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" sheetId="28" r:id="rId2"/>
    <sheet name="# of studies per comparison" sheetId="29" r:id="rId3"/>
    <sheet name="Network plots" sheetId="30" r:id="rId4"/>
    <sheet name="Data" sheetId="31" r:id="rId5"/>
    <sheet name="Model fit" sheetId="4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definedNames>
    <definedName name="_xlnm._FilterDatabase" localSheetId="4" hidden="1">Data!$A$1:$L$73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7" l="1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D4" i="17"/>
  <c r="C4" i="17"/>
  <c r="I4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H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D4" i="16"/>
  <c r="C4" i="16"/>
  <c r="B11" i="19" l="1"/>
  <c r="C11" i="19"/>
  <c r="D11" i="19"/>
  <c r="B10" i="19"/>
  <c r="C10" i="19"/>
  <c r="D10" i="19"/>
  <c r="B16" i="19"/>
  <c r="C16" i="19"/>
  <c r="D16" i="19"/>
  <c r="B21" i="19"/>
  <c r="C21" i="19"/>
  <c r="D21" i="19"/>
  <c r="B15" i="19"/>
  <c r="C15" i="19"/>
  <c r="D15" i="19"/>
  <c r="B17" i="19"/>
  <c r="C17" i="19"/>
  <c r="D17" i="19"/>
  <c r="B19" i="19"/>
  <c r="C19" i="19"/>
  <c r="D19" i="19"/>
  <c r="B18" i="19"/>
  <c r="C18" i="19"/>
  <c r="D18" i="19"/>
  <c r="B4" i="19"/>
  <c r="C4" i="19"/>
  <c r="D4" i="19"/>
  <c r="B2" i="19"/>
  <c r="C2" i="19"/>
  <c r="D2" i="19"/>
  <c r="B8" i="19"/>
  <c r="C8" i="19"/>
  <c r="D8" i="19"/>
  <c r="B9" i="19"/>
  <c r="C9" i="19"/>
  <c r="D9" i="19"/>
  <c r="B5" i="19"/>
  <c r="C5" i="19"/>
  <c r="D5" i="19"/>
  <c r="B3" i="19"/>
  <c r="C3" i="19"/>
  <c r="D3" i="19"/>
  <c r="B6" i="19"/>
  <c r="C6" i="19"/>
  <c r="D6" i="19"/>
  <c r="B14" i="19"/>
  <c r="C14" i="19"/>
  <c r="D14" i="19"/>
  <c r="B12" i="19"/>
  <c r="C12" i="19"/>
  <c r="D12" i="19"/>
  <c r="B13" i="19"/>
  <c r="C13" i="19"/>
  <c r="D13" i="19"/>
  <c r="B7" i="19"/>
  <c r="C7" i="19"/>
  <c r="D7" i="19"/>
  <c r="G12" i="19"/>
  <c r="H12" i="19"/>
  <c r="I12" i="19"/>
  <c r="G13" i="19"/>
  <c r="H13" i="19"/>
  <c r="I13" i="19"/>
  <c r="G9" i="19"/>
  <c r="H9" i="19"/>
  <c r="I9" i="19"/>
  <c r="G17" i="19"/>
  <c r="H17" i="19"/>
  <c r="I17" i="19"/>
  <c r="G16" i="19"/>
  <c r="H16" i="19"/>
  <c r="I16" i="19"/>
  <c r="G19" i="19"/>
  <c r="H19" i="19"/>
  <c r="I19" i="19"/>
  <c r="G7" i="19"/>
  <c r="H7" i="19"/>
  <c r="I7" i="19"/>
  <c r="G3" i="19"/>
  <c r="H3" i="19"/>
  <c r="I3" i="19"/>
  <c r="G2" i="19"/>
  <c r="H2" i="19"/>
  <c r="I2" i="19"/>
  <c r="G11" i="19"/>
  <c r="H11" i="19"/>
  <c r="I11" i="19"/>
  <c r="G4" i="19"/>
  <c r="H4" i="19"/>
  <c r="I4" i="19"/>
  <c r="G6" i="19"/>
  <c r="H6" i="19"/>
  <c r="I6" i="19"/>
  <c r="G5" i="19"/>
  <c r="H5" i="19"/>
  <c r="I5" i="19"/>
  <c r="G10" i="19"/>
  <c r="H10" i="19"/>
  <c r="I10" i="19"/>
  <c r="G15" i="19"/>
  <c r="H15" i="19"/>
  <c r="I15" i="19"/>
  <c r="G14" i="19"/>
  <c r="H14" i="19"/>
  <c r="I14" i="19"/>
  <c r="G8" i="19"/>
  <c r="H8" i="19"/>
  <c r="I8" i="19"/>
  <c r="AH5" i="18"/>
  <c r="AI5" i="18"/>
  <c r="AJ5" i="18"/>
  <c r="AH6" i="18"/>
  <c r="AI6" i="18"/>
  <c r="AJ6" i="18"/>
  <c r="AG7" i="18"/>
  <c r="AH7" i="18"/>
  <c r="AI7" i="18"/>
  <c r="AJ7" i="18"/>
  <c r="AF8" i="18"/>
  <c r="AH8" i="18"/>
  <c r="AI8" i="18"/>
  <c r="AJ8" i="18"/>
  <c r="AH9" i="18"/>
  <c r="AI9" i="18"/>
  <c r="AJ9" i="18"/>
  <c r="AH10" i="18"/>
  <c r="AI10" i="18"/>
  <c r="AJ10" i="18"/>
  <c r="AG11" i="18"/>
  <c r="AH11" i="18"/>
  <c r="AI11" i="18"/>
  <c r="AJ11" i="18"/>
  <c r="AF12" i="18"/>
  <c r="AH12" i="18"/>
  <c r="AI12" i="18"/>
  <c r="AJ12" i="18"/>
  <c r="AH13" i="18"/>
  <c r="AI13" i="18"/>
  <c r="AJ13" i="18"/>
  <c r="AH14" i="18"/>
  <c r="AI14" i="18"/>
  <c r="AJ14" i="18"/>
  <c r="AG15" i="18"/>
  <c r="AH15" i="18"/>
  <c r="AI15" i="18"/>
  <c r="AJ15" i="18"/>
  <c r="AF16" i="18"/>
  <c r="AH16" i="18"/>
  <c r="AI16" i="18"/>
  <c r="AJ16" i="18"/>
  <c r="AH17" i="18"/>
  <c r="AI17" i="18"/>
  <c r="AJ17" i="18"/>
  <c r="AH18" i="18"/>
  <c r="AI18" i="18"/>
  <c r="AJ18" i="18"/>
  <c r="AG19" i="18"/>
  <c r="AH19" i="18"/>
  <c r="AI19" i="18"/>
  <c r="AJ19" i="18"/>
  <c r="AF20" i="18"/>
  <c r="AH20" i="18"/>
  <c r="AI20" i="18"/>
  <c r="AJ20" i="18"/>
  <c r="AH21" i="18"/>
  <c r="AI21" i="18"/>
  <c r="AJ21" i="18"/>
  <c r="AH22" i="18"/>
  <c r="AI22" i="18"/>
  <c r="AJ22" i="18"/>
  <c r="AG23" i="18"/>
  <c r="AH23" i="18"/>
  <c r="AI23" i="18"/>
  <c r="AJ23" i="18"/>
  <c r="AF24" i="18"/>
  <c r="AH24" i="18"/>
  <c r="AI24" i="18"/>
  <c r="AJ24" i="18"/>
  <c r="AH25" i="18"/>
  <c r="AI25" i="18"/>
  <c r="AJ25" i="18"/>
  <c r="AH26" i="18"/>
  <c r="AI26" i="18"/>
  <c r="AJ26" i="18"/>
  <c r="AG27" i="18"/>
  <c r="AH27" i="18"/>
  <c r="AI27" i="18"/>
  <c r="AJ27" i="18"/>
  <c r="AF28" i="18"/>
  <c r="AH28" i="18"/>
  <c r="AI28" i="18"/>
  <c r="AJ28" i="18"/>
  <c r="AH29" i="18"/>
  <c r="AI29" i="18"/>
  <c r="AJ29" i="18"/>
  <c r="AH30" i="18"/>
  <c r="AI30" i="18"/>
  <c r="AJ30" i="18"/>
  <c r="AG31" i="18"/>
  <c r="AH31" i="18"/>
  <c r="AI31" i="18"/>
  <c r="AJ31" i="18"/>
  <c r="AF32" i="18"/>
  <c r="AH32" i="18"/>
  <c r="AI32" i="18"/>
  <c r="AJ32" i="18"/>
  <c r="AH33" i="18"/>
  <c r="AI33" i="18"/>
  <c r="AJ33" i="18"/>
  <c r="AH34" i="18"/>
  <c r="AI34" i="18"/>
  <c r="AJ34" i="18"/>
  <c r="AG35" i="18"/>
  <c r="AH35" i="18"/>
  <c r="AI35" i="18"/>
  <c r="AJ35" i="18"/>
  <c r="AF36" i="18"/>
  <c r="AH36" i="18"/>
  <c r="AI36" i="18"/>
  <c r="AJ36" i="18"/>
  <c r="AH37" i="18"/>
  <c r="AI37" i="18"/>
  <c r="AJ37" i="18"/>
  <c r="AH38" i="18"/>
  <c r="AI38" i="18"/>
  <c r="AJ38" i="18"/>
  <c r="AG39" i="18"/>
  <c r="AH39" i="18"/>
  <c r="AI39" i="18"/>
  <c r="AJ39" i="18"/>
  <c r="AF40" i="18"/>
  <c r="AH40" i="18"/>
  <c r="AI40" i="18"/>
  <c r="AJ40" i="18"/>
  <c r="AH41" i="18"/>
  <c r="AI41" i="18"/>
  <c r="AJ41" i="18"/>
  <c r="AH42" i="18"/>
  <c r="AI42" i="18"/>
  <c r="AJ42" i="18"/>
  <c r="AG43" i="18"/>
  <c r="AH43" i="18"/>
  <c r="AI43" i="18"/>
  <c r="AJ43" i="18"/>
  <c r="AF44" i="18"/>
  <c r="AH44" i="18"/>
  <c r="AI44" i="18"/>
  <c r="AJ44" i="18"/>
  <c r="AH45" i="18"/>
  <c r="AI45" i="18"/>
  <c r="AJ45" i="18"/>
  <c r="AH46" i="18"/>
  <c r="AI46" i="18"/>
  <c r="AJ46" i="18"/>
  <c r="AG47" i="18"/>
  <c r="AH47" i="18"/>
  <c r="AI47" i="18"/>
  <c r="AJ47" i="18"/>
  <c r="AF48" i="18"/>
  <c r="AH48" i="18"/>
  <c r="AI48" i="18"/>
  <c r="AJ48" i="18"/>
  <c r="AH49" i="18"/>
  <c r="AI49" i="18"/>
  <c r="AJ49" i="18"/>
  <c r="AH50" i="18"/>
  <c r="AI50" i="18"/>
  <c r="AJ50" i="18"/>
  <c r="AG51" i="18"/>
  <c r="AH51" i="18"/>
  <c r="AI51" i="18"/>
  <c r="AJ51" i="18"/>
  <c r="AF52" i="18"/>
  <c r="AH52" i="18"/>
  <c r="AI52" i="18"/>
  <c r="AJ52" i="18"/>
  <c r="AH53" i="18"/>
  <c r="AI53" i="18"/>
  <c r="AJ53" i="18"/>
  <c r="AH54" i="18"/>
  <c r="AI54" i="18"/>
  <c r="AJ54" i="18"/>
  <c r="AG55" i="18"/>
  <c r="AH55" i="18"/>
  <c r="AI55" i="18"/>
  <c r="AJ55" i="18"/>
  <c r="AF56" i="18"/>
  <c r="AH56" i="18"/>
  <c r="AI56" i="18"/>
  <c r="AJ56" i="18"/>
  <c r="AH57" i="18"/>
  <c r="AI57" i="18"/>
  <c r="AJ57" i="18"/>
  <c r="AH58" i="18"/>
  <c r="AI58" i="18"/>
  <c r="AJ58" i="18"/>
  <c r="AG59" i="18"/>
  <c r="AH59" i="18"/>
  <c r="AI59" i="18"/>
  <c r="AJ59" i="18"/>
  <c r="AF60" i="18"/>
  <c r="AH60" i="18"/>
  <c r="AI60" i="18"/>
  <c r="AJ60" i="18"/>
  <c r="AH61" i="18"/>
  <c r="AI61" i="18"/>
  <c r="AJ61" i="18"/>
  <c r="AH62" i="18"/>
  <c r="AI62" i="18"/>
  <c r="AJ62" i="18"/>
  <c r="AG63" i="18"/>
  <c r="AH63" i="18"/>
  <c r="AI63" i="18"/>
  <c r="AJ63" i="18"/>
  <c r="AF64" i="18"/>
  <c r="AH64" i="18"/>
  <c r="AI64" i="18"/>
  <c r="AJ64" i="18"/>
  <c r="AH65" i="18"/>
  <c r="AI65" i="18"/>
  <c r="AJ65" i="18"/>
  <c r="AH66" i="18"/>
  <c r="AI66" i="18"/>
  <c r="AJ66" i="18"/>
  <c r="AG67" i="18"/>
  <c r="AH67" i="18"/>
  <c r="AI67" i="18"/>
  <c r="AJ67" i="18"/>
  <c r="AF68" i="18"/>
  <c r="AH68" i="18"/>
  <c r="AI68" i="18"/>
  <c r="AJ68" i="18"/>
  <c r="AH69" i="18"/>
  <c r="AI69" i="18"/>
  <c r="AJ69" i="18"/>
  <c r="AH70" i="18"/>
  <c r="AI70" i="18"/>
  <c r="AJ70" i="18"/>
  <c r="AG71" i="18"/>
  <c r="AH71" i="18"/>
  <c r="AI71" i="18"/>
  <c r="AJ71" i="18"/>
  <c r="AF72" i="18"/>
  <c r="AH72" i="18"/>
  <c r="AI72" i="18"/>
  <c r="AJ72" i="18"/>
  <c r="AH73" i="18"/>
  <c r="AI73" i="18"/>
  <c r="AJ73" i="18"/>
  <c r="AH74" i="18"/>
  <c r="AI74" i="18"/>
  <c r="AJ74" i="18"/>
  <c r="AG75" i="18"/>
  <c r="AH75" i="18"/>
  <c r="AI75" i="18"/>
  <c r="AJ75" i="18"/>
  <c r="AF76" i="18"/>
  <c r="AH76" i="18"/>
  <c r="AI76" i="18"/>
  <c r="AJ76" i="18"/>
  <c r="AH77" i="18"/>
  <c r="AI77" i="18"/>
  <c r="AJ77" i="18"/>
  <c r="AH78" i="18"/>
  <c r="AI78" i="18"/>
  <c r="AJ78" i="18"/>
  <c r="AG79" i="18"/>
  <c r="AH79" i="18"/>
  <c r="AI79" i="18"/>
  <c r="AJ79" i="18"/>
  <c r="AF80" i="18"/>
  <c r="AH80" i="18"/>
  <c r="AI80" i="18"/>
  <c r="AJ80" i="18"/>
  <c r="AH81" i="18"/>
  <c r="AI81" i="18"/>
  <c r="AJ81" i="18"/>
  <c r="AH82" i="18"/>
  <c r="AI82" i="18"/>
  <c r="AJ82" i="18"/>
  <c r="AG83" i="18"/>
  <c r="AH83" i="18"/>
  <c r="AI83" i="18"/>
  <c r="AJ83" i="18"/>
  <c r="AF84" i="18"/>
  <c r="AH84" i="18"/>
  <c r="AI84" i="18"/>
  <c r="AJ84" i="18"/>
  <c r="AH85" i="18"/>
  <c r="AI85" i="18"/>
  <c r="AJ85" i="18"/>
  <c r="AH86" i="18"/>
  <c r="AI86" i="18"/>
  <c r="AJ86" i="18"/>
  <c r="AG87" i="18"/>
  <c r="AH87" i="18"/>
  <c r="AI87" i="18"/>
  <c r="AJ87" i="18"/>
  <c r="AF88" i="18"/>
  <c r="AH88" i="18"/>
  <c r="AI88" i="18"/>
  <c r="AJ88" i="18"/>
  <c r="AH89" i="18"/>
  <c r="AI89" i="18"/>
  <c r="AJ89" i="18"/>
  <c r="AH90" i="18"/>
  <c r="AI90" i="18"/>
  <c r="AJ90" i="18"/>
  <c r="AG91" i="18"/>
  <c r="AH91" i="18"/>
  <c r="AI91" i="18"/>
  <c r="AJ91" i="18"/>
  <c r="AF92" i="18"/>
  <c r="AH92" i="18"/>
  <c r="AI92" i="18"/>
  <c r="AJ92" i="18"/>
  <c r="AH93" i="18"/>
  <c r="AI93" i="18"/>
  <c r="AJ93" i="18"/>
  <c r="AH94" i="18"/>
  <c r="AI94" i="18"/>
  <c r="AJ94" i="18"/>
  <c r="AG95" i="18"/>
  <c r="AH95" i="18"/>
  <c r="AI95" i="18"/>
  <c r="AJ95" i="18"/>
  <c r="AF96" i="18"/>
  <c r="AH96" i="18"/>
  <c r="AI96" i="18"/>
  <c r="AJ96" i="18"/>
  <c r="AH97" i="18"/>
  <c r="AI97" i="18"/>
  <c r="AJ97" i="18"/>
  <c r="AH98" i="18"/>
  <c r="AI98" i="18"/>
  <c r="AJ98" i="18"/>
  <c r="AG99" i="18"/>
  <c r="AH99" i="18"/>
  <c r="AI99" i="18"/>
  <c r="AJ99" i="18"/>
  <c r="AF100" i="18"/>
  <c r="AH100" i="18"/>
  <c r="AI100" i="18"/>
  <c r="AJ100" i="18"/>
  <c r="AH101" i="18"/>
  <c r="AI101" i="18"/>
  <c r="AJ101" i="18"/>
  <c r="AH102" i="18"/>
  <c r="AI102" i="18"/>
  <c r="AJ102" i="18"/>
  <c r="AG103" i="18"/>
  <c r="AH103" i="18"/>
  <c r="AI103" i="18"/>
  <c r="AJ103" i="18"/>
  <c r="AF104" i="18"/>
  <c r="AH104" i="18"/>
  <c r="AI104" i="18"/>
  <c r="AJ104" i="18"/>
  <c r="AH105" i="18"/>
  <c r="AI105" i="18"/>
  <c r="AJ105" i="18"/>
  <c r="AH106" i="18"/>
  <c r="AI106" i="18"/>
  <c r="AJ106" i="18"/>
  <c r="AG107" i="18"/>
  <c r="AH107" i="18"/>
  <c r="AI107" i="18"/>
  <c r="AJ107" i="18"/>
  <c r="AF108" i="18"/>
  <c r="AH108" i="18"/>
  <c r="AI108" i="18"/>
  <c r="AJ108" i="18"/>
  <c r="AH109" i="18"/>
  <c r="AI109" i="18"/>
  <c r="AJ109" i="18"/>
  <c r="AH110" i="18"/>
  <c r="AI110" i="18"/>
  <c r="AJ110" i="18"/>
  <c r="AG111" i="18"/>
  <c r="AH111" i="18"/>
  <c r="AI111" i="18"/>
  <c r="AJ111" i="18"/>
  <c r="AF112" i="18"/>
  <c r="AH112" i="18"/>
  <c r="AI112" i="18"/>
  <c r="AJ112" i="18"/>
  <c r="AH113" i="18"/>
  <c r="AI113" i="18"/>
  <c r="AJ113" i="18"/>
  <c r="AH114" i="18"/>
  <c r="AI114" i="18"/>
  <c r="AJ114" i="18"/>
  <c r="AG115" i="18"/>
  <c r="AH115" i="18"/>
  <c r="AI115" i="18"/>
  <c r="AJ115" i="18"/>
  <c r="AF116" i="18"/>
  <c r="AH116" i="18"/>
  <c r="AI116" i="18"/>
  <c r="AJ116" i="18"/>
  <c r="AH117" i="18"/>
  <c r="AI117" i="18"/>
  <c r="AJ117" i="18"/>
  <c r="AH118" i="18"/>
  <c r="AI118" i="18"/>
  <c r="AJ118" i="18"/>
  <c r="AG119" i="18"/>
  <c r="AH119" i="18"/>
  <c r="AI119" i="18"/>
  <c r="AJ119" i="18"/>
  <c r="AF120" i="18"/>
  <c r="AH120" i="18"/>
  <c r="AI120" i="18"/>
  <c r="AJ120" i="18"/>
  <c r="AH121" i="18"/>
  <c r="AI121" i="18"/>
  <c r="AJ121" i="18"/>
  <c r="AH122" i="18"/>
  <c r="AI122" i="18"/>
  <c r="AJ122" i="18"/>
  <c r="AG123" i="18"/>
  <c r="AH123" i="18"/>
  <c r="AI123" i="18"/>
  <c r="AJ123" i="18"/>
  <c r="AF124" i="18"/>
  <c r="AH124" i="18"/>
  <c r="AI124" i="18"/>
  <c r="AJ124" i="18"/>
  <c r="AH125" i="18"/>
  <c r="AI125" i="18"/>
  <c r="AJ125" i="18"/>
  <c r="AH126" i="18"/>
  <c r="AI126" i="18"/>
  <c r="AJ126" i="18"/>
  <c r="AG127" i="18"/>
  <c r="AH127" i="18"/>
  <c r="AI127" i="18"/>
  <c r="AJ127" i="18"/>
  <c r="AF128" i="18"/>
  <c r="AH128" i="18"/>
  <c r="AI128" i="18"/>
  <c r="AJ128" i="18"/>
  <c r="AH129" i="18"/>
  <c r="AI129" i="18"/>
  <c r="AJ129" i="18"/>
  <c r="AH130" i="18"/>
  <c r="AI130" i="18"/>
  <c r="AJ130" i="18"/>
  <c r="AG131" i="18"/>
  <c r="AH131" i="18"/>
  <c r="AI131" i="18"/>
  <c r="AJ131" i="18"/>
  <c r="AF132" i="18"/>
  <c r="AH132" i="18"/>
  <c r="AI132" i="18"/>
  <c r="AJ132" i="18"/>
  <c r="AH133" i="18"/>
  <c r="AI133" i="18"/>
  <c r="AJ133" i="18"/>
  <c r="AH134" i="18"/>
  <c r="AI134" i="18"/>
  <c r="AJ134" i="18"/>
  <c r="AG135" i="18"/>
  <c r="AH135" i="18"/>
  <c r="AI135" i="18"/>
  <c r="AJ135" i="18"/>
  <c r="AF136" i="18"/>
  <c r="AH136" i="18"/>
  <c r="AI136" i="18"/>
  <c r="AJ136" i="18"/>
  <c r="AH137" i="18"/>
  <c r="AI137" i="18"/>
  <c r="AJ137" i="18"/>
  <c r="AH138" i="18"/>
  <c r="AI138" i="18"/>
  <c r="AJ138" i="18"/>
  <c r="AG139" i="18"/>
  <c r="AH139" i="18"/>
  <c r="AI139" i="18"/>
  <c r="AJ139" i="18"/>
  <c r="AF140" i="18"/>
  <c r="AH140" i="18"/>
  <c r="AI140" i="18"/>
  <c r="AJ140" i="18"/>
  <c r="AH141" i="18"/>
  <c r="AI141" i="18"/>
  <c r="AJ141" i="18"/>
  <c r="AH142" i="18"/>
  <c r="AI142" i="18"/>
  <c r="AJ142" i="18"/>
  <c r="AG143" i="18"/>
  <c r="AH143" i="18"/>
  <c r="AI143" i="18"/>
  <c r="AJ143" i="18"/>
  <c r="AF144" i="18"/>
  <c r="AH144" i="18"/>
  <c r="AI144" i="18"/>
  <c r="AJ144" i="18"/>
  <c r="AH145" i="18"/>
  <c r="AI145" i="18"/>
  <c r="AJ145" i="18"/>
  <c r="AH146" i="18"/>
  <c r="AI146" i="18"/>
  <c r="AJ146" i="18"/>
  <c r="AG147" i="18"/>
  <c r="AH147" i="18"/>
  <c r="AI147" i="18"/>
  <c r="AJ147" i="18"/>
  <c r="AF148" i="18"/>
  <c r="AH148" i="18"/>
  <c r="AI148" i="18"/>
  <c r="AJ148" i="18"/>
  <c r="AH149" i="18"/>
  <c r="AI149" i="18"/>
  <c r="AJ149" i="18"/>
  <c r="AH150" i="18"/>
  <c r="AI150" i="18"/>
  <c r="AJ150" i="18"/>
  <c r="AG151" i="18"/>
  <c r="AH151" i="18"/>
  <c r="AI151" i="18"/>
  <c r="AJ151" i="18"/>
  <c r="AF152" i="18"/>
  <c r="AH152" i="18"/>
  <c r="AI152" i="18"/>
  <c r="AJ152" i="18"/>
  <c r="AH153" i="18"/>
  <c r="AI153" i="18"/>
  <c r="AJ153" i="18"/>
  <c r="AH154" i="18"/>
  <c r="AI154" i="18"/>
  <c r="AJ154" i="18"/>
  <c r="AG155" i="18"/>
  <c r="AH155" i="18"/>
  <c r="AI155" i="18"/>
  <c r="AJ155" i="18"/>
  <c r="AF156" i="18"/>
  <c r="AH156" i="18"/>
  <c r="AI156" i="18"/>
  <c r="AJ156" i="18"/>
  <c r="X5" i="18"/>
  <c r="Y5" i="18"/>
  <c r="Z5" i="18"/>
  <c r="AA5" i="18"/>
  <c r="AB5" i="18"/>
  <c r="X6" i="18"/>
  <c r="Y6" i="18"/>
  <c r="Z6" i="18"/>
  <c r="AA6" i="18"/>
  <c r="AB6" i="18"/>
  <c r="X7" i="18"/>
  <c r="Y7" i="18"/>
  <c r="Z7" i="18"/>
  <c r="AA7" i="18"/>
  <c r="AB7" i="18"/>
  <c r="X8" i="18"/>
  <c r="Y8" i="18"/>
  <c r="Z8" i="18"/>
  <c r="AA8" i="18"/>
  <c r="AB8" i="18"/>
  <c r="X9" i="18"/>
  <c r="Y9" i="18"/>
  <c r="Z9" i="18"/>
  <c r="AA9" i="18"/>
  <c r="AB9" i="18"/>
  <c r="X10" i="18"/>
  <c r="Y10" i="18"/>
  <c r="Z10" i="18"/>
  <c r="AA10" i="18"/>
  <c r="AB10" i="18"/>
  <c r="X11" i="18"/>
  <c r="Y11" i="18"/>
  <c r="Z11" i="18"/>
  <c r="AA11" i="18"/>
  <c r="AB11" i="18"/>
  <c r="X12" i="18"/>
  <c r="Y12" i="18"/>
  <c r="Z12" i="18"/>
  <c r="AA12" i="18"/>
  <c r="AB12" i="18"/>
  <c r="X13" i="18"/>
  <c r="Y13" i="18"/>
  <c r="Z13" i="18"/>
  <c r="AA13" i="18"/>
  <c r="AB13" i="18"/>
  <c r="X14" i="18"/>
  <c r="Y14" i="18"/>
  <c r="Z14" i="18"/>
  <c r="AA14" i="18"/>
  <c r="AB14" i="18"/>
  <c r="X15" i="18"/>
  <c r="Y15" i="18"/>
  <c r="Z15" i="18"/>
  <c r="AA15" i="18"/>
  <c r="AB15" i="18"/>
  <c r="X16" i="18"/>
  <c r="Y16" i="18"/>
  <c r="Z16" i="18"/>
  <c r="AA16" i="18"/>
  <c r="AB16" i="18"/>
  <c r="X17" i="18"/>
  <c r="Y17" i="18"/>
  <c r="Z17" i="18"/>
  <c r="AA17" i="18"/>
  <c r="AB17" i="18"/>
  <c r="X18" i="18"/>
  <c r="Y18" i="18"/>
  <c r="Z18" i="18"/>
  <c r="AA18" i="18"/>
  <c r="AB18" i="18"/>
  <c r="X19" i="18"/>
  <c r="Y19" i="18"/>
  <c r="Z19" i="18"/>
  <c r="AA19" i="18"/>
  <c r="AB19" i="18"/>
  <c r="X20" i="18"/>
  <c r="Y20" i="18"/>
  <c r="Z20" i="18"/>
  <c r="AA20" i="18"/>
  <c r="AB20" i="18"/>
  <c r="X21" i="18"/>
  <c r="Y21" i="18"/>
  <c r="Z21" i="18"/>
  <c r="AA21" i="18"/>
  <c r="AB21" i="18"/>
  <c r="X22" i="18"/>
  <c r="Y22" i="18"/>
  <c r="Z22" i="18"/>
  <c r="AA22" i="18"/>
  <c r="AB22" i="18"/>
  <c r="X23" i="18"/>
  <c r="Y23" i="18"/>
  <c r="Z23" i="18"/>
  <c r="AA23" i="18"/>
  <c r="AB23" i="18"/>
  <c r="X24" i="18"/>
  <c r="Y24" i="18"/>
  <c r="Z24" i="18"/>
  <c r="AA24" i="18"/>
  <c r="AB24" i="18"/>
  <c r="X25" i="18"/>
  <c r="Y25" i="18"/>
  <c r="Z25" i="18"/>
  <c r="AA25" i="18"/>
  <c r="AB25" i="18"/>
  <c r="X26" i="18"/>
  <c r="Y26" i="18"/>
  <c r="Z26" i="18"/>
  <c r="AA26" i="18"/>
  <c r="AB26" i="18"/>
  <c r="X27" i="18"/>
  <c r="Y27" i="18"/>
  <c r="Z27" i="18"/>
  <c r="AA27" i="18"/>
  <c r="AB27" i="18"/>
  <c r="X28" i="18"/>
  <c r="Y28" i="18"/>
  <c r="Z28" i="18"/>
  <c r="AA28" i="18"/>
  <c r="AB28" i="18"/>
  <c r="X29" i="18"/>
  <c r="Y29" i="18"/>
  <c r="Z29" i="18"/>
  <c r="AA29" i="18"/>
  <c r="AB29" i="18"/>
  <c r="X30" i="18"/>
  <c r="Y30" i="18"/>
  <c r="Z30" i="18"/>
  <c r="AA30" i="18"/>
  <c r="AB30" i="18"/>
  <c r="X31" i="18"/>
  <c r="Y31" i="18"/>
  <c r="Z31" i="18"/>
  <c r="AA31" i="18"/>
  <c r="AB31" i="18"/>
  <c r="X32" i="18"/>
  <c r="Y32" i="18"/>
  <c r="Z32" i="18"/>
  <c r="AA32" i="18"/>
  <c r="AB32" i="18"/>
  <c r="X33" i="18"/>
  <c r="Y33" i="18"/>
  <c r="Z33" i="18"/>
  <c r="AA33" i="18"/>
  <c r="AB33" i="18"/>
  <c r="X34" i="18"/>
  <c r="Y34" i="18"/>
  <c r="Z34" i="18"/>
  <c r="AA34" i="18"/>
  <c r="AB34" i="18"/>
  <c r="X35" i="18"/>
  <c r="Y35" i="18"/>
  <c r="Z35" i="18"/>
  <c r="AA35" i="18"/>
  <c r="AB35" i="18"/>
  <c r="X36" i="18"/>
  <c r="Y36" i="18"/>
  <c r="Z36" i="18"/>
  <c r="AA36" i="18"/>
  <c r="AB36" i="18"/>
  <c r="X37" i="18"/>
  <c r="Y37" i="18"/>
  <c r="Z37" i="18"/>
  <c r="AA37" i="18"/>
  <c r="AB37" i="18"/>
  <c r="X38" i="18"/>
  <c r="Y38" i="18"/>
  <c r="Z38" i="18"/>
  <c r="AA38" i="18"/>
  <c r="AB38" i="18"/>
  <c r="X39" i="18"/>
  <c r="Y39" i="18"/>
  <c r="Z39" i="18"/>
  <c r="AA39" i="18"/>
  <c r="AB39" i="18"/>
  <c r="X40" i="18"/>
  <c r="Y40" i="18"/>
  <c r="Z40" i="18"/>
  <c r="AA40" i="18"/>
  <c r="AB40" i="18"/>
  <c r="X41" i="18"/>
  <c r="Y41" i="18"/>
  <c r="Z41" i="18"/>
  <c r="AA41" i="18"/>
  <c r="AB41" i="18"/>
  <c r="X42" i="18"/>
  <c r="Y42" i="18"/>
  <c r="Z42" i="18"/>
  <c r="AA42" i="18"/>
  <c r="AB42" i="18"/>
  <c r="X43" i="18"/>
  <c r="Y43" i="18"/>
  <c r="Z43" i="18"/>
  <c r="AA43" i="18"/>
  <c r="AB43" i="18"/>
  <c r="X44" i="18"/>
  <c r="Y44" i="18"/>
  <c r="Z44" i="18"/>
  <c r="AA44" i="18"/>
  <c r="AB44" i="18"/>
  <c r="X45" i="18"/>
  <c r="Y45" i="18"/>
  <c r="Z45" i="18"/>
  <c r="AA45" i="18"/>
  <c r="AB45" i="18"/>
  <c r="X46" i="18"/>
  <c r="Y46" i="18"/>
  <c r="Z46" i="18"/>
  <c r="AA46" i="18"/>
  <c r="AB46" i="18"/>
  <c r="X47" i="18"/>
  <c r="Y47" i="18"/>
  <c r="Z47" i="18"/>
  <c r="AA47" i="18"/>
  <c r="AB47" i="18"/>
  <c r="X48" i="18"/>
  <c r="Y48" i="18"/>
  <c r="Z48" i="18"/>
  <c r="AA48" i="18"/>
  <c r="AB48" i="18"/>
  <c r="X49" i="18"/>
  <c r="Y49" i="18"/>
  <c r="Z49" i="18"/>
  <c r="AA49" i="18"/>
  <c r="AB49" i="18"/>
  <c r="X50" i="18"/>
  <c r="Y50" i="18"/>
  <c r="Z50" i="18"/>
  <c r="AA50" i="18"/>
  <c r="AB50" i="18"/>
  <c r="X51" i="18"/>
  <c r="Y51" i="18"/>
  <c r="Z51" i="18"/>
  <c r="AA51" i="18"/>
  <c r="AB51" i="18"/>
  <c r="X52" i="18"/>
  <c r="Y52" i="18"/>
  <c r="Z52" i="18"/>
  <c r="AA52" i="18"/>
  <c r="AB52" i="18"/>
  <c r="X53" i="18"/>
  <c r="Y53" i="18"/>
  <c r="Z53" i="18"/>
  <c r="AA53" i="18"/>
  <c r="AB53" i="18"/>
  <c r="X54" i="18"/>
  <c r="Y54" i="18"/>
  <c r="Z54" i="18"/>
  <c r="AA54" i="18"/>
  <c r="AB54" i="18"/>
  <c r="X55" i="18"/>
  <c r="Y55" i="18"/>
  <c r="Z55" i="18"/>
  <c r="AA55" i="18"/>
  <c r="AB55" i="18"/>
  <c r="X56" i="18"/>
  <c r="Y56" i="18"/>
  <c r="Z56" i="18"/>
  <c r="AA56" i="18"/>
  <c r="AB56" i="18"/>
  <c r="X57" i="18"/>
  <c r="Y57" i="18"/>
  <c r="Z57" i="18"/>
  <c r="AA57" i="18"/>
  <c r="AB57" i="18"/>
  <c r="X58" i="18"/>
  <c r="Y58" i="18"/>
  <c r="Z58" i="18"/>
  <c r="AA58" i="18"/>
  <c r="AB58" i="18"/>
  <c r="X59" i="18"/>
  <c r="Y59" i="18"/>
  <c r="Z59" i="18"/>
  <c r="AA59" i="18"/>
  <c r="AB59" i="18"/>
  <c r="X60" i="18"/>
  <c r="Y60" i="18"/>
  <c r="Z60" i="18"/>
  <c r="AA60" i="18"/>
  <c r="AB60" i="18"/>
  <c r="X61" i="18"/>
  <c r="Y61" i="18"/>
  <c r="Z61" i="18"/>
  <c r="AA61" i="18"/>
  <c r="AB61" i="18"/>
  <c r="X62" i="18"/>
  <c r="Y62" i="18"/>
  <c r="Z62" i="18"/>
  <c r="AA62" i="18"/>
  <c r="AB62" i="18"/>
  <c r="X63" i="18"/>
  <c r="Y63" i="18"/>
  <c r="Z63" i="18"/>
  <c r="AA63" i="18"/>
  <c r="AB63" i="18"/>
  <c r="X64" i="18"/>
  <c r="Y64" i="18"/>
  <c r="Z64" i="18"/>
  <c r="AA64" i="18"/>
  <c r="AB64" i="18"/>
  <c r="X65" i="18"/>
  <c r="Y65" i="18"/>
  <c r="Z65" i="18"/>
  <c r="AA65" i="18"/>
  <c r="AB65" i="18"/>
  <c r="X66" i="18"/>
  <c r="Y66" i="18"/>
  <c r="Z66" i="18"/>
  <c r="AA66" i="18"/>
  <c r="AB66" i="18"/>
  <c r="X67" i="18"/>
  <c r="Y67" i="18"/>
  <c r="Z67" i="18"/>
  <c r="AA67" i="18"/>
  <c r="AB67" i="18"/>
  <c r="X68" i="18"/>
  <c r="Y68" i="18"/>
  <c r="Z68" i="18"/>
  <c r="AA68" i="18"/>
  <c r="AB68" i="18"/>
  <c r="X69" i="18"/>
  <c r="Y69" i="18"/>
  <c r="Z69" i="18"/>
  <c r="AA69" i="18"/>
  <c r="AB69" i="18"/>
  <c r="X70" i="18"/>
  <c r="Y70" i="18"/>
  <c r="Z70" i="18"/>
  <c r="AA70" i="18"/>
  <c r="AB70" i="18"/>
  <c r="X71" i="18"/>
  <c r="Y71" i="18"/>
  <c r="Z71" i="18"/>
  <c r="AA71" i="18"/>
  <c r="AB71" i="18"/>
  <c r="X72" i="18"/>
  <c r="Y72" i="18"/>
  <c r="Z72" i="18"/>
  <c r="AA72" i="18"/>
  <c r="AB72" i="18"/>
  <c r="X73" i="18"/>
  <c r="Y73" i="18"/>
  <c r="Z73" i="18"/>
  <c r="AA73" i="18"/>
  <c r="AB73" i="18"/>
  <c r="X74" i="18"/>
  <c r="Y74" i="18"/>
  <c r="Z74" i="18"/>
  <c r="AA74" i="18"/>
  <c r="AB74" i="18"/>
  <c r="X75" i="18"/>
  <c r="Y75" i="18"/>
  <c r="Z75" i="18"/>
  <c r="AA75" i="18"/>
  <c r="AB75" i="18"/>
  <c r="X76" i="18"/>
  <c r="Y76" i="18"/>
  <c r="Z76" i="18"/>
  <c r="AA76" i="18"/>
  <c r="AB76" i="18"/>
  <c r="X77" i="18"/>
  <c r="Y77" i="18"/>
  <c r="Z77" i="18"/>
  <c r="AA77" i="18"/>
  <c r="AB77" i="18"/>
  <c r="X78" i="18"/>
  <c r="Y78" i="18"/>
  <c r="Z78" i="18"/>
  <c r="AA78" i="18"/>
  <c r="AB78" i="18"/>
  <c r="X79" i="18"/>
  <c r="Y79" i="18"/>
  <c r="Z79" i="18"/>
  <c r="AA79" i="18"/>
  <c r="AB79" i="18"/>
  <c r="X80" i="18"/>
  <c r="Y80" i="18"/>
  <c r="Z80" i="18"/>
  <c r="AA80" i="18"/>
  <c r="AB80" i="18"/>
  <c r="X81" i="18"/>
  <c r="Y81" i="18"/>
  <c r="Z81" i="18"/>
  <c r="AA81" i="18"/>
  <c r="AB81" i="18"/>
  <c r="X82" i="18"/>
  <c r="Y82" i="18"/>
  <c r="Z82" i="18"/>
  <c r="AA82" i="18"/>
  <c r="AB82" i="18"/>
  <c r="X83" i="18"/>
  <c r="Y83" i="18"/>
  <c r="Z83" i="18"/>
  <c r="AA83" i="18"/>
  <c r="AB83" i="18"/>
  <c r="X84" i="18"/>
  <c r="Y84" i="18"/>
  <c r="Z84" i="18"/>
  <c r="AA84" i="18"/>
  <c r="AB84" i="18"/>
  <c r="X85" i="18"/>
  <c r="Y85" i="18"/>
  <c r="Z85" i="18"/>
  <c r="AA85" i="18"/>
  <c r="AB85" i="18"/>
  <c r="X86" i="18"/>
  <c r="Y86" i="18"/>
  <c r="Z86" i="18"/>
  <c r="AA86" i="18"/>
  <c r="AB86" i="18"/>
  <c r="X87" i="18"/>
  <c r="Y87" i="18"/>
  <c r="Z87" i="18"/>
  <c r="AA87" i="18"/>
  <c r="AB87" i="18"/>
  <c r="X88" i="18"/>
  <c r="Y88" i="18"/>
  <c r="Z88" i="18"/>
  <c r="AA88" i="18"/>
  <c r="AB88" i="18"/>
  <c r="X89" i="18"/>
  <c r="Y89" i="18"/>
  <c r="Z89" i="18"/>
  <c r="AA89" i="18"/>
  <c r="AB89" i="18"/>
  <c r="X90" i="18"/>
  <c r="Y90" i="18"/>
  <c r="Z90" i="18"/>
  <c r="AA90" i="18"/>
  <c r="AB90" i="18"/>
  <c r="X91" i="18"/>
  <c r="Y91" i="18"/>
  <c r="Z91" i="18"/>
  <c r="AA91" i="18"/>
  <c r="AB91" i="18"/>
  <c r="X92" i="18"/>
  <c r="Y92" i="18"/>
  <c r="Z92" i="18"/>
  <c r="AA92" i="18"/>
  <c r="AB92" i="18"/>
  <c r="X93" i="18"/>
  <c r="Y93" i="18"/>
  <c r="Z93" i="18"/>
  <c r="AA93" i="18"/>
  <c r="AB93" i="18"/>
  <c r="X94" i="18"/>
  <c r="Y94" i="18"/>
  <c r="Z94" i="18"/>
  <c r="AA94" i="18"/>
  <c r="AB94" i="18"/>
  <c r="X95" i="18"/>
  <c r="Y95" i="18"/>
  <c r="Z95" i="18"/>
  <c r="AA95" i="18"/>
  <c r="AB95" i="18"/>
  <c r="X96" i="18"/>
  <c r="Y96" i="18"/>
  <c r="Z96" i="18"/>
  <c r="AA96" i="18"/>
  <c r="AB96" i="18"/>
  <c r="X97" i="18"/>
  <c r="Y97" i="18"/>
  <c r="Z97" i="18"/>
  <c r="AA97" i="18"/>
  <c r="AB97" i="18"/>
  <c r="X98" i="18"/>
  <c r="Y98" i="18"/>
  <c r="Z98" i="18"/>
  <c r="AA98" i="18"/>
  <c r="AB98" i="18"/>
  <c r="X99" i="18"/>
  <c r="Y99" i="18"/>
  <c r="Z99" i="18"/>
  <c r="AA99" i="18"/>
  <c r="AB99" i="18"/>
  <c r="X100" i="18"/>
  <c r="Y100" i="18"/>
  <c r="Z100" i="18"/>
  <c r="AA100" i="18"/>
  <c r="AB100" i="18"/>
  <c r="X101" i="18"/>
  <c r="Y101" i="18"/>
  <c r="Z101" i="18"/>
  <c r="AA101" i="18"/>
  <c r="AB101" i="18"/>
  <c r="X102" i="18"/>
  <c r="Y102" i="18"/>
  <c r="Z102" i="18"/>
  <c r="AA102" i="18"/>
  <c r="AB102" i="18"/>
  <c r="X103" i="18"/>
  <c r="Y103" i="18"/>
  <c r="Z103" i="18"/>
  <c r="AA103" i="18"/>
  <c r="AB103" i="18"/>
  <c r="X104" i="18"/>
  <c r="Y104" i="18"/>
  <c r="Z104" i="18"/>
  <c r="AA104" i="18"/>
  <c r="AB104" i="18"/>
  <c r="X105" i="18"/>
  <c r="Y105" i="18"/>
  <c r="Z105" i="18"/>
  <c r="AA105" i="18"/>
  <c r="AB105" i="18"/>
  <c r="X106" i="18"/>
  <c r="Y106" i="18"/>
  <c r="Z106" i="18"/>
  <c r="AA106" i="18"/>
  <c r="AB106" i="18"/>
  <c r="X107" i="18"/>
  <c r="Y107" i="18"/>
  <c r="Z107" i="18"/>
  <c r="AA107" i="18"/>
  <c r="AB107" i="18"/>
  <c r="X108" i="18"/>
  <c r="Y108" i="18"/>
  <c r="Z108" i="18"/>
  <c r="AA108" i="18"/>
  <c r="AB108" i="18"/>
  <c r="X109" i="18"/>
  <c r="Y109" i="18"/>
  <c r="Z109" i="18"/>
  <c r="AA109" i="18"/>
  <c r="AB109" i="18"/>
  <c r="X110" i="18"/>
  <c r="Y110" i="18"/>
  <c r="Z110" i="18"/>
  <c r="AA110" i="18"/>
  <c r="AB110" i="18"/>
  <c r="X111" i="18"/>
  <c r="Y111" i="18"/>
  <c r="Z111" i="18"/>
  <c r="AA111" i="18"/>
  <c r="AB111" i="18"/>
  <c r="X112" i="18"/>
  <c r="Y112" i="18"/>
  <c r="Z112" i="18"/>
  <c r="AA112" i="18"/>
  <c r="AB112" i="18"/>
  <c r="X113" i="18"/>
  <c r="Y113" i="18"/>
  <c r="Z113" i="18"/>
  <c r="AA113" i="18"/>
  <c r="AB113" i="18"/>
  <c r="X114" i="18"/>
  <c r="Y114" i="18"/>
  <c r="Z114" i="18"/>
  <c r="AA114" i="18"/>
  <c r="AB114" i="18"/>
  <c r="X115" i="18"/>
  <c r="Y115" i="18"/>
  <c r="Z115" i="18"/>
  <c r="AA115" i="18"/>
  <c r="AB115" i="18"/>
  <c r="X116" i="18"/>
  <c r="Y116" i="18"/>
  <c r="Z116" i="18"/>
  <c r="AA116" i="18"/>
  <c r="AB116" i="18"/>
  <c r="X117" i="18"/>
  <c r="Y117" i="18"/>
  <c r="Z117" i="18"/>
  <c r="AA117" i="18"/>
  <c r="AB117" i="18"/>
  <c r="X118" i="18"/>
  <c r="Y118" i="18"/>
  <c r="Z118" i="18"/>
  <c r="AA118" i="18"/>
  <c r="AB118" i="18"/>
  <c r="X119" i="18"/>
  <c r="Y119" i="18"/>
  <c r="Z119" i="18"/>
  <c r="AA119" i="18"/>
  <c r="AB119" i="18"/>
  <c r="X120" i="18"/>
  <c r="Y120" i="18"/>
  <c r="Z120" i="18"/>
  <c r="AA120" i="18"/>
  <c r="AB120" i="18"/>
  <c r="X121" i="18"/>
  <c r="Y121" i="18"/>
  <c r="Z121" i="18"/>
  <c r="AA121" i="18"/>
  <c r="AB121" i="18"/>
  <c r="X122" i="18"/>
  <c r="Y122" i="18"/>
  <c r="Z122" i="18"/>
  <c r="AA122" i="18"/>
  <c r="AB122" i="18"/>
  <c r="X123" i="18"/>
  <c r="Y123" i="18"/>
  <c r="Z123" i="18"/>
  <c r="AA123" i="18"/>
  <c r="AB123" i="18"/>
  <c r="X124" i="18"/>
  <c r="Y124" i="18"/>
  <c r="Z124" i="18"/>
  <c r="AA124" i="18"/>
  <c r="AB124" i="18"/>
  <c r="X125" i="18"/>
  <c r="Y125" i="18"/>
  <c r="Z125" i="18"/>
  <c r="AA125" i="18"/>
  <c r="AB125" i="18"/>
  <c r="X126" i="18"/>
  <c r="Y126" i="18"/>
  <c r="Z126" i="18"/>
  <c r="AA126" i="18"/>
  <c r="AB126" i="18"/>
  <c r="X127" i="18"/>
  <c r="Y127" i="18"/>
  <c r="Z127" i="18"/>
  <c r="AA127" i="18"/>
  <c r="AB127" i="18"/>
  <c r="X128" i="18"/>
  <c r="Y128" i="18"/>
  <c r="Z128" i="18"/>
  <c r="AA128" i="18"/>
  <c r="AB128" i="18"/>
  <c r="X129" i="18"/>
  <c r="Y129" i="18"/>
  <c r="Z129" i="18"/>
  <c r="AA129" i="18"/>
  <c r="AB129" i="18"/>
  <c r="X130" i="18"/>
  <c r="Y130" i="18"/>
  <c r="Z130" i="18"/>
  <c r="AA130" i="18"/>
  <c r="AB130" i="18"/>
  <c r="X131" i="18"/>
  <c r="Y131" i="18"/>
  <c r="Z131" i="18"/>
  <c r="AA131" i="18"/>
  <c r="AB131" i="18"/>
  <c r="X132" i="18"/>
  <c r="Y132" i="18"/>
  <c r="Z132" i="18"/>
  <c r="AA132" i="18"/>
  <c r="AB132" i="18"/>
  <c r="X133" i="18"/>
  <c r="Y133" i="18"/>
  <c r="Z133" i="18"/>
  <c r="AA133" i="18"/>
  <c r="AB133" i="18"/>
  <c r="X134" i="18"/>
  <c r="Y134" i="18"/>
  <c r="Z134" i="18"/>
  <c r="AA134" i="18"/>
  <c r="AB134" i="18"/>
  <c r="X135" i="18"/>
  <c r="Y135" i="18"/>
  <c r="Z135" i="18"/>
  <c r="AA135" i="18"/>
  <c r="AB135" i="18"/>
  <c r="X136" i="18"/>
  <c r="Y136" i="18"/>
  <c r="Z136" i="18"/>
  <c r="AA136" i="18"/>
  <c r="AB136" i="18"/>
  <c r="X137" i="18"/>
  <c r="Y137" i="18"/>
  <c r="Z137" i="18"/>
  <c r="AA137" i="18"/>
  <c r="AB137" i="18"/>
  <c r="X138" i="18"/>
  <c r="Y138" i="18"/>
  <c r="Z138" i="18"/>
  <c r="AA138" i="18"/>
  <c r="AB138" i="18"/>
  <c r="X139" i="18"/>
  <c r="Y139" i="18"/>
  <c r="Z139" i="18"/>
  <c r="AA139" i="18"/>
  <c r="AB139" i="18"/>
  <c r="X140" i="18"/>
  <c r="Y140" i="18"/>
  <c r="Z140" i="18"/>
  <c r="AA140" i="18"/>
  <c r="AB140" i="18"/>
  <c r="X141" i="18"/>
  <c r="Y141" i="18"/>
  <c r="Z141" i="18"/>
  <c r="AA141" i="18"/>
  <c r="AB141" i="18"/>
  <c r="X142" i="18"/>
  <c r="Y142" i="18"/>
  <c r="Z142" i="18"/>
  <c r="AA142" i="18"/>
  <c r="AB142" i="18"/>
  <c r="X143" i="18"/>
  <c r="Y143" i="18"/>
  <c r="Z143" i="18"/>
  <c r="AA143" i="18"/>
  <c r="AB143" i="18"/>
  <c r="X144" i="18"/>
  <c r="Y144" i="18"/>
  <c r="Z144" i="18"/>
  <c r="AA144" i="18"/>
  <c r="AB144" i="18"/>
  <c r="X145" i="18"/>
  <c r="Y145" i="18"/>
  <c r="Z145" i="18"/>
  <c r="AA145" i="18"/>
  <c r="AB145" i="18"/>
  <c r="X146" i="18"/>
  <c r="Y146" i="18"/>
  <c r="Z146" i="18"/>
  <c r="AA146" i="18"/>
  <c r="AB146" i="18"/>
  <c r="X147" i="18"/>
  <c r="Y147" i="18"/>
  <c r="Z147" i="18"/>
  <c r="AA147" i="18"/>
  <c r="AB147" i="18"/>
  <c r="X148" i="18"/>
  <c r="Y148" i="18"/>
  <c r="Z148" i="18"/>
  <c r="AA148" i="18"/>
  <c r="AB148" i="18"/>
  <c r="X149" i="18"/>
  <c r="Y149" i="18"/>
  <c r="Z149" i="18"/>
  <c r="AA149" i="18"/>
  <c r="AB149" i="18"/>
  <c r="X150" i="18"/>
  <c r="Y150" i="18"/>
  <c r="Z150" i="18"/>
  <c r="AA150" i="18"/>
  <c r="AB150" i="18"/>
  <c r="X151" i="18"/>
  <c r="Y151" i="18"/>
  <c r="Z151" i="18"/>
  <c r="AA151" i="18"/>
  <c r="AB151" i="18"/>
  <c r="X152" i="18"/>
  <c r="Y152" i="18"/>
  <c r="Z152" i="18"/>
  <c r="AA152" i="18"/>
  <c r="AB152" i="18"/>
  <c r="X153" i="18"/>
  <c r="Y153" i="18"/>
  <c r="Z153" i="18"/>
  <c r="AA153" i="18"/>
  <c r="AB153" i="18"/>
  <c r="X154" i="18"/>
  <c r="Y154" i="18"/>
  <c r="Z154" i="18"/>
  <c r="AA154" i="18"/>
  <c r="AB154" i="18"/>
  <c r="X155" i="18"/>
  <c r="Y155" i="18"/>
  <c r="Z155" i="18"/>
  <c r="AA155" i="18"/>
  <c r="AB155" i="18"/>
  <c r="X156" i="18"/>
  <c r="Y156" i="18"/>
  <c r="Z156" i="18"/>
  <c r="AA156" i="18"/>
  <c r="AB156" i="18"/>
  <c r="X157" i="18"/>
  <c r="Y157" i="18"/>
  <c r="Z157" i="18"/>
  <c r="AA157" i="18"/>
  <c r="AB157" i="18"/>
  <c r="X158" i="18"/>
  <c r="Y158" i="18"/>
  <c r="Z158" i="18"/>
  <c r="AA158" i="18"/>
  <c r="AB158" i="18"/>
  <c r="X159" i="18"/>
  <c r="Y159" i="18"/>
  <c r="Z159" i="18"/>
  <c r="AA159" i="18"/>
  <c r="AB159" i="18"/>
  <c r="X160" i="18"/>
  <c r="Y160" i="18"/>
  <c r="Z160" i="18"/>
  <c r="AA160" i="18"/>
  <c r="AB160" i="18"/>
  <c r="X161" i="18"/>
  <c r="Y161" i="18"/>
  <c r="Z161" i="18"/>
  <c r="AA161" i="18"/>
  <c r="AB161" i="18"/>
  <c r="X162" i="18"/>
  <c r="Y162" i="18"/>
  <c r="Z162" i="18"/>
  <c r="AA162" i="18"/>
  <c r="AB162" i="18"/>
  <c r="X163" i="18"/>
  <c r="Y163" i="18"/>
  <c r="Z163" i="18"/>
  <c r="AA163" i="18"/>
  <c r="AB163" i="18"/>
  <c r="X164" i="18"/>
  <c r="Y164" i="18"/>
  <c r="Z164" i="18"/>
  <c r="AA164" i="18"/>
  <c r="AB164" i="18"/>
  <c r="X165" i="18"/>
  <c r="Y165" i="18"/>
  <c r="Z165" i="18"/>
  <c r="AA165" i="18"/>
  <c r="AB165" i="18"/>
  <c r="X166" i="18"/>
  <c r="Y166" i="18"/>
  <c r="Z166" i="18"/>
  <c r="AA166" i="18"/>
  <c r="AB166" i="18"/>
  <c r="X167" i="18"/>
  <c r="Y167" i="18"/>
  <c r="Z167" i="18"/>
  <c r="AA167" i="18"/>
  <c r="AB167" i="18"/>
  <c r="X168" i="18"/>
  <c r="Y168" i="18"/>
  <c r="Z168" i="18"/>
  <c r="AA168" i="18"/>
  <c r="AB168" i="18"/>
  <c r="X169" i="18"/>
  <c r="Y169" i="18"/>
  <c r="Z169" i="18"/>
  <c r="AA169" i="18"/>
  <c r="AB169" i="18"/>
  <c r="X170" i="18"/>
  <c r="Y170" i="18"/>
  <c r="Z170" i="18"/>
  <c r="AA170" i="18"/>
  <c r="AB170" i="18"/>
  <c r="X171" i="18"/>
  <c r="Y171" i="18"/>
  <c r="Z171" i="18"/>
  <c r="AA171" i="18"/>
  <c r="AB171" i="18"/>
  <c r="X172" i="18"/>
  <c r="Y172" i="18"/>
  <c r="Z172" i="18"/>
  <c r="AA172" i="18"/>
  <c r="AB172" i="18"/>
  <c r="X173" i="18"/>
  <c r="Y173" i="18"/>
  <c r="Z173" i="18"/>
  <c r="AA173" i="18"/>
  <c r="AB173" i="18"/>
  <c r="X174" i="18"/>
  <c r="Y174" i="18"/>
  <c r="Z174" i="18"/>
  <c r="AA174" i="18"/>
  <c r="AB174" i="18"/>
  <c r="X175" i="18"/>
  <c r="Y175" i="18"/>
  <c r="Z175" i="18"/>
  <c r="AA175" i="18"/>
  <c r="AB175" i="18"/>
  <c r="X176" i="18"/>
  <c r="Y176" i="18"/>
  <c r="Z176" i="18"/>
  <c r="AA176" i="18"/>
  <c r="AB176" i="18"/>
  <c r="X177" i="18"/>
  <c r="Y177" i="18"/>
  <c r="Z177" i="18"/>
  <c r="AA177" i="18"/>
  <c r="AB177" i="18"/>
  <c r="X178" i="18"/>
  <c r="Y178" i="18"/>
  <c r="Z178" i="18"/>
  <c r="AA178" i="18"/>
  <c r="AB178" i="18"/>
  <c r="X179" i="18"/>
  <c r="Y179" i="18"/>
  <c r="Z179" i="18"/>
  <c r="AA179" i="18"/>
  <c r="AB179" i="18"/>
  <c r="X180" i="18"/>
  <c r="Y180" i="18"/>
  <c r="Z180" i="18"/>
  <c r="AA180" i="18"/>
  <c r="AB180" i="18"/>
  <c r="X181" i="18"/>
  <c r="Y181" i="18"/>
  <c r="Z181" i="18"/>
  <c r="AA181" i="18"/>
  <c r="AB181" i="18"/>
  <c r="X182" i="18"/>
  <c r="Y182" i="18"/>
  <c r="Z182" i="18"/>
  <c r="AA182" i="18"/>
  <c r="AB182" i="18"/>
  <c r="X183" i="18"/>
  <c r="Y183" i="18"/>
  <c r="Z183" i="18"/>
  <c r="AA183" i="18"/>
  <c r="AB183" i="18"/>
  <c r="X184" i="18"/>
  <c r="Y184" i="18"/>
  <c r="Z184" i="18"/>
  <c r="AA184" i="18"/>
  <c r="AB184" i="18"/>
  <c r="X185" i="18"/>
  <c r="Y185" i="18"/>
  <c r="Z185" i="18"/>
  <c r="AA185" i="18"/>
  <c r="AB185" i="18"/>
  <c r="X186" i="18"/>
  <c r="Y186" i="18"/>
  <c r="Z186" i="18"/>
  <c r="AA186" i="18"/>
  <c r="AB186" i="18"/>
  <c r="X187" i="18"/>
  <c r="Y187" i="18"/>
  <c r="Z187" i="18"/>
  <c r="AA187" i="18"/>
  <c r="AB187" i="18"/>
  <c r="X188" i="18"/>
  <c r="Y188" i="18"/>
  <c r="Z188" i="18"/>
  <c r="AA188" i="18"/>
  <c r="AB188" i="18"/>
  <c r="X189" i="18"/>
  <c r="Y189" i="18"/>
  <c r="Z189" i="18"/>
  <c r="AA189" i="18"/>
  <c r="AB189" i="18"/>
  <c r="X190" i="18"/>
  <c r="Y190" i="18"/>
  <c r="Z190" i="18"/>
  <c r="AA190" i="18"/>
  <c r="AB190" i="18"/>
  <c r="X191" i="18"/>
  <c r="Y191" i="18"/>
  <c r="Z191" i="18"/>
  <c r="AA191" i="18"/>
  <c r="AB191" i="18"/>
  <c r="X192" i="18"/>
  <c r="Y192" i="18"/>
  <c r="Z192" i="18"/>
  <c r="AA192" i="18"/>
  <c r="AB192" i="18"/>
  <c r="X193" i="18"/>
  <c r="Y193" i="18"/>
  <c r="Z193" i="18"/>
  <c r="AA193" i="18"/>
  <c r="AB193" i="18"/>
  <c r="X194" i="18"/>
  <c r="Y194" i="18"/>
  <c r="Z194" i="18"/>
  <c r="AA194" i="18"/>
  <c r="AB194" i="18"/>
  <c r="X195" i="18"/>
  <c r="Y195" i="18"/>
  <c r="Z195" i="18"/>
  <c r="AA195" i="18"/>
  <c r="AB195" i="18"/>
  <c r="X196" i="18"/>
  <c r="Y196" i="18"/>
  <c r="Z196" i="18"/>
  <c r="AA196" i="18"/>
  <c r="AB196" i="18"/>
  <c r="X197" i="18"/>
  <c r="Y197" i="18"/>
  <c r="Z197" i="18"/>
  <c r="AA197" i="18"/>
  <c r="AB197" i="18"/>
  <c r="X198" i="18"/>
  <c r="Y198" i="18"/>
  <c r="Z198" i="18"/>
  <c r="AA198" i="18"/>
  <c r="AB198" i="18"/>
  <c r="X199" i="18"/>
  <c r="Y199" i="18"/>
  <c r="Z199" i="18"/>
  <c r="AA199" i="18"/>
  <c r="AB199" i="18"/>
  <c r="X200" i="18"/>
  <c r="Y200" i="18"/>
  <c r="Z200" i="18"/>
  <c r="AA200" i="18"/>
  <c r="AB200" i="18"/>
  <c r="X201" i="18"/>
  <c r="Y201" i="18"/>
  <c r="Z201" i="18"/>
  <c r="AA201" i="18"/>
  <c r="AB201" i="18"/>
  <c r="X202" i="18"/>
  <c r="Y202" i="18"/>
  <c r="Z202" i="18"/>
  <c r="AA202" i="18"/>
  <c r="AB202" i="18"/>
  <c r="X203" i="18"/>
  <c r="Y203" i="18"/>
  <c r="Z203" i="18"/>
  <c r="AA203" i="18"/>
  <c r="AB203" i="18"/>
  <c r="X204" i="18"/>
  <c r="Y204" i="18"/>
  <c r="Z204" i="18"/>
  <c r="AA204" i="18"/>
  <c r="AB204" i="18"/>
  <c r="X205" i="18"/>
  <c r="Y205" i="18"/>
  <c r="Z205" i="18"/>
  <c r="AA205" i="18"/>
  <c r="AB205" i="18"/>
  <c r="X206" i="18"/>
  <c r="Y206" i="18"/>
  <c r="Z206" i="18"/>
  <c r="AA206" i="18"/>
  <c r="AB206" i="18"/>
  <c r="X207" i="18"/>
  <c r="Y207" i="18"/>
  <c r="Z207" i="18"/>
  <c r="AA207" i="18"/>
  <c r="AB207" i="18"/>
  <c r="X208" i="18"/>
  <c r="Y208" i="18"/>
  <c r="Z208" i="18"/>
  <c r="AA208" i="18"/>
  <c r="AB208" i="18"/>
  <c r="X209" i="18"/>
  <c r="Y209" i="18"/>
  <c r="Z209" i="18"/>
  <c r="AA209" i="18"/>
  <c r="AB209" i="18"/>
  <c r="X210" i="18"/>
  <c r="Y210" i="18"/>
  <c r="Z210" i="18"/>
  <c r="AA210" i="18"/>
  <c r="AB210" i="18"/>
  <c r="X211" i="18"/>
  <c r="Y211" i="18"/>
  <c r="Z211" i="18"/>
  <c r="AA211" i="18"/>
  <c r="AB211" i="18"/>
  <c r="X212" i="18"/>
  <c r="Y212" i="18"/>
  <c r="Z212" i="18"/>
  <c r="AA212" i="18"/>
  <c r="AB212" i="18"/>
  <c r="X213" i="18"/>
  <c r="Y213" i="18"/>
  <c r="Z213" i="18"/>
  <c r="AA213" i="18"/>
  <c r="AB213" i="18"/>
  <c r="X214" i="18"/>
  <c r="Y214" i="18"/>
  <c r="Z214" i="18"/>
  <c r="AA214" i="18"/>
  <c r="AB214" i="18"/>
  <c r="X215" i="18"/>
  <c r="Y215" i="18"/>
  <c r="Z215" i="18"/>
  <c r="AA215" i="18"/>
  <c r="AB215" i="18"/>
  <c r="X216" i="18"/>
  <c r="Y216" i="18"/>
  <c r="Z216" i="18"/>
  <c r="AA216" i="18"/>
  <c r="AB216" i="18"/>
  <c r="X217" i="18"/>
  <c r="Y217" i="18"/>
  <c r="Z217" i="18"/>
  <c r="AA217" i="18"/>
  <c r="AB217" i="18"/>
  <c r="X218" i="18"/>
  <c r="Y218" i="18"/>
  <c r="Z218" i="18"/>
  <c r="AA218" i="18"/>
  <c r="AB218" i="18"/>
  <c r="X219" i="18"/>
  <c r="Y219" i="18"/>
  <c r="Z219" i="18"/>
  <c r="AA219" i="18"/>
  <c r="AB219" i="18"/>
  <c r="X220" i="18"/>
  <c r="Y220" i="18"/>
  <c r="Z220" i="18"/>
  <c r="AA220" i="18"/>
  <c r="AB220" i="18"/>
  <c r="X221" i="18"/>
  <c r="Y221" i="18"/>
  <c r="Z221" i="18"/>
  <c r="AA221" i="18"/>
  <c r="AB221" i="18"/>
  <c r="X222" i="18"/>
  <c r="Y222" i="18"/>
  <c r="Z222" i="18"/>
  <c r="AA222" i="18"/>
  <c r="AB222" i="18"/>
  <c r="X223" i="18"/>
  <c r="Y223" i="18"/>
  <c r="Z223" i="18"/>
  <c r="AA223" i="18"/>
  <c r="AB223" i="18"/>
  <c r="X224" i="18"/>
  <c r="Y224" i="18"/>
  <c r="Z224" i="18"/>
  <c r="AA224" i="18"/>
  <c r="AB224" i="18"/>
  <c r="X225" i="18"/>
  <c r="Y225" i="18"/>
  <c r="Z225" i="18"/>
  <c r="AA225" i="18"/>
  <c r="AB225" i="18"/>
  <c r="X226" i="18"/>
  <c r="Y226" i="18"/>
  <c r="Z226" i="18"/>
  <c r="AA226" i="18"/>
  <c r="AB226" i="18"/>
  <c r="X227" i="18"/>
  <c r="Y227" i="18"/>
  <c r="Z227" i="18"/>
  <c r="AA227" i="18"/>
  <c r="AB227" i="18"/>
  <c r="X228" i="18"/>
  <c r="Y228" i="18"/>
  <c r="Z228" i="18"/>
  <c r="AA228" i="18"/>
  <c r="AB228" i="18"/>
  <c r="X229" i="18"/>
  <c r="Y229" i="18"/>
  <c r="Z229" i="18"/>
  <c r="AA229" i="18"/>
  <c r="AB229" i="18"/>
  <c r="X230" i="18"/>
  <c r="Y230" i="18"/>
  <c r="Z230" i="18"/>
  <c r="AA230" i="18"/>
  <c r="AB230" i="18"/>
  <c r="X231" i="18"/>
  <c r="Y231" i="18"/>
  <c r="Z231" i="18"/>
  <c r="AA231" i="18"/>
  <c r="AB231" i="18"/>
  <c r="X232" i="18"/>
  <c r="Y232" i="18"/>
  <c r="Z232" i="18"/>
  <c r="AA232" i="18"/>
  <c r="AB232" i="18"/>
  <c r="X233" i="18"/>
  <c r="Y233" i="18"/>
  <c r="Z233" i="18"/>
  <c r="AA233" i="18"/>
  <c r="AB233" i="18"/>
  <c r="X234" i="18"/>
  <c r="Y234" i="18"/>
  <c r="Z234" i="18"/>
  <c r="AA234" i="18"/>
  <c r="AB234" i="18"/>
  <c r="X235" i="18"/>
  <c r="Y235" i="18"/>
  <c r="Z235" i="18"/>
  <c r="AA235" i="18"/>
  <c r="AB235" i="18"/>
  <c r="X236" i="18"/>
  <c r="Y236" i="18"/>
  <c r="Z236" i="18"/>
  <c r="AA236" i="18"/>
  <c r="AB236" i="18"/>
  <c r="X237" i="18"/>
  <c r="Y237" i="18"/>
  <c r="Z237" i="18"/>
  <c r="AA237" i="18"/>
  <c r="AB237" i="18"/>
  <c r="X238" i="18"/>
  <c r="Y238" i="18"/>
  <c r="Z238" i="18"/>
  <c r="AA238" i="18"/>
  <c r="AB238" i="18"/>
  <c r="X239" i="18"/>
  <c r="Y239" i="18"/>
  <c r="Z239" i="18"/>
  <c r="AA239" i="18"/>
  <c r="AB239" i="18"/>
  <c r="X240" i="18"/>
  <c r="Y240" i="18"/>
  <c r="Z240" i="18"/>
  <c r="AA240" i="18"/>
  <c r="AB240" i="18"/>
  <c r="X241" i="18"/>
  <c r="Y241" i="18"/>
  <c r="Z241" i="18"/>
  <c r="AA241" i="18"/>
  <c r="AB241" i="18"/>
  <c r="X242" i="18"/>
  <c r="Y242" i="18"/>
  <c r="Z242" i="18"/>
  <c r="AA242" i="18"/>
  <c r="AB242" i="18"/>
  <c r="X243" i="18"/>
  <c r="Y243" i="18"/>
  <c r="Z243" i="18"/>
  <c r="AA243" i="18"/>
  <c r="AB243" i="18"/>
  <c r="X244" i="18"/>
  <c r="Y244" i="18"/>
  <c r="Z244" i="18"/>
  <c r="AA244" i="18"/>
  <c r="AB244" i="18"/>
  <c r="X245" i="18"/>
  <c r="Y245" i="18"/>
  <c r="Z245" i="18"/>
  <c r="AA245" i="18"/>
  <c r="AB245" i="18"/>
  <c r="X246" i="18"/>
  <c r="Y246" i="18"/>
  <c r="Z246" i="18"/>
  <c r="AA246" i="18"/>
  <c r="AB246" i="18"/>
  <c r="X247" i="18"/>
  <c r="Y247" i="18"/>
  <c r="Z247" i="18"/>
  <c r="AA247" i="18"/>
  <c r="AB247" i="18"/>
  <c r="X248" i="18"/>
  <c r="Y248" i="18"/>
  <c r="Z248" i="18"/>
  <c r="AA248" i="18"/>
  <c r="AB248" i="18"/>
  <c r="X249" i="18"/>
  <c r="Y249" i="18"/>
  <c r="Z249" i="18"/>
  <c r="AA249" i="18"/>
  <c r="AB249" i="18"/>
  <c r="X250" i="18"/>
  <c r="Y250" i="18"/>
  <c r="Z250" i="18"/>
  <c r="AA250" i="18"/>
  <c r="AB250" i="18"/>
  <c r="X251" i="18"/>
  <c r="Y251" i="18"/>
  <c r="Z251" i="18"/>
  <c r="AA251" i="18"/>
  <c r="AB251" i="18"/>
  <c r="X252" i="18"/>
  <c r="Y252" i="18"/>
  <c r="Z252" i="18"/>
  <c r="AA252" i="18"/>
  <c r="AB252" i="18"/>
  <c r="X253" i="18"/>
  <c r="Y253" i="18"/>
  <c r="Z253" i="18"/>
  <c r="AA253" i="18"/>
  <c r="AB253" i="18"/>
  <c r="X254" i="18"/>
  <c r="Y254" i="18"/>
  <c r="Z254" i="18"/>
  <c r="AA254" i="18"/>
  <c r="AB254" i="18"/>
  <c r="X255" i="18"/>
  <c r="Y255" i="18"/>
  <c r="Z255" i="18"/>
  <c r="AA255" i="18"/>
  <c r="AB255" i="18"/>
  <c r="X256" i="18"/>
  <c r="Y256" i="18"/>
  <c r="Z256" i="18"/>
  <c r="AA256" i="18"/>
  <c r="AB256" i="18"/>
  <c r="X257" i="18"/>
  <c r="Y257" i="18"/>
  <c r="Z257" i="18"/>
  <c r="AA257" i="18"/>
  <c r="AB257" i="18"/>
  <c r="X258" i="18"/>
  <c r="Y258" i="18"/>
  <c r="Z258" i="18"/>
  <c r="AA258" i="18"/>
  <c r="AB258" i="18"/>
  <c r="X259" i="18"/>
  <c r="Y259" i="18"/>
  <c r="Z259" i="18"/>
  <c r="AA259" i="18"/>
  <c r="AB259" i="18"/>
  <c r="X260" i="18"/>
  <c r="Y260" i="18"/>
  <c r="Z260" i="18"/>
  <c r="AA260" i="18"/>
  <c r="AB260" i="18"/>
  <c r="X261" i="18"/>
  <c r="Y261" i="18"/>
  <c r="Z261" i="18"/>
  <c r="AA261" i="18"/>
  <c r="AB261" i="18"/>
  <c r="X262" i="18"/>
  <c r="Y262" i="18"/>
  <c r="Z262" i="18"/>
  <c r="AA262" i="18"/>
  <c r="AB262" i="18"/>
  <c r="X263" i="18"/>
  <c r="Y263" i="18"/>
  <c r="Z263" i="18"/>
  <c r="AA263" i="18"/>
  <c r="AB263" i="18"/>
  <c r="X264" i="18"/>
  <c r="Y264" i="18"/>
  <c r="Z264" i="18"/>
  <c r="AA264" i="18"/>
  <c r="AB264" i="18"/>
  <c r="X265" i="18"/>
  <c r="Y265" i="18"/>
  <c r="Z265" i="18"/>
  <c r="AA265" i="18"/>
  <c r="AB265" i="18"/>
  <c r="X266" i="18"/>
  <c r="Y266" i="18"/>
  <c r="Z266" i="18"/>
  <c r="AA266" i="18"/>
  <c r="AB266" i="18"/>
  <c r="X267" i="18"/>
  <c r="Y267" i="18"/>
  <c r="Z267" i="18"/>
  <c r="AA267" i="18"/>
  <c r="AB267" i="18"/>
  <c r="X268" i="18"/>
  <c r="Y268" i="18"/>
  <c r="Z268" i="18"/>
  <c r="AA268" i="18"/>
  <c r="AB268" i="18"/>
  <c r="X269" i="18"/>
  <c r="Y269" i="18"/>
  <c r="Z269" i="18"/>
  <c r="AA269" i="18"/>
  <c r="AB269" i="18"/>
  <c r="X270" i="18"/>
  <c r="Y270" i="18"/>
  <c r="Z270" i="18"/>
  <c r="AA270" i="18"/>
  <c r="AB270" i="18"/>
  <c r="X271" i="18"/>
  <c r="Y271" i="18"/>
  <c r="Z271" i="18"/>
  <c r="AA271" i="18"/>
  <c r="AB271" i="18"/>
  <c r="X272" i="18"/>
  <c r="Y272" i="18"/>
  <c r="Z272" i="18"/>
  <c r="AA272" i="18"/>
  <c r="AB272" i="18"/>
  <c r="X273" i="18"/>
  <c r="Y273" i="18"/>
  <c r="Z273" i="18"/>
  <c r="AA273" i="18"/>
  <c r="AB273" i="18"/>
  <c r="X274" i="18"/>
  <c r="Y274" i="18"/>
  <c r="Z274" i="18"/>
  <c r="AA274" i="18"/>
  <c r="AB274" i="18"/>
  <c r="X275" i="18"/>
  <c r="Y275" i="18"/>
  <c r="Z275" i="18"/>
  <c r="AA275" i="18"/>
  <c r="AB275" i="18"/>
  <c r="X276" i="18"/>
  <c r="Y276" i="18"/>
  <c r="Z276" i="18"/>
  <c r="AA276" i="18"/>
  <c r="AB276" i="18"/>
  <c r="X277" i="18"/>
  <c r="Y277" i="18"/>
  <c r="Z277" i="18"/>
  <c r="AA277" i="18"/>
  <c r="AB277" i="18"/>
  <c r="X278" i="18"/>
  <c r="Y278" i="18"/>
  <c r="Z278" i="18"/>
  <c r="AA278" i="18"/>
  <c r="AB278" i="18"/>
  <c r="X279" i="18"/>
  <c r="Y279" i="18"/>
  <c r="Z279" i="18"/>
  <c r="AA279" i="18"/>
  <c r="AB279" i="18"/>
  <c r="X280" i="18"/>
  <c r="Y280" i="18"/>
  <c r="Z280" i="18"/>
  <c r="AA280" i="18"/>
  <c r="AB280" i="18"/>
  <c r="X281" i="18"/>
  <c r="Y281" i="18"/>
  <c r="Z281" i="18"/>
  <c r="AA281" i="18"/>
  <c r="AB281" i="18"/>
  <c r="X282" i="18"/>
  <c r="Y282" i="18"/>
  <c r="Z282" i="18"/>
  <c r="AA282" i="18"/>
  <c r="AB282" i="18"/>
  <c r="X283" i="18"/>
  <c r="Y283" i="18"/>
  <c r="Z283" i="18"/>
  <c r="AA283" i="18"/>
  <c r="AB283" i="18"/>
  <c r="X284" i="18"/>
  <c r="Y284" i="18"/>
  <c r="Z284" i="18"/>
  <c r="AA284" i="18"/>
  <c r="AB284" i="18"/>
  <c r="X285" i="18"/>
  <c r="Y285" i="18"/>
  <c r="Z285" i="18"/>
  <c r="AA285" i="18"/>
  <c r="AB285" i="18"/>
  <c r="X286" i="18"/>
  <c r="Y286" i="18"/>
  <c r="Z286" i="18"/>
  <c r="AA286" i="18"/>
  <c r="AB286" i="18"/>
  <c r="X287" i="18"/>
  <c r="Y287" i="18"/>
  <c r="Z287" i="18"/>
  <c r="AA287" i="18"/>
  <c r="AB287" i="18"/>
  <c r="X288" i="18"/>
  <c r="Y288" i="18"/>
  <c r="Z288" i="18"/>
  <c r="AA288" i="18"/>
  <c r="AB288" i="18"/>
  <c r="X289" i="18"/>
  <c r="Y289" i="18"/>
  <c r="Z289" i="18"/>
  <c r="AA289" i="18"/>
  <c r="AB289" i="18"/>
  <c r="X290" i="18"/>
  <c r="Y290" i="18"/>
  <c r="Z290" i="18"/>
  <c r="AA290" i="18"/>
  <c r="AB290" i="18"/>
  <c r="X291" i="18"/>
  <c r="Y291" i="18"/>
  <c r="Z291" i="18"/>
  <c r="AA291" i="18"/>
  <c r="AB291" i="18"/>
  <c r="X292" i="18"/>
  <c r="Y292" i="18"/>
  <c r="Z292" i="18"/>
  <c r="AA292" i="18"/>
  <c r="AB292" i="18"/>
  <c r="X293" i="18"/>
  <c r="Y293" i="18"/>
  <c r="Z293" i="18"/>
  <c r="AA293" i="18"/>
  <c r="AB293" i="18"/>
  <c r="X294" i="18"/>
  <c r="Y294" i="18"/>
  <c r="Z294" i="18"/>
  <c r="AA294" i="18"/>
  <c r="AB294" i="18"/>
  <c r="X295" i="18"/>
  <c r="Y295" i="18"/>
  <c r="Z295" i="18"/>
  <c r="AA295" i="18"/>
  <c r="AB295" i="18"/>
  <c r="X296" i="18"/>
  <c r="Y296" i="18"/>
  <c r="Z296" i="18"/>
  <c r="AA296" i="18"/>
  <c r="AB296" i="18"/>
  <c r="X297" i="18"/>
  <c r="Y297" i="18"/>
  <c r="Z297" i="18"/>
  <c r="AA297" i="18"/>
  <c r="AB297" i="18"/>
  <c r="X298" i="18"/>
  <c r="Y298" i="18"/>
  <c r="Z298" i="18"/>
  <c r="AA298" i="18"/>
  <c r="AB298" i="18"/>
  <c r="X299" i="18"/>
  <c r="Y299" i="18"/>
  <c r="Z299" i="18"/>
  <c r="AA299" i="18"/>
  <c r="AB299" i="18"/>
  <c r="X300" i="18"/>
  <c r="Y300" i="18"/>
  <c r="Z300" i="18"/>
  <c r="AA300" i="18"/>
  <c r="AB300" i="18"/>
  <c r="X301" i="18"/>
  <c r="Y301" i="18"/>
  <c r="Z301" i="18"/>
  <c r="AA301" i="18"/>
  <c r="AB301" i="18"/>
  <c r="X302" i="18"/>
  <c r="Y302" i="18"/>
  <c r="Z302" i="18"/>
  <c r="AA302" i="18"/>
  <c r="AB302" i="18"/>
  <c r="X303" i="18"/>
  <c r="Y303" i="18"/>
  <c r="Z303" i="18"/>
  <c r="AA303" i="18"/>
  <c r="AB303" i="18"/>
  <c r="X304" i="18"/>
  <c r="Y304" i="18"/>
  <c r="Z304" i="18"/>
  <c r="AA304" i="18"/>
  <c r="AB304" i="18"/>
  <c r="X305" i="18"/>
  <c r="Y305" i="18"/>
  <c r="Z305" i="18"/>
  <c r="AA305" i="18"/>
  <c r="AB305" i="18"/>
  <c r="X306" i="18"/>
  <c r="Y306" i="18"/>
  <c r="Z306" i="18"/>
  <c r="AA306" i="18"/>
  <c r="AB306" i="18"/>
  <c r="X307" i="18"/>
  <c r="Y307" i="18"/>
  <c r="Z307" i="18"/>
  <c r="AA307" i="18"/>
  <c r="AB307" i="18"/>
  <c r="X308" i="18"/>
  <c r="Y308" i="18"/>
  <c r="Z308" i="18"/>
  <c r="AA308" i="18"/>
  <c r="AB308" i="18"/>
  <c r="X309" i="18"/>
  <c r="Y309" i="18"/>
  <c r="Z309" i="18"/>
  <c r="AA309" i="18"/>
  <c r="AB309" i="18"/>
  <c r="X310" i="18"/>
  <c r="Y310" i="18"/>
  <c r="Z310" i="18"/>
  <c r="AA310" i="18"/>
  <c r="AB310" i="18"/>
  <c r="X311" i="18"/>
  <c r="Y311" i="18"/>
  <c r="Z311" i="18"/>
  <c r="AA311" i="18"/>
  <c r="AB311" i="18"/>
  <c r="X312" i="18"/>
  <c r="Y312" i="18"/>
  <c r="Z312" i="18"/>
  <c r="AA312" i="18"/>
  <c r="AB312" i="18"/>
  <c r="X313" i="18"/>
  <c r="Y313" i="18"/>
  <c r="Z313" i="18"/>
  <c r="AA313" i="18"/>
  <c r="AB313" i="18"/>
  <c r="X314" i="18"/>
  <c r="Y314" i="18"/>
  <c r="Z314" i="18"/>
  <c r="AA314" i="18"/>
  <c r="AB314" i="18"/>
  <c r="X315" i="18"/>
  <c r="Y315" i="18"/>
  <c r="Z315" i="18"/>
  <c r="AA315" i="18"/>
  <c r="AB315" i="18"/>
  <c r="X316" i="18"/>
  <c r="Y316" i="18"/>
  <c r="Z316" i="18"/>
  <c r="AA316" i="18"/>
  <c r="AB316" i="18"/>
  <c r="X317" i="18"/>
  <c r="Y317" i="18"/>
  <c r="Z317" i="18"/>
  <c r="AA317" i="18"/>
  <c r="AB317" i="18"/>
  <c r="X318" i="18"/>
  <c r="Y318" i="18"/>
  <c r="Z318" i="18"/>
  <c r="AA318" i="18"/>
  <c r="AB318" i="18"/>
  <c r="X319" i="18"/>
  <c r="Y319" i="18"/>
  <c r="Z319" i="18"/>
  <c r="AA319" i="18"/>
  <c r="AB319" i="18"/>
  <c r="X320" i="18"/>
  <c r="Y320" i="18"/>
  <c r="Z320" i="18"/>
  <c r="AA320" i="18"/>
  <c r="AB320" i="18"/>
  <c r="X321" i="18"/>
  <c r="Y321" i="18"/>
  <c r="Z321" i="18"/>
  <c r="AA321" i="18"/>
  <c r="AB321" i="18"/>
  <c r="X322" i="18"/>
  <c r="Y322" i="18"/>
  <c r="Z322" i="18"/>
  <c r="AA322" i="18"/>
  <c r="AB322" i="18"/>
  <c r="X323" i="18"/>
  <c r="Y323" i="18"/>
  <c r="Z323" i="18"/>
  <c r="AA323" i="18"/>
  <c r="AB323" i="18"/>
  <c r="X324" i="18"/>
  <c r="Y324" i="18"/>
  <c r="Z324" i="18"/>
  <c r="AA324" i="18"/>
  <c r="AB324" i="18"/>
  <c r="X325" i="18"/>
  <c r="Y325" i="18"/>
  <c r="Z325" i="18"/>
  <c r="AA325" i="18"/>
  <c r="AB325" i="18"/>
  <c r="X326" i="18"/>
  <c r="Y326" i="18"/>
  <c r="Z326" i="18"/>
  <c r="AA326" i="18"/>
  <c r="AB326" i="18"/>
  <c r="X327" i="18"/>
  <c r="Y327" i="18"/>
  <c r="Z327" i="18"/>
  <c r="AA327" i="18"/>
  <c r="AB327" i="18"/>
  <c r="X328" i="18"/>
  <c r="Y328" i="18"/>
  <c r="Z328" i="18"/>
  <c r="AA328" i="18"/>
  <c r="AB328" i="18"/>
  <c r="X329" i="18"/>
  <c r="Y329" i="18"/>
  <c r="Z329" i="18"/>
  <c r="AA329" i="18"/>
  <c r="AB329" i="18"/>
  <c r="X330" i="18"/>
  <c r="Y330" i="18"/>
  <c r="Z330" i="18"/>
  <c r="AA330" i="18"/>
  <c r="AB330" i="18"/>
  <c r="X331" i="18"/>
  <c r="Y331" i="18"/>
  <c r="Z331" i="18"/>
  <c r="AA331" i="18"/>
  <c r="AB331" i="18"/>
  <c r="X332" i="18"/>
  <c r="Y332" i="18"/>
  <c r="Z332" i="18"/>
  <c r="AA332" i="18"/>
  <c r="AB332" i="18"/>
  <c r="X333" i="18"/>
  <c r="Y333" i="18"/>
  <c r="Z333" i="18"/>
  <c r="AA333" i="18"/>
  <c r="AB333" i="18"/>
  <c r="X334" i="18"/>
  <c r="Y334" i="18"/>
  <c r="Z334" i="18"/>
  <c r="AA334" i="18"/>
  <c r="AB334" i="18"/>
  <c r="X335" i="18"/>
  <c r="Y335" i="18"/>
  <c r="Z335" i="18"/>
  <c r="AA335" i="18"/>
  <c r="AB335" i="18"/>
  <c r="X336" i="18"/>
  <c r="Y336" i="18"/>
  <c r="Z336" i="18"/>
  <c r="AA336" i="18"/>
  <c r="AB336" i="18"/>
  <c r="X337" i="18"/>
  <c r="Y337" i="18"/>
  <c r="Z337" i="18"/>
  <c r="AA337" i="18"/>
  <c r="AB337" i="18"/>
  <c r="X338" i="18"/>
  <c r="Y338" i="18"/>
  <c r="Z338" i="18"/>
  <c r="AA338" i="18"/>
  <c r="AB338" i="18"/>
  <c r="X339" i="18"/>
  <c r="Y339" i="18"/>
  <c r="Z339" i="18"/>
  <c r="AA339" i="18"/>
  <c r="AB339" i="18"/>
  <c r="X340" i="18"/>
  <c r="Y340" i="18"/>
  <c r="Z340" i="18"/>
  <c r="AA340" i="18"/>
  <c r="AB340" i="18"/>
  <c r="X341" i="18"/>
  <c r="Y341" i="18"/>
  <c r="Z341" i="18"/>
  <c r="AA341" i="18"/>
  <c r="AB341" i="18"/>
  <c r="X342" i="18"/>
  <c r="Y342" i="18"/>
  <c r="Z342" i="18"/>
  <c r="AA342" i="18"/>
  <c r="AB342" i="18"/>
  <c r="X343" i="18"/>
  <c r="Y343" i="18"/>
  <c r="Z343" i="18"/>
  <c r="AA343" i="18"/>
  <c r="AB343" i="18"/>
  <c r="X344" i="18"/>
  <c r="Y344" i="18"/>
  <c r="Z344" i="18"/>
  <c r="AA344" i="18"/>
  <c r="AB344" i="18"/>
  <c r="X345" i="18"/>
  <c r="Y345" i="18"/>
  <c r="Z345" i="18"/>
  <c r="AA345" i="18"/>
  <c r="AB345" i="18"/>
  <c r="X346" i="18"/>
  <c r="Y346" i="18"/>
  <c r="Z346" i="18"/>
  <c r="AA346" i="18"/>
  <c r="AB346" i="18"/>
  <c r="X347" i="18"/>
  <c r="Y347" i="18"/>
  <c r="Z347" i="18"/>
  <c r="AA347" i="18"/>
  <c r="AB347" i="18"/>
  <c r="X348" i="18"/>
  <c r="Y348" i="18"/>
  <c r="Z348" i="18"/>
  <c r="AA348" i="18"/>
  <c r="AB348" i="18"/>
  <c r="X349" i="18"/>
  <c r="Y349" i="18"/>
  <c r="Z349" i="18"/>
  <c r="AA349" i="18"/>
  <c r="AB349" i="18"/>
  <c r="X350" i="18"/>
  <c r="Y350" i="18"/>
  <c r="Z350" i="18"/>
  <c r="AA350" i="18"/>
  <c r="AB350" i="18"/>
  <c r="X351" i="18"/>
  <c r="Y351" i="18"/>
  <c r="Z351" i="18"/>
  <c r="AA351" i="18"/>
  <c r="AB351" i="18"/>
  <c r="X352" i="18"/>
  <c r="Y352" i="18"/>
  <c r="Z352" i="18"/>
  <c r="AA352" i="18"/>
  <c r="AB352" i="18"/>
  <c r="X353" i="18"/>
  <c r="Y353" i="18"/>
  <c r="Z353" i="18"/>
  <c r="AA353" i="18"/>
  <c r="AB353" i="18"/>
  <c r="X354" i="18"/>
  <c r="Y354" i="18"/>
  <c r="Z354" i="18"/>
  <c r="AA354" i="18"/>
  <c r="AB354" i="18"/>
  <c r="X355" i="18"/>
  <c r="Y355" i="18"/>
  <c r="Z355" i="18"/>
  <c r="AA355" i="18"/>
  <c r="AB355" i="18"/>
  <c r="X356" i="18"/>
  <c r="Y356" i="18"/>
  <c r="Z356" i="18"/>
  <c r="AA356" i="18"/>
  <c r="AB356" i="18"/>
  <c r="X357" i="18"/>
  <c r="Y357" i="18"/>
  <c r="Z357" i="18"/>
  <c r="AA357" i="18"/>
  <c r="AB357" i="18"/>
  <c r="X358" i="18"/>
  <c r="Y358" i="18"/>
  <c r="Z358" i="18"/>
  <c r="AA358" i="18"/>
  <c r="AB358" i="18"/>
  <c r="X359" i="18"/>
  <c r="Y359" i="18"/>
  <c r="Z359" i="18"/>
  <c r="AA359" i="18"/>
  <c r="AB359" i="18"/>
  <c r="X360" i="18"/>
  <c r="Y360" i="18"/>
  <c r="Z360" i="18"/>
  <c r="AA360" i="18"/>
  <c r="AB360" i="18"/>
  <c r="X361" i="18"/>
  <c r="Y361" i="18"/>
  <c r="Z361" i="18"/>
  <c r="AA361" i="18"/>
  <c r="AB361" i="18"/>
  <c r="X362" i="18"/>
  <c r="Y362" i="18"/>
  <c r="Z362" i="18"/>
  <c r="AA362" i="18"/>
  <c r="AB362" i="18"/>
  <c r="X363" i="18"/>
  <c r="Y363" i="18"/>
  <c r="Z363" i="18"/>
  <c r="AA363" i="18"/>
  <c r="AB363" i="18"/>
  <c r="X364" i="18"/>
  <c r="Y364" i="18"/>
  <c r="Z364" i="18"/>
  <c r="AA364" i="18"/>
  <c r="AB364" i="18"/>
  <c r="X365" i="18"/>
  <c r="Y365" i="18"/>
  <c r="Z365" i="18"/>
  <c r="AA365" i="18"/>
  <c r="AB365" i="18"/>
  <c r="X366" i="18"/>
  <c r="Y366" i="18"/>
  <c r="Z366" i="18"/>
  <c r="AA366" i="18"/>
  <c r="AB366" i="18"/>
  <c r="X367" i="18"/>
  <c r="Y367" i="18"/>
  <c r="Z367" i="18"/>
  <c r="AA367" i="18"/>
  <c r="AB367" i="18"/>
  <c r="X368" i="18"/>
  <c r="Y368" i="18"/>
  <c r="Z368" i="18"/>
  <c r="AA368" i="18"/>
  <c r="AB368" i="18"/>
  <c r="X369" i="18"/>
  <c r="Y369" i="18"/>
  <c r="Z369" i="18"/>
  <c r="AA369" i="18"/>
  <c r="AB369" i="18"/>
  <c r="X370" i="18"/>
  <c r="Y370" i="18"/>
  <c r="Z370" i="18"/>
  <c r="AA370" i="18"/>
  <c r="AB370" i="18"/>
  <c r="X371" i="18"/>
  <c r="Y371" i="18"/>
  <c r="Z371" i="18"/>
  <c r="AA371" i="18"/>
  <c r="AB371" i="18"/>
  <c r="X372" i="18"/>
  <c r="Y372" i="18"/>
  <c r="Z372" i="18"/>
  <c r="AA372" i="18"/>
  <c r="AB372" i="18"/>
  <c r="X373" i="18"/>
  <c r="Y373" i="18"/>
  <c r="Z373" i="18"/>
  <c r="AA373" i="18"/>
  <c r="AB373" i="18"/>
  <c r="X374" i="18"/>
  <c r="Y374" i="18"/>
  <c r="Z374" i="18"/>
  <c r="AA374" i="18"/>
  <c r="AB374" i="18"/>
  <c r="X375" i="18"/>
  <c r="Y375" i="18"/>
  <c r="Z375" i="18"/>
  <c r="AA375" i="18"/>
  <c r="AB375" i="18"/>
  <c r="X376" i="18"/>
  <c r="Y376" i="18"/>
  <c r="Z376" i="18"/>
  <c r="AA376" i="18"/>
  <c r="AB376" i="18"/>
  <c r="X377" i="18"/>
  <c r="Y377" i="18"/>
  <c r="Z377" i="18"/>
  <c r="AA377" i="18"/>
  <c r="AB377" i="18"/>
  <c r="X378" i="18"/>
  <c r="Y378" i="18"/>
  <c r="Z378" i="18"/>
  <c r="AA378" i="18"/>
  <c r="AB378" i="18"/>
  <c r="X379" i="18"/>
  <c r="Y379" i="18"/>
  <c r="Z379" i="18"/>
  <c r="AA379" i="18"/>
  <c r="AB379" i="18"/>
  <c r="X380" i="18"/>
  <c r="Y380" i="18"/>
  <c r="Z380" i="18"/>
  <c r="AA380" i="18"/>
  <c r="AB380" i="18"/>
  <c r="X381" i="18"/>
  <c r="Y381" i="18"/>
  <c r="Z381" i="18"/>
  <c r="AA381" i="18"/>
  <c r="AB381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R7" i="18"/>
  <c r="S7" i="18"/>
  <c r="T7" i="18"/>
  <c r="P8" i="18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R11" i="18"/>
  <c r="S11" i="18"/>
  <c r="T11" i="18"/>
  <c r="P12" i="18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R15" i="18"/>
  <c r="S15" i="18"/>
  <c r="T15" i="18"/>
  <c r="P16" i="18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R19" i="18"/>
  <c r="S19" i="18"/>
  <c r="T19" i="18"/>
  <c r="P20" i="18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R23" i="18"/>
  <c r="S23" i="18"/>
  <c r="T23" i="18"/>
  <c r="P24" i="18"/>
  <c r="Q24" i="18"/>
  <c r="AG24" i="18" s="1"/>
  <c r="R24" i="18"/>
  <c r="S24" i="18"/>
  <c r="T24" i="18"/>
  <c r="P25" i="18"/>
  <c r="AF25" i="18" s="1"/>
  <c r="Q25" i="18"/>
  <c r="AG25" i="18" s="1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R27" i="18"/>
  <c r="S27" i="18"/>
  <c r="T27" i="18"/>
  <c r="P28" i="18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R31" i="18"/>
  <c r="S31" i="18"/>
  <c r="T31" i="18"/>
  <c r="P32" i="18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R35" i="18"/>
  <c r="S35" i="18"/>
  <c r="T35" i="18"/>
  <c r="P36" i="18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R39" i="18"/>
  <c r="S39" i="18"/>
  <c r="T39" i="18"/>
  <c r="P40" i="18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R43" i="18"/>
  <c r="S43" i="18"/>
  <c r="T43" i="18"/>
  <c r="P44" i="18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R47" i="18"/>
  <c r="S47" i="18"/>
  <c r="T47" i="18"/>
  <c r="P48" i="18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R51" i="18"/>
  <c r="S51" i="18"/>
  <c r="T51" i="18"/>
  <c r="P52" i="18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R55" i="18"/>
  <c r="S55" i="18"/>
  <c r="T55" i="18"/>
  <c r="P56" i="18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R59" i="18"/>
  <c r="S59" i="18"/>
  <c r="T59" i="18"/>
  <c r="P60" i="18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R63" i="18"/>
  <c r="S63" i="18"/>
  <c r="T63" i="18"/>
  <c r="P64" i="18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R67" i="18"/>
  <c r="S67" i="18"/>
  <c r="T67" i="18"/>
  <c r="P68" i="18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R71" i="18"/>
  <c r="S71" i="18"/>
  <c r="T71" i="18"/>
  <c r="P72" i="18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R75" i="18"/>
  <c r="S75" i="18"/>
  <c r="T75" i="18"/>
  <c r="P76" i="18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R79" i="18"/>
  <c r="S79" i="18"/>
  <c r="T79" i="18"/>
  <c r="P80" i="18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R83" i="18"/>
  <c r="S83" i="18"/>
  <c r="T83" i="18"/>
  <c r="P84" i="18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R87" i="18"/>
  <c r="S87" i="18"/>
  <c r="T87" i="18"/>
  <c r="P88" i="18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R91" i="18"/>
  <c r="S91" i="18"/>
  <c r="T91" i="18"/>
  <c r="P92" i="18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R95" i="18"/>
  <c r="S95" i="18"/>
  <c r="T95" i="18"/>
  <c r="P96" i="18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AF99" i="18" s="1"/>
  <c r="Q99" i="18"/>
  <c r="R99" i="18"/>
  <c r="S99" i="18"/>
  <c r="T99" i="18"/>
  <c r="P100" i="18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R103" i="18"/>
  <c r="S103" i="18"/>
  <c r="T103" i="18"/>
  <c r="P104" i="18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R107" i="18"/>
  <c r="S107" i="18"/>
  <c r="T107" i="18"/>
  <c r="P108" i="18"/>
  <c r="Q108" i="18"/>
  <c r="AG108" i="18" s="1"/>
  <c r="R108" i="18"/>
  <c r="S108" i="18"/>
  <c r="T108" i="18"/>
  <c r="P109" i="18"/>
  <c r="AF109" i="18" s="1"/>
  <c r="Q109" i="18"/>
  <c r="AG109" i="18" s="1"/>
  <c r="R109" i="18"/>
  <c r="S109" i="18"/>
  <c r="T109" i="18"/>
  <c r="P110" i="18"/>
  <c r="AF110" i="18" s="1"/>
  <c r="Q110" i="18"/>
  <c r="AG110" i="18" s="1"/>
  <c r="R110" i="18"/>
  <c r="S110" i="18"/>
  <c r="T110" i="18"/>
  <c r="P111" i="18"/>
  <c r="AF111" i="18" s="1"/>
  <c r="Q111" i="18"/>
  <c r="R111" i="18"/>
  <c r="S111" i="18"/>
  <c r="T111" i="18"/>
  <c r="P112" i="18"/>
  <c r="Q112" i="18"/>
  <c r="AG112" i="18" s="1"/>
  <c r="R112" i="18"/>
  <c r="S112" i="18"/>
  <c r="T112" i="18"/>
  <c r="P113" i="18"/>
  <c r="AF113" i="18" s="1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R115" i="18"/>
  <c r="S115" i="18"/>
  <c r="T115" i="18"/>
  <c r="P116" i="18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R119" i="18"/>
  <c r="S119" i="18"/>
  <c r="T119" i="18"/>
  <c r="P120" i="18"/>
  <c r="Q120" i="18"/>
  <c r="AG120" i="18" s="1"/>
  <c r="R120" i="18"/>
  <c r="S120" i="18"/>
  <c r="T120" i="18"/>
  <c r="P121" i="18"/>
  <c r="AF121" i="18" s="1"/>
  <c r="Q121" i="18"/>
  <c r="AG121" i="18" s="1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R123" i="18"/>
  <c r="S123" i="18"/>
  <c r="T123" i="18"/>
  <c r="P124" i="18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AG126" i="18" s="1"/>
  <c r="R126" i="18"/>
  <c r="S126" i="18"/>
  <c r="T126" i="18"/>
  <c r="P127" i="18"/>
  <c r="AF127" i="18" s="1"/>
  <c r="Q127" i="18"/>
  <c r="R127" i="18"/>
  <c r="S127" i="18"/>
  <c r="T127" i="18"/>
  <c r="P128" i="18"/>
  <c r="Q128" i="18"/>
  <c r="AG128" i="18" s="1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R131" i="18"/>
  <c r="S131" i="18"/>
  <c r="T131" i="18"/>
  <c r="P132" i="18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R135" i="18"/>
  <c r="S135" i="18"/>
  <c r="T135" i="18"/>
  <c r="P136" i="18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R139" i="18"/>
  <c r="S139" i="18"/>
  <c r="T139" i="18"/>
  <c r="P140" i="18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R143" i="18"/>
  <c r="S143" i="18"/>
  <c r="T143" i="18"/>
  <c r="P144" i="18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R147" i="18"/>
  <c r="S147" i="18"/>
  <c r="T147" i="18"/>
  <c r="P148" i="18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R151" i="18"/>
  <c r="S151" i="18"/>
  <c r="T151" i="18"/>
  <c r="P152" i="18"/>
  <c r="Q152" i="18"/>
  <c r="AG152" i="18" s="1"/>
  <c r="R152" i="18"/>
  <c r="S152" i="18"/>
  <c r="T152" i="18"/>
  <c r="P153" i="18"/>
  <c r="AF153" i="18" s="1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R155" i="18"/>
  <c r="S155" i="18"/>
  <c r="T155" i="18"/>
  <c r="P156" i="18"/>
  <c r="Q156" i="18"/>
  <c r="AG156" i="18" s="1"/>
  <c r="R156" i="18"/>
  <c r="S156" i="18"/>
  <c r="T156" i="18"/>
  <c r="C5" i="18"/>
  <c r="D5" i="18"/>
  <c r="E5" i="18"/>
  <c r="F5" i="18"/>
  <c r="G5" i="18"/>
  <c r="C6" i="18"/>
  <c r="D6" i="18"/>
  <c r="E6" i="18"/>
  <c r="F6" i="18"/>
  <c r="G6" i="18"/>
  <c r="C7" i="18"/>
  <c r="D7" i="18"/>
  <c r="E7" i="18"/>
  <c r="F7" i="18"/>
  <c r="G7" i="18"/>
  <c r="C8" i="18"/>
  <c r="D8" i="18"/>
  <c r="E8" i="18"/>
  <c r="F8" i="18"/>
  <c r="G8" i="18"/>
  <c r="C9" i="18"/>
  <c r="D9" i="18"/>
  <c r="E9" i="18"/>
  <c r="F9" i="18"/>
  <c r="G9" i="18"/>
  <c r="C10" i="18"/>
  <c r="D10" i="18"/>
  <c r="E10" i="18"/>
  <c r="F10" i="18"/>
  <c r="G10" i="18"/>
  <c r="C11" i="18"/>
  <c r="D11" i="18"/>
  <c r="E11" i="18"/>
  <c r="F11" i="18"/>
  <c r="G11" i="18"/>
  <c r="C12" i="18"/>
  <c r="D12" i="18"/>
  <c r="E12" i="18"/>
  <c r="F12" i="18"/>
  <c r="G12" i="18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  <c r="C32" i="18"/>
  <c r="D32" i="18"/>
  <c r="E32" i="18"/>
  <c r="F32" i="18"/>
  <c r="G32" i="18"/>
  <c r="C33" i="18"/>
  <c r="D33" i="18"/>
  <c r="E33" i="18"/>
  <c r="F33" i="18"/>
  <c r="G33" i="18"/>
  <c r="C34" i="18"/>
  <c r="D34" i="18"/>
  <c r="E34" i="18"/>
  <c r="F34" i="18"/>
  <c r="G34" i="18"/>
  <c r="C35" i="18"/>
  <c r="D35" i="18"/>
  <c r="E35" i="18"/>
  <c r="F35" i="18"/>
  <c r="G35" i="18"/>
  <c r="C36" i="18"/>
  <c r="D36" i="18"/>
  <c r="E36" i="18"/>
  <c r="F36" i="18"/>
  <c r="G36" i="18"/>
  <c r="C37" i="18"/>
  <c r="D37" i="18"/>
  <c r="E37" i="18"/>
  <c r="F37" i="18"/>
  <c r="G37" i="18"/>
  <c r="C38" i="18"/>
  <c r="D38" i="18"/>
  <c r="E38" i="18"/>
  <c r="F38" i="18"/>
  <c r="G38" i="18"/>
  <c r="C39" i="18"/>
  <c r="D39" i="18"/>
  <c r="E39" i="18"/>
  <c r="F39" i="18"/>
  <c r="G39" i="18"/>
  <c r="C40" i="18"/>
  <c r="D40" i="18"/>
  <c r="E40" i="18"/>
  <c r="F40" i="18"/>
  <c r="G40" i="18"/>
  <c r="C41" i="18"/>
  <c r="D41" i="18"/>
  <c r="E41" i="18"/>
  <c r="F41" i="18"/>
  <c r="G41" i="18"/>
  <c r="C42" i="18"/>
  <c r="D42" i="18"/>
  <c r="E42" i="18"/>
  <c r="F42" i="18"/>
  <c r="G42" i="18"/>
  <c r="C43" i="18"/>
  <c r="D43" i="18"/>
  <c r="E43" i="18"/>
  <c r="F43" i="18"/>
  <c r="G43" i="18"/>
  <c r="C44" i="18"/>
  <c r="D44" i="18"/>
  <c r="E44" i="18"/>
  <c r="F44" i="18"/>
  <c r="G44" i="18"/>
  <c r="C45" i="18"/>
  <c r="D45" i="18"/>
  <c r="E45" i="18"/>
  <c r="F45" i="18"/>
  <c r="G45" i="18"/>
  <c r="C46" i="18"/>
  <c r="D46" i="18"/>
  <c r="E46" i="18"/>
  <c r="F46" i="18"/>
  <c r="G46" i="18"/>
  <c r="C47" i="18"/>
  <c r="D47" i="18"/>
  <c r="E47" i="18"/>
  <c r="F47" i="18"/>
  <c r="G47" i="18"/>
  <c r="C48" i="18"/>
  <c r="D48" i="18"/>
  <c r="E48" i="18"/>
  <c r="F48" i="18"/>
  <c r="G48" i="18"/>
  <c r="C49" i="18"/>
  <c r="D49" i="18"/>
  <c r="E49" i="18"/>
  <c r="F49" i="18"/>
  <c r="G49" i="18"/>
  <c r="C50" i="18"/>
  <c r="D50" i="18"/>
  <c r="E50" i="18"/>
  <c r="F50" i="18"/>
  <c r="G50" i="18"/>
  <c r="C51" i="18"/>
  <c r="D51" i="18"/>
  <c r="E51" i="18"/>
  <c r="F51" i="18"/>
  <c r="G51" i="18"/>
  <c r="C52" i="18"/>
  <c r="D52" i="18"/>
  <c r="E52" i="18"/>
  <c r="F52" i="18"/>
  <c r="G52" i="18"/>
  <c r="C53" i="18"/>
  <c r="D53" i="18"/>
  <c r="E53" i="18"/>
  <c r="F53" i="18"/>
  <c r="G53" i="18"/>
  <c r="C54" i="18"/>
  <c r="D54" i="18"/>
  <c r="E54" i="18"/>
  <c r="F54" i="18"/>
  <c r="G54" i="18"/>
  <c r="C55" i="18"/>
  <c r="D55" i="18"/>
  <c r="E55" i="18"/>
  <c r="F55" i="18"/>
  <c r="G55" i="18"/>
  <c r="C56" i="18"/>
  <c r="D56" i="18"/>
  <c r="E56" i="18"/>
  <c r="F56" i="18"/>
  <c r="G56" i="18"/>
  <c r="C57" i="18"/>
  <c r="D57" i="18"/>
  <c r="E57" i="18"/>
  <c r="F57" i="18"/>
  <c r="G57" i="18"/>
  <c r="C58" i="18"/>
  <c r="D58" i="18"/>
  <c r="E58" i="18"/>
  <c r="F58" i="18"/>
  <c r="G58" i="18"/>
  <c r="C59" i="18"/>
  <c r="D59" i="18"/>
  <c r="E59" i="18"/>
  <c r="F59" i="18"/>
  <c r="G59" i="18"/>
  <c r="C60" i="18"/>
  <c r="D60" i="18"/>
  <c r="E60" i="18"/>
  <c r="F60" i="18"/>
  <c r="G60" i="18"/>
  <c r="C61" i="18"/>
  <c r="D61" i="18"/>
  <c r="E61" i="18"/>
  <c r="F61" i="18"/>
  <c r="G61" i="18"/>
  <c r="C62" i="18"/>
  <c r="D62" i="18"/>
  <c r="E62" i="18"/>
  <c r="F62" i="18"/>
  <c r="G62" i="18"/>
  <c r="C63" i="18"/>
  <c r="D63" i="18"/>
  <c r="E63" i="18"/>
  <c r="F63" i="18"/>
  <c r="G63" i="18"/>
  <c r="C64" i="18"/>
  <c r="D64" i="18"/>
  <c r="E64" i="18"/>
  <c r="F64" i="18"/>
  <c r="G64" i="18"/>
  <c r="C65" i="18"/>
  <c r="D65" i="18"/>
  <c r="E65" i="18"/>
  <c r="F65" i="18"/>
  <c r="G65" i="18"/>
  <c r="C66" i="18"/>
  <c r="D66" i="18"/>
  <c r="E66" i="18"/>
  <c r="F66" i="18"/>
  <c r="G66" i="18"/>
  <c r="C67" i="18"/>
  <c r="D67" i="18"/>
  <c r="E67" i="18"/>
  <c r="F67" i="18"/>
  <c r="G67" i="18"/>
  <c r="C68" i="18"/>
  <c r="D68" i="18"/>
  <c r="E68" i="18"/>
  <c r="F68" i="18"/>
  <c r="G68" i="18"/>
  <c r="C69" i="18"/>
  <c r="D69" i="18"/>
  <c r="E69" i="18"/>
  <c r="F69" i="18"/>
  <c r="G69" i="18"/>
  <c r="C70" i="18"/>
  <c r="D70" i="18"/>
  <c r="E70" i="18"/>
  <c r="F70" i="18"/>
  <c r="G70" i="18"/>
  <c r="C71" i="18"/>
  <c r="D71" i="18"/>
  <c r="E71" i="18"/>
  <c r="F71" i="18"/>
  <c r="G71" i="18"/>
  <c r="C72" i="18"/>
  <c r="D72" i="18"/>
  <c r="E72" i="18"/>
  <c r="F72" i="18"/>
  <c r="G72" i="18"/>
  <c r="C73" i="18"/>
  <c r="D73" i="18"/>
  <c r="E73" i="18"/>
  <c r="F73" i="18"/>
  <c r="G73" i="18"/>
  <c r="C74" i="18"/>
  <c r="D74" i="18"/>
  <c r="E74" i="18"/>
  <c r="F74" i="18"/>
  <c r="G74" i="18"/>
  <c r="C75" i="18"/>
  <c r="D75" i="18"/>
  <c r="E75" i="18"/>
  <c r="F75" i="18"/>
  <c r="G75" i="18"/>
  <c r="C76" i="18"/>
  <c r="D76" i="18"/>
  <c r="E76" i="18"/>
  <c r="F76" i="18"/>
  <c r="G76" i="18"/>
  <c r="C77" i="18"/>
  <c r="D77" i="18"/>
  <c r="E77" i="18"/>
  <c r="F77" i="18"/>
  <c r="G77" i="18"/>
  <c r="C78" i="18"/>
  <c r="D78" i="18"/>
  <c r="E78" i="18"/>
  <c r="F78" i="18"/>
  <c r="G78" i="18"/>
  <c r="C79" i="18"/>
  <c r="D79" i="18"/>
  <c r="E79" i="18"/>
  <c r="F79" i="18"/>
  <c r="G79" i="18"/>
  <c r="C80" i="18"/>
  <c r="D80" i="18"/>
  <c r="E80" i="18"/>
  <c r="F80" i="18"/>
  <c r="G80" i="18"/>
  <c r="C81" i="18"/>
  <c r="D81" i="18"/>
  <c r="E81" i="18"/>
  <c r="F81" i="18"/>
  <c r="G81" i="18"/>
  <c r="C82" i="18"/>
  <c r="D82" i="18"/>
  <c r="E82" i="18"/>
  <c r="F82" i="18"/>
  <c r="G82" i="18"/>
  <c r="C83" i="18"/>
  <c r="D83" i="18"/>
  <c r="E83" i="18"/>
  <c r="F83" i="18"/>
  <c r="G83" i="18"/>
  <c r="C84" i="18"/>
  <c r="D84" i="18"/>
  <c r="E84" i="18"/>
  <c r="F84" i="18"/>
  <c r="G84" i="18"/>
  <c r="C85" i="18"/>
  <c r="D85" i="18"/>
  <c r="E85" i="18"/>
  <c r="F85" i="18"/>
  <c r="G85" i="18"/>
  <c r="C86" i="18"/>
  <c r="D86" i="18"/>
  <c r="E86" i="18"/>
  <c r="F86" i="18"/>
  <c r="G86" i="18"/>
  <c r="C87" i="18"/>
  <c r="D87" i="18"/>
  <c r="E87" i="18"/>
  <c r="F87" i="18"/>
  <c r="G87" i="18"/>
  <c r="C88" i="18"/>
  <c r="D88" i="18"/>
  <c r="E88" i="18"/>
  <c r="F88" i="18"/>
  <c r="G88" i="18"/>
  <c r="C89" i="18"/>
  <c r="D89" i="18"/>
  <c r="E89" i="18"/>
  <c r="F89" i="18"/>
  <c r="G89" i="18"/>
  <c r="C90" i="18"/>
  <c r="D90" i="18"/>
  <c r="E90" i="18"/>
  <c r="F90" i="18"/>
  <c r="G90" i="18"/>
  <c r="C91" i="18"/>
  <c r="D91" i="18"/>
  <c r="E91" i="18"/>
  <c r="F91" i="18"/>
  <c r="G91" i="18"/>
  <c r="C92" i="18"/>
  <c r="D92" i="18"/>
  <c r="E92" i="18"/>
  <c r="F92" i="18"/>
  <c r="G92" i="18"/>
  <c r="C93" i="18"/>
  <c r="D93" i="18"/>
  <c r="E93" i="18"/>
  <c r="F93" i="18"/>
  <c r="G93" i="18"/>
  <c r="C94" i="18"/>
  <c r="D94" i="18"/>
  <c r="E94" i="18"/>
  <c r="F94" i="18"/>
  <c r="G94" i="18"/>
  <c r="C95" i="18"/>
  <c r="D95" i="18"/>
  <c r="E95" i="18"/>
  <c r="F95" i="18"/>
  <c r="G95" i="18"/>
  <c r="C96" i="18"/>
  <c r="D96" i="18"/>
  <c r="E96" i="18"/>
  <c r="F96" i="18"/>
  <c r="G96" i="18"/>
  <c r="C97" i="18"/>
  <c r="D97" i="18"/>
  <c r="E97" i="18"/>
  <c r="F97" i="18"/>
  <c r="G97" i="18"/>
  <c r="C98" i="18"/>
  <c r="D98" i="18"/>
  <c r="E98" i="18"/>
  <c r="F98" i="18"/>
  <c r="G98" i="18"/>
  <c r="C99" i="18"/>
  <c r="D99" i="18"/>
  <c r="E99" i="18"/>
  <c r="F99" i="18"/>
  <c r="G99" i="18"/>
  <c r="C100" i="18"/>
  <c r="D100" i="18"/>
  <c r="E100" i="18"/>
  <c r="F100" i="18"/>
  <c r="G100" i="18"/>
  <c r="C101" i="18"/>
  <c r="D101" i="18"/>
  <c r="E101" i="18"/>
  <c r="F101" i="18"/>
  <c r="G101" i="18"/>
  <c r="C102" i="18"/>
  <c r="D102" i="18"/>
  <c r="E102" i="18"/>
  <c r="F102" i="18"/>
  <c r="G102" i="18"/>
  <c r="C103" i="18"/>
  <c r="D103" i="18"/>
  <c r="E103" i="18"/>
  <c r="F103" i="18"/>
  <c r="G103" i="18"/>
  <c r="C104" i="18"/>
  <c r="D104" i="18"/>
  <c r="E104" i="18"/>
  <c r="F104" i="18"/>
  <c r="G104" i="18"/>
  <c r="C105" i="18"/>
  <c r="D105" i="18"/>
  <c r="E105" i="18"/>
  <c r="F105" i="18"/>
  <c r="G105" i="18"/>
  <c r="C106" i="18"/>
  <c r="D106" i="18"/>
  <c r="E106" i="18"/>
  <c r="F106" i="18"/>
  <c r="G106" i="18"/>
  <c r="C107" i="18"/>
  <c r="D107" i="18"/>
  <c r="E107" i="18"/>
  <c r="F107" i="18"/>
  <c r="G107" i="18"/>
  <c r="C108" i="18"/>
  <c r="D108" i="18"/>
  <c r="E108" i="18"/>
  <c r="F108" i="18"/>
  <c r="G108" i="18"/>
  <c r="C109" i="18"/>
  <c r="D109" i="18"/>
  <c r="E109" i="18"/>
  <c r="F109" i="18"/>
  <c r="G109" i="18"/>
  <c r="C110" i="18"/>
  <c r="D110" i="18"/>
  <c r="E110" i="18"/>
  <c r="F110" i="18"/>
  <c r="G110" i="18"/>
  <c r="C111" i="18"/>
  <c r="D111" i="18"/>
  <c r="E111" i="18"/>
  <c r="F111" i="18"/>
  <c r="G111" i="18"/>
  <c r="C112" i="18"/>
  <c r="D112" i="18"/>
  <c r="E112" i="18"/>
  <c r="F112" i="18"/>
  <c r="G112" i="18"/>
  <c r="C113" i="18"/>
  <c r="D113" i="18"/>
  <c r="E113" i="18"/>
  <c r="F113" i="18"/>
  <c r="G113" i="18"/>
  <c r="C114" i="18"/>
  <c r="D114" i="18"/>
  <c r="E114" i="18"/>
  <c r="F114" i="18"/>
  <c r="G114" i="18"/>
  <c r="C115" i="18"/>
  <c r="D115" i="18"/>
  <c r="E115" i="18"/>
  <c r="F115" i="18"/>
  <c r="G115" i="18"/>
  <c r="C116" i="18"/>
  <c r="D116" i="18"/>
  <c r="E116" i="18"/>
  <c r="F116" i="18"/>
  <c r="G116" i="18"/>
  <c r="C117" i="18"/>
  <c r="D117" i="18"/>
  <c r="E117" i="18"/>
  <c r="F117" i="18"/>
  <c r="G117" i="18"/>
  <c r="C118" i="18"/>
  <c r="D118" i="18"/>
  <c r="E118" i="18"/>
  <c r="F118" i="18"/>
  <c r="G118" i="18"/>
  <c r="C119" i="18"/>
  <c r="D119" i="18"/>
  <c r="E119" i="18"/>
  <c r="F119" i="18"/>
  <c r="G119" i="18"/>
  <c r="C120" i="18"/>
  <c r="D120" i="18"/>
  <c r="E120" i="18"/>
  <c r="F120" i="18"/>
  <c r="G120" i="18"/>
  <c r="C121" i="18"/>
  <c r="D121" i="18"/>
  <c r="E121" i="18"/>
  <c r="F121" i="18"/>
  <c r="G121" i="18"/>
  <c r="C122" i="18"/>
  <c r="D122" i="18"/>
  <c r="E122" i="18"/>
  <c r="F122" i="18"/>
  <c r="G122" i="18"/>
  <c r="C123" i="18"/>
  <c r="D123" i="18"/>
  <c r="E123" i="18"/>
  <c r="F123" i="18"/>
  <c r="G123" i="18"/>
  <c r="C124" i="18"/>
  <c r="D124" i="18"/>
  <c r="E124" i="18"/>
  <c r="F124" i="18"/>
  <c r="G124" i="18"/>
  <c r="C125" i="18"/>
  <c r="D125" i="18"/>
  <c r="E125" i="18"/>
  <c r="F125" i="18"/>
  <c r="G125" i="18"/>
  <c r="C126" i="18"/>
  <c r="D126" i="18"/>
  <c r="E126" i="18"/>
  <c r="F126" i="18"/>
  <c r="G126" i="18"/>
  <c r="C127" i="18"/>
  <c r="D127" i="18"/>
  <c r="E127" i="18"/>
  <c r="F127" i="18"/>
  <c r="G127" i="18"/>
  <c r="C128" i="18"/>
  <c r="D128" i="18"/>
  <c r="E128" i="18"/>
  <c r="F128" i="18"/>
  <c r="G128" i="18"/>
  <c r="C129" i="18"/>
  <c r="D129" i="18"/>
  <c r="E129" i="18"/>
  <c r="F129" i="18"/>
  <c r="G129" i="18"/>
  <c r="C130" i="18"/>
  <c r="D130" i="18"/>
  <c r="E130" i="18"/>
  <c r="F130" i="18"/>
  <c r="G130" i="18"/>
  <c r="C131" i="18"/>
  <c r="D131" i="18"/>
  <c r="E131" i="18"/>
  <c r="F131" i="18"/>
  <c r="G131" i="18"/>
  <c r="C132" i="18"/>
  <c r="D132" i="18"/>
  <c r="E132" i="18"/>
  <c r="F132" i="18"/>
  <c r="G132" i="18"/>
  <c r="C133" i="18"/>
  <c r="D133" i="18"/>
  <c r="E133" i="18"/>
  <c r="F133" i="18"/>
  <c r="G133" i="18"/>
  <c r="C134" i="18"/>
  <c r="D134" i="18"/>
  <c r="E134" i="18"/>
  <c r="F134" i="18"/>
  <c r="G134" i="18"/>
  <c r="C135" i="18"/>
  <c r="D135" i="18"/>
  <c r="E135" i="18"/>
  <c r="F135" i="18"/>
  <c r="G135" i="18"/>
  <c r="C136" i="18"/>
  <c r="D136" i="18"/>
  <c r="E136" i="18"/>
  <c r="F136" i="18"/>
  <c r="G136" i="18"/>
  <c r="C137" i="18"/>
  <c r="D137" i="18"/>
  <c r="E137" i="18"/>
  <c r="F137" i="18"/>
  <c r="G137" i="18"/>
  <c r="C138" i="18"/>
  <c r="D138" i="18"/>
  <c r="E138" i="18"/>
  <c r="F138" i="18"/>
  <c r="G138" i="18"/>
  <c r="C139" i="18"/>
  <c r="D139" i="18"/>
  <c r="E139" i="18"/>
  <c r="F139" i="18"/>
  <c r="G139" i="18"/>
  <c r="C140" i="18"/>
  <c r="D140" i="18"/>
  <c r="E140" i="18"/>
  <c r="F140" i="18"/>
  <c r="G140" i="18"/>
  <c r="C141" i="18"/>
  <c r="D141" i="18"/>
  <c r="E141" i="18"/>
  <c r="F141" i="18"/>
  <c r="G141" i="18"/>
  <c r="C142" i="18"/>
  <c r="D142" i="18"/>
  <c r="E142" i="18"/>
  <c r="F142" i="18"/>
  <c r="G142" i="18"/>
  <c r="C143" i="18"/>
  <c r="D143" i="18"/>
  <c r="E143" i="18"/>
  <c r="F143" i="18"/>
  <c r="G143" i="18"/>
  <c r="C144" i="18"/>
  <c r="D144" i="18"/>
  <c r="E144" i="18"/>
  <c r="F144" i="18"/>
  <c r="G144" i="18"/>
  <c r="C145" i="18"/>
  <c r="D145" i="18"/>
  <c r="E145" i="18"/>
  <c r="F145" i="18"/>
  <c r="G145" i="18"/>
  <c r="C146" i="18"/>
  <c r="D146" i="18"/>
  <c r="E146" i="18"/>
  <c r="F146" i="18"/>
  <c r="G146" i="18"/>
  <c r="C147" i="18"/>
  <c r="D147" i="18"/>
  <c r="E147" i="18"/>
  <c r="F147" i="18"/>
  <c r="G147" i="18"/>
  <c r="C148" i="18"/>
  <c r="D148" i="18"/>
  <c r="E148" i="18"/>
  <c r="F148" i="18"/>
  <c r="G148" i="18"/>
  <c r="C149" i="18"/>
  <c r="D149" i="18"/>
  <c r="E149" i="18"/>
  <c r="F149" i="18"/>
  <c r="G149" i="18"/>
  <c r="C150" i="18"/>
  <c r="D150" i="18"/>
  <c r="E150" i="18"/>
  <c r="F150" i="18"/>
  <c r="G150" i="18"/>
  <c r="C151" i="18"/>
  <c r="D151" i="18"/>
  <c r="E151" i="18"/>
  <c r="F151" i="18"/>
  <c r="G151" i="18"/>
  <c r="C152" i="18"/>
  <c r="D152" i="18"/>
  <c r="E152" i="18"/>
  <c r="F152" i="18"/>
  <c r="G152" i="18"/>
  <c r="C153" i="18"/>
  <c r="D153" i="18"/>
  <c r="E153" i="18"/>
  <c r="F153" i="18"/>
  <c r="G153" i="18"/>
  <c r="C154" i="18"/>
  <c r="D154" i="18"/>
  <c r="E154" i="18"/>
  <c r="F154" i="18"/>
  <c r="G154" i="18"/>
  <c r="C155" i="18"/>
  <c r="D155" i="18"/>
  <c r="E155" i="18"/>
  <c r="F155" i="18"/>
  <c r="G155" i="18"/>
  <c r="C156" i="18"/>
  <c r="D156" i="18"/>
  <c r="E156" i="18"/>
  <c r="F156" i="18"/>
  <c r="G156" i="18"/>
  <c r="C157" i="18"/>
  <c r="D157" i="18"/>
  <c r="E157" i="18"/>
  <c r="F157" i="18"/>
  <c r="G157" i="18"/>
  <c r="C158" i="18"/>
  <c r="D158" i="18"/>
  <c r="E158" i="18"/>
  <c r="F158" i="18"/>
  <c r="G158" i="18"/>
  <c r="C159" i="18"/>
  <c r="D159" i="18"/>
  <c r="E159" i="18"/>
  <c r="F159" i="18"/>
  <c r="G159" i="18"/>
  <c r="C160" i="18"/>
  <c r="D160" i="18"/>
  <c r="E160" i="18"/>
  <c r="F160" i="18"/>
  <c r="G160" i="18"/>
  <c r="C161" i="18"/>
  <c r="D161" i="18"/>
  <c r="E161" i="18"/>
  <c r="F161" i="18"/>
  <c r="G161" i="18"/>
  <c r="C162" i="18"/>
  <c r="D162" i="18"/>
  <c r="E162" i="18"/>
  <c r="F162" i="18"/>
  <c r="G162" i="18"/>
  <c r="C163" i="18"/>
  <c r="D163" i="18"/>
  <c r="E163" i="18"/>
  <c r="F163" i="18"/>
  <c r="G163" i="18"/>
  <c r="C164" i="18"/>
  <c r="D164" i="18"/>
  <c r="E164" i="18"/>
  <c r="F164" i="18"/>
  <c r="G164" i="18"/>
  <c r="C165" i="18"/>
  <c r="D165" i="18"/>
  <c r="E165" i="18"/>
  <c r="F165" i="18"/>
  <c r="G165" i="18"/>
  <c r="C166" i="18"/>
  <c r="D166" i="18"/>
  <c r="E166" i="18"/>
  <c r="F166" i="18"/>
  <c r="G166" i="18"/>
  <c r="C167" i="18"/>
  <c r="D167" i="18"/>
  <c r="E167" i="18"/>
  <c r="F167" i="18"/>
  <c r="G167" i="18"/>
  <c r="C168" i="18"/>
  <c r="D168" i="18"/>
  <c r="E168" i="18"/>
  <c r="F168" i="18"/>
  <c r="G168" i="18"/>
  <c r="C169" i="18"/>
  <c r="D169" i="18"/>
  <c r="E169" i="18"/>
  <c r="F169" i="18"/>
  <c r="G169" i="18"/>
  <c r="C170" i="18"/>
  <c r="D170" i="18"/>
  <c r="E170" i="18"/>
  <c r="F170" i="18"/>
  <c r="G170" i="18"/>
  <c r="C171" i="18"/>
  <c r="D171" i="18"/>
  <c r="E171" i="18"/>
  <c r="F171" i="18"/>
  <c r="G171" i="18"/>
  <c r="C172" i="18"/>
  <c r="D172" i="18"/>
  <c r="E172" i="18"/>
  <c r="F172" i="18"/>
  <c r="G172" i="18"/>
  <c r="C173" i="18"/>
  <c r="D173" i="18"/>
  <c r="E173" i="18"/>
  <c r="F173" i="18"/>
  <c r="G173" i="18"/>
  <c r="C174" i="18"/>
  <c r="D174" i="18"/>
  <c r="E174" i="18"/>
  <c r="F174" i="18"/>
  <c r="G174" i="18"/>
  <c r="C175" i="18"/>
  <c r="D175" i="18"/>
  <c r="E175" i="18"/>
  <c r="F175" i="18"/>
  <c r="G175" i="18"/>
  <c r="C176" i="18"/>
  <c r="D176" i="18"/>
  <c r="E176" i="18"/>
  <c r="F176" i="18"/>
  <c r="G176" i="18"/>
  <c r="C177" i="18"/>
  <c r="D177" i="18"/>
  <c r="E177" i="18"/>
  <c r="F177" i="18"/>
  <c r="G177" i="18"/>
  <c r="C178" i="18"/>
  <c r="D178" i="18"/>
  <c r="E178" i="18"/>
  <c r="F178" i="18"/>
  <c r="G178" i="18"/>
  <c r="C179" i="18"/>
  <c r="D179" i="18"/>
  <c r="E179" i="18"/>
  <c r="F179" i="18"/>
  <c r="G179" i="18"/>
  <c r="C180" i="18"/>
  <c r="D180" i="18"/>
  <c r="E180" i="18"/>
  <c r="F180" i="18"/>
  <c r="G180" i="18"/>
  <c r="C181" i="18"/>
  <c r="D181" i="18"/>
  <c r="E181" i="18"/>
  <c r="F181" i="18"/>
  <c r="G181" i="18"/>
  <c r="C182" i="18"/>
  <c r="D182" i="18"/>
  <c r="E182" i="18"/>
  <c r="F182" i="18"/>
  <c r="G182" i="18"/>
  <c r="C183" i="18"/>
  <c r="D183" i="18"/>
  <c r="E183" i="18"/>
  <c r="F183" i="18"/>
  <c r="G183" i="18"/>
  <c r="C184" i="18"/>
  <c r="D184" i="18"/>
  <c r="E184" i="18"/>
  <c r="F184" i="18"/>
  <c r="G184" i="18"/>
  <c r="C185" i="18"/>
  <c r="D185" i="18"/>
  <c r="E185" i="18"/>
  <c r="F185" i="18"/>
  <c r="G185" i="18"/>
  <c r="C186" i="18"/>
  <c r="D186" i="18"/>
  <c r="E186" i="18"/>
  <c r="F186" i="18"/>
  <c r="G186" i="18"/>
  <c r="C187" i="18"/>
  <c r="D187" i="18"/>
  <c r="E187" i="18"/>
  <c r="F187" i="18"/>
  <c r="G187" i="18"/>
  <c r="C188" i="18"/>
  <c r="D188" i="18"/>
  <c r="E188" i="18"/>
  <c r="F188" i="18"/>
  <c r="G188" i="18"/>
  <c r="C189" i="18"/>
  <c r="D189" i="18"/>
  <c r="E189" i="18"/>
  <c r="F189" i="18"/>
  <c r="G189" i="18"/>
  <c r="C190" i="18"/>
  <c r="D190" i="18"/>
  <c r="E190" i="18"/>
  <c r="F190" i="18"/>
  <c r="G190" i="18"/>
  <c r="C191" i="18"/>
  <c r="D191" i="18"/>
  <c r="E191" i="18"/>
  <c r="F191" i="18"/>
  <c r="G191" i="18"/>
  <c r="C192" i="18"/>
  <c r="D192" i="18"/>
  <c r="E192" i="18"/>
  <c r="F192" i="18"/>
  <c r="G192" i="18"/>
  <c r="C193" i="18"/>
  <c r="D193" i="18"/>
  <c r="E193" i="18"/>
  <c r="F193" i="18"/>
  <c r="G193" i="18"/>
  <c r="C194" i="18"/>
  <c r="D194" i="18"/>
  <c r="E194" i="18"/>
  <c r="F194" i="18"/>
  <c r="G194" i="18"/>
  <c r="C195" i="18"/>
  <c r="D195" i="18"/>
  <c r="E195" i="18"/>
  <c r="F195" i="18"/>
  <c r="G195" i="18"/>
  <c r="C196" i="18"/>
  <c r="D196" i="18"/>
  <c r="E196" i="18"/>
  <c r="F196" i="18"/>
  <c r="G196" i="18"/>
  <c r="C197" i="18"/>
  <c r="D197" i="18"/>
  <c r="E197" i="18"/>
  <c r="F197" i="18"/>
  <c r="G197" i="18"/>
  <c r="C198" i="18"/>
  <c r="D198" i="18"/>
  <c r="E198" i="18"/>
  <c r="F198" i="18"/>
  <c r="G198" i="18"/>
  <c r="C199" i="18"/>
  <c r="D199" i="18"/>
  <c r="E199" i="18"/>
  <c r="F199" i="18"/>
  <c r="G199" i="18"/>
  <c r="C200" i="18"/>
  <c r="D200" i="18"/>
  <c r="E200" i="18"/>
  <c r="F200" i="18"/>
  <c r="G200" i="18"/>
  <c r="C201" i="18"/>
  <c r="D201" i="18"/>
  <c r="E201" i="18"/>
  <c r="F201" i="18"/>
  <c r="G201" i="18"/>
  <c r="C202" i="18"/>
  <c r="D202" i="18"/>
  <c r="E202" i="18"/>
  <c r="F202" i="18"/>
  <c r="G202" i="18"/>
  <c r="C203" i="18"/>
  <c r="D203" i="18"/>
  <c r="E203" i="18"/>
  <c r="F203" i="18"/>
  <c r="G203" i="18"/>
  <c r="C204" i="18"/>
  <c r="D204" i="18"/>
  <c r="E204" i="18"/>
  <c r="F204" i="18"/>
  <c r="G204" i="18"/>
  <c r="C205" i="18"/>
  <c r="D205" i="18"/>
  <c r="E205" i="18"/>
  <c r="F205" i="18"/>
  <c r="G205" i="18"/>
  <c r="C206" i="18"/>
  <c r="D206" i="18"/>
  <c r="E206" i="18"/>
  <c r="F206" i="18"/>
  <c r="G206" i="18"/>
  <c r="C207" i="18"/>
  <c r="D207" i="18"/>
  <c r="E207" i="18"/>
  <c r="F207" i="18"/>
  <c r="G207" i="18"/>
  <c r="C208" i="18"/>
  <c r="D208" i="18"/>
  <c r="E208" i="18"/>
  <c r="F208" i="18"/>
  <c r="G208" i="18"/>
  <c r="C209" i="18"/>
  <c r="D209" i="18"/>
  <c r="E209" i="18"/>
  <c r="F209" i="18"/>
  <c r="G209" i="18"/>
  <c r="C210" i="18"/>
  <c r="D210" i="18"/>
  <c r="E210" i="18"/>
  <c r="F210" i="18"/>
  <c r="G210" i="18"/>
  <c r="C211" i="18"/>
  <c r="D211" i="18"/>
  <c r="E211" i="18"/>
  <c r="F211" i="18"/>
  <c r="G211" i="18"/>
  <c r="C212" i="18"/>
  <c r="D212" i="18"/>
  <c r="E212" i="18"/>
  <c r="F212" i="18"/>
  <c r="G212" i="18"/>
  <c r="C213" i="18"/>
  <c r="D213" i="18"/>
  <c r="E213" i="18"/>
  <c r="F213" i="18"/>
  <c r="G213" i="18"/>
  <c r="C214" i="18"/>
  <c r="D214" i="18"/>
  <c r="E214" i="18"/>
  <c r="F214" i="18"/>
  <c r="G214" i="18"/>
  <c r="C215" i="18"/>
  <c r="D215" i="18"/>
  <c r="E215" i="18"/>
  <c r="F215" i="18"/>
  <c r="G215" i="18"/>
  <c r="C216" i="18"/>
  <c r="D216" i="18"/>
  <c r="E216" i="18"/>
  <c r="F216" i="18"/>
  <c r="G216" i="18"/>
  <c r="C217" i="18"/>
  <c r="D217" i="18"/>
  <c r="E217" i="18"/>
  <c r="F217" i="18"/>
  <c r="G217" i="18"/>
  <c r="C218" i="18"/>
  <c r="D218" i="18"/>
  <c r="E218" i="18"/>
  <c r="F218" i="18"/>
  <c r="G218" i="18"/>
  <c r="C219" i="18"/>
  <c r="D219" i="18"/>
  <c r="E219" i="18"/>
  <c r="F219" i="18"/>
  <c r="G219" i="18"/>
  <c r="C220" i="18"/>
  <c r="D220" i="18"/>
  <c r="E220" i="18"/>
  <c r="F220" i="18"/>
  <c r="G220" i="18"/>
  <c r="C221" i="18"/>
  <c r="D221" i="18"/>
  <c r="E221" i="18"/>
  <c r="F221" i="18"/>
  <c r="G221" i="18"/>
  <c r="C222" i="18"/>
  <c r="D222" i="18"/>
  <c r="E222" i="18"/>
  <c r="F222" i="18"/>
  <c r="G222" i="18"/>
  <c r="C223" i="18"/>
  <c r="D223" i="18"/>
  <c r="E223" i="18"/>
  <c r="F223" i="18"/>
  <c r="G223" i="18"/>
  <c r="C224" i="18"/>
  <c r="D224" i="18"/>
  <c r="E224" i="18"/>
  <c r="F224" i="18"/>
  <c r="G224" i="18"/>
  <c r="C225" i="18"/>
  <c r="D225" i="18"/>
  <c r="E225" i="18"/>
  <c r="F225" i="18"/>
  <c r="G225" i="18"/>
  <c r="C226" i="18"/>
  <c r="D226" i="18"/>
  <c r="E226" i="18"/>
  <c r="F226" i="18"/>
  <c r="G226" i="18"/>
  <c r="C227" i="18"/>
  <c r="D227" i="18"/>
  <c r="E227" i="18"/>
  <c r="F227" i="18"/>
  <c r="G227" i="18"/>
  <c r="C228" i="18"/>
  <c r="D228" i="18"/>
  <c r="E228" i="18"/>
  <c r="F228" i="18"/>
  <c r="G228" i="18"/>
  <c r="C229" i="18"/>
  <c r="D229" i="18"/>
  <c r="E229" i="18"/>
  <c r="F229" i="18"/>
  <c r="G229" i="18"/>
  <c r="C230" i="18"/>
  <c r="D230" i="18"/>
  <c r="E230" i="18"/>
  <c r="F230" i="18"/>
  <c r="G230" i="18"/>
  <c r="C231" i="18"/>
  <c r="D231" i="18"/>
  <c r="E231" i="18"/>
  <c r="F231" i="18"/>
  <c r="G231" i="18"/>
  <c r="C232" i="18"/>
  <c r="D232" i="18"/>
  <c r="E232" i="18"/>
  <c r="F232" i="18"/>
  <c r="G232" i="18"/>
  <c r="C233" i="18"/>
  <c r="D233" i="18"/>
  <c r="E233" i="18"/>
  <c r="F233" i="18"/>
  <c r="G233" i="18"/>
  <c r="C234" i="18"/>
  <c r="D234" i="18"/>
  <c r="E234" i="18"/>
  <c r="F234" i="18"/>
  <c r="G234" i="18"/>
  <c r="C235" i="18"/>
  <c r="D235" i="18"/>
  <c r="E235" i="18"/>
  <c r="F235" i="18"/>
  <c r="G235" i="18"/>
  <c r="C236" i="18"/>
  <c r="D236" i="18"/>
  <c r="E236" i="18"/>
  <c r="F236" i="18"/>
  <c r="G236" i="18"/>
  <c r="C237" i="18"/>
  <c r="D237" i="18"/>
  <c r="E237" i="18"/>
  <c r="F237" i="18"/>
  <c r="G237" i="18"/>
  <c r="C238" i="18"/>
  <c r="D238" i="18"/>
  <c r="E238" i="18"/>
  <c r="F238" i="18"/>
  <c r="G238" i="18"/>
  <c r="C239" i="18"/>
  <c r="D239" i="18"/>
  <c r="E239" i="18"/>
  <c r="F239" i="18"/>
  <c r="G239" i="18"/>
  <c r="C240" i="18"/>
  <c r="D240" i="18"/>
  <c r="E240" i="18"/>
  <c r="F240" i="18"/>
  <c r="G240" i="18"/>
  <c r="C241" i="18"/>
  <c r="D241" i="18"/>
  <c r="E241" i="18"/>
  <c r="F241" i="18"/>
  <c r="G241" i="18"/>
  <c r="C242" i="18"/>
  <c r="D242" i="18"/>
  <c r="E242" i="18"/>
  <c r="F242" i="18"/>
  <c r="G242" i="18"/>
  <c r="C243" i="18"/>
  <c r="D243" i="18"/>
  <c r="E243" i="18"/>
  <c r="F243" i="18"/>
  <c r="G243" i="18"/>
  <c r="C244" i="18"/>
  <c r="D244" i="18"/>
  <c r="E244" i="18"/>
  <c r="F244" i="18"/>
  <c r="G244" i="18"/>
  <c r="C245" i="18"/>
  <c r="D245" i="18"/>
  <c r="E245" i="18"/>
  <c r="F245" i="18"/>
  <c r="G245" i="18"/>
  <c r="C246" i="18"/>
  <c r="D246" i="18"/>
  <c r="E246" i="18"/>
  <c r="F246" i="18"/>
  <c r="G246" i="18"/>
  <c r="C247" i="18"/>
  <c r="D247" i="18"/>
  <c r="E247" i="18"/>
  <c r="F247" i="18"/>
  <c r="G247" i="18"/>
  <c r="C248" i="18"/>
  <c r="D248" i="18"/>
  <c r="E248" i="18"/>
  <c r="F248" i="18"/>
  <c r="G248" i="18"/>
  <c r="C249" i="18"/>
  <c r="D249" i="18"/>
  <c r="E249" i="18"/>
  <c r="F249" i="18"/>
  <c r="G249" i="18"/>
  <c r="C250" i="18"/>
  <c r="D250" i="18"/>
  <c r="E250" i="18"/>
  <c r="F250" i="18"/>
  <c r="G250" i="18"/>
  <c r="C251" i="18"/>
  <c r="D251" i="18"/>
  <c r="E251" i="18"/>
  <c r="F251" i="18"/>
  <c r="G251" i="18"/>
  <c r="C252" i="18"/>
  <c r="D252" i="18"/>
  <c r="E252" i="18"/>
  <c r="F252" i="18"/>
  <c r="G252" i="18"/>
  <c r="C253" i="18"/>
  <c r="D253" i="18"/>
  <c r="E253" i="18"/>
  <c r="F253" i="18"/>
  <c r="G253" i="18"/>
  <c r="C254" i="18"/>
  <c r="D254" i="18"/>
  <c r="E254" i="18"/>
  <c r="F254" i="18"/>
  <c r="G254" i="18"/>
  <c r="C255" i="18"/>
  <c r="D255" i="18"/>
  <c r="E255" i="18"/>
  <c r="F255" i="18"/>
  <c r="G255" i="18"/>
  <c r="C256" i="18"/>
  <c r="D256" i="18"/>
  <c r="E256" i="18"/>
  <c r="F256" i="18"/>
  <c r="G256" i="18"/>
  <c r="C257" i="18"/>
  <c r="D257" i="18"/>
  <c r="E257" i="18"/>
  <c r="F257" i="18"/>
  <c r="G257" i="18"/>
  <c r="C258" i="18"/>
  <c r="D258" i="18"/>
  <c r="E258" i="18"/>
  <c r="F258" i="18"/>
  <c r="G258" i="18"/>
  <c r="C259" i="18"/>
  <c r="D259" i="18"/>
  <c r="E259" i="18"/>
  <c r="F259" i="18"/>
  <c r="G259" i="18"/>
  <c r="C260" i="18"/>
  <c r="D260" i="18"/>
  <c r="E260" i="18"/>
  <c r="F260" i="18"/>
  <c r="G260" i="18"/>
  <c r="C261" i="18"/>
  <c r="D261" i="18"/>
  <c r="E261" i="18"/>
  <c r="F261" i="18"/>
  <c r="G261" i="18"/>
  <c r="C262" i="18"/>
  <c r="D262" i="18"/>
  <c r="E262" i="18"/>
  <c r="F262" i="18"/>
  <c r="G262" i="18"/>
  <c r="C263" i="18"/>
  <c r="D263" i="18"/>
  <c r="E263" i="18"/>
  <c r="F263" i="18"/>
  <c r="G263" i="18"/>
  <c r="C264" i="18"/>
  <c r="D264" i="18"/>
  <c r="E264" i="18"/>
  <c r="F264" i="18"/>
  <c r="G264" i="18"/>
  <c r="C265" i="18"/>
  <c r="D265" i="18"/>
  <c r="E265" i="18"/>
  <c r="F265" i="18"/>
  <c r="G265" i="18"/>
  <c r="C266" i="18"/>
  <c r="D266" i="18"/>
  <c r="E266" i="18"/>
  <c r="F266" i="18"/>
  <c r="G266" i="18"/>
  <c r="C267" i="18"/>
  <c r="D267" i="18"/>
  <c r="E267" i="18"/>
  <c r="F267" i="18"/>
  <c r="G267" i="18"/>
  <c r="C268" i="18"/>
  <c r="D268" i="18"/>
  <c r="E268" i="18"/>
  <c r="F268" i="18"/>
  <c r="G268" i="18"/>
  <c r="C269" i="18"/>
  <c r="D269" i="18"/>
  <c r="E269" i="18"/>
  <c r="F269" i="18"/>
  <c r="G269" i="18"/>
  <c r="C270" i="18"/>
  <c r="D270" i="18"/>
  <c r="E270" i="18"/>
  <c r="F270" i="18"/>
  <c r="G270" i="18"/>
  <c r="C271" i="18"/>
  <c r="D271" i="18"/>
  <c r="E271" i="18"/>
  <c r="F271" i="18"/>
  <c r="G271" i="18"/>
  <c r="C272" i="18"/>
  <c r="D272" i="18"/>
  <c r="E272" i="18"/>
  <c r="F272" i="18"/>
  <c r="G272" i="18"/>
  <c r="C273" i="18"/>
  <c r="D273" i="18"/>
  <c r="E273" i="18"/>
  <c r="F273" i="18"/>
  <c r="G273" i="18"/>
  <c r="C274" i="18"/>
  <c r="D274" i="18"/>
  <c r="E274" i="18"/>
  <c r="F274" i="18"/>
  <c r="G274" i="18"/>
  <c r="C275" i="18"/>
  <c r="D275" i="18"/>
  <c r="E275" i="18"/>
  <c r="F275" i="18"/>
  <c r="G275" i="18"/>
  <c r="C276" i="18"/>
  <c r="D276" i="18"/>
  <c r="E276" i="18"/>
  <c r="F276" i="18"/>
  <c r="G276" i="18"/>
  <c r="C277" i="18"/>
  <c r="D277" i="18"/>
  <c r="E277" i="18"/>
  <c r="F277" i="18"/>
  <c r="G277" i="18"/>
  <c r="C278" i="18"/>
  <c r="D278" i="18"/>
  <c r="E278" i="18"/>
  <c r="F278" i="18"/>
  <c r="G278" i="18"/>
  <c r="C279" i="18"/>
  <c r="D279" i="18"/>
  <c r="E279" i="18"/>
  <c r="F279" i="18"/>
  <c r="G279" i="18"/>
  <c r="C280" i="18"/>
  <c r="D280" i="18"/>
  <c r="E280" i="18"/>
  <c r="F280" i="18"/>
  <c r="G280" i="18"/>
  <c r="C281" i="18"/>
  <c r="D281" i="18"/>
  <c r="E281" i="18"/>
  <c r="F281" i="18"/>
  <c r="G281" i="18"/>
  <c r="C282" i="18"/>
  <c r="D282" i="18"/>
  <c r="E282" i="18"/>
  <c r="F282" i="18"/>
  <c r="G282" i="18"/>
  <c r="C283" i="18"/>
  <c r="D283" i="18"/>
  <c r="E283" i="18"/>
  <c r="F283" i="18"/>
  <c r="G283" i="18"/>
  <c r="C284" i="18"/>
  <c r="D284" i="18"/>
  <c r="E284" i="18"/>
  <c r="F284" i="18"/>
  <c r="G284" i="18"/>
  <c r="C285" i="18"/>
  <c r="D285" i="18"/>
  <c r="E285" i="18"/>
  <c r="F285" i="18"/>
  <c r="G285" i="18"/>
  <c r="C286" i="18"/>
  <c r="D286" i="18"/>
  <c r="E286" i="18"/>
  <c r="F286" i="18"/>
  <c r="G286" i="18"/>
  <c r="C287" i="18"/>
  <c r="D287" i="18"/>
  <c r="E287" i="18"/>
  <c r="F287" i="18"/>
  <c r="G287" i="18"/>
  <c r="C288" i="18"/>
  <c r="D288" i="18"/>
  <c r="E288" i="18"/>
  <c r="F288" i="18"/>
  <c r="G288" i="18"/>
  <c r="C289" i="18"/>
  <c r="D289" i="18"/>
  <c r="E289" i="18"/>
  <c r="F289" i="18"/>
  <c r="G289" i="18"/>
  <c r="C290" i="18"/>
  <c r="D290" i="18"/>
  <c r="E290" i="18"/>
  <c r="F290" i="18"/>
  <c r="G290" i="18"/>
  <c r="C291" i="18"/>
  <c r="D291" i="18"/>
  <c r="E291" i="18"/>
  <c r="F291" i="18"/>
  <c r="G291" i="18"/>
  <c r="C292" i="18"/>
  <c r="D292" i="18"/>
  <c r="E292" i="18"/>
  <c r="F292" i="18"/>
  <c r="G292" i="18"/>
  <c r="C293" i="18"/>
  <c r="D293" i="18"/>
  <c r="E293" i="18"/>
  <c r="F293" i="18"/>
  <c r="G293" i="18"/>
  <c r="C294" i="18"/>
  <c r="D294" i="18"/>
  <c r="E294" i="18"/>
  <c r="F294" i="18"/>
  <c r="G294" i="18"/>
  <c r="C295" i="18"/>
  <c r="D295" i="18"/>
  <c r="E295" i="18"/>
  <c r="F295" i="18"/>
  <c r="G295" i="18"/>
  <c r="C296" i="18"/>
  <c r="D296" i="18"/>
  <c r="E296" i="18"/>
  <c r="F296" i="18"/>
  <c r="G296" i="18"/>
  <c r="C297" i="18"/>
  <c r="D297" i="18"/>
  <c r="E297" i="18"/>
  <c r="F297" i="18"/>
  <c r="G297" i="18"/>
  <c r="C298" i="18"/>
  <c r="D298" i="18"/>
  <c r="E298" i="18"/>
  <c r="F298" i="18"/>
  <c r="G298" i="18"/>
  <c r="C299" i="18"/>
  <c r="D299" i="18"/>
  <c r="E299" i="18"/>
  <c r="F299" i="18"/>
  <c r="G299" i="18"/>
  <c r="C300" i="18"/>
  <c r="D300" i="18"/>
  <c r="E300" i="18"/>
  <c r="F300" i="18"/>
  <c r="G300" i="18"/>
  <c r="C301" i="18"/>
  <c r="D301" i="18"/>
  <c r="E301" i="18"/>
  <c r="F301" i="18"/>
  <c r="G301" i="18"/>
  <c r="C302" i="18"/>
  <c r="D302" i="18"/>
  <c r="E302" i="18"/>
  <c r="F302" i="18"/>
  <c r="G302" i="18"/>
  <c r="C303" i="18"/>
  <c r="D303" i="18"/>
  <c r="E303" i="18"/>
  <c r="F303" i="18"/>
  <c r="G303" i="18"/>
  <c r="C304" i="18"/>
  <c r="D304" i="18"/>
  <c r="E304" i="18"/>
  <c r="F304" i="18"/>
  <c r="G304" i="18"/>
  <c r="C305" i="18"/>
  <c r="D305" i="18"/>
  <c r="E305" i="18"/>
  <c r="F305" i="18"/>
  <c r="G305" i="18"/>
  <c r="C306" i="18"/>
  <c r="D306" i="18"/>
  <c r="E306" i="18"/>
  <c r="F306" i="18"/>
  <c r="G306" i="18"/>
  <c r="C307" i="18"/>
  <c r="D307" i="18"/>
  <c r="E307" i="18"/>
  <c r="F307" i="18"/>
  <c r="G307" i="18"/>
  <c r="C308" i="18"/>
  <c r="D308" i="18"/>
  <c r="E308" i="18"/>
  <c r="F308" i="18"/>
  <c r="G308" i="18"/>
  <c r="C309" i="18"/>
  <c r="D309" i="18"/>
  <c r="E309" i="18"/>
  <c r="F309" i="18"/>
  <c r="G309" i="18"/>
  <c r="C310" i="18"/>
  <c r="D310" i="18"/>
  <c r="E310" i="18"/>
  <c r="F310" i="18"/>
  <c r="G310" i="18"/>
  <c r="C311" i="18"/>
  <c r="D311" i="18"/>
  <c r="E311" i="18"/>
  <c r="F311" i="18"/>
  <c r="G311" i="18"/>
  <c r="C312" i="18"/>
  <c r="D312" i="18"/>
  <c r="E312" i="18"/>
  <c r="F312" i="18"/>
  <c r="G312" i="18"/>
  <c r="C313" i="18"/>
  <c r="D313" i="18"/>
  <c r="E313" i="18"/>
  <c r="F313" i="18"/>
  <c r="G313" i="18"/>
  <c r="C314" i="18"/>
  <c r="D314" i="18"/>
  <c r="E314" i="18"/>
  <c r="F314" i="18"/>
  <c r="G314" i="18"/>
  <c r="C315" i="18"/>
  <c r="D315" i="18"/>
  <c r="E315" i="18"/>
  <c r="F315" i="18"/>
  <c r="G315" i="18"/>
  <c r="C316" i="18"/>
  <c r="D316" i="18"/>
  <c r="E316" i="18"/>
  <c r="F316" i="18"/>
  <c r="G316" i="18"/>
  <c r="C317" i="18"/>
  <c r="D317" i="18"/>
  <c r="E317" i="18"/>
  <c r="F317" i="18"/>
  <c r="G317" i="18"/>
  <c r="C318" i="18"/>
  <c r="D318" i="18"/>
  <c r="E318" i="18"/>
  <c r="F318" i="18"/>
  <c r="G318" i="18"/>
  <c r="C319" i="18"/>
  <c r="D319" i="18"/>
  <c r="E319" i="18"/>
  <c r="F319" i="18"/>
  <c r="G319" i="18"/>
  <c r="C320" i="18"/>
  <c r="D320" i="18"/>
  <c r="E320" i="18"/>
  <c r="F320" i="18"/>
  <c r="G320" i="18"/>
  <c r="C321" i="18"/>
  <c r="D321" i="18"/>
  <c r="E321" i="18"/>
  <c r="F321" i="18"/>
  <c r="G321" i="18"/>
  <c r="C322" i="18"/>
  <c r="D322" i="18"/>
  <c r="E322" i="18"/>
  <c r="F322" i="18"/>
  <c r="G322" i="18"/>
  <c r="C323" i="18"/>
  <c r="D323" i="18"/>
  <c r="E323" i="18"/>
  <c r="F323" i="18"/>
  <c r="G323" i="18"/>
  <c r="C324" i="18"/>
  <c r="D324" i="18"/>
  <c r="E324" i="18"/>
  <c r="F324" i="18"/>
  <c r="G324" i="18"/>
  <c r="C325" i="18"/>
  <c r="D325" i="18"/>
  <c r="E325" i="18"/>
  <c r="F325" i="18"/>
  <c r="G325" i="18"/>
  <c r="C326" i="18"/>
  <c r="D326" i="18"/>
  <c r="E326" i="18"/>
  <c r="F326" i="18"/>
  <c r="G326" i="18"/>
  <c r="C327" i="18"/>
  <c r="D327" i="18"/>
  <c r="E327" i="18"/>
  <c r="F327" i="18"/>
  <c r="G327" i="18"/>
  <c r="C328" i="18"/>
  <c r="D328" i="18"/>
  <c r="E328" i="18"/>
  <c r="F328" i="18"/>
  <c r="G328" i="18"/>
  <c r="C329" i="18"/>
  <c r="D329" i="18"/>
  <c r="E329" i="18"/>
  <c r="F329" i="18"/>
  <c r="G329" i="18"/>
  <c r="C330" i="18"/>
  <c r="D330" i="18"/>
  <c r="E330" i="18"/>
  <c r="F330" i="18"/>
  <c r="G330" i="18"/>
  <c r="C331" i="18"/>
  <c r="D331" i="18"/>
  <c r="E331" i="18"/>
  <c r="F331" i="18"/>
  <c r="G331" i="18"/>
  <c r="C332" i="18"/>
  <c r="D332" i="18"/>
  <c r="E332" i="18"/>
  <c r="F332" i="18"/>
  <c r="G332" i="18"/>
  <c r="C333" i="18"/>
  <c r="D333" i="18"/>
  <c r="E333" i="18"/>
  <c r="F333" i="18"/>
  <c r="G333" i="18"/>
  <c r="C334" i="18"/>
  <c r="D334" i="18"/>
  <c r="E334" i="18"/>
  <c r="F334" i="18"/>
  <c r="G334" i="18"/>
  <c r="C335" i="18"/>
  <c r="D335" i="18"/>
  <c r="E335" i="18"/>
  <c r="F335" i="18"/>
  <c r="G335" i="18"/>
  <c r="C336" i="18"/>
  <c r="D336" i="18"/>
  <c r="E336" i="18"/>
  <c r="F336" i="18"/>
  <c r="G336" i="18"/>
  <c r="C337" i="18"/>
  <c r="D337" i="18"/>
  <c r="E337" i="18"/>
  <c r="F337" i="18"/>
  <c r="G337" i="18"/>
  <c r="C338" i="18"/>
  <c r="D338" i="18"/>
  <c r="E338" i="18"/>
  <c r="F338" i="18"/>
  <c r="G338" i="18"/>
  <c r="C339" i="18"/>
  <c r="D339" i="18"/>
  <c r="E339" i="18"/>
  <c r="F339" i="18"/>
  <c r="G339" i="18"/>
  <c r="C340" i="18"/>
  <c r="D340" i="18"/>
  <c r="E340" i="18"/>
  <c r="F340" i="18"/>
  <c r="G340" i="18"/>
  <c r="C341" i="18"/>
  <c r="D341" i="18"/>
  <c r="E341" i="18"/>
  <c r="F341" i="18"/>
  <c r="G341" i="18"/>
  <c r="C342" i="18"/>
  <c r="D342" i="18"/>
  <c r="E342" i="18"/>
  <c r="F342" i="18"/>
  <c r="G342" i="18"/>
  <c r="C343" i="18"/>
  <c r="D343" i="18"/>
  <c r="E343" i="18"/>
  <c r="F343" i="18"/>
  <c r="G343" i="18"/>
  <c r="C344" i="18"/>
  <c r="D344" i="18"/>
  <c r="E344" i="18"/>
  <c r="F344" i="18"/>
  <c r="G344" i="18"/>
  <c r="C345" i="18"/>
  <c r="D345" i="18"/>
  <c r="E345" i="18"/>
  <c r="F345" i="18"/>
  <c r="G345" i="18"/>
  <c r="C346" i="18"/>
  <c r="D346" i="18"/>
  <c r="E346" i="18"/>
  <c r="F346" i="18"/>
  <c r="G346" i="18"/>
  <c r="C347" i="18"/>
  <c r="D347" i="18"/>
  <c r="E347" i="18"/>
  <c r="F347" i="18"/>
  <c r="G347" i="18"/>
  <c r="C348" i="18"/>
  <c r="D348" i="18"/>
  <c r="E348" i="18"/>
  <c r="F348" i="18"/>
  <c r="G348" i="18"/>
  <c r="C349" i="18"/>
  <c r="D349" i="18"/>
  <c r="E349" i="18"/>
  <c r="F349" i="18"/>
  <c r="G349" i="18"/>
  <c r="C350" i="18"/>
  <c r="D350" i="18"/>
  <c r="E350" i="18"/>
  <c r="F350" i="18"/>
  <c r="G350" i="18"/>
  <c r="C351" i="18"/>
  <c r="D351" i="18"/>
  <c r="E351" i="18"/>
  <c r="F351" i="18"/>
  <c r="G351" i="18"/>
  <c r="C352" i="18"/>
  <c r="D352" i="18"/>
  <c r="E352" i="18"/>
  <c r="F352" i="18"/>
  <c r="G352" i="18"/>
  <c r="C353" i="18"/>
  <c r="D353" i="18"/>
  <c r="E353" i="18"/>
  <c r="F353" i="18"/>
  <c r="G353" i="18"/>
  <c r="C354" i="18"/>
  <c r="D354" i="18"/>
  <c r="E354" i="18"/>
  <c r="F354" i="18"/>
  <c r="G354" i="18"/>
  <c r="C355" i="18"/>
  <c r="D355" i="18"/>
  <c r="E355" i="18"/>
  <c r="F355" i="18"/>
  <c r="G355" i="18"/>
  <c r="C356" i="18"/>
  <c r="D356" i="18"/>
  <c r="E356" i="18"/>
  <c r="F356" i="18"/>
  <c r="G356" i="18"/>
  <c r="C357" i="18"/>
  <c r="D357" i="18"/>
  <c r="E357" i="18"/>
  <c r="F357" i="18"/>
  <c r="G357" i="18"/>
  <c r="C358" i="18"/>
  <c r="D358" i="18"/>
  <c r="E358" i="18"/>
  <c r="F358" i="18"/>
  <c r="G358" i="18"/>
  <c r="C359" i="18"/>
  <c r="D359" i="18"/>
  <c r="E359" i="18"/>
  <c r="F359" i="18"/>
  <c r="G359" i="18"/>
  <c r="C360" i="18"/>
  <c r="D360" i="18"/>
  <c r="E360" i="18"/>
  <c r="F360" i="18"/>
  <c r="G360" i="18"/>
  <c r="C361" i="18"/>
  <c r="D361" i="18"/>
  <c r="E361" i="18"/>
  <c r="F361" i="18"/>
  <c r="G361" i="18"/>
  <c r="C362" i="18"/>
  <c r="D362" i="18"/>
  <c r="E362" i="18"/>
  <c r="F362" i="18"/>
  <c r="G362" i="18"/>
  <c r="C363" i="18"/>
  <c r="D363" i="18"/>
  <c r="E363" i="18"/>
  <c r="F363" i="18"/>
  <c r="G363" i="18"/>
  <c r="C364" i="18"/>
  <c r="D364" i="18"/>
  <c r="E364" i="18"/>
  <c r="F364" i="18"/>
  <c r="G364" i="18"/>
  <c r="C365" i="18"/>
  <c r="D365" i="18"/>
  <c r="E365" i="18"/>
  <c r="F365" i="18"/>
  <c r="G365" i="18"/>
  <c r="C366" i="18"/>
  <c r="D366" i="18"/>
  <c r="E366" i="18"/>
  <c r="F366" i="18"/>
  <c r="G366" i="18"/>
  <c r="C367" i="18"/>
  <c r="D367" i="18"/>
  <c r="E367" i="18"/>
  <c r="F367" i="18"/>
  <c r="G367" i="18"/>
  <c r="C368" i="18"/>
  <c r="D368" i="18"/>
  <c r="E368" i="18"/>
  <c r="F368" i="18"/>
  <c r="G368" i="18"/>
  <c r="C369" i="18"/>
  <c r="D369" i="18"/>
  <c r="E369" i="18"/>
  <c r="F369" i="18"/>
  <c r="G369" i="18"/>
  <c r="C370" i="18"/>
  <c r="D370" i="18"/>
  <c r="E370" i="18"/>
  <c r="F370" i="18"/>
  <c r="G370" i="18"/>
  <c r="C371" i="18"/>
  <c r="D371" i="18"/>
  <c r="E371" i="18"/>
  <c r="F371" i="18"/>
  <c r="G371" i="18"/>
  <c r="C372" i="18"/>
  <c r="D372" i="18"/>
  <c r="E372" i="18"/>
  <c r="F372" i="18"/>
  <c r="G372" i="18"/>
  <c r="C373" i="18"/>
  <c r="D373" i="18"/>
  <c r="E373" i="18"/>
  <c r="F373" i="18"/>
  <c r="G373" i="18"/>
  <c r="C374" i="18"/>
  <c r="D374" i="18"/>
  <c r="E374" i="18"/>
  <c r="F374" i="18"/>
  <c r="G374" i="18"/>
  <c r="C375" i="18"/>
  <c r="D375" i="18"/>
  <c r="E375" i="18"/>
  <c r="F375" i="18"/>
  <c r="G375" i="18"/>
  <c r="C376" i="18"/>
  <c r="D376" i="18"/>
  <c r="E376" i="18"/>
  <c r="F376" i="18"/>
  <c r="G376" i="18"/>
  <c r="C377" i="18"/>
  <c r="D377" i="18"/>
  <c r="E377" i="18"/>
  <c r="F377" i="18"/>
  <c r="G377" i="18"/>
  <c r="C378" i="18"/>
  <c r="D378" i="18"/>
  <c r="E378" i="18"/>
  <c r="F378" i="18"/>
  <c r="G378" i="18"/>
  <c r="C379" i="18"/>
  <c r="D379" i="18"/>
  <c r="E379" i="18"/>
  <c r="F379" i="18"/>
  <c r="G379" i="18"/>
  <c r="C380" i="18"/>
  <c r="D380" i="18"/>
  <c r="E380" i="18"/>
  <c r="F380" i="18"/>
  <c r="G380" i="18"/>
  <c r="C381" i="18"/>
  <c r="D381" i="18"/>
  <c r="E381" i="18"/>
  <c r="F381" i="18"/>
  <c r="G381" i="18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E4" i="15" l="1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" i="15"/>
  <c r="I18" i="19" l="1"/>
  <c r="H18" i="19"/>
  <c r="G18" i="19"/>
  <c r="D20" i="19"/>
  <c r="C20" i="19"/>
  <c r="B20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<sst xmlns="http://schemas.openxmlformats.org/spreadsheetml/2006/main" count="1044" uniqueCount="807">
  <si>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</si>
  <si>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</si>
  <si>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</si>
  <si>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</si>
  <si>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</si>
  <si>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</si>
  <si>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</si>
  <si>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</si>
  <si>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</si>
  <si>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</si>
  <si>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</si>
  <si>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</si>
  <si>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</si>
  <si>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</si>
  <si>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</si>
  <si>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</si>
  <si>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</si>
  <si>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</si>
  <si>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</si>
  <si>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</si>
  <si>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</si>
  <si>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</si>
  <si>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</si>
  <si>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</si>
  <si>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</si>
  <si>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</si>
  <si>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</si>
  <si>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</si>
  <si>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</si>
  <si>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</si>
  <si>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</si>
  <si>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</si>
  <si>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n[,1]</t>
  </si>
  <si>
    <t>n[,2]</t>
  </si>
  <si>
    <t>n[,3]</t>
  </si>
  <si>
    <t>r[,1]</t>
  </si>
  <si>
    <t>r[,2]</t>
  </si>
  <si>
    <t>r[,3]</t>
  </si>
  <si>
    <t>#</t>
  </si>
  <si>
    <t>studyid</t>
  </si>
  <si>
    <t>NA</t>
  </si>
  <si>
    <t>Waitlist</t>
  </si>
  <si>
    <t>No treatment</t>
  </si>
  <si>
    <t>TAU</t>
  </si>
  <si>
    <t>Exercise</t>
  </si>
  <si>
    <t>Exercise + TAU</t>
  </si>
  <si>
    <t>TCA</t>
  </si>
  <si>
    <t>Amitriptyline</t>
  </si>
  <si>
    <t>Imipramine</t>
  </si>
  <si>
    <t>SSRI</t>
  </si>
  <si>
    <t>Citalopram</t>
  </si>
  <si>
    <t>Escitalopram</t>
  </si>
  <si>
    <t>Fluoxetine</t>
  </si>
  <si>
    <t>Sertraline</t>
  </si>
  <si>
    <t>Mirtazapine</t>
  </si>
  <si>
    <t>Short-term psychodynamic psychotherapies</t>
  </si>
  <si>
    <t>Self-help with support</t>
  </si>
  <si>
    <t>Self-help</t>
  </si>
  <si>
    <t>Computerised-CBT (CCBT)</t>
  </si>
  <si>
    <t>Computerised-CBT (CCBT) + TAU</t>
  </si>
  <si>
    <t>Interpersonal psychotherapy (IPT)</t>
  </si>
  <si>
    <t>Behavioural activation (BA)</t>
  </si>
  <si>
    <t>Behavioural therapies (individual)</t>
  </si>
  <si>
    <t>Behavioural activation (BA) + TAU</t>
  </si>
  <si>
    <t>CBT individual (under 15 sessions) + TAU</t>
  </si>
  <si>
    <t>CBT individual (over 15 sessions)</t>
  </si>
  <si>
    <t>Behavioural, cognitive, or CBT groups</t>
  </si>
  <si>
    <t>Combined (Cognitive and cognitive behavioural therapies individual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</si>
  <si>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</si>
  <si>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</si>
  <si>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</si>
  <si>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</si>
  <si>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</si>
  <si>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</si>
  <si>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</si>
  <si>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</si>
  <si>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</si>
  <si>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</si>
  <si>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</si>
  <si>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</si>
  <si>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</si>
  <si>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</si>
  <si>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</si>
  <si>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</si>
  <si>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</si>
  <si>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</si>
  <si>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</si>
  <si>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</si>
  <si>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</si>
  <si>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</si>
  <si>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</si>
  <si>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</si>
  <si>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</si>
  <si>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</si>
  <si>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Short-term psychodynamic psychotherapy individual + TAU</t>
  </si>
  <si>
    <t>Computerised-problem solving therapy</t>
  </si>
  <si>
    <t>Cognitive and cognitive behavioural therapies (individual) [CBT/CT]</t>
  </si>
  <si>
    <t>Beasley 1993b</t>
  </si>
  <si>
    <t>Ventura 2007</t>
  </si>
  <si>
    <t>Lepola 2003</t>
  </si>
  <si>
    <t>Jacobson 1996</t>
  </si>
  <si>
    <t>Vitriol 2009</t>
  </si>
  <si>
    <t>Forest Research Institute 2004b</t>
  </si>
  <si>
    <t>Lemmens 2015 /2016</t>
  </si>
  <si>
    <t>Rush 1977</t>
  </si>
  <si>
    <t>Hsu 2011</t>
  </si>
  <si>
    <t>Sheehan 2009b</t>
  </si>
  <si>
    <t>Warmerdam 2008</t>
  </si>
  <si>
    <t>Schuch 2015</t>
  </si>
  <si>
    <t>Moore 2005</t>
  </si>
  <si>
    <t>Bose 2008</t>
  </si>
  <si>
    <t>Kanter 2015</t>
  </si>
  <si>
    <t>Ekers 2011</t>
  </si>
  <si>
    <t>Kasper 2005</t>
  </si>
  <si>
    <t>RE - inconsistency</t>
  </si>
  <si>
    <t>Any TCA</t>
  </si>
  <si>
    <t>Long-term psychodynamic psychotherapy individual</t>
  </si>
  <si>
    <t>Long-term psychodynamic psychotherapies</t>
  </si>
  <si>
    <t>Computerised-problem solving therapy with support</t>
  </si>
  <si>
    <t>CBT group (over 15 sessions) + TAU</t>
  </si>
  <si>
    <t>CBT individual (under 15 sessions) + escitalopram</t>
  </si>
  <si>
    <t>CBT individual (over 15 sessions) + amitriptyline</t>
  </si>
  <si>
    <t>Short-term psychodynamic psychotherapy individual + any TCA</t>
  </si>
  <si>
    <t>Combined (Short-term psychodynamic psychotherapies + AD)</t>
  </si>
  <si>
    <t>Long-term psychodynamic psychotherapy individual + fluoxetine</t>
  </si>
  <si>
    <t>Combined (Long-term psychodynamic psychotherapies + AD)</t>
  </si>
  <si>
    <t>Wheatley 1998</t>
  </si>
  <si>
    <t>Keegan 1991</t>
  </si>
  <si>
    <t>Coleman 2001</t>
  </si>
  <si>
    <t>Hunter 2012</t>
  </si>
  <si>
    <t>Beck 1985</t>
  </si>
  <si>
    <t>Kessler 2009</t>
  </si>
  <si>
    <t>Lam 2013</t>
  </si>
  <si>
    <t>Ince 2013</t>
  </si>
  <si>
    <t>Versiani 2005</t>
  </si>
  <si>
    <t>Feighner 1993</t>
  </si>
  <si>
    <t>Burnand 2002</t>
  </si>
  <si>
    <t>Kyle 1998</t>
  </si>
  <si>
    <t>Levine 1989</t>
  </si>
  <si>
    <t>Beasley 1991b</t>
  </si>
  <si>
    <t>Bastos 2015</t>
  </si>
  <si>
    <t>de Graaf 2009</t>
  </si>
  <si>
    <t>Yevtunshenko 2007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</si>
  <si>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</si>
  <si>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</si>
  <si>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</si>
  <si>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</si>
  <si>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</si>
  <si>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</si>
  <si>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</si>
  <si>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</si>
  <si>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</si>
  <si>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</si>
  <si>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</si>
  <si>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</si>
  <si>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</si>
  <si>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</si>
  <si>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</si>
  <si>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</si>
  <si>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</si>
  <si>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</si>
  <si>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</si>
  <si>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</si>
  <si>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</si>
  <si>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</si>
  <si>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</si>
  <si>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</si>
  <si>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</si>
  <si>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</si>
  <si>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</si>
  <si>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</si>
  <si>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</si>
  <si>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</si>
  <si>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</si>
  <si>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</si>
  <si>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</si>
  <si>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</si>
  <si>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</si>
  <si>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</si>
  <si>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</si>
  <si>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</si>
  <si>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</si>
  <si>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</si>
  <si>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</si>
  <si>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</si>
  <si>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</si>
  <si>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</si>
  <si>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</si>
  <si>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</si>
  <si>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</si>
  <si>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</si>
  <si>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</si>
  <si>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</si>
  <si>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</si>
  <si>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</si>
  <si>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</si>
  <si>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</si>
  <si>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</si>
  <si>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</si>
  <si>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</si>
  <si>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</si>
  <si>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</si>
  <si>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</si>
  <si>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</si>
  <si>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</si>
  <si>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</si>
  <si>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</si>
  <si>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</si>
  <si>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</si>
  <si>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</si>
  <si>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</si>
  <si>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</si>
  <si>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</si>
  <si>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</si>
  <si>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</si>
  <si>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</si>
  <si>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</si>
  <si>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</si>
  <si>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</si>
  <si>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</si>
  <si>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</si>
  <si>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</si>
  <si>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</si>
  <si>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</si>
  <si>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</si>
  <si>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</si>
  <si>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</si>
  <si>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</si>
  <si>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</si>
  <si>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</si>
  <si>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</si>
  <si>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</si>
  <si>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</si>
  <si>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</si>
  <si>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</si>
  <si>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</si>
  <si>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</si>
  <si>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</si>
  <si>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</si>
  <si>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</si>
  <si>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</si>
  <si>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</si>
  <si>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</si>
  <si>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</si>
  <si>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</si>
  <si>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</si>
  <si>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</si>
  <si>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</si>
  <si>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</si>
  <si>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</si>
  <si>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</si>
  <si>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</si>
  <si>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</si>
  <si>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</si>
  <si>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</si>
  <si>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</si>
  <si>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</si>
  <si>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</si>
  <si>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</si>
  <si>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</si>
  <si>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</si>
  <si>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</si>
  <si>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</si>
  <si>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</si>
  <si>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</si>
  <si>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</si>
  <si>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</si>
  <si>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</si>
  <si>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</si>
  <si>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</si>
  <si>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</si>
  <si>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</si>
  <si>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</si>
  <si>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</si>
  <si>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</si>
  <si>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</si>
  <si>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</si>
  <si>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</si>
  <si>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</si>
  <si>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</si>
  <si>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</si>
  <si>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</si>
  <si>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</si>
  <si>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</si>
  <si>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</si>
  <si>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</si>
  <si>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</si>
  <si>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</si>
  <si>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</si>
  <si>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</si>
  <si>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</si>
  <si>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</si>
  <si>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</si>
  <si>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</si>
  <si>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</si>
  <si>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</si>
  <si>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</si>
  <si>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</si>
  <si>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</si>
  <si>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</si>
  <si>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</si>
  <si>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</si>
  <si>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</si>
  <si>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</si>
  <si>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</si>
  <si>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</si>
  <si>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</si>
  <si>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</si>
  <si>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</si>
  <si>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</si>
  <si>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</si>
  <si>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</si>
  <si>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</si>
  <si>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</si>
  <si>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</si>
  <si>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</si>
  <si>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</si>
  <si>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</si>
  <si>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</si>
  <si>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diffClass[13,14]</t>
  </si>
  <si>
    <t>diffClass[13,15]</t>
  </si>
  <si>
    <t>diffClass[13,16]</t>
  </si>
  <si>
    <t>diffClass[13,17]</t>
  </si>
  <si>
    <t>diffClass[13,18]</t>
  </si>
  <si>
    <t>diffClass[14,15]</t>
  </si>
  <si>
    <t>diffClass[14,16]</t>
  </si>
  <si>
    <t>diffClass[14,17]</t>
  </si>
  <si>
    <t>diffClass[14,18]</t>
  </si>
  <si>
    <t>diffClass[15,16]</t>
  </si>
  <si>
    <t>diffClass[15,17]</t>
  </si>
  <si>
    <t>diffClass[15,18]</t>
  </si>
  <si>
    <t>diffClass[16,17]</t>
  </si>
  <si>
    <t>diffClass[16,18]</t>
  </si>
  <si>
    <t>diffClass[17,18]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</si>
  <si>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</si>
  <si>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</si>
  <si>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</si>
  <si>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</si>
  <si>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</si>
  <si>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</si>
  <si>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</si>
  <si>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</si>
  <si>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</si>
  <si>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</si>
  <si>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</si>
  <si>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</si>
  <si>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</si>
  <si>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</si>
  <si>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</si>
  <si>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</si>
  <si>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</si>
  <si>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</si>
  <si>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</si>
  <si>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</si>
  <si>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</si>
  <si>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</si>
  <si>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</si>
  <si>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</si>
  <si>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</si>
  <si>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</si>
  <si>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</si>
  <si>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</si>
  <si>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</si>
  <si>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</si>
  <si>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</si>
  <si>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</si>
  <si>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</si>
  <si>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</si>
  <si>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</si>
  <si>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</si>
  <si>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</si>
  <si>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</si>
  <si>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</si>
  <si>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</si>
  <si>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</si>
  <si>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</si>
  <si>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</si>
  <si>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</si>
  <si>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</si>
  <si>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</si>
  <si>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</si>
  <si>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</si>
  <si>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</si>
  <si>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</si>
  <si>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</si>
  <si>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</si>
  <si>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</si>
  <si>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</si>
  <si>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</si>
  <si>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</si>
  <si>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</si>
  <si>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</si>
  <si>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</si>
  <si>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</si>
  <si>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</si>
  <si>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</si>
  <si>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</si>
  <si>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</si>
  <si>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</si>
  <si>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</si>
  <si>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</si>
  <si>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</si>
  <si>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</si>
  <si>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</si>
  <si>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</si>
  <si>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</si>
  <si>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</si>
  <si>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</si>
  <si>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</si>
  <si>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</si>
  <si>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</si>
  <si>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</si>
  <si>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</si>
  <si>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</si>
  <si>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</si>
  <si>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</si>
  <si>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</si>
  <si>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</si>
  <si>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</si>
  <si>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</si>
  <si>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</si>
  <si>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</si>
  <si>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</si>
  <si>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</si>
  <si>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</si>
  <si>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</si>
  <si>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</si>
  <si>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</si>
  <si>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</si>
  <si>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</si>
  <si>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</si>
  <si>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</si>
  <si>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</si>
  <si>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</si>
  <si>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</si>
  <si>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</si>
  <si>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</si>
  <si>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</si>
  <si>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</si>
  <si>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</si>
  <si>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</si>
  <si>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</si>
  <si>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</si>
  <si>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</si>
  <si>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</si>
  <si>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</si>
  <si>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</si>
  <si>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</si>
  <si>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</si>
  <si>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</si>
  <si>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</si>
  <si>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</si>
  <si>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</si>
  <si>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</si>
  <si>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</si>
  <si>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</si>
  <si>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</si>
  <si>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</si>
  <si>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</si>
  <si>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</si>
  <si>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</si>
  <si>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</si>
  <si>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</si>
  <si>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</si>
  <si>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</si>
  <si>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</si>
  <si>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</si>
  <si>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</si>
  <si>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</si>
  <si>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</si>
  <si>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</si>
  <si>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</si>
  <si>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</si>
  <si>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</si>
  <si>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</si>
  <si>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</si>
  <si>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</si>
  <si>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</si>
  <si>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</si>
  <si>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</si>
  <si>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</si>
  <si>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</si>
  <si>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</si>
  <si>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</si>
  <si>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</si>
  <si>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</si>
  <si>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</si>
  <si>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</si>
  <si>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</si>
  <si>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</si>
  <si>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</si>
  <si>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</si>
  <si>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</si>
  <si>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</si>
  <si>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</si>
  <si>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</si>
  <si>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</si>
  <si>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</si>
  <si>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</si>
  <si>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</si>
  <si>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</si>
  <si>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</si>
  <si>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</si>
  <si>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</si>
  <si>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</si>
  <si>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</si>
  <si>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</si>
  <si>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</si>
  <si>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</si>
  <si>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</si>
  <si>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</si>
  <si>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</si>
  <si>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</si>
  <si>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</si>
  <si>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</si>
  <si>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</si>
  <si>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</si>
  <si>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</si>
  <si>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</si>
  <si>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</si>
  <si>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</si>
  <si>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</si>
  <si>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</si>
  <si>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</si>
  <si>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</si>
  <si>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</si>
  <si>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</si>
  <si>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</si>
  <si>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</si>
  <si>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</si>
  <si>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</si>
  <si>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</si>
  <si>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</si>
  <si>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</si>
  <si>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</si>
  <si>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</si>
  <si>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</si>
  <si>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</si>
  <si>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</si>
  <si>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</si>
  <si>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</si>
  <si>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</si>
  <si>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</si>
  <si>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</si>
  <si>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</si>
  <si>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</si>
  <si>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</si>
  <si>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</si>
  <si>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</si>
  <si>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</si>
  <si>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</si>
  <si>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</si>
  <si>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</si>
  <si>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</si>
  <si>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</si>
  <si>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</si>
  <si>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</si>
  <si>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</si>
  <si>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</si>
  <si>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</si>
  <si>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</si>
  <si>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</si>
  <si>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</si>
  <si>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</si>
  <si>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</si>
  <si>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</si>
  <si>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</si>
  <si>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</si>
  <si>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</si>
  <si>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</si>
  <si>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</si>
  <si>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</si>
  <si>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</si>
  <si>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</si>
  <si>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</si>
  <si>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</si>
  <si>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</si>
  <si>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</si>
  <si>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</si>
  <si>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</si>
  <si>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</si>
  <si>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</si>
  <si>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</si>
  <si>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</si>
  <si>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</si>
  <si>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</si>
  <si>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</si>
  <si>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</si>
  <si>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</si>
  <si>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</si>
  <si>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</si>
  <si>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</si>
  <si>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</si>
  <si>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</si>
  <si>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</si>
  <si>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</si>
  <si>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</si>
  <si>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</si>
  <si>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</si>
  <si>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</si>
  <si>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</si>
  <si>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</si>
  <si>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</si>
  <si>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</si>
  <si>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</si>
  <si>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</si>
  <si>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</si>
  <si>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</si>
  <si>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</si>
  <si>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</si>
  <si>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</si>
  <si>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</si>
  <si>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</si>
  <si>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</si>
  <si>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</si>
  <si>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</si>
  <si>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</si>
  <si>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</si>
  <si>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</si>
  <si>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</si>
  <si>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</si>
  <si>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</si>
  <si>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</si>
  <si>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</si>
  <si>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</si>
  <si>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</si>
  <si>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</si>
  <si>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</si>
  <si>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</si>
  <si>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</si>
  <si>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</si>
  <si>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</si>
  <si>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</si>
  <si>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</si>
  <si>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</si>
  <si>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</si>
  <si>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</si>
  <si>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</si>
  <si>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</si>
  <si>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</si>
  <si>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</si>
  <si>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</si>
  <si>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</si>
  <si>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</si>
  <si>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</si>
  <si>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</si>
  <si>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</si>
  <si>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</si>
  <si>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</si>
  <si>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</si>
  <si>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</si>
  <si>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</si>
  <si>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</si>
  <si>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</si>
  <si>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</si>
  <si>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</si>
  <si>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</si>
  <si>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</si>
  <si>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</si>
  <si>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</si>
  <si>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</si>
  <si>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</si>
  <si>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</si>
  <si>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</si>
  <si>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</si>
  <si>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</si>
  <si>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</si>
  <si>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</si>
  <si>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</si>
  <si>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</si>
  <si>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</si>
  <si>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</si>
  <si>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</si>
  <si>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</si>
  <si>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</si>
  <si>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</si>
  <si>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</si>
  <si>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</si>
  <si>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</si>
  <si>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</si>
  <si>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</si>
  <si>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</si>
  <si>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</si>
  <si>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</si>
  <si>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</si>
  <si>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</si>
  <si>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</si>
  <si>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</si>
  <si>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</si>
  <si>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</si>
  <si>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</si>
  <si>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lor[22,23]</t>
  </si>
  <si>
    <t>lor[22,24]</t>
  </si>
  <si>
    <t>lor[22,25]</t>
  </si>
  <si>
    <t>lor[22,26]</t>
  </si>
  <si>
    <t>lor[22,27]</t>
  </si>
  <si>
    <t>lor[22,28]</t>
  </si>
  <si>
    <t>lor[23,24]</t>
  </si>
  <si>
    <t>lor[23,25]</t>
  </si>
  <si>
    <t>lor[23,26]</t>
  </si>
  <si>
    <t>lor[23,27]</t>
  </si>
  <si>
    <t>lor[23,28]</t>
  </si>
  <si>
    <t>lor[24,25]</t>
  </si>
  <si>
    <t>lor[24,26]</t>
  </si>
  <si>
    <t>lor[24,27]</t>
  </si>
  <si>
    <t>lor[24,28]</t>
  </si>
  <si>
    <t>lor[25,26]</t>
  </si>
  <si>
    <t>lor[25,27]</t>
  </si>
  <si>
    <t>lor[25,28]</t>
  </si>
  <si>
    <t>lor[26,27]</t>
  </si>
  <si>
    <t>lor[26,28]</t>
  </si>
  <si>
    <t>lor[27,28]</t>
  </si>
  <si>
    <t>0.77</t>
  </si>
  <si>
    <t>-0.45</t>
  </si>
  <si>
    <t>2.01</t>
  </si>
  <si>
    <t>0.01</t>
  </si>
  <si>
    <t>-1.73</t>
  </si>
  <si>
    <t>1.75</t>
  </si>
  <si>
    <t>0.16</t>
  </si>
  <si>
    <t>-0.86</t>
  </si>
  <si>
    <t>1.17</t>
  </si>
  <si>
    <t>0.12</t>
  </si>
  <si>
    <t>-0.77</t>
  </si>
  <si>
    <t>1.01</t>
  </si>
  <si>
    <t>2.85</t>
  </si>
  <si>
    <t>0.27</t>
  </si>
  <si>
    <t>6.52</t>
  </si>
  <si>
    <t>0.41</t>
  </si>
  <si>
    <t>-1.41</t>
  </si>
  <si>
    <t>2.24</t>
  </si>
  <si>
    <t>0.35</t>
  </si>
  <si>
    <t>-1.47</t>
  </si>
  <si>
    <t>2.19</t>
  </si>
  <si>
    <t>0.70</t>
  </si>
  <si>
    <t>-1.32</t>
  </si>
  <si>
    <t>2.76</t>
  </si>
  <si>
    <t>0.94</t>
  </si>
  <si>
    <t>-2.18</t>
  </si>
  <si>
    <t>4.81</t>
  </si>
  <si>
    <t>0.55</t>
  </si>
  <si>
    <t>-1.27</t>
  </si>
  <si>
    <t>2.37</t>
  </si>
  <si>
    <t>0.03</t>
  </si>
  <si>
    <t>-1.81</t>
  </si>
  <si>
    <t>1.88</t>
  </si>
  <si>
    <t>1.62</t>
  </si>
  <si>
    <t>-0.60</t>
  </si>
  <si>
    <t>3.98</t>
  </si>
  <si>
    <t>1.30</t>
  </si>
  <si>
    <t>3.53</t>
  </si>
  <si>
    <t>0.80</t>
  </si>
  <si>
    <t>-0.95</t>
  </si>
  <si>
    <t>2.57</t>
  </si>
  <si>
    <t>0.78</t>
  </si>
  <si>
    <t>-1.14</t>
  </si>
  <si>
    <t>2.73</t>
  </si>
  <si>
    <t>0.43</t>
  </si>
  <si>
    <t>-1.44</t>
  </si>
  <si>
    <t>2.30</t>
  </si>
  <si>
    <t>0.02</t>
  </si>
  <si>
    <t>-1.70</t>
  </si>
  <si>
    <t>1.76</t>
  </si>
  <si>
    <t>0.10</t>
  </si>
  <si>
    <t>-1.30</t>
  </si>
  <si>
    <t>1.52</t>
  </si>
  <si>
    <t>-0.56</t>
  </si>
  <si>
    <t>-2.54</t>
  </si>
  <si>
    <t>1.40</t>
  </si>
  <si>
    <t>2.69</t>
  </si>
  <si>
    <t>0.47</t>
  </si>
  <si>
    <t>5.03</t>
  </si>
  <si>
    <t>1.71</t>
  </si>
  <si>
    <t>0.50</t>
  </si>
  <si>
    <t>3.01</t>
  </si>
  <si>
    <t>-0.59</t>
  </si>
  <si>
    <t>-2.83</t>
  </si>
  <si>
    <t>0.05</t>
  </si>
  <si>
    <t>1.82</t>
  </si>
  <si>
    <t>-1.72</t>
  </si>
  <si>
    <t>1.81</t>
  </si>
  <si>
    <t>0.04</t>
  </si>
  <si>
    <t>-1.79</t>
  </si>
  <si>
    <t>-0.05</t>
  </si>
  <si>
    <t>-1.33</t>
  </si>
  <si>
    <t>1.23</t>
  </si>
  <si>
    <t>2.38</t>
  </si>
  <si>
    <t>0.56</t>
  </si>
  <si>
    <t>4.16</t>
  </si>
  <si>
    <t>1.95</t>
  </si>
  <si>
    <t>3.76</t>
  </si>
  <si>
    <t>0.15</t>
  </si>
  <si>
    <t>-62.50</t>
  </si>
  <si>
    <t>61.98</t>
  </si>
  <si>
    <t>-0.09</t>
  </si>
  <si>
    <t>-62.22</t>
  </si>
  <si>
    <t>62.06</t>
  </si>
  <si>
    <t>-61.70</t>
  </si>
  <si>
    <t>61.88</t>
  </si>
  <si>
    <t>-0.02</t>
  </si>
  <si>
    <t>1.78</t>
  </si>
  <si>
    <t>0.46</t>
  </si>
  <si>
    <t>-1.39</t>
  </si>
  <si>
    <t>2.32</t>
  </si>
  <si>
    <t>-3.59</t>
  </si>
  <si>
    <t>0.91</t>
  </si>
  <si>
    <t>0.62 (0.41, 0.95)</t>
  </si>
  <si>
    <t>0.75 (0.43, 1.43)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</si>
</sst>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0" fillId="0" borderId="0" xfId="0" applyNumberForma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11" fontId="0" fillId="0" borderId="0" xfId="0" applyNumberFormat="1"/>
    <xf numFmtId="0" fontId="0" fillId="0" borderId="0" xfId="0" applyNumberForma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25</xdr:row>
      <xdr:rowOff>184150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B7BAA087-239D-40A1-88C7-E212081F9098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756150"/>
          <a:chOff x="0" y="662"/>
          <a:chExt cx="5760" cy="2996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8E0C6A54-3CBE-4129-8502-7481F92488A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" name="Freeform 5">
            <a:extLst>
              <a:ext uri="{FF2B5EF4-FFF2-40B4-BE49-F238E27FC236}">
                <a16:creationId xmlns:a16="http://schemas.microsoft.com/office/drawing/2014/main" xmlns="" id="{31ACCFF3-E792-4127-AB3E-E7B84F9E33E8}"/>
              </a:ext>
            </a:extLst>
          </xdr:cNvPr>
          <xdr:cNvSpPr>
            <a:spLocks/>
          </xdr:cNvSpPr>
        </xdr:nvSpPr>
        <xdr:spPr bwMode="auto">
          <a:xfrm>
            <a:off x="2898" y="1061"/>
            <a:ext cx="1053" cy="841"/>
          </a:xfrm>
          <a:custGeom>
            <a:avLst/>
            <a:gdLst>
              <a:gd name="T0" fmla="*/ 1044 w 1053"/>
              <a:gd name="T1" fmla="*/ 841 h 841"/>
              <a:gd name="T2" fmla="*/ 0 w 1053"/>
              <a:gd name="T3" fmla="*/ 9 h 841"/>
              <a:gd name="T4" fmla="*/ 9 w 1053"/>
              <a:gd name="T5" fmla="*/ 0 h 841"/>
              <a:gd name="T6" fmla="*/ 1053 w 1053"/>
              <a:gd name="T7" fmla="*/ 832 h 841"/>
              <a:gd name="T8" fmla="*/ 1044 w 1053"/>
              <a:gd name="T9" fmla="*/ 841 h 8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53" h="841">
                <a:moveTo>
                  <a:pt x="1044" y="841"/>
                </a:moveTo>
                <a:lnTo>
                  <a:pt x="0" y="9"/>
                </a:lnTo>
                <a:lnTo>
                  <a:pt x="9" y="0"/>
                </a:lnTo>
                <a:lnTo>
                  <a:pt x="1053" y="832"/>
                </a:lnTo>
                <a:lnTo>
                  <a:pt x="1044" y="8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xmlns="" id="{F73B78FD-62A0-4A57-84D4-D2CF73498C76}"/>
              </a:ext>
            </a:extLst>
          </xdr:cNvPr>
          <xdr:cNvSpPr>
            <a:spLocks/>
          </xdr:cNvSpPr>
        </xdr:nvSpPr>
        <xdr:spPr bwMode="auto">
          <a:xfrm>
            <a:off x="2898" y="1061"/>
            <a:ext cx="1053" cy="841"/>
          </a:xfrm>
          <a:custGeom>
            <a:avLst/>
            <a:gdLst>
              <a:gd name="T0" fmla="*/ 348 w 351"/>
              <a:gd name="T1" fmla="*/ 280 h 280"/>
              <a:gd name="T2" fmla="*/ 0 w 351"/>
              <a:gd name="T3" fmla="*/ 3 h 280"/>
              <a:gd name="T4" fmla="*/ 3 w 351"/>
              <a:gd name="T5" fmla="*/ 0 h 280"/>
              <a:gd name="T6" fmla="*/ 351 w 351"/>
              <a:gd name="T7" fmla="*/ 277 h 280"/>
              <a:gd name="T8" fmla="*/ 348 w 351"/>
              <a:gd name="T9" fmla="*/ 280 h 2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1" h="280">
                <a:moveTo>
                  <a:pt x="348" y="280"/>
                </a:moveTo>
                <a:lnTo>
                  <a:pt x="0" y="3"/>
                </a:lnTo>
                <a:lnTo>
                  <a:pt x="3" y="0"/>
                </a:lnTo>
                <a:lnTo>
                  <a:pt x="351" y="277"/>
                </a:lnTo>
                <a:lnTo>
                  <a:pt x="348" y="28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xmlns="" id="{ABCB1135-7F39-486D-B99E-BC0994D914BE}"/>
              </a:ext>
            </a:extLst>
          </xdr:cNvPr>
          <xdr:cNvSpPr>
            <a:spLocks/>
          </xdr:cNvSpPr>
        </xdr:nvSpPr>
        <xdr:spPr bwMode="auto">
          <a:xfrm>
            <a:off x="2898" y="1064"/>
            <a:ext cx="1080" cy="1084"/>
          </a:xfrm>
          <a:custGeom>
            <a:avLst/>
            <a:gdLst>
              <a:gd name="T0" fmla="*/ 1077 w 1080"/>
              <a:gd name="T1" fmla="*/ 1084 h 1084"/>
              <a:gd name="T2" fmla="*/ 0 w 1080"/>
              <a:gd name="T3" fmla="*/ 6 h 1084"/>
              <a:gd name="T4" fmla="*/ 3 w 1080"/>
              <a:gd name="T5" fmla="*/ 0 h 1084"/>
              <a:gd name="T6" fmla="*/ 1080 w 1080"/>
              <a:gd name="T7" fmla="*/ 1078 h 1084"/>
              <a:gd name="T8" fmla="*/ 1077 w 1080"/>
              <a:gd name="T9" fmla="*/ 1084 h 10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80" h="1084">
                <a:moveTo>
                  <a:pt x="1077" y="1084"/>
                </a:moveTo>
                <a:lnTo>
                  <a:pt x="0" y="6"/>
                </a:lnTo>
                <a:lnTo>
                  <a:pt x="3" y="0"/>
                </a:lnTo>
                <a:lnTo>
                  <a:pt x="1080" y="1078"/>
                </a:lnTo>
                <a:lnTo>
                  <a:pt x="1077" y="108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xmlns="" id="{7FE4099B-6078-4F87-876C-F2E9F691B3E8}"/>
              </a:ext>
            </a:extLst>
          </xdr:cNvPr>
          <xdr:cNvSpPr>
            <a:spLocks/>
          </xdr:cNvSpPr>
        </xdr:nvSpPr>
        <xdr:spPr bwMode="auto">
          <a:xfrm>
            <a:off x="2898" y="1064"/>
            <a:ext cx="1080" cy="1084"/>
          </a:xfrm>
          <a:custGeom>
            <a:avLst/>
            <a:gdLst>
              <a:gd name="T0" fmla="*/ 359 w 360"/>
              <a:gd name="T1" fmla="*/ 361 h 361"/>
              <a:gd name="T2" fmla="*/ 0 w 360"/>
              <a:gd name="T3" fmla="*/ 2 h 361"/>
              <a:gd name="T4" fmla="*/ 1 w 360"/>
              <a:gd name="T5" fmla="*/ 0 h 361"/>
              <a:gd name="T6" fmla="*/ 360 w 360"/>
              <a:gd name="T7" fmla="*/ 359 h 361"/>
              <a:gd name="T8" fmla="*/ 359 w 360"/>
              <a:gd name="T9" fmla="*/ 361 h 3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0" h="361">
                <a:moveTo>
                  <a:pt x="359" y="361"/>
                </a:moveTo>
                <a:lnTo>
                  <a:pt x="0" y="2"/>
                </a:lnTo>
                <a:lnTo>
                  <a:pt x="1" y="0"/>
                </a:lnTo>
                <a:lnTo>
                  <a:pt x="360" y="359"/>
                </a:lnTo>
                <a:lnTo>
                  <a:pt x="359" y="36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" name="Freeform 9">
            <a:extLst>
              <a:ext uri="{FF2B5EF4-FFF2-40B4-BE49-F238E27FC236}">
                <a16:creationId xmlns:a16="http://schemas.microsoft.com/office/drawing/2014/main" xmlns="" id="{A6BDC38B-2EE0-404C-BD8E-4670017A1162}"/>
              </a:ext>
            </a:extLst>
          </xdr:cNvPr>
          <xdr:cNvSpPr>
            <a:spLocks/>
          </xdr:cNvSpPr>
        </xdr:nvSpPr>
        <xdr:spPr bwMode="auto">
          <a:xfrm>
            <a:off x="2889" y="1064"/>
            <a:ext cx="1071" cy="1327"/>
          </a:xfrm>
          <a:custGeom>
            <a:avLst/>
            <a:gdLst>
              <a:gd name="T0" fmla="*/ 1056 w 1071"/>
              <a:gd name="T1" fmla="*/ 1327 h 1327"/>
              <a:gd name="T2" fmla="*/ 0 w 1071"/>
              <a:gd name="T3" fmla="*/ 12 h 1327"/>
              <a:gd name="T4" fmla="*/ 18 w 1071"/>
              <a:gd name="T5" fmla="*/ 0 h 1327"/>
              <a:gd name="T6" fmla="*/ 1071 w 1071"/>
              <a:gd name="T7" fmla="*/ 1315 h 1327"/>
              <a:gd name="T8" fmla="*/ 1056 w 1071"/>
              <a:gd name="T9" fmla="*/ 1327 h 13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71" h="1327">
                <a:moveTo>
                  <a:pt x="1056" y="1327"/>
                </a:moveTo>
                <a:lnTo>
                  <a:pt x="0" y="12"/>
                </a:lnTo>
                <a:lnTo>
                  <a:pt x="18" y="0"/>
                </a:lnTo>
                <a:lnTo>
                  <a:pt x="1071" y="1315"/>
                </a:lnTo>
                <a:lnTo>
                  <a:pt x="1056" y="13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" name="Freeform 10">
            <a:extLst>
              <a:ext uri="{FF2B5EF4-FFF2-40B4-BE49-F238E27FC236}">
                <a16:creationId xmlns:a16="http://schemas.microsoft.com/office/drawing/2014/main" xmlns="" id="{23CCEE52-7DBE-4179-855C-2CCFCA6A705B}"/>
              </a:ext>
            </a:extLst>
          </xdr:cNvPr>
          <xdr:cNvSpPr>
            <a:spLocks/>
          </xdr:cNvSpPr>
        </xdr:nvSpPr>
        <xdr:spPr bwMode="auto">
          <a:xfrm>
            <a:off x="2889" y="1064"/>
            <a:ext cx="1071" cy="1327"/>
          </a:xfrm>
          <a:custGeom>
            <a:avLst/>
            <a:gdLst>
              <a:gd name="T0" fmla="*/ 352 w 357"/>
              <a:gd name="T1" fmla="*/ 442 h 442"/>
              <a:gd name="T2" fmla="*/ 0 w 357"/>
              <a:gd name="T3" fmla="*/ 4 h 442"/>
              <a:gd name="T4" fmla="*/ 6 w 357"/>
              <a:gd name="T5" fmla="*/ 0 h 442"/>
              <a:gd name="T6" fmla="*/ 357 w 357"/>
              <a:gd name="T7" fmla="*/ 438 h 442"/>
              <a:gd name="T8" fmla="*/ 352 w 357"/>
              <a:gd name="T9" fmla="*/ 442 h 4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7" h="442">
                <a:moveTo>
                  <a:pt x="352" y="442"/>
                </a:moveTo>
                <a:lnTo>
                  <a:pt x="0" y="4"/>
                </a:lnTo>
                <a:lnTo>
                  <a:pt x="6" y="0"/>
                </a:lnTo>
                <a:lnTo>
                  <a:pt x="357" y="438"/>
                </a:lnTo>
                <a:lnTo>
                  <a:pt x="352" y="44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" name="Freeform 11">
            <a:extLst>
              <a:ext uri="{FF2B5EF4-FFF2-40B4-BE49-F238E27FC236}">
                <a16:creationId xmlns:a16="http://schemas.microsoft.com/office/drawing/2014/main" xmlns="" id="{E5AD3FE1-ED82-493A-BA9C-5F1780A18661}"/>
              </a:ext>
            </a:extLst>
          </xdr:cNvPr>
          <xdr:cNvSpPr>
            <a:spLocks/>
          </xdr:cNvSpPr>
        </xdr:nvSpPr>
        <xdr:spPr bwMode="auto">
          <a:xfrm>
            <a:off x="2883" y="1064"/>
            <a:ext cx="996" cy="1561"/>
          </a:xfrm>
          <a:custGeom>
            <a:avLst/>
            <a:gdLst>
              <a:gd name="T0" fmla="*/ 975 w 996"/>
              <a:gd name="T1" fmla="*/ 1561 h 1561"/>
              <a:gd name="T2" fmla="*/ 0 w 996"/>
              <a:gd name="T3" fmla="*/ 15 h 1561"/>
              <a:gd name="T4" fmla="*/ 24 w 996"/>
              <a:gd name="T5" fmla="*/ 0 h 1561"/>
              <a:gd name="T6" fmla="*/ 996 w 996"/>
              <a:gd name="T7" fmla="*/ 1546 h 1561"/>
              <a:gd name="T8" fmla="*/ 975 w 996"/>
              <a:gd name="T9" fmla="*/ 1561 h 15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96" h="1561">
                <a:moveTo>
                  <a:pt x="975" y="1561"/>
                </a:moveTo>
                <a:lnTo>
                  <a:pt x="0" y="15"/>
                </a:lnTo>
                <a:lnTo>
                  <a:pt x="24" y="0"/>
                </a:lnTo>
                <a:lnTo>
                  <a:pt x="996" y="1546"/>
                </a:lnTo>
                <a:lnTo>
                  <a:pt x="975" y="15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" name="Freeform 12">
            <a:extLst>
              <a:ext uri="{FF2B5EF4-FFF2-40B4-BE49-F238E27FC236}">
                <a16:creationId xmlns:a16="http://schemas.microsoft.com/office/drawing/2014/main" xmlns="" id="{86175E12-12F4-4847-93D1-379243B066BF}"/>
              </a:ext>
            </a:extLst>
          </xdr:cNvPr>
          <xdr:cNvSpPr>
            <a:spLocks/>
          </xdr:cNvSpPr>
        </xdr:nvSpPr>
        <xdr:spPr bwMode="auto">
          <a:xfrm>
            <a:off x="2883" y="1064"/>
            <a:ext cx="996" cy="1561"/>
          </a:xfrm>
          <a:custGeom>
            <a:avLst/>
            <a:gdLst>
              <a:gd name="T0" fmla="*/ 325 w 332"/>
              <a:gd name="T1" fmla="*/ 520 h 520"/>
              <a:gd name="T2" fmla="*/ 0 w 332"/>
              <a:gd name="T3" fmla="*/ 5 h 520"/>
              <a:gd name="T4" fmla="*/ 8 w 332"/>
              <a:gd name="T5" fmla="*/ 0 h 520"/>
              <a:gd name="T6" fmla="*/ 332 w 332"/>
              <a:gd name="T7" fmla="*/ 515 h 520"/>
              <a:gd name="T8" fmla="*/ 325 w 332"/>
              <a:gd name="T9" fmla="*/ 520 h 5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2" h="520">
                <a:moveTo>
                  <a:pt x="325" y="520"/>
                </a:moveTo>
                <a:lnTo>
                  <a:pt x="0" y="5"/>
                </a:lnTo>
                <a:lnTo>
                  <a:pt x="8" y="0"/>
                </a:lnTo>
                <a:lnTo>
                  <a:pt x="332" y="515"/>
                </a:lnTo>
                <a:lnTo>
                  <a:pt x="325" y="52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" name="Freeform 13">
            <a:extLst>
              <a:ext uri="{FF2B5EF4-FFF2-40B4-BE49-F238E27FC236}">
                <a16:creationId xmlns:a16="http://schemas.microsoft.com/office/drawing/2014/main" xmlns="" id="{E8590098-EBDD-458A-AD3D-BFCC62BF6C39}"/>
              </a:ext>
            </a:extLst>
          </xdr:cNvPr>
          <xdr:cNvSpPr>
            <a:spLocks/>
          </xdr:cNvSpPr>
        </xdr:nvSpPr>
        <xdr:spPr bwMode="auto">
          <a:xfrm>
            <a:off x="2886" y="1100"/>
            <a:ext cx="240" cy="2147"/>
          </a:xfrm>
          <a:custGeom>
            <a:avLst/>
            <a:gdLst>
              <a:gd name="T0" fmla="*/ 0 w 240"/>
              <a:gd name="T1" fmla="*/ 2144 h 2147"/>
              <a:gd name="T2" fmla="*/ 234 w 240"/>
              <a:gd name="T3" fmla="*/ 0 h 2147"/>
              <a:gd name="T4" fmla="*/ 240 w 240"/>
              <a:gd name="T5" fmla="*/ 0 h 2147"/>
              <a:gd name="T6" fmla="*/ 9 w 240"/>
              <a:gd name="T7" fmla="*/ 2147 h 2147"/>
              <a:gd name="T8" fmla="*/ 0 w 240"/>
              <a:gd name="T9" fmla="*/ 2144 h 21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0" h="2147">
                <a:moveTo>
                  <a:pt x="0" y="2144"/>
                </a:moveTo>
                <a:lnTo>
                  <a:pt x="234" y="0"/>
                </a:lnTo>
                <a:lnTo>
                  <a:pt x="240" y="0"/>
                </a:lnTo>
                <a:lnTo>
                  <a:pt x="9" y="2147"/>
                </a:lnTo>
                <a:lnTo>
                  <a:pt x="0" y="214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3" name="Freeform 14">
            <a:extLst>
              <a:ext uri="{FF2B5EF4-FFF2-40B4-BE49-F238E27FC236}">
                <a16:creationId xmlns:a16="http://schemas.microsoft.com/office/drawing/2014/main" xmlns="" id="{C51B59BD-C9C8-42D5-A756-5DB598B12C4F}"/>
              </a:ext>
            </a:extLst>
          </xdr:cNvPr>
          <xdr:cNvSpPr>
            <a:spLocks/>
          </xdr:cNvSpPr>
        </xdr:nvSpPr>
        <xdr:spPr bwMode="auto">
          <a:xfrm>
            <a:off x="2886" y="1100"/>
            <a:ext cx="240" cy="2147"/>
          </a:xfrm>
          <a:custGeom>
            <a:avLst/>
            <a:gdLst>
              <a:gd name="T0" fmla="*/ 0 w 80"/>
              <a:gd name="T1" fmla="*/ 714 h 715"/>
              <a:gd name="T2" fmla="*/ 78 w 80"/>
              <a:gd name="T3" fmla="*/ 0 h 715"/>
              <a:gd name="T4" fmla="*/ 80 w 80"/>
              <a:gd name="T5" fmla="*/ 0 h 715"/>
              <a:gd name="T6" fmla="*/ 3 w 80"/>
              <a:gd name="T7" fmla="*/ 715 h 715"/>
              <a:gd name="T8" fmla="*/ 0 w 80"/>
              <a:gd name="T9" fmla="*/ 714 h 7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0" h="715">
                <a:moveTo>
                  <a:pt x="0" y="714"/>
                </a:moveTo>
                <a:lnTo>
                  <a:pt x="78" y="0"/>
                </a:lnTo>
                <a:lnTo>
                  <a:pt x="80" y="0"/>
                </a:lnTo>
                <a:lnTo>
                  <a:pt x="3" y="715"/>
                </a:lnTo>
                <a:lnTo>
                  <a:pt x="0" y="71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4" name="Freeform 15">
            <a:extLst>
              <a:ext uri="{FF2B5EF4-FFF2-40B4-BE49-F238E27FC236}">
                <a16:creationId xmlns:a16="http://schemas.microsoft.com/office/drawing/2014/main" xmlns="" id="{A53B6CB2-1785-4D0F-94C5-3B6CB0146C5D}"/>
              </a:ext>
            </a:extLst>
          </xdr:cNvPr>
          <xdr:cNvSpPr>
            <a:spLocks/>
          </xdr:cNvSpPr>
        </xdr:nvSpPr>
        <xdr:spPr bwMode="auto">
          <a:xfrm>
            <a:off x="2643" y="1100"/>
            <a:ext cx="480" cy="2120"/>
          </a:xfrm>
          <a:custGeom>
            <a:avLst/>
            <a:gdLst>
              <a:gd name="T0" fmla="*/ 0 w 480"/>
              <a:gd name="T1" fmla="*/ 2120 h 2120"/>
              <a:gd name="T2" fmla="*/ 474 w 480"/>
              <a:gd name="T3" fmla="*/ 0 h 2120"/>
              <a:gd name="T4" fmla="*/ 480 w 480"/>
              <a:gd name="T5" fmla="*/ 0 h 2120"/>
              <a:gd name="T6" fmla="*/ 6 w 480"/>
              <a:gd name="T7" fmla="*/ 2120 h 2120"/>
              <a:gd name="T8" fmla="*/ 0 w 480"/>
              <a:gd name="T9" fmla="*/ 2120 h 2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0" h="2120">
                <a:moveTo>
                  <a:pt x="0" y="2120"/>
                </a:moveTo>
                <a:lnTo>
                  <a:pt x="474" y="0"/>
                </a:lnTo>
                <a:lnTo>
                  <a:pt x="480" y="0"/>
                </a:lnTo>
                <a:lnTo>
                  <a:pt x="6" y="2120"/>
                </a:lnTo>
                <a:lnTo>
                  <a:pt x="0" y="212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5" name="Freeform 16">
            <a:extLst>
              <a:ext uri="{FF2B5EF4-FFF2-40B4-BE49-F238E27FC236}">
                <a16:creationId xmlns:a16="http://schemas.microsoft.com/office/drawing/2014/main" xmlns="" id="{CA89CC07-86D8-44EF-BB3A-A973EF7B190E}"/>
              </a:ext>
            </a:extLst>
          </xdr:cNvPr>
          <xdr:cNvSpPr>
            <a:spLocks/>
          </xdr:cNvSpPr>
        </xdr:nvSpPr>
        <xdr:spPr bwMode="auto">
          <a:xfrm>
            <a:off x="2643" y="1100"/>
            <a:ext cx="480" cy="2120"/>
          </a:xfrm>
          <a:custGeom>
            <a:avLst/>
            <a:gdLst>
              <a:gd name="T0" fmla="*/ 0 w 160"/>
              <a:gd name="T1" fmla="*/ 706 h 706"/>
              <a:gd name="T2" fmla="*/ 158 w 160"/>
              <a:gd name="T3" fmla="*/ 0 h 706"/>
              <a:gd name="T4" fmla="*/ 160 w 160"/>
              <a:gd name="T5" fmla="*/ 0 h 706"/>
              <a:gd name="T6" fmla="*/ 2 w 160"/>
              <a:gd name="T7" fmla="*/ 706 h 706"/>
              <a:gd name="T8" fmla="*/ 0 w 160"/>
              <a:gd name="T9" fmla="*/ 706 h 7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0" h="706">
                <a:moveTo>
                  <a:pt x="0" y="706"/>
                </a:moveTo>
                <a:lnTo>
                  <a:pt x="158" y="0"/>
                </a:lnTo>
                <a:lnTo>
                  <a:pt x="160" y="0"/>
                </a:lnTo>
                <a:lnTo>
                  <a:pt x="2" y="706"/>
                </a:lnTo>
                <a:lnTo>
                  <a:pt x="0" y="7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6" name="Freeform 17">
            <a:extLst>
              <a:ext uri="{FF2B5EF4-FFF2-40B4-BE49-F238E27FC236}">
                <a16:creationId xmlns:a16="http://schemas.microsoft.com/office/drawing/2014/main" xmlns="" id="{86440AD5-40D5-4C1B-8D0F-71BA84B50266}"/>
              </a:ext>
            </a:extLst>
          </xdr:cNvPr>
          <xdr:cNvSpPr>
            <a:spLocks/>
          </xdr:cNvSpPr>
        </xdr:nvSpPr>
        <xdr:spPr bwMode="auto">
          <a:xfrm>
            <a:off x="2199" y="1097"/>
            <a:ext cx="918" cy="1916"/>
          </a:xfrm>
          <a:custGeom>
            <a:avLst/>
            <a:gdLst>
              <a:gd name="T0" fmla="*/ 0 w 918"/>
              <a:gd name="T1" fmla="*/ 1913 h 1916"/>
              <a:gd name="T2" fmla="*/ 912 w 918"/>
              <a:gd name="T3" fmla="*/ 0 h 1916"/>
              <a:gd name="T4" fmla="*/ 918 w 918"/>
              <a:gd name="T5" fmla="*/ 3 h 1916"/>
              <a:gd name="T6" fmla="*/ 6 w 918"/>
              <a:gd name="T7" fmla="*/ 1916 h 1916"/>
              <a:gd name="T8" fmla="*/ 0 w 918"/>
              <a:gd name="T9" fmla="*/ 1913 h 19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18" h="1916">
                <a:moveTo>
                  <a:pt x="0" y="1913"/>
                </a:moveTo>
                <a:lnTo>
                  <a:pt x="912" y="0"/>
                </a:lnTo>
                <a:lnTo>
                  <a:pt x="918" y="3"/>
                </a:lnTo>
                <a:lnTo>
                  <a:pt x="6" y="1916"/>
                </a:lnTo>
                <a:lnTo>
                  <a:pt x="0" y="19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7" name="Freeform 18">
            <a:extLst>
              <a:ext uri="{FF2B5EF4-FFF2-40B4-BE49-F238E27FC236}">
                <a16:creationId xmlns:a16="http://schemas.microsoft.com/office/drawing/2014/main" xmlns="" id="{7E1BF206-B2CA-42F1-B38A-62082FF32C45}"/>
              </a:ext>
            </a:extLst>
          </xdr:cNvPr>
          <xdr:cNvSpPr>
            <a:spLocks/>
          </xdr:cNvSpPr>
        </xdr:nvSpPr>
        <xdr:spPr bwMode="auto">
          <a:xfrm>
            <a:off x="2199" y="1097"/>
            <a:ext cx="918" cy="1916"/>
          </a:xfrm>
          <a:custGeom>
            <a:avLst/>
            <a:gdLst>
              <a:gd name="T0" fmla="*/ 0 w 306"/>
              <a:gd name="T1" fmla="*/ 637 h 638"/>
              <a:gd name="T2" fmla="*/ 304 w 306"/>
              <a:gd name="T3" fmla="*/ 0 h 638"/>
              <a:gd name="T4" fmla="*/ 306 w 306"/>
              <a:gd name="T5" fmla="*/ 1 h 638"/>
              <a:gd name="T6" fmla="*/ 2 w 306"/>
              <a:gd name="T7" fmla="*/ 638 h 638"/>
              <a:gd name="T8" fmla="*/ 0 w 306"/>
              <a:gd name="T9" fmla="*/ 637 h 6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6" h="638">
                <a:moveTo>
                  <a:pt x="0" y="637"/>
                </a:moveTo>
                <a:lnTo>
                  <a:pt x="304" y="0"/>
                </a:lnTo>
                <a:lnTo>
                  <a:pt x="306" y="1"/>
                </a:lnTo>
                <a:lnTo>
                  <a:pt x="2" y="638"/>
                </a:lnTo>
                <a:lnTo>
                  <a:pt x="0" y="63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8" name="Freeform 19">
            <a:extLst>
              <a:ext uri="{FF2B5EF4-FFF2-40B4-BE49-F238E27FC236}">
                <a16:creationId xmlns:a16="http://schemas.microsoft.com/office/drawing/2014/main" xmlns="" id="{E005B099-EB9B-4BFC-B2E1-E4839762B79A}"/>
              </a:ext>
            </a:extLst>
          </xdr:cNvPr>
          <xdr:cNvSpPr>
            <a:spLocks/>
          </xdr:cNvSpPr>
        </xdr:nvSpPr>
        <xdr:spPr bwMode="auto">
          <a:xfrm>
            <a:off x="3387" y="1172"/>
            <a:ext cx="168" cy="108"/>
          </a:xfrm>
          <a:custGeom>
            <a:avLst/>
            <a:gdLst>
              <a:gd name="T0" fmla="*/ 165 w 168"/>
              <a:gd name="T1" fmla="*/ 108 h 108"/>
              <a:gd name="T2" fmla="*/ 0 w 168"/>
              <a:gd name="T3" fmla="*/ 3 h 108"/>
              <a:gd name="T4" fmla="*/ 6 w 168"/>
              <a:gd name="T5" fmla="*/ 0 h 108"/>
              <a:gd name="T6" fmla="*/ 168 w 168"/>
              <a:gd name="T7" fmla="*/ 105 h 108"/>
              <a:gd name="T8" fmla="*/ 165 w 168"/>
              <a:gd name="T9" fmla="*/ 108 h 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8" h="108">
                <a:moveTo>
                  <a:pt x="165" y="108"/>
                </a:moveTo>
                <a:lnTo>
                  <a:pt x="0" y="3"/>
                </a:lnTo>
                <a:lnTo>
                  <a:pt x="6" y="0"/>
                </a:lnTo>
                <a:lnTo>
                  <a:pt x="168" y="105"/>
                </a:lnTo>
                <a:lnTo>
                  <a:pt x="165" y="1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" name="Freeform 20">
            <a:extLst>
              <a:ext uri="{FF2B5EF4-FFF2-40B4-BE49-F238E27FC236}">
                <a16:creationId xmlns:a16="http://schemas.microsoft.com/office/drawing/2014/main" xmlns="" id="{3D04214A-6E1D-47D6-A790-C1AFDA9F2029}"/>
              </a:ext>
            </a:extLst>
          </xdr:cNvPr>
          <xdr:cNvSpPr>
            <a:spLocks/>
          </xdr:cNvSpPr>
        </xdr:nvSpPr>
        <xdr:spPr bwMode="auto">
          <a:xfrm>
            <a:off x="3387" y="1172"/>
            <a:ext cx="168" cy="108"/>
          </a:xfrm>
          <a:custGeom>
            <a:avLst/>
            <a:gdLst>
              <a:gd name="T0" fmla="*/ 55 w 56"/>
              <a:gd name="T1" fmla="*/ 36 h 36"/>
              <a:gd name="T2" fmla="*/ 0 w 56"/>
              <a:gd name="T3" fmla="*/ 1 h 36"/>
              <a:gd name="T4" fmla="*/ 2 w 56"/>
              <a:gd name="T5" fmla="*/ 0 h 36"/>
              <a:gd name="T6" fmla="*/ 56 w 56"/>
              <a:gd name="T7" fmla="*/ 35 h 36"/>
              <a:gd name="T8" fmla="*/ 55 w 56"/>
              <a:gd name="T9" fmla="*/ 36 h 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6" h="36">
                <a:moveTo>
                  <a:pt x="55" y="36"/>
                </a:moveTo>
                <a:lnTo>
                  <a:pt x="0" y="1"/>
                </a:lnTo>
                <a:lnTo>
                  <a:pt x="2" y="0"/>
                </a:lnTo>
                <a:lnTo>
                  <a:pt x="56" y="35"/>
                </a:lnTo>
                <a:lnTo>
                  <a:pt x="55" y="3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" name="Freeform 21">
            <a:extLst>
              <a:ext uri="{FF2B5EF4-FFF2-40B4-BE49-F238E27FC236}">
                <a16:creationId xmlns:a16="http://schemas.microsoft.com/office/drawing/2014/main" xmlns="" id="{A1BF9027-34C4-4C7B-903A-17EE49D4B4F9}"/>
              </a:ext>
            </a:extLst>
          </xdr:cNvPr>
          <xdr:cNvSpPr>
            <a:spLocks/>
          </xdr:cNvSpPr>
        </xdr:nvSpPr>
        <xdr:spPr bwMode="auto">
          <a:xfrm>
            <a:off x="3363" y="1184"/>
            <a:ext cx="9" cy="1958"/>
          </a:xfrm>
          <a:custGeom>
            <a:avLst/>
            <a:gdLst>
              <a:gd name="T0" fmla="*/ 0 w 9"/>
              <a:gd name="T1" fmla="*/ 1958 h 1958"/>
              <a:gd name="T2" fmla="*/ 3 w 9"/>
              <a:gd name="T3" fmla="*/ 0 h 1958"/>
              <a:gd name="T4" fmla="*/ 9 w 9"/>
              <a:gd name="T5" fmla="*/ 0 h 1958"/>
              <a:gd name="T6" fmla="*/ 6 w 9"/>
              <a:gd name="T7" fmla="*/ 1958 h 1958"/>
              <a:gd name="T8" fmla="*/ 0 w 9"/>
              <a:gd name="T9" fmla="*/ 1958 h 19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" h="1958">
                <a:moveTo>
                  <a:pt x="0" y="1958"/>
                </a:moveTo>
                <a:lnTo>
                  <a:pt x="3" y="0"/>
                </a:lnTo>
                <a:lnTo>
                  <a:pt x="9" y="0"/>
                </a:lnTo>
                <a:lnTo>
                  <a:pt x="6" y="1958"/>
                </a:lnTo>
                <a:lnTo>
                  <a:pt x="0" y="19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" name="Freeform 22">
            <a:extLst>
              <a:ext uri="{FF2B5EF4-FFF2-40B4-BE49-F238E27FC236}">
                <a16:creationId xmlns:a16="http://schemas.microsoft.com/office/drawing/2014/main" xmlns="" id="{20A05729-2B43-43E5-8BFF-F20766C30E5F}"/>
              </a:ext>
            </a:extLst>
          </xdr:cNvPr>
          <xdr:cNvSpPr>
            <a:spLocks/>
          </xdr:cNvSpPr>
        </xdr:nvSpPr>
        <xdr:spPr bwMode="auto">
          <a:xfrm>
            <a:off x="3363" y="1184"/>
            <a:ext cx="9" cy="1958"/>
          </a:xfrm>
          <a:custGeom>
            <a:avLst/>
            <a:gdLst>
              <a:gd name="T0" fmla="*/ 0 w 3"/>
              <a:gd name="T1" fmla="*/ 652 h 652"/>
              <a:gd name="T2" fmla="*/ 1 w 3"/>
              <a:gd name="T3" fmla="*/ 0 h 652"/>
              <a:gd name="T4" fmla="*/ 3 w 3"/>
              <a:gd name="T5" fmla="*/ 0 h 652"/>
              <a:gd name="T6" fmla="*/ 2 w 3"/>
              <a:gd name="T7" fmla="*/ 652 h 652"/>
              <a:gd name="T8" fmla="*/ 0 w 3"/>
              <a:gd name="T9" fmla="*/ 652 h 6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652">
                <a:moveTo>
                  <a:pt x="0" y="652"/>
                </a:moveTo>
                <a:lnTo>
                  <a:pt x="1" y="0"/>
                </a:lnTo>
                <a:lnTo>
                  <a:pt x="3" y="0"/>
                </a:lnTo>
                <a:lnTo>
                  <a:pt x="2" y="652"/>
                </a:lnTo>
                <a:lnTo>
                  <a:pt x="0" y="65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" name="Freeform 23">
            <a:extLst>
              <a:ext uri="{FF2B5EF4-FFF2-40B4-BE49-F238E27FC236}">
                <a16:creationId xmlns:a16="http://schemas.microsoft.com/office/drawing/2014/main" xmlns="" id="{141E4C2B-B749-4657-8BBF-345CDEE01658}"/>
              </a:ext>
            </a:extLst>
          </xdr:cNvPr>
          <xdr:cNvSpPr>
            <a:spLocks/>
          </xdr:cNvSpPr>
        </xdr:nvSpPr>
        <xdr:spPr bwMode="auto">
          <a:xfrm>
            <a:off x="2646" y="1181"/>
            <a:ext cx="720" cy="2042"/>
          </a:xfrm>
          <a:custGeom>
            <a:avLst/>
            <a:gdLst>
              <a:gd name="T0" fmla="*/ 0 w 720"/>
              <a:gd name="T1" fmla="*/ 2039 h 2042"/>
              <a:gd name="T2" fmla="*/ 714 w 720"/>
              <a:gd name="T3" fmla="*/ 0 h 2042"/>
              <a:gd name="T4" fmla="*/ 720 w 720"/>
              <a:gd name="T5" fmla="*/ 3 h 2042"/>
              <a:gd name="T6" fmla="*/ 6 w 720"/>
              <a:gd name="T7" fmla="*/ 2042 h 2042"/>
              <a:gd name="T8" fmla="*/ 0 w 720"/>
              <a:gd name="T9" fmla="*/ 2039 h 20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0" h="2042">
                <a:moveTo>
                  <a:pt x="0" y="2039"/>
                </a:moveTo>
                <a:lnTo>
                  <a:pt x="714" y="0"/>
                </a:lnTo>
                <a:lnTo>
                  <a:pt x="720" y="3"/>
                </a:lnTo>
                <a:lnTo>
                  <a:pt x="6" y="2042"/>
                </a:lnTo>
                <a:lnTo>
                  <a:pt x="0" y="20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" name="Freeform 24">
            <a:extLst>
              <a:ext uri="{FF2B5EF4-FFF2-40B4-BE49-F238E27FC236}">
                <a16:creationId xmlns:a16="http://schemas.microsoft.com/office/drawing/2014/main" xmlns="" id="{F18CB529-CF1A-41B1-AAF9-ED31C2A55E97}"/>
              </a:ext>
            </a:extLst>
          </xdr:cNvPr>
          <xdr:cNvSpPr>
            <a:spLocks/>
          </xdr:cNvSpPr>
        </xdr:nvSpPr>
        <xdr:spPr bwMode="auto">
          <a:xfrm>
            <a:off x="2646" y="1181"/>
            <a:ext cx="720" cy="2042"/>
          </a:xfrm>
          <a:custGeom>
            <a:avLst/>
            <a:gdLst>
              <a:gd name="T0" fmla="*/ 0 w 240"/>
              <a:gd name="T1" fmla="*/ 679 h 680"/>
              <a:gd name="T2" fmla="*/ 238 w 240"/>
              <a:gd name="T3" fmla="*/ 0 h 680"/>
              <a:gd name="T4" fmla="*/ 240 w 240"/>
              <a:gd name="T5" fmla="*/ 1 h 680"/>
              <a:gd name="T6" fmla="*/ 2 w 240"/>
              <a:gd name="T7" fmla="*/ 680 h 680"/>
              <a:gd name="T8" fmla="*/ 0 w 240"/>
              <a:gd name="T9" fmla="*/ 679 h 6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0" h="680">
                <a:moveTo>
                  <a:pt x="0" y="679"/>
                </a:moveTo>
                <a:lnTo>
                  <a:pt x="238" y="0"/>
                </a:lnTo>
                <a:lnTo>
                  <a:pt x="240" y="1"/>
                </a:lnTo>
                <a:lnTo>
                  <a:pt x="2" y="680"/>
                </a:lnTo>
                <a:lnTo>
                  <a:pt x="0" y="67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" name="Freeform 25">
            <a:extLst>
              <a:ext uri="{FF2B5EF4-FFF2-40B4-BE49-F238E27FC236}">
                <a16:creationId xmlns:a16="http://schemas.microsoft.com/office/drawing/2014/main" xmlns="" id="{8FBFDC26-04BF-4D56-A2FC-A406010ADF2F}"/>
              </a:ext>
            </a:extLst>
          </xdr:cNvPr>
          <xdr:cNvSpPr>
            <a:spLocks/>
          </xdr:cNvSpPr>
        </xdr:nvSpPr>
        <xdr:spPr bwMode="auto">
          <a:xfrm>
            <a:off x="2409" y="1181"/>
            <a:ext cx="954" cy="1961"/>
          </a:xfrm>
          <a:custGeom>
            <a:avLst/>
            <a:gdLst>
              <a:gd name="T0" fmla="*/ 0 w 954"/>
              <a:gd name="T1" fmla="*/ 1958 h 1961"/>
              <a:gd name="T2" fmla="*/ 948 w 954"/>
              <a:gd name="T3" fmla="*/ 0 h 1961"/>
              <a:gd name="T4" fmla="*/ 954 w 954"/>
              <a:gd name="T5" fmla="*/ 3 h 1961"/>
              <a:gd name="T6" fmla="*/ 6 w 954"/>
              <a:gd name="T7" fmla="*/ 1961 h 1961"/>
              <a:gd name="T8" fmla="*/ 0 w 954"/>
              <a:gd name="T9" fmla="*/ 1958 h 19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54" h="1961">
                <a:moveTo>
                  <a:pt x="0" y="1958"/>
                </a:moveTo>
                <a:lnTo>
                  <a:pt x="948" y="0"/>
                </a:lnTo>
                <a:lnTo>
                  <a:pt x="954" y="3"/>
                </a:lnTo>
                <a:lnTo>
                  <a:pt x="6" y="1961"/>
                </a:lnTo>
                <a:lnTo>
                  <a:pt x="0" y="19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" name="Freeform 26">
            <a:extLst>
              <a:ext uri="{FF2B5EF4-FFF2-40B4-BE49-F238E27FC236}">
                <a16:creationId xmlns:a16="http://schemas.microsoft.com/office/drawing/2014/main" xmlns="" id="{5F787AC6-4AB7-4872-BD46-65DA9F23E48B}"/>
              </a:ext>
            </a:extLst>
          </xdr:cNvPr>
          <xdr:cNvSpPr>
            <a:spLocks/>
          </xdr:cNvSpPr>
        </xdr:nvSpPr>
        <xdr:spPr bwMode="auto">
          <a:xfrm>
            <a:off x="2409" y="1181"/>
            <a:ext cx="954" cy="1961"/>
          </a:xfrm>
          <a:custGeom>
            <a:avLst/>
            <a:gdLst>
              <a:gd name="T0" fmla="*/ 0 w 318"/>
              <a:gd name="T1" fmla="*/ 652 h 653"/>
              <a:gd name="T2" fmla="*/ 316 w 318"/>
              <a:gd name="T3" fmla="*/ 0 h 653"/>
              <a:gd name="T4" fmla="*/ 318 w 318"/>
              <a:gd name="T5" fmla="*/ 1 h 653"/>
              <a:gd name="T6" fmla="*/ 2 w 318"/>
              <a:gd name="T7" fmla="*/ 653 h 653"/>
              <a:gd name="T8" fmla="*/ 0 w 318"/>
              <a:gd name="T9" fmla="*/ 652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8" h="653">
                <a:moveTo>
                  <a:pt x="0" y="652"/>
                </a:moveTo>
                <a:lnTo>
                  <a:pt x="316" y="0"/>
                </a:lnTo>
                <a:lnTo>
                  <a:pt x="318" y="1"/>
                </a:lnTo>
                <a:lnTo>
                  <a:pt x="2" y="653"/>
                </a:lnTo>
                <a:lnTo>
                  <a:pt x="0" y="65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" name="Freeform 27">
            <a:extLst>
              <a:ext uri="{FF2B5EF4-FFF2-40B4-BE49-F238E27FC236}">
                <a16:creationId xmlns:a16="http://schemas.microsoft.com/office/drawing/2014/main" xmlns="" id="{B7090A65-C9D9-4FDD-86F8-FE8136F0066C}"/>
              </a:ext>
            </a:extLst>
          </xdr:cNvPr>
          <xdr:cNvSpPr>
            <a:spLocks/>
          </xdr:cNvSpPr>
        </xdr:nvSpPr>
        <xdr:spPr bwMode="auto">
          <a:xfrm>
            <a:off x="1899" y="1175"/>
            <a:ext cx="1455" cy="1447"/>
          </a:xfrm>
          <a:custGeom>
            <a:avLst/>
            <a:gdLst>
              <a:gd name="T0" fmla="*/ 0 w 1455"/>
              <a:gd name="T1" fmla="*/ 1444 h 1447"/>
              <a:gd name="T2" fmla="*/ 1452 w 1455"/>
              <a:gd name="T3" fmla="*/ 0 h 1447"/>
              <a:gd name="T4" fmla="*/ 1455 w 1455"/>
              <a:gd name="T5" fmla="*/ 6 h 1447"/>
              <a:gd name="T6" fmla="*/ 3 w 1455"/>
              <a:gd name="T7" fmla="*/ 1447 h 1447"/>
              <a:gd name="T8" fmla="*/ 0 w 1455"/>
              <a:gd name="T9" fmla="*/ 1444 h 14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55" h="1447">
                <a:moveTo>
                  <a:pt x="0" y="1444"/>
                </a:moveTo>
                <a:lnTo>
                  <a:pt x="1452" y="0"/>
                </a:lnTo>
                <a:lnTo>
                  <a:pt x="1455" y="6"/>
                </a:lnTo>
                <a:lnTo>
                  <a:pt x="3" y="1447"/>
                </a:lnTo>
                <a:lnTo>
                  <a:pt x="0" y="144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" name="Freeform 28">
            <a:extLst>
              <a:ext uri="{FF2B5EF4-FFF2-40B4-BE49-F238E27FC236}">
                <a16:creationId xmlns:a16="http://schemas.microsoft.com/office/drawing/2014/main" xmlns="" id="{7286A4E3-6BC0-4791-A764-7C7BEB81B7C0}"/>
              </a:ext>
            </a:extLst>
          </xdr:cNvPr>
          <xdr:cNvSpPr>
            <a:spLocks/>
          </xdr:cNvSpPr>
        </xdr:nvSpPr>
        <xdr:spPr bwMode="auto">
          <a:xfrm>
            <a:off x="1899" y="1175"/>
            <a:ext cx="1455" cy="1447"/>
          </a:xfrm>
          <a:custGeom>
            <a:avLst/>
            <a:gdLst>
              <a:gd name="T0" fmla="*/ 0 w 485"/>
              <a:gd name="T1" fmla="*/ 481 h 482"/>
              <a:gd name="T2" fmla="*/ 484 w 485"/>
              <a:gd name="T3" fmla="*/ 0 h 482"/>
              <a:gd name="T4" fmla="*/ 485 w 485"/>
              <a:gd name="T5" fmla="*/ 2 h 482"/>
              <a:gd name="T6" fmla="*/ 1 w 485"/>
              <a:gd name="T7" fmla="*/ 482 h 482"/>
              <a:gd name="T8" fmla="*/ 0 w 485"/>
              <a:gd name="T9" fmla="*/ 481 h 4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5" h="482">
                <a:moveTo>
                  <a:pt x="0" y="481"/>
                </a:moveTo>
                <a:lnTo>
                  <a:pt x="484" y="0"/>
                </a:lnTo>
                <a:lnTo>
                  <a:pt x="485" y="2"/>
                </a:lnTo>
                <a:lnTo>
                  <a:pt x="1" y="482"/>
                </a:lnTo>
                <a:lnTo>
                  <a:pt x="0" y="48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8" name="Freeform 29">
            <a:extLst>
              <a:ext uri="{FF2B5EF4-FFF2-40B4-BE49-F238E27FC236}">
                <a16:creationId xmlns:a16="http://schemas.microsoft.com/office/drawing/2014/main" xmlns="" id="{B5C641B8-ED38-415B-AE85-38503432B488}"/>
              </a:ext>
            </a:extLst>
          </xdr:cNvPr>
          <xdr:cNvSpPr>
            <a:spLocks/>
          </xdr:cNvSpPr>
        </xdr:nvSpPr>
        <xdr:spPr bwMode="auto">
          <a:xfrm>
            <a:off x="1821" y="1172"/>
            <a:ext cx="1533" cy="1225"/>
          </a:xfrm>
          <a:custGeom>
            <a:avLst/>
            <a:gdLst>
              <a:gd name="T0" fmla="*/ 0 w 1533"/>
              <a:gd name="T1" fmla="*/ 1219 h 1225"/>
              <a:gd name="T2" fmla="*/ 1527 w 1533"/>
              <a:gd name="T3" fmla="*/ 0 h 1225"/>
              <a:gd name="T4" fmla="*/ 1533 w 1533"/>
              <a:gd name="T5" fmla="*/ 6 h 1225"/>
              <a:gd name="T6" fmla="*/ 3 w 1533"/>
              <a:gd name="T7" fmla="*/ 1225 h 1225"/>
              <a:gd name="T8" fmla="*/ 0 w 1533"/>
              <a:gd name="T9" fmla="*/ 1219 h 12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33" h="1225">
                <a:moveTo>
                  <a:pt x="0" y="1219"/>
                </a:moveTo>
                <a:lnTo>
                  <a:pt x="1527" y="0"/>
                </a:lnTo>
                <a:lnTo>
                  <a:pt x="1533" y="6"/>
                </a:lnTo>
                <a:lnTo>
                  <a:pt x="3" y="1225"/>
                </a:lnTo>
                <a:lnTo>
                  <a:pt x="0" y="12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9" name="Freeform 30">
            <a:extLst>
              <a:ext uri="{FF2B5EF4-FFF2-40B4-BE49-F238E27FC236}">
                <a16:creationId xmlns:a16="http://schemas.microsoft.com/office/drawing/2014/main" xmlns="" id="{4817D44F-6C53-4F19-8694-0F5C990B1B47}"/>
              </a:ext>
            </a:extLst>
          </xdr:cNvPr>
          <xdr:cNvSpPr>
            <a:spLocks/>
          </xdr:cNvSpPr>
        </xdr:nvSpPr>
        <xdr:spPr bwMode="auto">
          <a:xfrm>
            <a:off x="1821" y="1172"/>
            <a:ext cx="1533" cy="1225"/>
          </a:xfrm>
          <a:custGeom>
            <a:avLst/>
            <a:gdLst>
              <a:gd name="T0" fmla="*/ 0 w 511"/>
              <a:gd name="T1" fmla="*/ 406 h 408"/>
              <a:gd name="T2" fmla="*/ 509 w 511"/>
              <a:gd name="T3" fmla="*/ 0 h 408"/>
              <a:gd name="T4" fmla="*/ 511 w 511"/>
              <a:gd name="T5" fmla="*/ 2 h 408"/>
              <a:gd name="T6" fmla="*/ 1 w 511"/>
              <a:gd name="T7" fmla="*/ 408 h 408"/>
              <a:gd name="T8" fmla="*/ 0 w 511"/>
              <a:gd name="T9" fmla="*/ 406 h 4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11" h="408">
                <a:moveTo>
                  <a:pt x="0" y="406"/>
                </a:moveTo>
                <a:lnTo>
                  <a:pt x="509" y="0"/>
                </a:lnTo>
                <a:lnTo>
                  <a:pt x="511" y="2"/>
                </a:lnTo>
                <a:lnTo>
                  <a:pt x="1" y="408"/>
                </a:lnTo>
                <a:lnTo>
                  <a:pt x="0" y="4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0" name="Freeform 31">
            <a:extLst>
              <a:ext uri="{FF2B5EF4-FFF2-40B4-BE49-F238E27FC236}">
                <a16:creationId xmlns:a16="http://schemas.microsoft.com/office/drawing/2014/main" xmlns="" id="{C28800FC-3ED1-4CA3-B066-867EF6D5CD6E}"/>
              </a:ext>
            </a:extLst>
          </xdr:cNvPr>
          <xdr:cNvSpPr>
            <a:spLocks/>
          </xdr:cNvSpPr>
        </xdr:nvSpPr>
        <xdr:spPr bwMode="auto">
          <a:xfrm>
            <a:off x="1788" y="1169"/>
            <a:ext cx="1563" cy="979"/>
          </a:xfrm>
          <a:custGeom>
            <a:avLst/>
            <a:gdLst>
              <a:gd name="T0" fmla="*/ 0 w 1563"/>
              <a:gd name="T1" fmla="*/ 973 h 979"/>
              <a:gd name="T2" fmla="*/ 1560 w 1563"/>
              <a:gd name="T3" fmla="*/ 0 h 979"/>
              <a:gd name="T4" fmla="*/ 1563 w 1563"/>
              <a:gd name="T5" fmla="*/ 6 h 979"/>
              <a:gd name="T6" fmla="*/ 3 w 1563"/>
              <a:gd name="T7" fmla="*/ 979 h 979"/>
              <a:gd name="T8" fmla="*/ 0 w 1563"/>
              <a:gd name="T9" fmla="*/ 973 h 9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63" h="979">
                <a:moveTo>
                  <a:pt x="0" y="973"/>
                </a:moveTo>
                <a:lnTo>
                  <a:pt x="1560" y="0"/>
                </a:lnTo>
                <a:lnTo>
                  <a:pt x="1563" y="6"/>
                </a:lnTo>
                <a:lnTo>
                  <a:pt x="3" y="979"/>
                </a:lnTo>
                <a:lnTo>
                  <a:pt x="0" y="97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1" name="Freeform 32">
            <a:extLst>
              <a:ext uri="{FF2B5EF4-FFF2-40B4-BE49-F238E27FC236}">
                <a16:creationId xmlns:a16="http://schemas.microsoft.com/office/drawing/2014/main" xmlns="" id="{874FF6F1-76F1-4C0A-9A57-D1C15FECD62B}"/>
              </a:ext>
            </a:extLst>
          </xdr:cNvPr>
          <xdr:cNvSpPr>
            <a:spLocks/>
          </xdr:cNvSpPr>
        </xdr:nvSpPr>
        <xdr:spPr bwMode="auto">
          <a:xfrm>
            <a:off x="1788" y="1169"/>
            <a:ext cx="1563" cy="979"/>
          </a:xfrm>
          <a:custGeom>
            <a:avLst/>
            <a:gdLst>
              <a:gd name="T0" fmla="*/ 0 w 521"/>
              <a:gd name="T1" fmla="*/ 324 h 326"/>
              <a:gd name="T2" fmla="*/ 520 w 521"/>
              <a:gd name="T3" fmla="*/ 0 h 326"/>
              <a:gd name="T4" fmla="*/ 521 w 521"/>
              <a:gd name="T5" fmla="*/ 2 h 326"/>
              <a:gd name="T6" fmla="*/ 1 w 521"/>
              <a:gd name="T7" fmla="*/ 326 h 326"/>
              <a:gd name="T8" fmla="*/ 0 w 521"/>
              <a:gd name="T9" fmla="*/ 324 h 3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21" h="326">
                <a:moveTo>
                  <a:pt x="0" y="324"/>
                </a:moveTo>
                <a:lnTo>
                  <a:pt x="520" y="0"/>
                </a:lnTo>
                <a:lnTo>
                  <a:pt x="521" y="2"/>
                </a:lnTo>
                <a:lnTo>
                  <a:pt x="1" y="326"/>
                </a:lnTo>
                <a:lnTo>
                  <a:pt x="0" y="32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2" name="Freeform 33">
            <a:extLst>
              <a:ext uri="{FF2B5EF4-FFF2-40B4-BE49-F238E27FC236}">
                <a16:creationId xmlns:a16="http://schemas.microsoft.com/office/drawing/2014/main" xmlns="" id="{E4F1B250-EF75-4562-8256-1A7F311AF1A7}"/>
              </a:ext>
            </a:extLst>
          </xdr:cNvPr>
          <xdr:cNvSpPr>
            <a:spLocks/>
          </xdr:cNvSpPr>
        </xdr:nvSpPr>
        <xdr:spPr bwMode="auto">
          <a:xfrm>
            <a:off x="1899" y="1166"/>
            <a:ext cx="1449" cy="502"/>
          </a:xfrm>
          <a:custGeom>
            <a:avLst/>
            <a:gdLst>
              <a:gd name="T0" fmla="*/ 0 w 1449"/>
              <a:gd name="T1" fmla="*/ 496 h 502"/>
              <a:gd name="T2" fmla="*/ 1446 w 1449"/>
              <a:gd name="T3" fmla="*/ 0 h 502"/>
              <a:gd name="T4" fmla="*/ 1449 w 1449"/>
              <a:gd name="T5" fmla="*/ 6 h 502"/>
              <a:gd name="T6" fmla="*/ 0 w 1449"/>
              <a:gd name="T7" fmla="*/ 502 h 502"/>
              <a:gd name="T8" fmla="*/ 0 w 1449"/>
              <a:gd name="T9" fmla="*/ 496 h 5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49" h="502">
                <a:moveTo>
                  <a:pt x="0" y="496"/>
                </a:moveTo>
                <a:lnTo>
                  <a:pt x="1446" y="0"/>
                </a:lnTo>
                <a:lnTo>
                  <a:pt x="1449" y="6"/>
                </a:lnTo>
                <a:lnTo>
                  <a:pt x="0" y="502"/>
                </a:lnTo>
                <a:lnTo>
                  <a:pt x="0" y="49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3" name="Freeform 34">
            <a:extLst>
              <a:ext uri="{FF2B5EF4-FFF2-40B4-BE49-F238E27FC236}">
                <a16:creationId xmlns:a16="http://schemas.microsoft.com/office/drawing/2014/main" xmlns="" id="{7FF7317B-59C3-46AB-8246-A4A2B6AE8D66}"/>
              </a:ext>
            </a:extLst>
          </xdr:cNvPr>
          <xdr:cNvSpPr>
            <a:spLocks/>
          </xdr:cNvSpPr>
        </xdr:nvSpPr>
        <xdr:spPr bwMode="auto">
          <a:xfrm>
            <a:off x="1899" y="1166"/>
            <a:ext cx="1449" cy="502"/>
          </a:xfrm>
          <a:custGeom>
            <a:avLst/>
            <a:gdLst>
              <a:gd name="T0" fmla="*/ 0 w 483"/>
              <a:gd name="T1" fmla="*/ 165 h 167"/>
              <a:gd name="T2" fmla="*/ 482 w 483"/>
              <a:gd name="T3" fmla="*/ 0 h 167"/>
              <a:gd name="T4" fmla="*/ 483 w 483"/>
              <a:gd name="T5" fmla="*/ 2 h 167"/>
              <a:gd name="T6" fmla="*/ 0 w 483"/>
              <a:gd name="T7" fmla="*/ 167 h 167"/>
              <a:gd name="T8" fmla="*/ 0 w 483"/>
              <a:gd name="T9" fmla="*/ 165 h 1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3" h="167">
                <a:moveTo>
                  <a:pt x="0" y="165"/>
                </a:moveTo>
                <a:lnTo>
                  <a:pt x="482" y="0"/>
                </a:lnTo>
                <a:lnTo>
                  <a:pt x="483" y="2"/>
                </a:lnTo>
                <a:lnTo>
                  <a:pt x="0" y="167"/>
                </a:lnTo>
                <a:lnTo>
                  <a:pt x="0" y="16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4" name="Freeform 35">
            <a:extLst>
              <a:ext uri="{FF2B5EF4-FFF2-40B4-BE49-F238E27FC236}">
                <a16:creationId xmlns:a16="http://schemas.microsoft.com/office/drawing/2014/main" xmlns="" id="{6D21DEF8-E803-4186-8482-C762B34FDD35}"/>
              </a:ext>
            </a:extLst>
          </xdr:cNvPr>
          <xdr:cNvSpPr>
            <a:spLocks/>
          </xdr:cNvSpPr>
        </xdr:nvSpPr>
        <xdr:spPr bwMode="auto">
          <a:xfrm>
            <a:off x="2424" y="1160"/>
            <a:ext cx="1311" cy="307"/>
          </a:xfrm>
          <a:custGeom>
            <a:avLst/>
            <a:gdLst>
              <a:gd name="T0" fmla="*/ 0 w 1311"/>
              <a:gd name="T1" fmla="*/ 0 h 307"/>
              <a:gd name="T2" fmla="*/ 1311 w 1311"/>
              <a:gd name="T3" fmla="*/ 301 h 307"/>
              <a:gd name="T4" fmla="*/ 1308 w 1311"/>
              <a:gd name="T5" fmla="*/ 307 h 307"/>
              <a:gd name="T6" fmla="*/ 0 w 1311"/>
              <a:gd name="T7" fmla="*/ 6 h 307"/>
              <a:gd name="T8" fmla="*/ 0 w 1311"/>
              <a:gd name="T9" fmla="*/ 0 h 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11" h="307">
                <a:moveTo>
                  <a:pt x="0" y="0"/>
                </a:moveTo>
                <a:lnTo>
                  <a:pt x="1311" y="301"/>
                </a:lnTo>
                <a:lnTo>
                  <a:pt x="1308" y="307"/>
                </a:lnTo>
                <a:lnTo>
                  <a:pt x="0" y="6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5" name="Freeform 36">
            <a:extLst>
              <a:ext uri="{FF2B5EF4-FFF2-40B4-BE49-F238E27FC236}">
                <a16:creationId xmlns:a16="http://schemas.microsoft.com/office/drawing/2014/main" xmlns="" id="{2E1BFC33-33F1-4CBE-9548-14B9CFEC4729}"/>
              </a:ext>
            </a:extLst>
          </xdr:cNvPr>
          <xdr:cNvSpPr>
            <a:spLocks/>
          </xdr:cNvSpPr>
        </xdr:nvSpPr>
        <xdr:spPr bwMode="auto">
          <a:xfrm>
            <a:off x="2424" y="1160"/>
            <a:ext cx="1311" cy="307"/>
          </a:xfrm>
          <a:custGeom>
            <a:avLst/>
            <a:gdLst>
              <a:gd name="T0" fmla="*/ 0 w 437"/>
              <a:gd name="T1" fmla="*/ 0 h 102"/>
              <a:gd name="T2" fmla="*/ 437 w 437"/>
              <a:gd name="T3" fmla="*/ 100 h 102"/>
              <a:gd name="T4" fmla="*/ 436 w 437"/>
              <a:gd name="T5" fmla="*/ 102 h 102"/>
              <a:gd name="T6" fmla="*/ 0 w 437"/>
              <a:gd name="T7" fmla="*/ 2 h 102"/>
              <a:gd name="T8" fmla="*/ 0 w 437"/>
              <a:gd name="T9" fmla="*/ 0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7" h="102">
                <a:moveTo>
                  <a:pt x="0" y="0"/>
                </a:moveTo>
                <a:lnTo>
                  <a:pt x="437" y="100"/>
                </a:lnTo>
                <a:lnTo>
                  <a:pt x="436" y="102"/>
                </a:lnTo>
                <a:lnTo>
                  <a:pt x="0" y="2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6" name="Freeform 37">
            <a:extLst>
              <a:ext uri="{FF2B5EF4-FFF2-40B4-BE49-F238E27FC236}">
                <a16:creationId xmlns:a16="http://schemas.microsoft.com/office/drawing/2014/main" xmlns="" id="{12F19F15-F740-4758-870C-69B4ECA56D15}"/>
              </a:ext>
            </a:extLst>
          </xdr:cNvPr>
          <xdr:cNvSpPr>
            <a:spLocks/>
          </xdr:cNvSpPr>
        </xdr:nvSpPr>
        <xdr:spPr bwMode="auto">
          <a:xfrm>
            <a:off x="3885" y="1698"/>
            <a:ext cx="105" cy="441"/>
          </a:xfrm>
          <a:custGeom>
            <a:avLst/>
            <a:gdLst>
              <a:gd name="T0" fmla="*/ 99 w 105"/>
              <a:gd name="T1" fmla="*/ 441 h 441"/>
              <a:gd name="T2" fmla="*/ 0 w 105"/>
              <a:gd name="T3" fmla="*/ 0 h 441"/>
              <a:gd name="T4" fmla="*/ 6 w 105"/>
              <a:gd name="T5" fmla="*/ 0 h 441"/>
              <a:gd name="T6" fmla="*/ 105 w 105"/>
              <a:gd name="T7" fmla="*/ 441 h 441"/>
              <a:gd name="T8" fmla="*/ 99 w 105"/>
              <a:gd name="T9" fmla="*/ 441 h 4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5" h="441">
                <a:moveTo>
                  <a:pt x="99" y="441"/>
                </a:moveTo>
                <a:lnTo>
                  <a:pt x="0" y="0"/>
                </a:lnTo>
                <a:lnTo>
                  <a:pt x="6" y="0"/>
                </a:lnTo>
                <a:lnTo>
                  <a:pt x="105" y="441"/>
                </a:lnTo>
                <a:lnTo>
                  <a:pt x="99" y="4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7" name="Freeform 38">
            <a:extLst>
              <a:ext uri="{FF2B5EF4-FFF2-40B4-BE49-F238E27FC236}">
                <a16:creationId xmlns:a16="http://schemas.microsoft.com/office/drawing/2014/main" xmlns="" id="{80C66455-881B-46BE-A993-1B652DE201D2}"/>
              </a:ext>
            </a:extLst>
          </xdr:cNvPr>
          <xdr:cNvSpPr>
            <a:spLocks/>
          </xdr:cNvSpPr>
        </xdr:nvSpPr>
        <xdr:spPr bwMode="auto">
          <a:xfrm>
            <a:off x="3885" y="1698"/>
            <a:ext cx="105" cy="441"/>
          </a:xfrm>
          <a:custGeom>
            <a:avLst/>
            <a:gdLst>
              <a:gd name="T0" fmla="*/ 33 w 35"/>
              <a:gd name="T1" fmla="*/ 147 h 147"/>
              <a:gd name="T2" fmla="*/ 0 w 35"/>
              <a:gd name="T3" fmla="*/ 0 h 147"/>
              <a:gd name="T4" fmla="*/ 2 w 35"/>
              <a:gd name="T5" fmla="*/ 0 h 147"/>
              <a:gd name="T6" fmla="*/ 35 w 35"/>
              <a:gd name="T7" fmla="*/ 147 h 147"/>
              <a:gd name="T8" fmla="*/ 33 w 35"/>
              <a:gd name="T9" fmla="*/ 147 h 1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" h="147">
                <a:moveTo>
                  <a:pt x="33" y="147"/>
                </a:moveTo>
                <a:lnTo>
                  <a:pt x="0" y="0"/>
                </a:lnTo>
                <a:lnTo>
                  <a:pt x="2" y="0"/>
                </a:lnTo>
                <a:lnTo>
                  <a:pt x="35" y="147"/>
                </a:lnTo>
                <a:lnTo>
                  <a:pt x="33" y="14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xmlns="" id="{B614A75A-9E56-4830-9C12-9471D30A60C5}"/>
              </a:ext>
            </a:extLst>
          </xdr:cNvPr>
          <xdr:cNvSpPr>
            <a:spLocks noChangeArrowheads="1"/>
          </xdr:cNvSpPr>
        </xdr:nvSpPr>
        <xdr:spPr bwMode="auto">
          <a:xfrm>
            <a:off x="3876" y="1698"/>
            <a:ext cx="12" cy="91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xmlns="" id="{243ED9F8-2BA2-4CF9-9B14-F89B5736C2F3}"/>
              </a:ext>
            </a:extLst>
          </xdr:cNvPr>
          <xdr:cNvSpPr>
            <a:spLocks noChangeArrowheads="1"/>
          </xdr:cNvSpPr>
        </xdr:nvSpPr>
        <xdr:spPr bwMode="auto">
          <a:xfrm>
            <a:off x="3876" y="1698"/>
            <a:ext cx="12" cy="915"/>
          </a:xfrm>
          <a:prstGeom prst="rect">
            <a:avLst/>
          </a:pr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0" name="Freeform 41">
            <a:extLst>
              <a:ext uri="{FF2B5EF4-FFF2-40B4-BE49-F238E27FC236}">
                <a16:creationId xmlns:a16="http://schemas.microsoft.com/office/drawing/2014/main" xmlns="" id="{6083C09E-A542-407D-B421-FDB90AC4437D}"/>
              </a:ext>
            </a:extLst>
          </xdr:cNvPr>
          <xdr:cNvSpPr>
            <a:spLocks/>
          </xdr:cNvSpPr>
        </xdr:nvSpPr>
        <xdr:spPr bwMode="auto">
          <a:xfrm>
            <a:off x="3879" y="1935"/>
            <a:ext cx="90" cy="678"/>
          </a:xfrm>
          <a:custGeom>
            <a:avLst/>
            <a:gdLst>
              <a:gd name="T0" fmla="*/ 0 w 90"/>
              <a:gd name="T1" fmla="*/ 678 h 678"/>
              <a:gd name="T2" fmla="*/ 75 w 90"/>
              <a:gd name="T3" fmla="*/ 0 h 678"/>
              <a:gd name="T4" fmla="*/ 90 w 90"/>
              <a:gd name="T5" fmla="*/ 3 h 678"/>
              <a:gd name="T6" fmla="*/ 12 w 90"/>
              <a:gd name="T7" fmla="*/ 678 h 678"/>
              <a:gd name="T8" fmla="*/ 0 w 90"/>
              <a:gd name="T9" fmla="*/ 678 h 6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0" h="678">
                <a:moveTo>
                  <a:pt x="0" y="678"/>
                </a:moveTo>
                <a:lnTo>
                  <a:pt x="75" y="0"/>
                </a:lnTo>
                <a:lnTo>
                  <a:pt x="90" y="3"/>
                </a:lnTo>
                <a:lnTo>
                  <a:pt x="12" y="678"/>
                </a:lnTo>
                <a:lnTo>
                  <a:pt x="0" y="67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1" name="Freeform 42">
            <a:extLst>
              <a:ext uri="{FF2B5EF4-FFF2-40B4-BE49-F238E27FC236}">
                <a16:creationId xmlns:a16="http://schemas.microsoft.com/office/drawing/2014/main" xmlns="" id="{CBCE8349-0847-402C-98B5-9533B8AF6DCE}"/>
              </a:ext>
            </a:extLst>
          </xdr:cNvPr>
          <xdr:cNvSpPr>
            <a:spLocks/>
          </xdr:cNvSpPr>
        </xdr:nvSpPr>
        <xdr:spPr bwMode="auto">
          <a:xfrm>
            <a:off x="3879" y="1935"/>
            <a:ext cx="90" cy="678"/>
          </a:xfrm>
          <a:custGeom>
            <a:avLst/>
            <a:gdLst>
              <a:gd name="T0" fmla="*/ 0 w 30"/>
              <a:gd name="T1" fmla="*/ 226 h 226"/>
              <a:gd name="T2" fmla="*/ 25 w 30"/>
              <a:gd name="T3" fmla="*/ 0 h 226"/>
              <a:gd name="T4" fmla="*/ 30 w 30"/>
              <a:gd name="T5" fmla="*/ 1 h 226"/>
              <a:gd name="T6" fmla="*/ 4 w 30"/>
              <a:gd name="T7" fmla="*/ 226 h 226"/>
              <a:gd name="T8" fmla="*/ 0 w 30"/>
              <a:gd name="T9" fmla="*/ 226 h 2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" h="226">
                <a:moveTo>
                  <a:pt x="0" y="226"/>
                </a:moveTo>
                <a:lnTo>
                  <a:pt x="25" y="0"/>
                </a:lnTo>
                <a:lnTo>
                  <a:pt x="30" y="1"/>
                </a:lnTo>
                <a:lnTo>
                  <a:pt x="4" y="226"/>
                </a:lnTo>
                <a:lnTo>
                  <a:pt x="0" y="22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2" name="Freeform 43">
            <a:extLst>
              <a:ext uri="{FF2B5EF4-FFF2-40B4-BE49-F238E27FC236}">
                <a16:creationId xmlns:a16="http://schemas.microsoft.com/office/drawing/2014/main" xmlns="" id="{C18EDF9B-1C55-47B4-9D50-60DD6E6CC859}"/>
              </a:ext>
            </a:extLst>
          </xdr:cNvPr>
          <xdr:cNvSpPr>
            <a:spLocks/>
          </xdr:cNvSpPr>
        </xdr:nvSpPr>
        <xdr:spPr bwMode="auto">
          <a:xfrm>
            <a:off x="1824" y="1905"/>
            <a:ext cx="2115" cy="9"/>
          </a:xfrm>
          <a:custGeom>
            <a:avLst/>
            <a:gdLst>
              <a:gd name="T0" fmla="*/ 0 w 2115"/>
              <a:gd name="T1" fmla="*/ 0 h 9"/>
              <a:gd name="T2" fmla="*/ 2115 w 2115"/>
              <a:gd name="T3" fmla="*/ 3 h 9"/>
              <a:gd name="T4" fmla="*/ 2115 w 2115"/>
              <a:gd name="T5" fmla="*/ 9 h 9"/>
              <a:gd name="T6" fmla="*/ 0 w 2115"/>
              <a:gd name="T7" fmla="*/ 6 h 9"/>
              <a:gd name="T8" fmla="*/ 0 w 2115"/>
              <a:gd name="T9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15" h="9">
                <a:moveTo>
                  <a:pt x="0" y="0"/>
                </a:moveTo>
                <a:lnTo>
                  <a:pt x="2115" y="3"/>
                </a:lnTo>
                <a:lnTo>
                  <a:pt x="2115" y="9"/>
                </a:lnTo>
                <a:lnTo>
                  <a:pt x="0" y="6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3" name="Freeform 44">
            <a:extLst>
              <a:ext uri="{FF2B5EF4-FFF2-40B4-BE49-F238E27FC236}">
                <a16:creationId xmlns:a16="http://schemas.microsoft.com/office/drawing/2014/main" xmlns="" id="{BC1915AD-F865-419D-951E-DFFCC4910B9B}"/>
              </a:ext>
            </a:extLst>
          </xdr:cNvPr>
          <xdr:cNvSpPr>
            <a:spLocks/>
          </xdr:cNvSpPr>
        </xdr:nvSpPr>
        <xdr:spPr bwMode="auto">
          <a:xfrm>
            <a:off x="1824" y="1905"/>
            <a:ext cx="2115" cy="9"/>
          </a:xfrm>
          <a:custGeom>
            <a:avLst/>
            <a:gdLst>
              <a:gd name="T0" fmla="*/ 0 w 705"/>
              <a:gd name="T1" fmla="*/ 0 h 3"/>
              <a:gd name="T2" fmla="*/ 705 w 705"/>
              <a:gd name="T3" fmla="*/ 1 h 3"/>
              <a:gd name="T4" fmla="*/ 705 w 705"/>
              <a:gd name="T5" fmla="*/ 3 h 3"/>
              <a:gd name="T6" fmla="*/ 0 w 705"/>
              <a:gd name="T7" fmla="*/ 2 h 3"/>
              <a:gd name="T8" fmla="*/ 0 w 705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05" h="3">
                <a:moveTo>
                  <a:pt x="0" y="0"/>
                </a:moveTo>
                <a:lnTo>
                  <a:pt x="705" y="1"/>
                </a:lnTo>
                <a:lnTo>
                  <a:pt x="705" y="3"/>
                </a:lnTo>
                <a:lnTo>
                  <a:pt x="0" y="2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4" name="Freeform 45">
            <a:extLst>
              <a:ext uri="{FF2B5EF4-FFF2-40B4-BE49-F238E27FC236}">
                <a16:creationId xmlns:a16="http://schemas.microsoft.com/office/drawing/2014/main" xmlns="" id="{AFE9E764-30BE-492E-A7CD-3E7E4B89B404}"/>
              </a:ext>
            </a:extLst>
          </xdr:cNvPr>
          <xdr:cNvSpPr>
            <a:spLocks/>
          </xdr:cNvSpPr>
        </xdr:nvSpPr>
        <xdr:spPr bwMode="auto">
          <a:xfrm>
            <a:off x="3957" y="2184"/>
            <a:ext cx="48" cy="198"/>
          </a:xfrm>
          <a:custGeom>
            <a:avLst/>
            <a:gdLst>
              <a:gd name="T0" fmla="*/ 0 w 48"/>
              <a:gd name="T1" fmla="*/ 195 h 198"/>
              <a:gd name="T2" fmla="*/ 21 w 48"/>
              <a:gd name="T3" fmla="*/ 0 h 198"/>
              <a:gd name="T4" fmla="*/ 48 w 48"/>
              <a:gd name="T5" fmla="*/ 3 h 198"/>
              <a:gd name="T6" fmla="*/ 27 w 48"/>
              <a:gd name="T7" fmla="*/ 198 h 198"/>
              <a:gd name="T8" fmla="*/ 0 w 48"/>
              <a:gd name="T9" fmla="*/ 195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" h="198">
                <a:moveTo>
                  <a:pt x="0" y="195"/>
                </a:moveTo>
                <a:lnTo>
                  <a:pt x="21" y="0"/>
                </a:lnTo>
                <a:lnTo>
                  <a:pt x="48" y="3"/>
                </a:lnTo>
                <a:lnTo>
                  <a:pt x="27" y="198"/>
                </a:lnTo>
                <a:lnTo>
                  <a:pt x="0" y="19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5" name="Freeform 46">
            <a:extLst>
              <a:ext uri="{FF2B5EF4-FFF2-40B4-BE49-F238E27FC236}">
                <a16:creationId xmlns:a16="http://schemas.microsoft.com/office/drawing/2014/main" xmlns="" id="{4846979F-3C6F-4336-858B-3ED125439496}"/>
              </a:ext>
            </a:extLst>
          </xdr:cNvPr>
          <xdr:cNvSpPr>
            <a:spLocks/>
          </xdr:cNvSpPr>
        </xdr:nvSpPr>
        <xdr:spPr bwMode="auto">
          <a:xfrm>
            <a:off x="3957" y="2184"/>
            <a:ext cx="48" cy="198"/>
          </a:xfrm>
          <a:custGeom>
            <a:avLst/>
            <a:gdLst>
              <a:gd name="T0" fmla="*/ 0 w 16"/>
              <a:gd name="T1" fmla="*/ 65 h 66"/>
              <a:gd name="T2" fmla="*/ 7 w 16"/>
              <a:gd name="T3" fmla="*/ 0 h 66"/>
              <a:gd name="T4" fmla="*/ 16 w 16"/>
              <a:gd name="T5" fmla="*/ 1 h 66"/>
              <a:gd name="T6" fmla="*/ 9 w 16"/>
              <a:gd name="T7" fmla="*/ 66 h 66"/>
              <a:gd name="T8" fmla="*/ 0 w 16"/>
              <a:gd name="T9" fmla="*/ 65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66">
                <a:moveTo>
                  <a:pt x="0" y="65"/>
                </a:moveTo>
                <a:lnTo>
                  <a:pt x="7" y="0"/>
                </a:lnTo>
                <a:lnTo>
                  <a:pt x="16" y="1"/>
                </a:lnTo>
                <a:lnTo>
                  <a:pt x="9" y="66"/>
                </a:lnTo>
                <a:lnTo>
                  <a:pt x="0" y="6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6" name="Freeform 47">
            <a:extLst>
              <a:ext uri="{FF2B5EF4-FFF2-40B4-BE49-F238E27FC236}">
                <a16:creationId xmlns:a16="http://schemas.microsoft.com/office/drawing/2014/main" xmlns="" id="{DBCA41A8-B31A-409B-9699-A841DEEE721F}"/>
              </a:ext>
            </a:extLst>
          </xdr:cNvPr>
          <xdr:cNvSpPr>
            <a:spLocks/>
          </xdr:cNvSpPr>
        </xdr:nvSpPr>
        <xdr:spPr bwMode="auto">
          <a:xfrm>
            <a:off x="3762" y="2184"/>
            <a:ext cx="228" cy="648"/>
          </a:xfrm>
          <a:custGeom>
            <a:avLst/>
            <a:gdLst>
              <a:gd name="T0" fmla="*/ 0 w 228"/>
              <a:gd name="T1" fmla="*/ 648 h 648"/>
              <a:gd name="T2" fmla="*/ 219 w 228"/>
              <a:gd name="T3" fmla="*/ 0 h 648"/>
              <a:gd name="T4" fmla="*/ 228 w 228"/>
              <a:gd name="T5" fmla="*/ 3 h 648"/>
              <a:gd name="T6" fmla="*/ 6 w 228"/>
              <a:gd name="T7" fmla="*/ 648 h 648"/>
              <a:gd name="T8" fmla="*/ 0 w 228"/>
              <a:gd name="T9" fmla="*/ 648 h 6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8" h="648">
                <a:moveTo>
                  <a:pt x="0" y="648"/>
                </a:moveTo>
                <a:lnTo>
                  <a:pt x="219" y="0"/>
                </a:lnTo>
                <a:lnTo>
                  <a:pt x="228" y="3"/>
                </a:lnTo>
                <a:lnTo>
                  <a:pt x="6" y="648"/>
                </a:lnTo>
                <a:lnTo>
                  <a:pt x="0" y="6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7" name="Freeform 48">
            <a:extLst>
              <a:ext uri="{FF2B5EF4-FFF2-40B4-BE49-F238E27FC236}">
                <a16:creationId xmlns:a16="http://schemas.microsoft.com/office/drawing/2014/main" xmlns="" id="{CB1AA335-6198-42AC-9B3C-512405BF4792}"/>
              </a:ext>
            </a:extLst>
          </xdr:cNvPr>
          <xdr:cNvSpPr>
            <a:spLocks/>
          </xdr:cNvSpPr>
        </xdr:nvSpPr>
        <xdr:spPr bwMode="auto">
          <a:xfrm>
            <a:off x="3762" y="2184"/>
            <a:ext cx="228" cy="648"/>
          </a:xfrm>
          <a:custGeom>
            <a:avLst/>
            <a:gdLst>
              <a:gd name="T0" fmla="*/ 0 w 76"/>
              <a:gd name="T1" fmla="*/ 216 h 216"/>
              <a:gd name="T2" fmla="*/ 73 w 76"/>
              <a:gd name="T3" fmla="*/ 0 h 216"/>
              <a:gd name="T4" fmla="*/ 76 w 76"/>
              <a:gd name="T5" fmla="*/ 1 h 216"/>
              <a:gd name="T6" fmla="*/ 2 w 76"/>
              <a:gd name="T7" fmla="*/ 216 h 216"/>
              <a:gd name="T8" fmla="*/ 0 w 76"/>
              <a:gd name="T9" fmla="*/ 216 h 2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6" h="216">
                <a:moveTo>
                  <a:pt x="0" y="216"/>
                </a:moveTo>
                <a:lnTo>
                  <a:pt x="73" y="0"/>
                </a:lnTo>
                <a:lnTo>
                  <a:pt x="76" y="1"/>
                </a:lnTo>
                <a:lnTo>
                  <a:pt x="2" y="216"/>
                </a:lnTo>
                <a:lnTo>
                  <a:pt x="0" y="21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8" name="Freeform 49">
            <a:extLst>
              <a:ext uri="{FF2B5EF4-FFF2-40B4-BE49-F238E27FC236}">
                <a16:creationId xmlns:a16="http://schemas.microsoft.com/office/drawing/2014/main" xmlns="" id="{5F1B3651-71B1-4463-9ACB-275B1117AAAF}"/>
              </a:ext>
            </a:extLst>
          </xdr:cNvPr>
          <xdr:cNvSpPr>
            <a:spLocks/>
          </xdr:cNvSpPr>
        </xdr:nvSpPr>
        <xdr:spPr bwMode="auto">
          <a:xfrm>
            <a:off x="3885" y="2424"/>
            <a:ext cx="81" cy="192"/>
          </a:xfrm>
          <a:custGeom>
            <a:avLst/>
            <a:gdLst>
              <a:gd name="T0" fmla="*/ 0 w 81"/>
              <a:gd name="T1" fmla="*/ 189 h 192"/>
              <a:gd name="T2" fmla="*/ 66 w 81"/>
              <a:gd name="T3" fmla="*/ 0 h 192"/>
              <a:gd name="T4" fmla="*/ 81 w 81"/>
              <a:gd name="T5" fmla="*/ 6 h 192"/>
              <a:gd name="T6" fmla="*/ 12 w 81"/>
              <a:gd name="T7" fmla="*/ 192 h 192"/>
              <a:gd name="T8" fmla="*/ 0 w 81"/>
              <a:gd name="T9" fmla="*/ 189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1" h="192">
                <a:moveTo>
                  <a:pt x="0" y="189"/>
                </a:moveTo>
                <a:lnTo>
                  <a:pt x="66" y="0"/>
                </a:lnTo>
                <a:lnTo>
                  <a:pt x="81" y="6"/>
                </a:lnTo>
                <a:lnTo>
                  <a:pt x="12" y="192"/>
                </a:lnTo>
                <a:lnTo>
                  <a:pt x="0" y="18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9" name="Freeform 50">
            <a:extLst>
              <a:ext uri="{FF2B5EF4-FFF2-40B4-BE49-F238E27FC236}">
                <a16:creationId xmlns:a16="http://schemas.microsoft.com/office/drawing/2014/main" xmlns="" id="{CCCA3EB8-6C42-4171-B941-99064C14249E}"/>
              </a:ext>
            </a:extLst>
          </xdr:cNvPr>
          <xdr:cNvSpPr>
            <a:spLocks/>
          </xdr:cNvSpPr>
        </xdr:nvSpPr>
        <xdr:spPr bwMode="auto">
          <a:xfrm>
            <a:off x="3885" y="2424"/>
            <a:ext cx="81" cy="192"/>
          </a:xfrm>
          <a:custGeom>
            <a:avLst/>
            <a:gdLst>
              <a:gd name="T0" fmla="*/ 0 w 27"/>
              <a:gd name="T1" fmla="*/ 63 h 64"/>
              <a:gd name="T2" fmla="*/ 22 w 27"/>
              <a:gd name="T3" fmla="*/ 0 h 64"/>
              <a:gd name="T4" fmla="*/ 27 w 27"/>
              <a:gd name="T5" fmla="*/ 2 h 64"/>
              <a:gd name="T6" fmla="*/ 4 w 27"/>
              <a:gd name="T7" fmla="*/ 64 h 64"/>
              <a:gd name="T8" fmla="*/ 0 w 27"/>
              <a:gd name="T9" fmla="*/ 63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64">
                <a:moveTo>
                  <a:pt x="0" y="63"/>
                </a:moveTo>
                <a:lnTo>
                  <a:pt x="22" y="0"/>
                </a:lnTo>
                <a:lnTo>
                  <a:pt x="27" y="2"/>
                </a:lnTo>
                <a:lnTo>
                  <a:pt x="4" y="64"/>
                </a:lnTo>
                <a:lnTo>
                  <a:pt x="0" y="6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0" name="Freeform 51">
            <a:extLst>
              <a:ext uri="{FF2B5EF4-FFF2-40B4-BE49-F238E27FC236}">
                <a16:creationId xmlns:a16="http://schemas.microsoft.com/office/drawing/2014/main" xmlns="" id="{4518B66A-1434-404F-8CBB-CEA5FB46066B}"/>
              </a:ext>
            </a:extLst>
          </xdr:cNvPr>
          <xdr:cNvSpPr>
            <a:spLocks/>
          </xdr:cNvSpPr>
        </xdr:nvSpPr>
        <xdr:spPr bwMode="auto">
          <a:xfrm>
            <a:off x="3765" y="2424"/>
            <a:ext cx="195" cy="411"/>
          </a:xfrm>
          <a:custGeom>
            <a:avLst/>
            <a:gdLst>
              <a:gd name="T0" fmla="*/ 0 w 195"/>
              <a:gd name="T1" fmla="*/ 408 h 411"/>
              <a:gd name="T2" fmla="*/ 189 w 195"/>
              <a:gd name="T3" fmla="*/ 0 h 411"/>
              <a:gd name="T4" fmla="*/ 195 w 195"/>
              <a:gd name="T5" fmla="*/ 3 h 411"/>
              <a:gd name="T6" fmla="*/ 6 w 195"/>
              <a:gd name="T7" fmla="*/ 411 h 411"/>
              <a:gd name="T8" fmla="*/ 0 w 195"/>
              <a:gd name="T9" fmla="*/ 408 h 4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5" h="411">
                <a:moveTo>
                  <a:pt x="0" y="408"/>
                </a:moveTo>
                <a:lnTo>
                  <a:pt x="189" y="0"/>
                </a:lnTo>
                <a:lnTo>
                  <a:pt x="195" y="3"/>
                </a:lnTo>
                <a:lnTo>
                  <a:pt x="6" y="411"/>
                </a:lnTo>
                <a:lnTo>
                  <a:pt x="0" y="4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1" name="Freeform 52">
            <a:extLst>
              <a:ext uri="{FF2B5EF4-FFF2-40B4-BE49-F238E27FC236}">
                <a16:creationId xmlns:a16="http://schemas.microsoft.com/office/drawing/2014/main" xmlns="" id="{C81C2D7E-5830-488A-8098-4CFD0480CABC}"/>
              </a:ext>
            </a:extLst>
          </xdr:cNvPr>
          <xdr:cNvSpPr>
            <a:spLocks/>
          </xdr:cNvSpPr>
        </xdr:nvSpPr>
        <xdr:spPr bwMode="auto">
          <a:xfrm>
            <a:off x="3765" y="2424"/>
            <a:ext cx="195" cy="411"/>
          </a:xfrm>
          <a:custGeom>
            <a:avLst/>
            <a:gdLst>
              <a:gd name="T0" fmla="*/ 0 w 65"/>
              <a:gd name="T1" fmla="*/ 136 h 137"/>
              <a:gd name="T2" fmla="*/ 63 w 65"/>
              <a:gd name="T3" fmla="*/ 0 h 137"/>
              <a:gd name="T4" fmla="*/ 65 w 65"/>
              <a:gd name="T5" fmla="*/ 1 h 137"/>
              <a:gd name="T6" fmla="*/ 2 w 65"/>
              <a:gd name="T7" fmla="*/ 137 h 137"/>
              <a:gd name="T8" fmla="*/ 0 w 65"/>
              <a:gd name="T9" fmla="*/ 136 h 1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5" h="137">
                <a:moveTo>
                  <a:pt x="0" y="136"/>
                </a:moveTo>
                <a:lnTo>
                  <a:pt x="63" y="0"/>
                </a:lnTo>
                <a:lnTo>
                  <a:pt x="65" y="1"/>
                </a:lnTo>
                <a:lnTo>
                  <a:pt x="2" y="137"/>
                </a:lnTo>
                <a:lnTo>
                  <a:pt x="0" y="13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2" name="Freeform 53">
            <a:extLst>
              <a:ext uri="{FF2B5EF4-FFF2-40B4-BE49-F238E27FC236}">
                <a16:creationId xmlns:a16="http://schemas.microsoft.com/office/drawing/2014/main" xmlns="" id="{EE398C68-DC0B-4484-A3F1-308FBAB8B726}"/>
              </a:ext>
            </a:extLst>
          </xdr:cNvPr>
          <xdr:cNvSpPr>
            <a:spLocks/>
          </xdr:cNvSpPr>
        </xdr:nvSpPr>
        <xdr:spPr bwMode="auto">
          <a:xfrm>
            <a:off x="2034" y="1473"/>
            <a:ext cx="1914" cy="924"/>
          </a:xfrm>
          <a:custGeom>
            <a:avLst/>
            <a:gdLst>
              <a:gd name="T0" fmla="*/ 3 w 1914"/>
              <a:gd name="T1" fmla="*/ 0 h 924"/>
              <a:gd name="T2" fmla="*/ 1914 w 1914"/>
              <a:gd name="T3" fmla="*/ 918 h 924"/>
              <a:gd name="T4" fmla="*/ 1911 w 1914"/>
              <a:gd name="T5" fmla="*/ 924 h 924"/>
              <a:gd name="T6" fmla="*/ 0 w 1914"/>
              <a:gd name="T7" fmla="*/ 6 h 924"/>
              <a:gd name="T8" fmla="*/ 3 w 1914"/>
              <a:gd name="T9" fmla="*/ 0 h 9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14" h="924">
                <a:moveTo>
                  <a:pt x="3" y="0"/>
                </a:moveTo>
                <a:lnTo>
                  <a:pt x="1914" y="918"/>
                </a:lnTo>
                <a:lnTo>
                  <a:pt x="1911" y="924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3" name="Freeform 54">
            <a:extLst>
              <a:ext uri="{FF2B5EF4-FFF2-40B4-BE49-F238E27FC236}">
                <a16:creationId xmlns:a16="http://schemas.microsoft.com/office/drawing/2014/main" xmlns="" id="{85F2C8FA-6327-427D-8CF1-260150414B31}"/>
              </a:ext>
            </a:extLst>
          </xdr:cNvPr>
          <xdr:cNvSpPr>
            <a:spLocks/>
          </xdr:cNvSpPr>
        </xdr:nvSpPr>
        <xdr:spPr bwMode="auto">
          <a:xfrm>
            <a:off x="2034" y="1473"/>
            <a:ext cx="1914" cy="924"/>
          </a:xfrm>
          <a:custGeom>
            <a:avLst/>
            <a:gdLst>
              <a:gd name="T0" fmla="*/ 1 w 638"/>
              <a:gd name="T1" fmla="*/ 0 h 308"/>
              <a:gd name="T2" fmla="*/ 638 w 638"/>
              <a:gd name="T3" fmla="*/ 306 h 308"/>
              <a:gd name="T4" fmla="*/ 637 w 638"/>
              <a:gd name="T5" fmla="*/ 308 h 308"/>
              <a:gd name="T6" fmla="*/ 0 w 638"/>
              <a:gd name="T7" fmla="*/ 2 h 308"/>
              <a:gd name="T8" fmla="*/ 1 w 638"/>
              <a:gd name="T9" fmla="*/ 0 h 3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8" h="308">
                <a:moveTo>
                  <a:pt x="1" y="0"/>
                </a:moveTo>
                <a:lnTo>
                  <a:pt x="638" y="306"/>
                </a:lnTo>
                <a:lnTo>
                  <a:pt x="637" y="308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4" name="Freeform 55">
            <a:extLst>
              <a:ext uri="{FF2B5EF4-FFF2-40B4-BE49-F238E27FC236}">
                <a16:creationId xmlns:a16="http://schemas.microsoft.com/office/drawing/2014/main" xmlns="" id="{1F980C00-4FC4-44D2-9B25-3B59E8899968}"/>
              </a:ext>
            </a:extLst>
          </xdr:cNvPr>
          <xdr:cNvSpPr>
            <a:spLocks/>
          </xdr:cNvSpPr>
        </xdr:nvSpPr>
        <xdr:spPr bwMode="auto">
          <a:xfrm>
            <a:off x="3585" y="2652"/>
            <a:ext cx="288" cy="367"/>
          </a:xfrm>
          <a:custGeom>
            <a:avLst/>
            <a:gdLst>
              <a:gd name="T0" fmla="*/ 0 w 288"/>
              <a:gd name="T1" fmla="*/ 361 h 367"/>
              <a:gd name="T2" fmla="*/ 276 w 288"/>
              <a:gd name="T3" fmla="*/ 0 h 367"/>
              <a:gd name="T4" fmla="*/ 288 w 288"/>
              <a:gd name="T5" fmla="*/ 9 h 367"/>
              <a:gd name="T6" fmla="*/ 9 w 288"/>
              <a:gd name="T7" fmla="*/ 367 h 367"/>
              <a:gd name="T8" fmla="*/ 0 w 288"/>
              <a:gd name="T9" fmla="*/ 361 h 3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8" h="367">
                <a:moveTo>
                  <a:pt x="0" y="361"/>
                </a:moveTo>
                <a:lnTo>
                  <a:pt x="276" y="0"/>
                </a:lnTo>
                <a:lnTo>
                  <a:pt x="288" y="9"/>
                </a:lnTo>
                <a:lnTo>
                  <a:pt x="9" y="367"/>
                </a:lnTo>
                <a:lnTo>
                  <a:pt x="0" y="3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5" name="Freeform 56">
            <a:extLst>
              <a:ext uri="{FF2B5EF4-FFF2-40B4-BE49-F238E27FC236}">
                <a16:creationId xmlns:a16="http://schemas.microsoft.com/office/drawing/2014/main" xmlns="" id="{D5788403-1E83-41E6-BE25-C06335E64DA7}"/>
              </a:ext>
            </a:extLst>
          </xdr:cNvPr>
          <xdr:cNvSpPr>
            <a:spLocks/>
          </xdr:cNvSpPr>
        </xdr:nvSpPr>
        <xdr:spPr bwMode="auto">
          <a:xfrm>
            <a:off x="3585" y="2652"/>
            <a:ext cx="288" cy="367"/>
          </a:xfrm>
          <a:custGeom>
            <a:avLst/>
            <a:gdLst>
              <a:gd name="T0" fmla="*/ 0 w 96"/>
              <a:gd name="T1" fmla="*/ 120 h 122"/>
              <a:gd name="T2" fmla="*/ 92 w 96"/>
              <a:gd name="T3" fmla="*/ 0 h 122"/>
              <a:gd name="T4" fmla="*/ 96 w 96"/>
              <a:gd name="T5" fmla="*/ 3 h 122"/>
              <a:gd name="T6" fmla="*/ 3 w 96"/>
              <a:gd name="T7" fmla="*/ 122 h 122"/>
              <a:gd name="T8" fmla="*/ 0 w 96"/>
              <a:gd name="T9" fmla="*/ 120 h 1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6" h="122">
                <a:moveTo>
                  <a:pt x="0" y="120"/>
                </a:moveTo>
                <a:lnTo>
                  <a:pt x="92" y="0"/>
                </a:lnTo>
                <a:lnTo>
                  <a:pt x="96" y="3"/>
                </a:lnTo>
                <a:lnTo>
                  <a:pt x="3" y="122"/>
                </a:lnTo>
                <a:lnTo>
                  <a:pt x="0" y="12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6" name="Freeform 57">
            <a:extLst>
              <a:ext uri="{FF2B5EF4-FFF2-40B4-BE49-F238E27FC236}">
                <a16:creationId xmlns:a16="http://schemas.microsoft.com/office/drawing/2014/main" xmlns="" id="{BC1DE9A7-364F-4FFC-AFA1-22DF639AFEC9}"/>
              </a:ext>
            </a:extLst>
          </xdr:cNvPr>
          <xdr:cNvSpPr>
            <a:spLocks/>
          </xdr:cNvSpPr>
        </xdr:nvSpPr>
        <xdr:spPr bwMode="auto">
          <a:xfrm>
            <a:off x="3153" y="2649"/>
            <a:ext cx="711" cy="583"/>
          </a:xfrm>
          <a:custGeom>
            <a:avLst/>
            <a:gdLst>
              <a:gd name="T0" fmla="*/ 0 w 711"/>
              <a:gd name="T1" fmla="*/ 577 h 583"/>
              <a:gd name="T2" fmla="*/ 708 w 711"/>
              <a:gd name="T3" fmla="*/ 0 h 583"/>
              <a:gd name="T4" fmla="*/ 711 w 711"/>
              <a:gd name="T5" fmla="*/ 6 h 583"/>
              <a:gd name="T6" fmla="*/ 3 w 711"/>
              <a:gd name="T7" fmla="*/ 583 h 583"/>
              <a:gd name="T8" fmla="*/ 0 w 711"/>
              <a:gd name="T9" fmla="*/ 577 h 5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1" h="583">
                <a:moveTo>
                  <a:pt x="0" y="577"/>
                </a:moveTo>
                <a:lnTo>
                  <a:pt x="708" y="0"/>
                </a:lnTo>
                <a:lnTo>
                  <a:pt x="711" y="6"/>
                </a:lnTo>
                <a:lnTo>
                  <a:pt x="3" y="583"/>
                </a:lnTo>
                <a:lnTo>
                  <a:pt x="0" y="57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7" name="Freeform 58">
            <a:extLst>
              <a:ext uri="{FF2B5EF4-FFF2-40B4-BE49-F238E27FC236}">
                <a16:creationId xmlns:a16="http://schemas.microsoft.com/office/drawing/2014/main" xmlns="" id="{459159B9-C8DE-449B-8C9D-3D8AE3D7E588}"/>
              </a:ext>
            </a:extLst>
          </xdr:cNvPr>
          <xdr:cNvSpPr>
            <a:spLocks/>
          </xdr:cNvSpPr>
        </xdr:nvSpPr>
        <xdr:spPr bwMode="auto">
          <a:xfrm>
            <a:off x="3153" y="2649"/>
            <a:ext cx="711" cy="583"/>
          </a:xfrm>
          <a:custGeom>
            <a:avLst/>
            <a:gdLst>
              <a:gd name="T0" fmla="*/ 0 w 237"/>
              <a:gd name="T1" fmla="*/ 192 h 194"/>
              <a:gd name="T2" fmla="*/ 236 w 237"/>
              <a:gd name="T3" fmla="*/ 0 h 194"/>
              <a:gd name="T4" fmla="*/ 237 w 237"/>
              <a:gd name="T5" fmla="*/ 2 h 194"/>
              <a:gd name="T6" fmla="*/ 1 w 237"/>
              <a:gd name="T7" fmla="*/ 194 h 194"/>
              <a:gd name="T8" fmla="*/ 0 w 237"/>
              <a:gd name="T9" fmla="*/ 192 h 1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7" h="194">
                <a:moveTo>
                  <a:pt x="0" y="192"/>
                </a:moveTo>
                <a:lnTo>
                  <a:pt x="236" y="0"/>
                </a:lnTo>
                <a:lnTo>
                  <a:pt x="237" y="2"/>
                </a:lnTo>
                <a:lnTo>
                  <a:pt x="1" y="194"/>
                </a:lnTo>
                <a:lnTo>
                  <a:pt x="0" y="19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8" name="Freeform 59">
            <a:extLst>
              <a:ext uri="{FF2B5EF4-FFF2-40B4-BE49-F238E27FC236}">
                <a16:creationId xmlns:a16="http://schemas.microsoft.com/office/drawing/2014/main" xmlns="" id="{B7D80921-6E25-488A-A0B5-713BE593BE91}"/>
              </a:ext>
            </a:extLst>
          </xdr:cNvPr>
          <xdr:cNvSpPr>
            <a:spLocks/>
          </xdr:cNvSpPr>
        </xdr:nvSpPr>
        <xdr:spPr bwMode="auto">
          <a:xfrm>
            <a:off x="2643" y="1088"/>
            <a:ext cx="1227" cy="1531"/>
          </a:xfrm>
          <a:custGeom>
            <a:avLst/>
            <a:gdLst>
              <a:gd name="T0" fmla="*/ 6 w 1227"/>
              <a:gd name="T1" fmla="*/ 0 h 1531"/>
              <a:gd name="T2" fmla="*/ 1227 w 1227"/>
              <a:gd name="T3" fmla="*/ 1528 h 1531"/>
              <a:gd name="T4" fmla="*/ 1221 w 1227"/>
              <a:gd name="T5" fmla="*/ 1531 h 1531"/>
              <a:gd name="T6" fmla="*/ 0 w 1227"/>
              <a:gd name="T7" fmla="*/ 6 h 1531"/>
              <a:gd name="T8" fmla="*/ 6 w 1227"/>
              <a:gd name="T9" fmla="*/ 0 h 15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27" h="1531">
                <a:moveTo>
                  <a:pt x="6" y="0"/>
                </a:moveTo>
                <a:lnTo>
                  <a:pt x="1227" y="1528"/>
                </a:lnTo>
                <a:lnTo>
                  <a:pt x="1221" y="1531"/>
                </a:lnTo>
                <a:lnTo>
                  <a:pt x="0" y="6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9" name="Freeform 60">
            <a:extLst>
              <a:ext uri="{FF2B5EF4-FFF2-40B4-BE49-F238E27FC236}">
                <a16:creationId xmlns:a16="http://schemas.microsoft.com/office/drawing/2014/main" xmlns="" id="{2B8DF48F-2BE9-4F9D-86EB-AA0C01A1E842}"/>
              </a:ext>
            </a:extLst>
          </xdr:cNvPr>
          <xdr:cNvSpPr>
            <a:spLocks/>
          </xdr:cNvSpPr>
        </xdr:nvSpPr>
        <xdr:spPr bwMode="auto">
          <a:xfrm>
            <a:off x="2643" y="1088"/>
            <a:ext cx="1227" cy="1531"/>
          </a:xfrm>
          <a:custGeom>
            <a:avLst/>
            <a:gdLst>
              <a:gd name="T0" fmla="*/ 2 w 409"/>
              <a:gd name="T1" fmla="*/ 0 h 510"/>
              <a:gd name="T2" fmla="*/ 409 w 409"/>
              <a:gd name="T3" fmla="*/ 509 h 510"/>
              <a:gd name="T4" fmla="*/ 407 w 409"/>
              <a:gd name="T5" fmla="*/ 510 h 510"/>
              <a:gd name="T6" fmla="*/ 0 w 409"/>
              <a:gd name="T7" fmla="*/ 2 h 510"/>
              <a:gd name="T8" fmla="*/ 2 w 409"/>
              <a:gd name="T9" fmla="*/ 0 h 5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9" h="510">
                <a:moveTo>
                  <a:pt x="2" y="0"/>
                </a:moveTo>
                <a:lnTo>
                  <a:pt x="409" y="509"/>
                </a:lnTo>
                <a:lnTo>
                  <a:pt x="407" y="510"/>
                </a:lnTo>
                <a:lnTo>
                  <a:pt x="0" y="2"/>
                </a:lnTo>
                <a:lnTo>
                  <a:pt x="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0" name="Freeform 61">
            <a:extLst>
              <a:ext uri="{FF2B5EF4-FFF2-40B4-BE49-F238E27FC236}">
                <a16:creationId xmlns:a16="http://schemas.microsoft.com/office/drawing/2014/main" xmlns="" id="{EEB947A6-8094-4BAA-841F-C48F55F06887}"/>
              </a:ext>
            </a:extLst>
          </xdr:cNvPr>
          <xdr:cNvSpPr>
            <a:spLocks/>
          </xdr:cNvSpPr>
        </xdr:nvSpPr>
        <xdr:spPr bwMode="auto">
          <a:xfrm>
            <a:off x="2631" y="1094"/>
            <a:ext cx="504" cy="2126"/>
          </a:xfrm>
          <a:custGeom>
            <a:avLst/>
            <a:gdLst>
              <a:gd name="T0" fmla="*/ 9 w 504"/>
              <a:gd name="T1" fmla="*/ 0 h 2126"/>
              <a:gd name="T2" fmla="*/ 504 w 504"/>
              <a:gd name="T3" fmla="*/ 2126 h 2126"/>
              <a:gd name="T4" fmla="*/ 495 w 504"/>
              <a:gd name="T5" fmla="*/ 2126 h 2126"/>
              <a:gd name="T6" fmla="*/ 0 w 504"/>
              <a:gd name="T7" fmla="*/ 3 h 2126"/>
              <a:gd name="T8" fmla="*/ 9 w 504"/>
              <a:gd name="T9" fmla="*/ 0 h 21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04" h="2126">
                <a:moveTo>
                  <a:pt x="9" y="0"/>
                </a:moveTo>
                <a:lnTo>
                  <a:pt x="504" y="2126"/>
                </a:lnTo>
                <a:lnTo>
                  <a:pt x="495" y="2126"/>
                </a:lnTo>
                <a:lnTo>
                  <a:pt x="0" y="3"/>
                </a:lnTo>
                <a:lnTo>
                  <a:pt x="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1" name="Freeform 62">
            <a:extLst>
              <a:ext uri="{FF2B5EF4-FFF2-40B4-BE49-F238E27FC236}">
                <a16:creationId xmlns:a16="http://schemas.microsoft.com/office/drawing/2014/main" xmlns="" id="{7B3EA4AC-7B58-469C-A57B-53774AFC8735}"/>
              </a:ext>
            </a:extLst>
          </xdr:cNvPr>
          <xdr:cNvSpPr>
            <a:spLocks/>
          </xdr:cNvSpPr>
        </xdr:nvSpPr>
        <xdr:spPr bwMode="auto">
          <a:xfrm>
            <a:off x="2631" y="1094"/>
            <a:ext cx="504" cy="2126"/>
          </a:xfrm>
          <a:custGeom>
            <a:avLst/>
            <a:gdLst>
              <a:gd name="T0" fmla="*/ 3 w 168"/>
              <a:gd name="T1" fmla="*/ 0 h 708"/>
              <a:gd name="T2" fmla="*/ 168 w 168"/>
              <a:gd name="T3" fmla="*/ 708 h 708"/>
              <a:gd name="T4" fmla="*/ 165 w 168"/>
              <a:gd name="T5" fmla="*/ 708 h 708"/>
              <a:gd name="T6" fmla="*/ 0 w 168"/>
              <a:gd name="T7" fmla="*/ 1 h 708"/>
              <a:gd name="T8" fmla="*/ 3 w 168"/>
              <a:gd name="T9" fmla="*/ 0 h 7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8" h="708">
                <a:moveTo>
                  <a:pt x="3" y="0"/>
                </a:moveTo>
                <a:lnTo>
                  <a:pt x="168" y="708"/>
                </a:lnTo>
                <a:lnTo>
                  <a:pt x="165" y="708"/>
                </a:lnTo>
                <a:lnTo>
                  <a:pt x="0" y="1"/>
                </a:lnTo>
                <a:lnTo>
                  <a:pt x="3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2" name="Freeform 63">
            <a:extLst>
              <a:ext uri="{FF2B5EF4-FFF2-40B4-BE49-F238E27FC236}">
                <a16:creationId xmlns:a16="http://schemas.microsoft.com/office/drawing/2014/main" xmlns="" id="{2F668AFF-A466-403A-84FF-881B5F5545F3}"/>
              </a:ext>
            </a:extLst>
          </xdr:cNvPr>
          <xdr:cNvSpPr>
            <a:spLocks/>
          </xdr:cNvSpPr>
        </xdr:nvSpPr>
        <xdr:spPr bwMode="auto">
          <a:xfrm>
            <a:off x="2424" y="3166"/>
            <a:ext cx="195" cy="72"/>
          </a:xfrm>
          <a:custGeom>
            <a:avLst/>
            <a:gdLst>
              <a:gd name="T0" fmla="*/ 3 w 195"/>
              <a:gd name="T1" fmla="*/ 0 h 72"/>
              <a:gd name="T2" fmla="*/ 195 w 195"/>
              <a:gd name="T3" fmla="*/ 66 h 72"/>
              <a:gd name="T4" fmla="*/ 192 w 195"/>
              <a:gd name="T5" fmla="*/ 72 h 72"/>
              <a:gd name="T6" fmla="*/ 0 w 195"/>
              <a:gd name="T7" fmla="*/ 6 h 72"/>
              <a:gd name="T8" fmla="*/ 3 w 195"/>
              <a:gd name="T9" fmla="*/ 0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5" h="72">
                <a:moveTo>
                  <a:pt x="3" y="0"/>
                </a:moveTo>
                <a:lnTo>
                  <a:pt x="195" y="66"/>
                </a:lnTo>
                <a:lnTo>
                  <a:pt x="192" y="72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3" name="Freeform 64">
            <a:extLst>
              <a:ext uri="{FF2B5EF4-FFF2-40B4-BE49-F238E27FC236}">
                <a16:creationId xmlns:a16="http://schemas.microsoft.com/office/drawing/2014/main" xmlns="" id="{54112095-749B-401E-993A-DFE91C9DFEDA}"/>
              </a:ext>
            </a:extLst>
          </xdr:cNvPr>
          <xdr:cNvSpPr>
            <a:spLocks/>
          </xdr:cNvSpPr>
        </xdr:nvSpPr>
        <xdr:spPr bwMode="auto">
          <a:xfrm>
            <a:off x="2424" y="3166"/>
            <a:ext cx="195" cy="72"/>
          </a:xfrm>
          <a:custGeom>
            <a:avLst/>
            <a:gdLst>
              <a:gd name="T0" fmla="*/ 1 w 65"/>
              <a:gd name="T1" fmla="*/ 0 h 24"/>
              <a:gd name="T2" fmla="*/ 65 w 65"/>
              <a:gd name="T3" fmla="*/ 22 h 24"/>
              <a:gd name="T4" fmla="*/ 64 w 65"/>
              <a:gd name="T5" fmla="*/ 24 h 24"/>
              <a:gd name="T6" fmla="*/ 0 w 65"/>
              <a:gd name="T7" fmla="*/ 2 h 24"/>
              <a:gd name="T8" fmla="*/ 1 w 65"/>
              <a:gd name="T9" fmla="*/ 0 h 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5" h="24">
                <a:moveTo>
                  <a:pt x="1" y="0"/>
                </a:moveTo>
                <a:lnTo>
                  <a:pt x="65" y="22"/>
                </a:lnTo>
                <a:lnTo>
                  <a:pt x="64" y="24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4" name="Freeform 65">
            <a:extLst>
              <a:ext uri="{FF2B5EF4-FFF2-40B4-BE49-F238E27FC236}">
                <a16:creationId xmlns:a16="http://schemas.microsoft.com/office/drawing/2014/main" xmlns="" id="{94887161-5491-4B38-9CE0-CB6ECDE7439E}"/>
              </a:ext>
            </a:extLst>
          </xdr:cNvPr>
          <xdr:cNvSpPr>
            <a:spLocks/>
          </xdr:cNvSpPr>
        </xdr:nvSpPr>
        <xdr:spPr bwMode="auto">
          <a:xfrm>
            <a:off x="2211" y="3040"/>
            <a:ext cx="408" cy="198"/>
          </a:xfrm>
          <a:custGeom>
            <a:avLst/>
            <a:gdLst>
              <a:gd name="T0" fmla="*/ 3 w 408"/>
              <a:gd name="T1" fmla="*/ 0 h 198"/>
              <a:gd name="T2" fmla="*/ 408 w 408"/>
              <a:gd name="T3" fmla="*/ 192 h 198"/>
              <a:gd name="T4" fmla="*/ 405 w 408"/>
              <a:gd name="T5" fmla="*/ 198 h 198"/>
              <a:gd name="T6" fmla="*/ 0 w 408"/>
              <a:gd name="T7" fmla="*/ 6 h 198"/>
              <a:gd name="T8" fmla="*/ 3 w 408"/>
              <a:gd name="T9" fmla="*/ 0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8" h="198">
                <a:moveTo>
                  <a:pt x="3" y="0"/>
                </a:moveTo>
                <a:lnTo>
                  <a:pt x="408" y="192"/>
                </a:lnTo>
                <a:lnTo>
                  <a:pt x="405" y="198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5" name="Freeform 66">
            <a:extLst>
              <a:ext uri="{FF2B5EF4-FFF2-40B4-BE49-F238E27FC236}">
                <a16:creationId xmlns:a16="http://schemas.microsoft.com/office/drawing/2014/main" xmlns="" id="{9E289BE2-CD46-497C-9903-B6EC7BFD44CA}"/>
              </a:ext>
            </a:extLst>
          </xdr:cNvPr>
          <xdr:cNvSpPr>
            <a:spLocks/>
          </xdr:cNvSpPr>
        </xdr:nvSpPr>
        <xdr:spPr bwMode="auto">
          <a:xfrm>
            <a:off x="2211" y="3040"/>
            <a:ext cx="408" cy="198"/>
          </a:xfrm>
          <a:custGeom>
            <a:avLst/>
            <a:gdLst>
              <a:gd name="T0" fmla="*/ 1 w 136"/>
              <a:gd name="T1" fmla="*/ 0 h 66"/>
              <a:gd name="T2" fmla="*/ 136 w 136"/>
              <a:gd name="T3" fmla="*/ 64 h 66"/>
              <a:gd name="T4" fmla="*/ 135 w 136"/>
              <a:gd name="T5" fmla="*/ 66 h 66"/>
              <a:gd name="T6" fmla="*/ 0 w 136"/>
              <a:gd name="T7" fmla="*/ 2 h 66"/>
              <a:gd name="T8" fmla="*/ 1 w 136"/>
              <a:gd name="T9" fmla="*/ 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6" h="66">
                <a:moveTo>
                  <a:pt x="1" y="0"/>
                </a:moveTo>
                <a:lnTo>
                  <a:pt x="136" y="64"/>
                </a:lnTo>
                <a:lnTo>
                  <a:pt x="135" y="66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6" name="Freeform 67">
            <a:extLst>
              <a:ext uri="{FF2B5EF4-FFF2-40B4-BE49-F238E27FC236}">
                <a16:creationId xmlns:a16="http://schemas.microsoft.com/office/drawing/2014/main" xmlns="" id="{76C1CE79-3CEE-4A6A-A230-CEA128777BAA}"/>
              </a:ext>
            </a:extLst>
          </xdr:cNvPr>
          <xdr:cNvSpPr>
            <a:spLocks/>
          </xdr:cNvSpPr>
        </xdr:nvSpPr>
        <xdr:spPr bwMode="auto">
          <a:xfrm>
            <a:off x="1803" y="1932"/>
            <a:ext cx="210" cy="900"/>
          </a:xfrm>
          <a:custGeom>
            <a:avLst/>
            <a:gdLst>
              <a:gd name="T0" fmla="*/ 6 w 210"/>
              <a:gd name="T1" fmla="*/ 0 h 900"/>
              <a:gd name="T2" fmla="*/ 210 w 210"/>
              <a:gd name="T3" fmla="*/ 900 h 900"/>
              <a:gd name="T4" fmla="*/ 201 w 210"/>
              <a:gd name="T5" fmla="*/ 900 h 900"/>
              <a:gd name="T6" fmla="*/ 0 w 210"/>
              <a:gd name="T7" fmla="*/ 0 h 900"/>
              <a:gd name="T8" fmla="*/ 6 w 210"/>
              <a:gd name="T9" fmla="*/ 0 h 9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0" h="900">
                <a:moveTo>
                  <a:pt x="6" y="0"/>
                </a:moveTo>
                <a:lnTo>
                  <a:pt x="210" y="900"/>
                </a:lnTo>
                <a:lnTo>
                  <a:pt x="201" y="900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7" name="Freeform 68">
            <a:extLst>
              <a:ext uri="{FF2B5EF4-FFF2-40B4-BE49-F238E27FC236}">
                <a16:creationId xmlns:a16="http://schemas.microsoft.com/office/drawing/2014/main" xmlns="" id="{8E4DC81E-CE48-499D-BD80-1AD7ADD40DC1}"/>
              </a:ext>
            </a:extLst>
          </xdr:cNvPr>
          <xdr:cNvSpPr>
            <a:spLocks/>
          </xdr:cNvSpPr>
        </xdr:nvSpPr>
        <xdr:spPr bwMode="auto">
          <a:xfrm>
            <a:off x="1803" y="1932"/>
            <a:ext cx="210" cy="900"/>
          </a:xfrm>
          <a:custGeom>
            <a:avLst/>
            <a:gdLst>
              <a:gd name="T0" fmla="*/ 2 w 70"/>
              <a:gd name="T1" fmla="*/ 0 h 300"/>
              <a:gd name="T2" fmla="*/ 70 w 70"/>
              <a:gd name="T3" fmla="*/ 300 h 300"/>
              <a:gd name="T4" fmla="*/ 67 w 70"/>
              <a:gd name="T5" fmla="*/ 300 h 300"/>
              <a:gd name="T6" fmla="*/ 0 w 70"/>
              <a:gd name="T7" fmla="*/ 0 h 300"/>
              <a:gd name="T8" fmla="*/ 2 w 70"/>
              <a:gd name="T9" fmla="*/ 0 h 3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0" h="300">
                <a:moveTo>
                  <a:pt x="2" y="0"/>
                </a:moveTo>
                <a:lnTo>
                  <a:pt x="70" y="300"/>
                </a:lnTo>
                <a:lnTo>
                  <a:pt x="67" y="300"/>
                </a:lnTo>
                <a:lnTo>
                  <a:pt x="0" y="0"/>
                </a:lnTo>
                <a:lnTo>
                  <a:pt x="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8" name="Freeform 69">
            <a:extLst>
              <a:ext uri="{FF2B5EF4-FFF2-40B4-BE49-F238E27FC236}">
                <a16:creationId xmlns:a16="http://schemas.microsoft.com/office/drawing/2014/main" xmlns="" id="{421B31F2-509F-4262-B664-B464280FFAD6}"/>
              </a:ext>
            </a:extLst>
          </xdr:cNvPr>
          <xdr:cNvSpPr>
            <a:spLocks/>
          </xdr:cNvSpPr>
        </xdr:nvSpPr>
        <xdr:spPr bwMode="auto">
          <a:xfrm>
            <a:off x="1800" y="1932"/>
            <a:ext cx="84" cy="681"/>
          </a:xfrm>
          <a:custGeom>
            <a:avLst/>
            <a:gdLst>
              <a:gd name="T0" fmla="*/ 6 w 84"/>
              <a:gd name="T1" fmla="*/ 0 h 681"/>
              <a:gd name="T2" fmla="*/ 84 w 84"/>
              <a:gd name="T3" fmla="*/ 681 h 681"/>
              <a:gd name="T4" fmla="*/ 78 w 84"/>
              <a:gd name="T5" fmla="*/ 681 h 681"/>
              <a:gd name="T6" fmla="*/ 0 w 84"/>
              <a:gd name="T7" fmla="*/ 0 h 681"/>
              <a:gd name="T8" fmla="*/ 6 w 84"/>
              <a:gd name="T9" fmla="*/ 0 h 6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4" h="681">
                <a:moveTo>
                  <a:pt x="6" y="0"/>
                </a:moveTo>
                <a:lnTo>
                  <a:pt x="84" y="681"/>
                </a:lnTo>
                <a:lnTo>
                  <a:pt x="78" y="681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9" name="Freeform 70">
            <a:extLst>
              <a:ext uri="{FF2B5EF4-FFF2-40B4-BE49-F238E27FC236}">
                <a16:creationId xmlns:a16="http://schemas.microsoft.com/office/drawing/2014/main" xmlns="" id="{E37051E9-BECE-40B3-8B5A-B67D5B8F1E39}"/>
              </a:ext>
            </a:extLst>
          </xdr:cNvPr>
          <xdr:cNvSpPr>
            <a:spLocks/>
          </xdr:cNvSpPr>
        </xdr:nvSpPr>
        <xdr:spPr bwMode="auto">
          <a:xfrm>
            <a:off x="1800" y="1932"/>
            <a:ext cx="84" cy="681"/>
          </a:xfrm>
          <a:custGeom>
            <a:avLst/>
            <a:gdLst>
              <a:gd name="T0" fmla="*/ 2 w 28"/>
              <a:gd name="T1" fmla="*/ 0 h 227"/>
              <a:gd name="T2" fmla="*/ 28 w 28"/>
              <a:gd name="T3" fmla="*/ 227 h 227"/>
              <a:gd name="T4" fmla="*/ 26 w 28"/>
              <a:gd name="T5" fmla="*/ 227 h 227"/>
              <a:gd name="T6" fmla="*/ 0 w 28"/>
              <a:gd name="T7" fmla="*/ 0 h 227"/>
              <a:gd name="T8" fmla="*/ 2 w 28"/>
              <a:gd name="T9" fmla="*/ 0 h 2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" h="227">
                <a:moveTo>
                  <a:pt x="2" y="0"/>
                </a:moveTo>
                <a:lnTo>
                  <a:pt x="28" y="227"/>
                </a:lnTo>
                <a:lnTo>
                  <a:pt x="26" y="227"/>
                </a:lnTo>
                <a:lnTo>
                  <a:pt x="0" y="0"/>
                </a:lnTo>
                <a:lnTo>
                  <a:pt x="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0" name="Freeform 71">
            <a:extLst>
              <a:ext uri="{FF2B5EF4-FFF2-40B4-BE49-F238E27FC236}">
                <a16:creationId xmlns:a16="http://schemas.microsoft.com/office/drawing/2014/main" xmlns="" id="{226A3067-FFB6-491D-8715-89009BBEFDBA}"/>
              </a:ext>
            </a:extLst>
          </xdr:cNvPr>
          <xdr:cNvSpPr>
            <a:spLocks/>
          </xdr:cNvSpPr>
        </xdr:nvSpPr>
        <xdr:spPr bwMode="auto">
          <a:xfrm>
            <a:off x="1809" y="1301"/>
            <a:ext cx="372" cy="589"/>
          </a:xfrm>
          <a:custGeom>
            <a:avLst/>
            <a:gdLst>
              <a:gd name="T0" fmla="*/ 372 w 372"/>
              <a:gd name="T1" fmla="*/ 6 h 589"/>
              <a:gd name="T2" fmla="*/ 6 w 372"/>
              <a:gd name="T3" fmla="*/ 589 h 589"/>
              <a:gd name="T4" fmla="*/ 0 w 372"/>
              <a:gd name="T5" fmla="*/ 586 h 589"/>
              <a:gd name="T6" fmla="*/ 366 w 372"/>
              <a:gd name="T7" fmla="*/ 0 h 589"/>
              <a:gd name="T8" fmla="*/ 372 w 372"/>
              <a:gd name="T9" fmla="*/ 6 h 5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2" h="589">
                <a:moveTo>
                  <a:pt x="372" y="6"/>
                </a:moveTo>
                <a:lnTo>
                  <a:pt x="6" y="589"/>
                </a:lnTo>
                <a:lnTo>
                  <a:pt x="0" y="586"/>
                </a:lnTo>
                <a:lnTo>
                  <a:pt x="366" y="0"/>
                </a:lnTo>
                <a:lnTo>
                  <a:pt x="372" y="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1" name="Freeform 72">
            <a:extLst>
              <a:ext uri="{FF2B5EF4-FFF2-40B4-BE49-F238E27FC236}">
                <a16:creationId xmlns:a16="http://schemas.microsoft.com/office/drawing/2014/main" xmlns="" id="{E89F826D-4FB8-4842-AAD5-A51C3C295F9C}"/>
              </a:ext>
            </a:extLst>
          </xdr:cNvPr>
          <xdr:cNvSpPr>
            <a:spLocks/>
          </xdr:cNvSpPr>
        </xdr:nvSpPr>
        <xdr:spPr bwMode="auto">
          <a:xfrm>
            <a:off x="1809" y="1301"/>
            <a:ext cx="372" cy="589"/>
          </a:xfrm>
          <a:custGeom>
            <a:avLst/>
            <a:gdLst>
              <a:gd name="T0" fmla="*/ 124 w 124"/>
              <a:gd name="T1" fmla="*/ 2 h 196"/>
              <a:gd name="T2" fmla="*/ 2 w 124"/>
              <a:gd name="T3" fmla="*/ 196 h 196"/>
              <a:gd name="T4" fmla="*/ 0 w 124"/>
              <a:gd name="T5" fmla="*/ 195 h 196"/>
              <a:gd name="T6" fmla="*/ 122 w 124"/>
              <a:gd name="T7" fmla="*/ 0 h 196"/>
              <a:gd name="T8" fmla="*/ 124 w 124"/>
              <a:gd name="T9" fmla="*/ 2 h 1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4" h="196">
                <a:moveTo>
                  <a:pt x="124" y="2"/>
                </a:moveTo>
                <a:lnTo>
                  <a:pt x="2" y="196"/>
                </a:lnTo>
                <a:lnTo>
                  <a:pt x="0" y="195"/>
                </a:lnTo>
                <a:lnTo>
                  <a:pt x="122" y="0"/>
                </a:lnTo>
                <a:lnTo>
                  <a:pt x="124" y="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2" name="Freeform 73">
            <a:extLst>
              <a:ext uri="{FF2B5EF4-FFF2-40B4-BE49-F238E27FC236}">
                <a16:creationId xmlns:a16="http://schemas.microsoft.com/office/drawing/2014/main" xmlns="" id="{016C718C-7BF3-485F-B760-182D007E3CC7}"/>
              </a:ext>
            </a:extLst>
          </xdr:cNvPr>
          <xdr:cNvSpPr>
            <a:spLocks/>
          </xdr:cNvSpPr>
        </xdr:nvSpPr>
        <xdr:spPr bwMode="auto">
          <a:xfrm>
            <a:off x="2859" y="102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3" name="Freeform 74">
            <a:extLst>
              <a:ext uri="{FF2B5EF4-FFF2-40B4-BE49-F238E27FC236}">
                <a16:creationId xmlns:a16="http://schemas.microsoft.com/office/drawing/2014/main" xmlns="" id="{43713C0E-87EB-494C-9368-A1CDB65AEBEC}"/>
              </a:ext>
            </a:extLst>
          </xdr:cNvPr>
          <xdr:cNvSpPr>
            <a:spLocks/>
          </xdr:cNvSpPr>
        </xdr:nvSpPr>
        <xdr:spPr bwMode="auto">
          <a:xfrm>
            <a:off x="2859" y="102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4" name="Freeform 75">
            <a:extLst>
              <a:ext uri="{FF2B5EF4-FFF2-40B4-BE49-F238E27FC236}">
                <a16:creationId xmlns:a16="http://schemas.microsoft.com/office/drawing/2014/main" xmlns="" id="{2CB44A12-231A-4B5B-868F-5BDA5AA937EE}"/>
              </a:ext>
            </a:extLst>
          </xdr:cNvPr>
          <xdr:cNvSpPr>
            <a:spLocks/>
          </xdr:cNvSpPr>
        </xdr:nvSpPr>
        <xdr:spPr bwMode="auto">
          <a:xfrm>
            <a:off x="3102" y="105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5" name="Freeform 76">
            <a:extLst>
              <a:ext uri="{FF2B5EF4-FFF2-40B4-BE49-F238E27FC236}">
                <a16:creationId xmlns:a16="http://schemas.microsoft.com/office/drawing/2014/main" xmlns="" id="{4D48CF97-CEB2-4A10-A14F-D2CC2CDAF11E}"/>
              </a:ext>
            </a:extLst>
          </xdr:cNvPr>
          <xdr:cNvSpPr>
            <a:spLocks/>
          </xdr:cNvSpPr>
        </xdr:nvSpPr>
        <xdr:spPr bwMode="auto">
          <a:xfrm>
            <a:off x="3102" y="105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6" name="Freeform 77">
            <a:extLst>
              <a:ext uri="{FF2B5EF4-FFF2-40B4-BE49-F238E27FC236}">
                <a16:creationId xmlns:a16="http://schemas.microsoft.com/office/drawing/2014/main" xmlns="" id="{7E196EC6-376A-4DD7-8ECB-2B35E26916F4}"/>
              </a:ext>
            </a:extLst>
          </xdr:cNvPr>
          <xdr:cNvSpPr>
            <a:spLocks/>
          </xdr:cNvSpPr>
        </xdr:nvSpPr>
        <xdr:spPr bwMode="auto">
          <a:xfrm>
            <a:off x="3345" y="113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7" name="Freeform 78">
            <a:extLst>
              <a:ext uri="{FF2B5EF4-FFF2-40B4-BE49-F238E27FC236}">
                <a16:creationId xmlns:a16="http://schemas.microsoft.com/office/drawing/2014/main" xmlns="" id="{437396D5-DAB3-44DC-B9E8-CF45DAE6505A}"/>
              </a:ext>
            </a:extLst>
          </xdr:cNvPr>
          <xdr:cNvSpPr>
            <a:spLocks/>
          </xdr:cNvSpPr>
        </xdr:nvSpPr>
        <xdr:spPr bwMode="auto">
          <a:xfrm>
            <a:off x="3345" y="113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8" name="Freeform 79">
            <a:extLst>
              <a:ext uri="{FF2B5EF4-FFF2-40B4-BE49-F238E27FC236}">
                <a16:creationId xmlns:a16="http://schemas.microsoft.com/office/drawing/2014/main" xmlns="" id="{6EAA2CA0-E209-43AD-A878-8894A278B06B}"/>
              </a:ext>
            </a:extLst>
          </xdr:cNvPr>
          <xdr:cNvSpPr>
            <a:spLocks/>
          </xdr:cNvSpPr>
        </xdr:nvSpPr>
        <xdr:spPr bwMode="auto">
          <a:xfrm>
            <a:off x="3549" y="126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9" name="Freeform 80">
            <a:extLst>
              <a:ext uri="{FF2B5EF4-FFF2-40B4-BE49-F238E27FC236}">
                <a16:creationId xmlns:a16="http://schemas.microsoft.com/office/drawing/2014/main" xmlns="" id="{616E9DC5-CBEF-46BD-98D8-D1C83A58C59C}"/>
              </a:ext>
            </a:extLst>
          </xdr:cNvPr>
          <xdr:cNvSpPr>
            <a:spLocks/>
          </xdr:cNvSpPr>
        </xdr:nvSpPr>
        <xdr:spPr bwMode="auto">
          <a:xfrm>
            <a:off x="3549" y="126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0" name="Freeform 81">
            <a:extLst>
              <a:ext uri="{FF2B5EF4-FFF2-40B4-BE49-F238E27FC236}">
                <a16:creationId xmlns:a16="http://schemas.microsoft.com/office/drawing/2014/main" xmlns="" id="{3FCBF28C-E125-4589-AB39-3AEFA4B2FC8F}"/>
              </a:ext>
            </a:extLst>
          </xdr:cNvPr>
          <xdr:cNvSpPr>
            <a:spLocks/>
          </xdr:cNvSpPr>
        </xdr:nvSpPr>
        <xdr:spPr bwMode="auto">
          <a:xfrm>
            <a:off x="3732" y="144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1" name="Freeform 82">
            <a:extLst>
              <a:ext uri="{FF2B5EF4-FFF2-40B4-BE49-F238E27FC236}">
                <a16:creationId xmlns:a16="http://schemas.microsoft.com/office/drawing/2014/main" xmlns="" id="{E165CA7D-64E2-4900-BB96-2B7D0D1B61D2}"/>
              </a:ext>
            </a:extLst>
          </xdr:cNvPr>
          <xdr:cNvSpPr>
            <a:spLocks/>
          </xdr:cNvSpPr>
        </xdr:nvSpPr>
        <xdr:spPr bwMode="auto">
          <a:xfrm>
            <a:off x="3732" y="144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2" name="Freeform 83">
            <a:extLst>
              <a:ext uri="{FF2B5EF4-FFF2-40B4-BE49-F238E27FC236}">
                <a16:creationId xmlns:a16="http://schemas.microsoft.com/office/drawing/2014/main" xmlns="" id="{33B02645-25E6-4425-8248-4AC4FD82B914}"/>
              </a:ext>
            </a:extLst>
          </xdr:cNvPr>
          <xdr:cNvSpPr>
            <a:spLocks/>
          </xdr:cNvSpPr>
        </xdr:nvSpPr>
        <xdr:spPr bwMode="auto">
          <a:xfrm>
            <a:off x="3858" y="165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3" name="Freeform 84">
            <a:extLst>
              <a:ext uri="{FF2B5EF4-FFF2-40B4-BE49-F238E27FC236}">
                <a16:creationId xmlns:a16="http://schemas.microsoft.com/office/drawing/2014/main" xmlns="" id="{ACB936FF-DC82-4104-93BE-A556C681BDCD}"/>
              </a:ext>
            </a:extLst>
          </xdr:cNvPr>
          <xdr:cNvSpPr>
            <a:spLocks/>
          </xdr:cNvSpPr>
        </xdr:nvSpPr>
        <xdr:spPr bwMode="auto">
          <a:xfrm>
            <a:off x="3858" y="165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4" name="Freeform 85">
            <a:extLst>
              <a:ext uri="{FF2B5EF4-FFF2-40B4-BE49-F238E27FC236}">
                <a16:creationId xmlns:a16="http://schemas.microsoft.com/office/drawing/2014/main" xmlns="" id="{C59A6BC5-1C9D-4494-96EE-EA1263ACE887}"/>
              </a:ext>
            </a:extLst>
          </xdr:cNvPr>
          <xdr:cNvSpPr>
            <a:spLocks/>
          </xdr:cNvSpPr>
        </xdr:nvSpPr>
        <xdr:spPr bwMode="auto">
          <a:xfrm>
            <a:off x="3939" y="188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42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5" name="Freeform 86">
            <a:extLst>
              <a:ext uri="{FF2B5EF4-FFF2-40B4-BE49-F238E27FC236}">
                <a16:creationId xmlns:a16="http://schemas.microsoft.com/office/drawing/2014/main" xmlns="" id="{7690C652-DD5A-41CC-9852-E4B1B91CF8EE}"/>
              </a:ext>
            </a:extLst>
          </xdr:cNvPr>
          <xdr:cNvSpPr>
            <a:spLocks/>
          </xdr:cNvSpPr>
        </xdr:nvSpPr>
        <xdr:spPr bwMode="auto">
          <a:xfrm>
            <a:off x="3939" y="188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4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6" name="Freeform 87">
            <a:extLst>
              <a:ext uri="{FF2B5EF4-FFF2-40B4-BE49-F238E27FC236}">
                <a16:creationId xmlns:a16="http://schemas.microsoft.com/office/drawing/2014/main" xmlns="" id="{A2EF2553-6868-4692-AA34-031D465B960D}"/>
              </a:ext>
            </a:extLst>
          </xdr:cNvPr>
          <xdr:cNvSpPr>
            <a:spLocks/>
          </xdr:cNvSpPr>
        </xdr:nvSpPr>
        <xdr:spPr bwMode="auto">
          <a:xfrm>
            <a:off x="3969" y="213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7" name="Freeform 88">
            <a:extLst>
              <a:ext uri="{FF2B5EF4-FFF2-40B4-BE49-F238E27FC236}">
                <a16:creationId xmlns:a16="http://schemas.microsoft.com/office/drawing/2014/main" xmlns="" id="{A4114FFA-788E-4D92-B1CC-C65DD04DF096}"/>
              </a:ext>
            </a:extLst>
          </xdr:cNvPr>
          <xdr:cNvSpPr>
            <a:spLocks/>
          </xdr:cNvSpPr>
        </xdr:nvSpPr>
        <xdr:spPr bwMode="auto">
          <a:xfrm>
            <a:off x="3969" y="213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8" name="Freeform 89">
            <a:extLst>
              <a:ext uri="{FF2B5EF4-FFF2-40B4-BE49-F238E27FC236}">
                <a16:creationId xmlns:a16="http://schemas.microsoft.com/office/drawing/2014/main" xmlns="" id="{B910DE08-9871-4784-9034-24B9D46AFD9D}"/>
              </a:ext>
            </a:extLst>
          </xdr:cNvPr>
          <xdr:cNvSpPr>
            <a:spLocks/>
          </xdr:cNvSpPr>
        </xdr:nvSpPr>
        <xdr:spPr bwMode="auto">
          <a:xfrm>
            <a:off x="3942" y="237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9" name="Freeform 90">
            <a:extLst>
              <a:ext uri="{FF2B5EF4-FFF2-40B4-BE49-F238E27FC236}">
                <a16:creationId xmlns:a16="http://schemas.microsoft.com/office/drawing/2014/main" xmlns="" id="{F484C1FA-2E49-4DF8-BABC-A04B32CBDE29}"/>
              </a:ext>
            </a:extLst>
          </xdr:cNvPr>
          <xdr:cNvSpPr>
            <a:spLocks/>
          </xdr:cNvSpPr>
        </xdr:nvSpPr>
        <xdr:spPr bwMode="auto">
          <a:xfrm>
            <a:off x="3942" y="237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0" name="Freeform 91">
            <a:extLst>
              <a:ext uri="{FF2B5EF4-FFF2-40B4-BE49-F238E27FC236}">
                <a16:creationId xmlns:a16="http://schemas.microsoft.com/office/drawing/2014/main" xmlns="" id="{F638ACF7-20C9-4825-B093-DEE242C4CF76}"/>
              </a:ext>
            </a:extLst>
          </xdr:cNvPr>
          <xdr:cNvSpPr>
            <a:spLocks/>
          </xdr:cNvSpPr>
        </xdr:nvSpPr>
        <xdr:spPr bwMode="auto">
          <a:xfrm>
            <a:off x="3858" y="261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1" name="Freeform 92">
            <a:extLst>
              <a:ext uri="{FF2B5EF4-FFF2-40B4-BE49-F238E27FC236}">
                <a16:creationId xmlns:a16="http://schemas.microsoft.com/office/drawing/2014/main" xmlns="" id="{B32E66FF-20E2-4281-97A6-7C5968C3F666}"/>
              </a:ext>
            </a:extLst>
          </xdr:cNvPr>
          <xdr:cNvSpPr>
            <a:spLocks/>
          </xdr:cNvSpPr>
        </xdr:nvSpPr>
        <xdr:spPr bwMode="auto">
          <a:xfrm>
            <a:off x="3858" y="261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2" name="Freeform 93">
            <a:extLst>
              <a:ext uri="{FF2B5EF4-FFF2-40B4-BE49-F238E27FC236}">
                <a16:creationId xmlns:a16="http://schemas.microsoft.com/office/drawing/2014/main" xmlns="" id="{F6AA9EC4-7633-45F2-8482-7B884BECCC70}"/>
              </a:ext>
            </a:extLst>
          </xdr:cNvPr>
          <xdr:cNvSpPr>
            <a:spLocks/>
          </xdr:cNvSpPr>
        </xdr:nvSpPr>
        <xdr:spPr bwMode="auto">
          <a:xfrm>
            <a:off x="3732" y="2829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5 h 48"/>
              <a:gd name="T8" fmla="*/ 45 w 51"/>
              <a:gd name="T9" fmla="*/ 12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6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3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3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6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12 h 48"/>
              <a:gd name="T40" fmla="*/ 3 w 51"/>
              <a:gd name="T41" fmla="*/ 15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5 h 48"/>
              <a:gd name="T64" fmla="*/ 12 w 51"/>
              <a:gd name="T65" fmla="*/ 45 h 48"/>
              <a:gd name="T66" fmla="*/ 15 w 51"/>
              <a:gd name="T67" fmla="*/ 48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8 h 48"/>
              <a:gd name="T82" fmla="*/ 39 w 51"/>
              <a:gd name="T83" fmla="*/ 45 h 48"/>
              <a:gd name="T84" fmla="*/ 42 w 51"/>
              <a:gd name="T85" fmla="*/ 45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3" name="Freeform 94">
            <a:extLst>
              <a:ext uri="{FF2B5EF4-FFF2-40B4-BE49-F238E27FC236}">
                <a16:creationId xmlns:a16="http://schemas.microsoft.com/office/drawing/2014/main" xmlns="" id="{B0819D72-DC18-478C-936F-44BF844E490D}"/>
              </a:ext>
            </a:extLst>
          </xdr:cNvPr>
          <xdr:cNvSpPr>
            <a:spLocks/>
          </xdr:cNvSpPr>
        </xdr:nvSpPr>
        <xdr:spPr bwMode="auto">
          <a:xfrm>
            <a:off x="3732" y="2829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5 h 16"/>
              <a:gd name="T8" fmla="*/ 15 w 17"/>
              <a:gd name="T9" fmla="*/ 4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2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1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1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2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4 h 16"/>
              <a:gd name="T40" fmla="*/ 1 w 17"/>
              <a:gd name="T41" fmla="*/ 5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5 h 16"/>
              <a:gd name="T64" fmla="*/ 4 w 17"/>
              <a:gd name="T65" fmla="*/ 15 h 16"/>
              <a:gd name="T66" fmla="*/ 5 w 17"/>
              <a:gd name="T67" fmla="*/ 16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6 h 16"/>
              <a:gd name="T82" fmla="*/ 13 w 17"/>
              <a:gd name="T83" fmla="*/ 15 h 16"/>
              <a:gd name="T84" fmla="*/ 14 w 17"/>
              <a:gd name="T85" fmla="*/ 15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4" name="Freeform 95">
            <a:extLst>
              <a:ext uri="{FF2B5EF4-FFF2-40B4-BE49-F238E27FC236}">
                <a16:creationId xmlns:a16="http://schemas.microsoft.com/office/drawing/2014/main" xmlns="" id="{5E394E39-1DB3-4411-97E1-CBBE691DE160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5 h 48"/>
              <a:gd name="T8" fmla="*/ 45 w 51"/>
              <a:gd name="T9" fmla="*/ 12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6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3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3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6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12 h 48"/>
              <a:gd name="T40" fmla="*/ 3 w 51"/>
              <a:gd name="T41" fmla="*/ 15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5 h 48"/>
              <a:gd name="T64" fmla="*/ 12 w 51"/>
              <a:gd name="T65" fmla="*/ 45 h 48"/>
              <a:gd name="T66" fmla="*/ 15 w 51"/>
              <a:gd name="T67" fmla="*/ 48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8 h 48"/>
              <a:gd name="T82" fmla="*/ 39 w 51"/>
              <a:gd name="T83" fmla="*/ 45 h 48"/>
              <a:gd name="T84" fmla="*/ 42 w 51"/>
              <a:gd name="T85" fmla="*/ 45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5" name="Freeform 96">
            <a:extLst>
              <a:ext uri="{FF2B5EF4-FFF2-40B4-BE49-F238E27FC236}">
                <a16:creationId xmlns:a16="http://schemas.microsoft.com/office/drawing/2014/main" xmlns="" id="{F310BF53-A1AA-41B8-9977-9C0EE52756A4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5 h 16"/>
              <a:gd name="T8" fmla="*/ 15 w 17"/>
              <a:gd name="T9" fmla="*/ 4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2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1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1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2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4 h 16"/>
              <a:gd name="T40" fmla="*/ 1 w 17"/>
              <a:gd name="T41" fmla="*/ 5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5 h 16"/>
              <a:gd name="T64" fmla="*/ 4 w 17"/>
              <a:gd name="T65" fmla="*/ 15 h 16"/>
              <a:gd name="T66" fmla="*/ 5 w 17"/>
              <a:gd name="T67" fmla="*/ 16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6 h 16"/>
              <a:gd name="T82" fmla="*/ 13 w 17"/>
              <a:gd name="T83" fmla="*/ 15 h 16"/>
              <a:gd name="T84" fmla="*/ 14 w 17"/>
              <a:gd name="T85" fmla="*/ 15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6" name="Freeform 97">
            <a:extLst>
              <a:ext uri="{FF2B5EF4-FFF2-40B4-BE49-F238E27FC236}">
                <a16:creationId xmlns:a16="http://schemas.microsoft.com/office/drawing/2014/main" xmlns="" id="{E1448599-214E-492F-9752-750A2BEDA569}"/>
              </a:ext>
            </a:extLst>
          </xdr:cNvPr>
          <xdr:cNvSpPr>
            <a:spLocks/>
          </xdr:cNvSpPr>
        </xdr:nvSpPr>
        <xdr:spPr bwMode="auto">
          <a:xfrm>
            <a:off x="3342" y="314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7" name="Freeform 98">
            <a:extLst>
              <a:ext uri="{FF2B5EF4-FFF2-40B4-BE49-F238E27FC236}">
                <a16:creationId xmlns:a16="http://schemas.microsoft.com/office/drawing/2014/main" xmlns="" id="{07A9514D-A7A5-4058-B888-36EC37431230}"/>
              </a:ext>
            </a:extLst>
          </xdr:cNvPr>
          <xdr:cNvSpPr>
            <a:spLocks/>
          </xdr:cNvSpPr>
        </xdr:nvSpPr>
        <xdr:spPr bwMode="auto">
          <a:xfrm>
            <a:off x="3342" y="314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8" name="Freeform 99">
            <a:extLst>
              <a:ext uri="{FF2B5EF4-FFF2-40B4-BE49-F238E27FC236}">
                <a16:creationId xmlns:a16="http://schemas.microsoft.com/office/drawing/2014/main" xmlns="" id="{D2284665-B526-4596-A1C4-6CF8B29E676F}"/>
              </a:ext>
            </a:extLst>
          </xdr:cNvPr>
          <xdr:cNvSpPr>
            <a:spLocks/>
          </xdr:cNvSpPr>
        </xdr:nvSpPr>
        <xdr:spPr bwMode="auto">
          <a:xfrm>
            <a:off x="3111" y="322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9" name="Freeform 100">
            <a:extLst>
              <a:ext uri="{FF2B5EF4-FFF2-40B4-BE49-F238E27FC236}">
                <a16:creationId xmlns:a16="http://schemas.microsoft.com/office/drawing/2014/main" xmlns="" id="{4FDB2EE6-A9D4-47CD-8CBB-544D88E685D4}"/>
              </a:ext>
            </a:extLst>
          </xdr:cNvPr>
          <xdr:cNvSpPr>
            <a:spLocks/>
          </xdr:cNvSpPr>
        </xdr:nvSpPr>
        <xdr:spPr bwMode="auto">
          <a:xfrm>
            <a:off x="3111" y="322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0" name="Freeform 101">
            <a:extLst>
              <a:ext uri="{FF2B5EF4-FFF2-40B4-BE49-F238E27FC236}">
                <a16:creationId xmlns:a16="http://schemas.microsoft.com/office/drawing/2014/main" xmlns="" id="{14CA9D82-B9C6-4DF8-A571-69095EF1F6DA}"/>
              </a:ext>
            </a:extLst>
          </xdr:cNvPr>
          <xdr:cNvSpPr>
            <a:spLocks/>
          </xdr:cNvSpPr>
        </xdr:nvSpPr>
        <xdr:spPr bwMode="auto">
          <a:xfrm>
            <a:off x="2865" y="324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1" name="Freeform 102">
            <a:extLst>
              <a:ext uri="{FF2B5EF4-FFF2-40B4-BE49-F238E27FC236}">
                <a16:creationId xmlns:a16="http://schemas.microsoft.com/office/drawing/2014/main" xmlns="" id="{6CDFA54E-0826-43FF-B70E-54DEF7D763AE}"/>
              </a:ext>
            </a:extLst>
          </xdr:cNvPr>
          <xdr:cNvSpPr>
            <a:spLocks/>
          </xdr:cNvSpPr>
        </xdr:nvSpPr>
        <xdr:spPr bwMode="auto">
          <a:xfrm>
            <a:off x="2865" y="324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2" name="Freeform 103">
            <a:extLst>
              <a:ext uri="{FF2B5EF4-FFF2-40B4-BE49-F238E27FC236}">
                <a16:creationId xmlns:a16="http://schemas.microsoft.com/office/drawing/2014/main" xmlns="" id="{48E521F3-23A8-4EB8-9280-D66FAB978069}"/>
              </a:ext>
            </a:extLst>
          </xdr:cNvPr>
          <xdr:cNvSpPr>
            <a:spLocks/>
          </xdr:cNvSpPr>
        </xdr:nvSpPr>
        <xdr:spPr bwMode="auto">
          <a:xfrm>
            <a:off x="2616" y="322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3" name="Freeform 104">
            <a:extLst>
              <a:ext uri="{FF2B5EF4-FFF2-40B4-BE49-F238E27FC236}">
                <a16:creationId xmlns:a16="http://schemas.microsoft.com/office/drawing/2014/main" xmlns="" id="{1BE84CE1-E902-48D7-A918-B33E2FE75DA7}"/>
              </a:ext>
            </a:extLst>
          </xdr:cNvPr>
          <xdr:cNvSpPr>
            <a:spLocks/>
          </xdr:cNvSpPr>
        </xdr:nvSpPr>
        <xdr:spPr bwMode="auto">
          <a:xfrm>
            <a:off x="2616" y="322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4" name="Freeform 105">
            <a:extLst>
              <a:ext uri="{FF2B5EF4-FFF2-40B4-BE49-F238E27FC236}">
                <a16:creationId xmlns:a16="http://schemas.microsoft.com/office/drawing/2014/main" xmlns="" id="{9B2C8136-819E-4A39-8664-6E7AA8C21EE7}"/>
              </a:ext>
            </a:extLst>
          </xdr:cNvPr>
          <xdr:cNvSpPr>
            <a:spLocks/>
          </xdr:cNvSpPr>
        </xdr:nvSpPr>
        <xdr:spPr bwMode="auto">
          <a:xfrm>
            <a:off x="2379" y="313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5" name="Freeform 106">
            <a:extLst>
              <a:ext uri="{FF2B5EF4-FFF2-40B4-BE49-F238E27FC236}">
                <a16:creationId xmlns:a16="http://schemas.microsoft.com/office/drawing/2014/main" xmlns="" id="{BAE0FD37-AD4B-4B66-9000-F0694A52B5D3}"/>
              </a:ext>
            </a:extLst>
          </xdr:cNvPr>
          <xdr:cNvSpPr>
            <a:spLocks/>
          </xdr:cNvSpPr>
        </xdr:nvSpPr>
        <xdr:spPr bwMode="auto">
          <a:xfrm>
            <a:off x="2379" y="313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6" name="Freeform 107">
            <a:extLst>
              <a:ext uri="{FF2B5EF4-FFF2-40B4-BE49-F238E27FC236}">
                <a16:creationId xmlns:a16="http://schemas.microsoft.com/office/drawing/2014/main" xmlns="" id="{6E3D952D-DDD0-4ECB-B13E-E46DE77455B5}"/>
              </a:ext>
            </a:extLst>
          </xdr:cNvPr>
          <xdr:cNvSpPr>
            <a:spLocks/>
          </xdr:cNvSpPr>
        </xdr:nvSpPr>
        <xdr:spPr bwMode="auto">
          <a:xfrm>
            <a:off x="2166" y="301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8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8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7" name="Freeform 108">
            <a:extLst>
              <a:ext uri="{FF2B5EF4-FFF2-40B4-BE49-F238E27FC236}">
                <a16:creationId xmlns:a16="http://schemas.microsoft.com/office/drawing/2014/main" xmlns="" id="{3D8E8CEF-983D-4506-96B3-AF9D5C12CEC5}"/>
              </a:ext>
            </a:extLst>
          </xdr:cNvPr>
          <xdr:cNvSpPr>
            <a:spLocks/>
          </xdr:cNvSpPr>
        </xdr:nvSpPr>
        <xdr:spPr bwMode="auto">
          <a:xfrm>
            <a:off x="2166" y="301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6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6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8" name="Freeform 109">
            <a:extLst>
              <a:ext uri="{FF2B5EF4-FFF2-40B4-BE49-F238E27FC236}">
                <a16:creationId xmlns:a16="http://schemas.microsoft.com/office/drawing/2014/main" xmlns="" id="{6F498F02-879B-43D5-A246-E0FDF072D1DB}"/>
              </a:ext>
            </a:extLst>
          </xdr:cNvPr>
          <xdr:cNvSpPr>
            <a:spLocks/>
          </xdr:cNvSpPr>
        </xdr:nvSpPr>
        <xdr:spPr bwMode="auto">
          <a:xfrm>
            <a:off x="1989" y="283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9" name="Freeform 110">
            <a:extLst>
              <a:ext uri="{FF2B5EF4-FFF2-40B4-BE49-F238E27FC236}">
                <a16:creationId xmlns:a16="http://schemas.microsoft.com/office/drawing/2014/main" xmlns="" id="{28A91E37-0A7E-4A93-9618-5D6B0C5E6579}"/>
              </a:ext>
            </a:extLst>
          </xdr:cNvPr>
          <xdr:cNvSpPr>
            <a:spLocks/>
          </xdr:cNvSpPr>
        </xdr:nvSpPr>
        <xdr:spPr bwMode="auto">
          <a:xfrm>
            <a:off x="1989" y="283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0" name="Freeform 111">
            <a:extLst>
              <a:ext uri="{FF2B5EF4-FFF2-40B4-BE49-F238E27FC236}">
                <a16:creationId xmlns:a16="http://schemas.microsoft.com/office/drawing/2014/main" xmlns="" id="{DC678AB5-95D9-4817-A01D-C59D1E137111}"/>
              </a:ext>
            </a:extLst>
          </xdr:cNvPr>
          <xdr:cNvSpPr>
            <a:spLocks/>
          </xdr:cNvSpPr>
        </xdr:nvSpPr>
        <xdr:spPr bwMode="auto">
          <a:xfrm>
            <a:off x="1860" y="261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1" name="Freeform 112">
            <a:extLst>
              <a:ext uri="{FF2B5EF4-FFF2-40B4-BE49-F238E27FC236}">
                <a16:creationId xmlns:a16="http://schemas.microsoft.com/office/drawing/2014/main" xmlns="" id="{3D06A8AD-09B3-4341-BFBA-7D6178050013}"/>
              </a:ext>
            </a:extLst>
          </xdr:cNvPr>
          <xdr:cNvSpPr>
            <a:spLocks/>
          </xdr:cNvSpPr>
        </xdr:nvSpPr>
        <xdr:spPr bwMode="auto">
          <a:xfrm>
            <a:off x="1860" y="261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2" name="Freeform 113">
            <a:extLst>
              <a:ext uri="{FF2B5EF4-FFF2-40B4-BE49-F238E27FC236}">
                <a16:creationId xmlns:a16="http://schemas.microsoft.com/office/drawing/2014/main" xmlns="" id="{7B3DEF15-61EA-4BD4-B10E-495EFAC85BAF}"/>
              </a:ext>
            </a:extLst>
          </xdr:cNvPr>
          <xdr:cNvSpPr>
            <a:spLocks/>
          </xdr:cNvSpPr>
        </xdr:nvSpPr>
        <xdr:spPr bwMode="auto">
          <a:xfrm>
            <a:off x="1779" y="23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1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1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1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1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3" name="Freeform 114">
            <a:extLst>
              <a:ext uri="{FF2B5EF4-FFF2-40B4-BE49-F238E27FC236}">
                <a16:creationId xmlns:a16="http://schemas.microsoft.com/office/drawing/2014/main" xmlns="" id="{9138ADF7-F8A4-4B00-8AA9-BF850FB0F4B6}"/>
              </a:ext>
            </a:extLst>
          </xdr:cNvPr>
          <xdr:cNvSpPr>
            <a:spLocks/>
          </xdr:cNvSpPr>
        </xdr:nvSpPr>
        <xdr:spPr bwMode="auto">
          <a:xfrm>
            <a:off x="1779" y="23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7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7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7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4" name="Freeform 115">
            <a:extLst>
              <a:ext uri="{FF2B5EF4-FFF2-40B4-BE49-F238E27FC236}">
                <a16:creationId xmlns:a16="http://schemas.microsoft.com/office/drawing/2014/main" xmlns="" id="{99AAD396-0CE6-41EA-B9FF-845769D36117}"/>
              </a:ext>
            </a:extLst>
          </xdr:cNvPr>
          <xdr:cNvSpPr>
            <a:spLocks/>
          </xdr:cNvSpPr>
        </xdr:nvSpPr>
        <xdr:spPr bwMode="auto">
          <a:xfrm>
            <a:off x="1746" y="213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5" name="Freeform 116">
            <a:extLst>
              <a:ext uri="{FF2B5EF4-FFF2-40B4-BE49-F238E27FC236}">
                <a16:creationId xmlns:a16="http://schemas.microsoft.com/office/drawing/2014/main" xmlns="" id="{BF253A7E-327C-4B44-8898-DE953E61DE4D}"/>
              </a:ext>
            </a:extLst>
          </xdr:cNvPr>
          <xdr:cNvSpPr>
            <a:spLocks/>
          </xdr:cNvSpPr>
        </xdr:nvSpPr>
        <xdr:spPr bwMode="auto">
          <a:xfrm>
            <a:off x="1746" y="213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6" name="Freeform 117">
            <a:extLst>
              <a:ext uri="{FF2B5EF4-FFF2-40B4-BE49-F238E27FC236}">
                <a16:creationId xmlns:a16="http://schemas.microsoft.com/office/drawing/2014/main" xmlns="" id="{27214C1D-063D-4D54-A857-CC4FF1708846}"/>
              </a:ext>
            </a:extLst>
          </xdr:cNvPr>
          <xdr:cNvSpPr>
            <a:spLocks/>
          </xdr:cNvSpPr>
        </xdr:nvSpPr>
        <xdr:spPr bwMode="auto">
          <a:xfrm>
            <a:off x="1776" y="188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7" name="Freeform 118">
            <a:extLst>
              <a:ext uri="{FF2B5EF4-FFF2-40B4-BE49-F238E27FC236}">
                <a16:creationId xmlns:a16="http://schemas.microsoft.com/office/drawing/2014/main" xmlns="" id="{BB68CF38-C193-4356-AFB3-210B19FB1051}"/>
              </a:ext>
            </a:extLst>
          </xdr:cNvPr>
          <xdr:cNvSpPr>
            <a:spLocks/>
          </xdr:cNvSpPr>
        </xdr:nvSpPr>
        <xdr:spPr bwMode="auto">
          <a:xfrm>
            <a:off x="1776" y="188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8" name="Freeform 119">
            <a:extLst>
              <a:ext uri="{FF2B5EF4-FFF2-40B4-BE49-F238E27FC236}">
                <a16:creationId xmlns:a16="http://schemas.microsoft.com/office/drawing/2014/main" xmlns="" id="{E4D6655D-5F2F-448A-98DA-B91D307A0B5F}"/>
              </a:ext>
            </a:extLst>
          </xdr:cNvPr>
          <xdr:cNvSpPr>
            <a:spLocks/>
          </xdr:cNvSpPr>
        </xdr:nvSpPr>
        <xdr:spPr bwMode="auto">
          <a:xfrm>
            <a:off x="1854" y="1650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9" name="Freeform 120">
            <a:extLst>
              <a:ext uri="{FF2B5EF4-FFF2-40B4-BE49-F238E27FC236}">
                <a16:creationId xmlns:a16="http://schemas.microsoft.com/office/drawing/2014/main" xmlns="" id="{BAD419D2-C339-4096-AB03-B409DC04A8CA}"/>
              </a:ext>
            </a:extLst>
          </xdr:cNvPr>
          <xdr:cNvSpPr>
            <a:spLocks/>
          </xdr:cNvSpPr>
        </xdr:nvSpPr>
        <xdr:spPr bwMode="auto">
          <a:xfrm>
            <a:off x="1854" y="1650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0" name="Freeform 121">
            <a:extLst>
              <a:ext uri="{FF2B5EF4-FFF2-40B4-BE49-F238E27FC236}">
                <a16:creationId xmlns:a16="http://schemas.microsoft.com/office/drawing/2014/main" xmlns="" id="{E3EAA7EB-3A44-4D82-86FC-D415616C8C36}"/>
              </a:ext>
            </a:extLst>
          </xdr:cNvPr>
          <xdr:cNvSpPr>
            <a:spLocks/>
          </xdr:cNvSpPr>
        </xdr:nvSpPr>
        <xdr:spPr bwMode="auto">
          <a:xfrm>
            <a:off x="1992" y="1443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1" name="Freeform 122">
            <a:extLst>
              <a:ext uri="{FF2B5EF4-FFF2-40B4-BE49-F238E27FC236}">
                <a16:creationId xmlns:a16="http://schemas.microsoft.com/office/drawing/2014/main" xmlns="" id="{974A5342-676E-4795-A00B-6FEF7F5E8709}"/>
              </a:ext>
            </a:extLst>
          </xdr:cNvPr>
          <xdr:cNvSpPr>
            <a:spLocks/>
          </xdr:cNvSpPr>
        </xdr:nvSpPr>
        <xdr:spPr bwMode="auto">
          <a:xfrm>
            <a:off x="1992" y="1443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2" name="Freeform 123">
            <a:extLst>
              <a:ext uri="{FF2B5EF4-FFF2-40B4-BE49-F238E27FC236}">
                <a16:creationId xmlns:a16="http://schemas.microsoft.com/office/drawing/2014/main" xmlns="" id="{90643DDA-5B35-426D-B93C-97D0EF6A46AA}"/>
              </a:ext>
            </a:extLst>
          </xdr:cNvPr>
          <xdr:cNvSpPr>
            <a:spLocks/>
          </xdr:cNvSpPr>
        </xdr:nvSpPr>
        <xdr:spPr bwMode="auto">
          <a:xfrm>
            <a:off x="2166" y="125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3" name="Freeform 124">
            <a:extLst>
              <a:ext uri="{FF2B5EF4-FFF2-40B4-BE49-F238E27FC236}">
                <a16:creationId xmlns:a16="http://schemas.microsoft.com/office/drawing/2014/main" xmlns="" id="{9E4B251A-EF53-472F-81D6-85A5D992612A}"/>
              </a:ext>
            </a:extLst>
          </xdr:cNvPr>
          <xdr:cNvSpPr>
            <a:spLocks/>
          </xdr:cNvSpPr>
        </xdr:nvSpPr>
        <xdr:spPr bwMode="auto">
          <a:xfrm>
            <a:off x="2166" y="125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4" name="Freeform 125">
            <a:extLst>
              <a:ext uri="{FF2B5EF4-FFF2-40B4-BE49-F238E27FC236}">
                <a16:creationId xmlns:a16="http://schemas.microsoft.com/office/drawing/2014/main" xmlns="" id="{C99C5140-C5B2-46F7-A081-FF7CB177E1E6}"/>
              </a:ext>
            </a:extLst>
          </xdr:cNvPr>
          <xdr:cNvSpPr>
            <a:spLocks/>
          </xdr:cNvSpPr>
        </xdr:nvSpPr>
        <xdr:spPr bwMode="auto">
          <a:xfrm>
            <a:off x="2376" y="113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5" name="Freeform 126">
            <a:extLst>
              <a:ext uri="{FF2B5EF4-FFF2-40B4-BE49-F238E27FC236}">
                <a16:creationId xmlns:a16="http://schemas.microsoft.com/office/drawing/2014/main" xmlns="" id="{67D4E336-E09D-4013-9369-E64E77706C53}"/>
              </a:ext>
            </a:extLst>
          </xdr:cNvPr>
          <xdr:cNvSpPr>
            <a:spLocks/>
          </xdr:cNvSpPr>
        </xdr:nvSpPr>
        <xdr:spPr bwMode="auto">
          <a:xfrm>
            <a:off x="2376" y="113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6" name="Freeform 127">
            <a:extLst>
              <a:ext uri="{FF2B5EF4-FFF2-40B4-BE49-F238E27FC236}">
                <a16:creationId xmlns:a16="http://schemas.microsoft.com/office/drawing/2014/main" xmlns="" id="{4AD29DAB-0FC8-4FFB-A779-92BC922C9FF9}"/>
              </a:ext>
            </a:extLst>
          </xdr:cNvPr>
          <xdr:cNvSpPr>
            <a:spLocks/>
          </xdr:cNvSpPr>
        </xdr:nvSpPr>
        <xdr:spPr bwMode="auto">
          <a:xfrm>
            <a:off x="2607" y="1049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7" name="Freeform 128">
            <a:extLst>
              <a:ext uri="{FF2B5EF4-FFF2-40B4-BE49-F238E27FC236}">
                <a16:creationId xmlns:a16="http://schemas.microsoft.com/office/drawing/2014/main" xmlns="" id="{B6B091FD-8275-4CDD-98E8-CD0A39A6CA5B}"/>
              </a:ext>
            </a:extLst>
          </xdr:cNvPr>
          <xdr:cNvSpPr>
            <a:spLocks/>
          </xdr:cNvSpPr>
        </xdr:nvSpPr>
        <xdr:spPr bwMode="auto">
          <a:xfrm>
            <a:off x="2607" y="1049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xmlns="" id="{E2C6EC5C-C950-484B-B60F-4BC66E0DEFA0}"/>
              </a:ext>
            </a:extLst>
          </xdr:cNvPr>
          <xdr:cNvSpPr>
            <a:spLocks noChangeArrowheads="1"/>
          </xdr:cNvSpPr>
        </xdr:nvSpPr>
        <xdr:spPr bwMode="auto">
          <a:xfrm>
            <a:off x="2864" y="859"/>
            <a:ext cx="4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xmlns="" id="{EEF379C0-0644-47D7-93F0-A73E7D72FA80}"/>
              </a:ext>
            </a:extLst>
          </xdr:cNvPr>
          <xdr:cNvSpPr>
            <a:spLocks noChangeArrowheads="1"/>
          </xdr:cNvSpPr>
        </xdr:nvSpPr>
        <xdr:spPr bwMode="auto">
          <a:xfrm>
            <a:off x="3123" y="965"/>
            <a:ext cx="26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xmlns="" id="{036293E8-9325-4304-BED9-2180C8A69149}"/>
              </a:ext>
            </a:extLst>
          </xdr:cNvPr>
          <xdr:cNvSpPr>
            <a:spLocks noChangeArrowheads="1"/>
          </xdr:cNvSpPr>
        </xdr:nvSpPr>
        <xdr:spPr bwMode="auto">
          <a:xfrm>
            <a:off x="3398" y="1067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xmlns="" id="{8A142CB6-03DC-4B8A-9676-4DF3C38ACCCB}"/>
              </a:ext>
            </a:extLst>
          </xdr:cNvPr>
          <xdr:cNvSpPr>
            <a:spLocks noChangeArrowheads="1"/>
          </xdr:cNvSpPr>
        </xdr:nvSpPr>
        <xdr:spPr bwMode="auto">
          <a:xfrm>
            <a:off x="3619" y="1238"/>
            <a:ext cx="5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xmlns="" id="{FC833462-DC9A-4A45-AB61-E2875CB34A00}"/>
              </a:ext>
            </a:extLst>
          </xdr:cNvPr>
          <xdr:cNvSpPr>
            <a:spLocks noChangeArrowheads="1"/>
          </xdr:cNvSpPr>
        </xdr:nvSpPr>
        <xdr:spPr bwMode="auto">
          <a:xfrm>
            <a:off x="3791" y="1415"/>
            <a:ext cx="3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xmlns="" id="{61CAF9A2-CC0E-4A28-A16C-74CB63ABCFFC}"/>
              </a:ext>
            </a:extLst>
          </xdr:cNvPr>
          <xdr:cNvSpPr>
            <a:spLocks noChangeArrowheads="1"/>
          </xdr:cNvSpPr>
        </xdr:nvSpPr>
        <xdr:spPr bwMode="auto">
          <a:xfrm>
            <a:off x="3935" y="1630"/>
            <a:ext cx="43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xmlns="" id="{03196842-9384-4409-805C-1BB22DDDDD7D}"/>
              </a:ext>
            </a:extLst>
          </xdr:cNvPr>
          <xdr:cNvSpPr>
            <a:spLocks noChangeArrowheads="1"/>
          </xdr:cNvSpPr>
        </xdr:nvSpPr>
        <xdr:spPr bwMode="auto">
          <a:xfrm>
            <a:off x="4010" y="1864"/>
            <a:ext cx="3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xmlns="" id="{C5D2D185-2C90-4336-812D-21E9D43064F3}"/>
              </a:ext>
            </a:extLst>
          </xdr:cNvPr>
          <xdr:cNvSpPr>
            <a:spLocks noChangeArrowheads="1"/>
          </xdr:cNvSpPr>
        </xdr:nvSpPr>
        <xdr:spPr bwMode="auto">
          <a:xfrm>
            <a:off x="4045" y="2115"/>
            <a:ext cx="3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xmlns="" id="{D22637B2-D520-4CCE-923C-9C27AC677595}"/>
              </a:ext>
            </a:extLst>
          </xdr:cNvPr>
          <xdr:cNvSpPr>
            <a:spLocks noChangeArrowheads="1"/>
          </xdr:cNvSpPr>
        </xdr:nvSpPr>
        <xdr:spPr bwMode="auto">
          <a:xfrm>
            <a:off x="4008" y="2383"/>
            <a:ext cx="4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xmlns="" id="{E11BD93B-52C7-4BFD-8365-B6A4ABBB3D4B}"/>
              </a:ext>
            </a:extLst>
          </xdr:cNvPr>
          <xdr:cNvSpPr>
            <a:spLocks noChangeArrowheads="1"/>
          </xdr:cNvSpPr>
        </xdr:nvSpPr>
        <xdr:spPr bwMode="auto">
          <a:xfrm>
            <a:off x="3938" y="2599"/>
            <a:ext cx="37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xmlns="" id="{01ED0519-2FE1-4E50-9272-1ED94B36B063}"/>
              </a:ext>
            </a:extLst>
          </xdr:cNvPr>
          <xdr:cNvSpPr>
            <a:spLocks noChangeArrowheads="1"/>
          </xdr:cNvSpPr>
        </xdr:nvSpPr>
        <xdr:spPr bwMode="auto">
          <a:xfrm>
            <a:off x="3800" y="2827"/>
            <a:ext cx="34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6FE6DF40-0E00-49A1-9C12-C31A7E135D83}"/>
              </a:ext>
            </a:extLst>
          </xdr:cNvPr>
          <xdr:cNvSpPr>
            <a:spLocks noChangeArrowheads="1"/>
          </xdr:cNvSpPr>
        </xdr:nvSpPr>
        <xdr:spPr bwMode="auto">
          <a:xfrm>
            <a:off x="3587" y="3055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E125F44B-1487-4733-9311-CFAD790D949A}"/>
              </a:ext>
            </a:extLst>
          </xdr:cNvPr>
          <xdr:cNvSpPr>
            <a:spLocks noChangeArrowheads="1"/>
          </xdr:cNvSpPr>
        </xdr:nvSpPr>
        <xdr:spPr bwMode="auto">
          <a:xfrm>
            <a:off x="3357" y="3190"/>
            <a:ext cx="21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17BC4BB0-D0F4-4D6F-B5CC-8D935BE949C4}"/>
              </a:ext>
            </a:extLst>
          </xdr:cNvPr>
          <xdr:cNvSpPr>
            <a:spLocks noChangeArrowheads="1"/>
          </xdr:cNvSpPr>
        </xdr:nvSpPr>
        <xdr:spPr bwMode="auto">
          <a:xfrm>
            <a:off x="3123" y="3272"/>
            <a:ext cx="184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FDFBAD12-FA4B-46C9-805A-8FE0D9F51BDA}"/>
              </a:ext>
            </a:extLst>
          </xdr:cNvPr>
          <xdr:cNvSpPr>
            <a:spLocks noChangeArrowheads="1"/>
          </xdr:cNvSpPr>
        </xdr:nvSpPr>
        <xdr:spPr bwMode="auto">
          <a:xfrm>
            <a:off x="2873" y="3364"/>
            <a:ext cx="183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 with support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40B5AE3A-47D2-4EB8-B73A-57193C2E2409}"/>
              </a:ext>
            </a:extLst>
          </xdr:cNvPr>
          <xdr:cNvSpPr>
            <a:spLocks noChangeArrowheads="1"/>
          </xdr:cNvSpPr>
        </xdr:nvSpPr>
        <xdr:spPr bwMode="auto">
          <a:xfrm>
            <a:off x="1659" y="3296"/>
            <a:ext cx="98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0E8BE9C6-AB9B-4988-92A1-62A36125F31C}"/>
              </a:ext>
            </a:extLst>
          </xdr:cNvPr>
          <xdr:cNvSpPr>
            <a:spLocks noChangeArrowheads="1"/>
          </xdr:cNvSpPr>
        </xdr:nvSpPr>
        <xdr:spPr bwMode="auto">
          <a:xfrm>
            <a:off x="1121" y="3154"/>
            <a:ext cx="12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526615A0-38C7-4581-B664-D674C20711FB}"/>
              </a:ext>
            </a:extLst>
          </xdr:cNvPr>
          <xdr:cNvSpPr>
            <a:spLocks noChangeArrowheads="1"/>
          </xdr:cNvSpPr>
        </xdr:nvSpPr>
        <xdr:spPr bwMode="auto">
          <a:xfrm>
            <a:off x="783" y="2977"/>
            <a:ext cx="138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1424E7F5-5814-4FA8-A709-C20AFC978489}"/>
              </a:ext>
            </a:extLst>
          </xdr:cNvPr>
          <xdr:cNvSpPr>
            <a:spLocks noChangeArrowheads="1"/>
          </xdr:cNvSpPr>
        </xdr:nvSpPr>
        <xdr:spPr bwMode="auto">
          <a:xfrm>
            <a:off x="774" y="2807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17B22448-2F6B-4118-8C94-7B7899932EC4}"/>
              </a:ext>
            </a:extLst>
          </xdr:cNvPr>
          <xdr:cNvSpPr>
            <a:spLocks noChangeArrowheads="1"/>
          </xdr:cNvSpPr>
        </xdr:nvSpPr>
        <xdr:spPr bwMode="auto">
          <a:xfrm>
            <a:off x="891" y="2584"/>
            <a:ext cx="96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A7C54A5B-27F4-486E-A510-AF2702FAB538}"/>
              </a:ext>
            </a:extLst>
          </xdr:cNvPr>
          <xdr:cNvSpPr>
            <a:spLocks noChangeArrowheads="1"/>
          </xdr:cNvSpPr>
        </xdr:nvSpPr>
        <xdr:spPr bwMode="auto">
          <a:xfrm>
            <a:off x="534" y="2360"/>
            <a:ext cx="122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A932A500-58E6-4001-8FE1-E5A5CF210FB6}"/>
              </a:ext>
            </a:extLst>
          </xdr:cNvPr>
          <xdr:cNvSpPr>
            <a:spLocks noChangeArrowheads="1"/>
          </xdr:cNvSpPr>
        </xdr:nvSpPr>
        <xdr:spPr bwMode="auto">
          <a:xfrm>
            <a:off x="231" y="2107"/>
            <a:ext cx="150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0CA5D2A6-3C0E-4653-B4CE-442F76AA106F}"/>
              </a:ext>
            </a:extLst>
          </xdr:cNvPr>
          <xdr:cNvSpPr>
            <a:spLocks noChangeArrowheads="1"/>
          </xdr:cNvSpPr>
        </xdr:nvSpPr>
        <xdr:spPr bwMode="auto">
          <a:xfrm>
            <a:off x="555" y="1859"/>
            <a:ext cx="11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E187965B-1A9E-4F6D-B2BE-E729309AC8CB}"/>
              </a:ext>
            </a:extLst>
          </xdr:cNvPr>
          <xdr:cNvSpPr>
            <a:spLocks noChangeArrowheads="1"/>
          </xdr:cNvSpPr>
        </xdr:nvSpPr>
        <xdr:spPr bwMode="auto">
          <a:xfrm>
            <a:off x="527" y="1634"/>
            <a:ext cx="13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(over 15 sessions)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399919CD-2751-4FC4-8D18-CE0C776B994B}"/>
              </a:ext>
            </a:extLst>
          </xdr:cNvPr>
          <xdr:cNvSpPr>
            <a:spLocks noChangeArrowheads="1"/>
          </xdr:cNvSpPr>
        </xdr:nvSpPr>
        <xdr:spPr bwMode="auto">
          <a:xfrm>
            <a:off x="193" y="1407"/>
            <a:ext cx="179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escitalopram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6E2C48B1-4AC0-4E5F-93DD-F9B43FD62943}"/>
              </a:ext>
            </a:extLst>
          </xdr:cNvPr>
          <xdr:cNvSpPr>
            <a:spLocks noChangeArrowheads="1"/>
          </xdr:cNvSpPr>
        </xdr:nvSpPr>
        <xdr:spPr bwMode="auto">
          <a:xfrm>
            <a:off x="451" y="1229"/>
            <a:ext cx="172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amitriptyline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7DFAAA50-E062-40CA-ADED-740446261942}"/>
              </a:ext>
            </a:extLst>
          </xdr:cNvPr>
          <xdr:cNvSpPr>
            <a:spLocks noChangeArrowheads="1"/>
          </xdr:cNvSpPr>
        </xdr:nvSpPr>
        <xdr:spPr bwMode="auto">
          <a:xfrm>
            <a:off x="130" y="1088"/>
            <a:ext cx="22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TCA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16B62B91-334E-41BC-8626-6BDDFF688AED}"/>
              </a:ext>
            </a:extLst>
          </xdr:cNvPr>
          <xdr:cNvSpPr>
            <a:spLocks noChangeArrowheads="1"/>
          </xdr:cNvSpPr>
        </xdr:nvSpPr>
        <xdr:spPr bwMode="auto">
          <a:xfrm>
            <a:off x="384" y="949"/>
            <a:ext cx="228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 + fluoxetine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6E564C5A-8795-4EDE-BF1F-2B22D295CB7A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3" cy="1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5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157" name="Group 156">
          <a:extLst>
            <a:ext uri="{FF2B5EF4-FFF2-40B4-BE49-F238E27FC236}">
              <a16:creationId xmlns:a16="http://schemas.microsoft.com/office/drawing/2014/main" xmlns="" id="{5ABF3CD8-8F1F-494F-9B11-32D05A344EA7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158" name="AutoShape 3">
            <a:extLst>
              <a:ext uri="{FF2B5EF4-FFF2-40B4-BE49-F238E27FC236}">
                <a16:creationId xmlns:a16="http://schemas.microsoft.com/office/drawing/2014/main" xmlns="" id="{AF87297C-F63A-4AE1-914F-BD358FBAECD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59" name="Freeform 5">
            <a:extLst>
              <a:ext uri="{FF2B5EF4-FFF2-40B4-BE49-F238E27FC236}">
                <a16:creationId xmlns:a16="http://schemas.microsoft.com/office/drawing/2014/main" xmlns="" id="{061375C8-A3D8-47E7-8568-BAD95A8706B4}"/>
              </a:ext>
            </a:extLst>
          </xdr:cNvPr>
          <xdr:cNvSpPr>
            <a:spLocks/>
          </xdr:cNvSpPr>
        </xdr:nvSpPr>
        <xdr:spPr bwMode="auto">
          <a:xfrm>
            <a:off x="2922" y="1070"/>
            <a:ext cx="1044" cy="892"/>
          </a:xfrm>
          <a:custGeom>
            <a:avLst/>
            <a:gdLst>
              <a:gd name="T0" fmla="*/ 1044 w 1044"/>
              <a:gd name="T1" fmla="*/ 892 h 892"/>
              <a:gd name="T2" fmla="*/ 0 w 1044"/>
              <a:gd name="T3" fmla="*/ 3 h 892"/>
              <a:gd name="T4" fmla="*/ 0 w 1044"/>
              <a:gd name="T5" fmla="*/ 0 h 892"/>
              <a:gd name="T6" fmla="*/ 1044 w 1044"/>
              <a:gd name="T7" fmla="*/ 889 h 892"/>
              <a:gd name="T8" fmla="*/ 1044 w 1044"/>
              <a:gd name="T9" fmla="*/ 892 h 8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44" h="892">
                <a:moveTo>
                  <a:pt x="1044" y="892"/>
                </a:moveTo>
                <a:lnTo>
                  <a:pt x="0" y="3"/>
                </a:lnTo>
                <a:lnTo>
                  <a:pt x="0" y="0"/>
                </a:lnTo>
                <a:lnTo>
                  <a:pt x="1044" y="889"/>
                </a:lnTo>
                <a:lnTo>
                  <a:pt x="1044" y="89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0" name="Freeform 6">
            <a:extLst>
              <a:ext uri="{FF2B5EF4-FFF2-40B4-BE49-F238E27FC236}">
                <a16:creationId xmlns:a16="http://schemas.microsoft.com/office/drawing/2014/main" xmlns="" id="{CED63B30-609E-4E03-9674-76FD264EBE8A}"/>
              </a:ext>
            </a:extLst>
          </xdr:cNvPr>
          <xdr:cNvSpPr>
            <a:spLocks/>
          </xdr:cNvSpPr>
        </xdr:nvSpPr>
        <xdr:spPr bwMode="auto">
          <a:xfrm>
            <a:off x="2922" y="1070"/>
            <a:ext cx="1044" cy="892"/>
          </a:xfrm>
          <a:custGeom>
            <a:avLst/>
            <a:gdLst>
              <a:gd name="T0" fmla="*/ 348 w 348"/>
              <a:gd name="T1" fmla="*/ 297 h 297"/>
              <a:gd name="T2" fmla="*/ 0 w 348"/>
              <a:gd name="T3" fmla="*/ 1 h 297"/>
              <a:gd name="T4" fmla="*/ 0 w 348"/>
              <a:gd name="T5" fmla="*/ 0 h 297"/>
              <a:gd name="T6" fmla="*/ 348 w 348"/>
              <a:gd name="T7" fmla="*/ 296 h 297"/>
              <a:gd name="T8" fmla="*/ 348 w 348"/>
              <a:gd name="T9" fmla="*/ 297 h 2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8" h="297">
                <a:moveTo>
                  <a:pt x="348" y="297"/>
                </a:moveTo>
                <a:lnTo>
                  <a:pt x="0" y="1"/>
                </a:lnTo>
                <a:lnTo>
                  <a:pt x="0" y="0"/>
                </a:lnTo>
                <a:lnTo>
                  <a:pt x="348" y="296"/>
                </a:lnTo>
                <a:lnTo>
                  <a:pt x="348" y="29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1" name="Freeform 7">
            <a:extLst>
              <a:ext uri="{FF2B5EF4-FFF2-40B4-BE49-F238E27FC236}">
                <a16:creationId xmlns:a16="http://schemas.microsoft.com/office/drawing/2014/main" xmlns="" id="{66CA292A-685A-4B0F-B3D3-551814ACC4F9}"/>
              </a:ext>
            </a:extLst>
          </xdr:cNvPr>
          <xdr:cNvSpPr>
            <a:spLocks/>
          </xdr:cNvSpPr>
        </xdr:nvSpPr>
        <xdr:spPr bwMode="auto">
          <a:xfrm>
            <a:off x="2916" y="1070"/>
            <a:ext cx="1068" cy="1258"/>
          </a:xfrm>
          <a:custGeom>
            <a:avLst/>
            <a:gdLst>
              <a:gd name="T0" fmla="*/ 1059 w 1068"/>
              <a:gd name="T1" fmla="*/ 1258 h 1258"/>
              <a:gd name="T2" fmla="*/ 0 w 1068"/>
              <a:gd name="T3" fmla="*/ 9 h 1258"/>
              <a:gd name="T4" fmla="*/ 9 w 1068"/>
              <a:gd name="T5" fmla="*/ 0 h 1258"/>
              <a:gd name="T6" fmla="*/ 1068 w 1068"/>
              <a:gd name="T7" fmla="*/ 1249 h 1258"/>
              <a:gd name="T8" fmla="*/ 1059 w 1068"/>
              <a:gd name="T9" fmla="*/ 1258 h 12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68" h="1258">
                <a:moveTo>
                  <a:pt x="1059" y="1258"/>
                </a:moveTo>
                <a:lnTo>
                  <a:pt x="0" y="9"/>
                </a:lnTo>
                <a:lnTo>
                  <a:pt x="9" y="0"/>
                </a:lnTo>
                <a:lnTo>
                  <a:pt x="1068" y="1249"/>
                </a:lnTo>
                <a:lnTo>
                  <a:pt x="1059" y="12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2" name="Freeform 8">
            <a:extLst>
              <a:ext uri="{FF2B5EF4-FFF2-40B4-BE49-F238E27FC236}">
                <a16:creationId xmlns:a16="http://schemas.microsoft.com/office/drawing/2014/main" xmlns="" id="{1924286C-8088-403E-827C-77E049AB3C72}"/>
              </a:ext>
            </a:extLst>
          </xdr:cNvPr>
          <xdr:cNvSpPr>
            <a:spLocks/>
          </xdr:cNvSpPr>
        </xdr:nvSpPr>
        <xdr:spPr bwMode="auto">
          <a:xfrm>
            <a:off x="2916" y="1070"/>
            <a:ext cx="1068" cy="1258"/>
          </a:xfrm>
          <a:custGeom>
            <a:avLst/>
            <a:gdLst>
              <a:gd name="T0" fmla="*/ 353 w 356"/>
              <a:gd name="T1" fmla="*/ 419 h 419"/>
              <a:gd name="T2" fmla="*/ 0 w 356"/>
              <a:gd name="T3" fmla="*/ 3 h 419"/>
              <a:gd name="T4" fmla="*/ 3 w 356"/>
              <a:gd name="T5" fmla="*/ 0 h 419"/>
              <a:gd name="T6" fmla="*/ 356 w 356"/>
              <a:gd name="T7" fmla="*/ 416 h 419"/>
              <a:gd name="T8" fmla="*/ 353 w 356"/>
              <a:gd name="T9" fmla="*/ 419 h 4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6" h="419">
                <a:moveTo>
                  <a:pt x="353" y="419"/>
                </a:moveTo>
                <a:lnTo>
                  <a:pt x="0" y="3"/>
                </a:lnTo>
                <a:lnTo>
                  <a:pt x="3" y="0"/>
                </a:lnTo>
                <a:lnTo>
                  <a:pt x="356" y="416"/>
                </a:lnTo>
                <a:lnTo>
                  <a:pt x="353" y="41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3" name="Freeform 9">
            <a:extLst>
              <a:ext uri="{FF2B5EF4-FFF2-40B4-BE49-F238E27FC236}">
                <a16:creationId xmlns:a16="http://schemas.microsoft.com/office/drawing/2014/main" xmlns="" id="{BB8D71F0-85E0-43CD-82D1-4089DEA80371}"/>
              </a:ext>
            </a:extLst>
          </xdr:cNvPr>
          <xdr:cNvSpPr>
            <a:spLocks/>
          </xdr:cNvSpPr>
        </xdr:nvSpPr>
        <xdr:spPr bwMode="auto">
          <a:xfrm>
            <a:off x="2865" y="1145"/>
            <a:ext cx="381" cy="2096"/>
          </a:xfrm>
          <a:custGeom>
            <a:avLst/>
            <a:gdLst>
              <a:gd name="T0" fmla="*/ 0 w 381"/>
              <a:gd name="T1" fmla="*/ 2096 h 2096"/>
              <a:gd name="T2" fmla="*/ 378 w 381"/>
              <a:gd name="T3" fmla="*/ 0 h 2096"/>
              <a:gd name="T4" fmla="*/ 381 w 381"/>
              <a:gd name="T5" fmla="*/ 0 h 2096"/>
              <a:gd name="T6" fmla="*/ 3 w 381"/>
              <a:gd name="T7" fmla="*/ 2096 h 2096"/>
              <a:gd name="T8" fmla="*/ 0 w 381"/>
              <a:gd name="T9" fmla="*/ 2096 h 20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1" h="2096">
                <a:moveTo>
                  <a:pt x="0" y="2096"/>
                </a:moveTo>
                <a:lnTo>
                  <a:pt x="378" y="0"/>
                </a:lnTo>
                <a:lnTo>
                  <a:pt x="381" y="0"/>
                </a:lnTo>
                <a:lnTo>
                  <a:pt x="3" y="2096"/>
                </a:lnTo>
                <a:lnTo>
                  <a:pt x="0" y="209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4" name="Freeform 10">
            <a:extLst>
              <a:ext uri="{FF2B5EF4-FFF2-40B4-BE49-F238E27FC236}">
                <a16:creationId xmlns:a16="http://schemas.microsoft.com/office/drawing/2014/main" xmlns="" id="{726CBC7E-6E36-46EF-969D-34D7F23EEFC4}"/>
              </a:ext>
            </a:extLst>
          </xdr:cNvPr>
          <xdr:cNvSpPr>
            <a:spLocks/>
          </xdr:cNvSpPr>
        </xdr:nvSpPr>
        <xdr:spPr bwMode="auto">
          <a:xfrm>
            <a:off x="2865" y="1145"/>
            <a:ext cx="381" cy="2096"/>
          </a:xfrm>
          <a:custGeom>
            <a:avLst/>
            <a:gdLst>
              <a:gd name="T0" fmla="*/ 0 w 127"/>
              <a:gd name="T1" fmla="*/ 698 h 698"/>
              <a:gd name="T2" fmla="*/ 126 w 127"/>
              <a:gd name="T3" fmla="*/ 0 h 698"/>
              <a:gd name="T4" fmla="*/ 127 w 127"/>
              <a:gd name="T5" fmla="*/ 0 h 698"/>
              <a:gd name="T6" fmla="*/ 1 w 127"/>
              <a:gd name="T7" fmla="*/ 698 h 698"/>
              <a:gd name="T8" fmla="*/ 0 w 127"/>
              <a:gd name="T9" fmla="*/ 698 h 6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7" h="698">
                <a:moveTo>
                  <a:pt x="0" y="698"/>
                </a:moveTo>
                <a:lnTo>
                  <a:pt x="126" y="0"/>
                </a:lnTo>
                <a:lnTo>
                  <a:pt x="127" y="0"/>
                </a:lnTo>
                <a:lnTo>
                  <a:pt x="1" y="698"/>
                </a:lnTo>
                <a:lnTo>
                  <a:pt x="0" y="69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5" name="Freeform 11">
            <a:extLst>
              <a:ext uri="{FF2B5EF4-FFF2-40B4-BE49-F238E27FC236}">
                <a16:creationId xmlns:a16="http://schemas.microsoft.com/office/drawing/2014/main" xmlns="" id="{5F95BE93-3159-47CA-BEAB-5A7A5704765E}"/>
              </a:ext>
            </a:extLst>
          </xdr:cNvPr>
          <xdr:cNvSpPr>
            <a:spLocks/>
          </xdr:cNvSpPr>
        </xdr:nvSpPr>
        <xdr:spPr bwMode="auto">
          <a:xfrm>
            <a:off x="2532" y="1142"/>
            <a:ext cx="711" cy="2039"/>
          </a:xfrm>
          <a:custGeom>
            <a:avLst/>
            <a:gdLst>
              <a:gd name="T0" fmla="*/ 0 w 711"/>
              <a:gd name="T1" fmla="*/ 2039 h 2039"/>
              <a:gd name="T2" fmla="*/ 708 w 711"/>
              <a:gd name="T3" fmla="*/ 0 h 2039"/>
              <a:gd name="T4" fmla="*/ 711 w 711"/>
              <a:gd name="T5" fmla="*/ 3 h 2039"/>
              <a:gd name="T6" fmla="*/ 3 w 711"/>
              <a:gd name="T7" fmla="*/ 2039 h 2039"/>
              <a:gd name="T8" fmla="*/ 0 w 711"/>
              <a:gd name="T9" fmla="*/ 2039 h 20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1" h="2039">
                <a:moveTo>
                  <a:pt x="0" y="2039"/>
                </a:moveTo>
                <a:lnTo>
                  <a:pt x="708" y="0"/>
                </a:lnTo>
                <a:lnTo>
                  <a:pt x="711" y="3"/>
                </a:lnTo>
                <a:lnTo>
                  <a:pt x="3" y="2039"/>
                </a:lnTo>
                <a:lnTo>
                  <a:pt x="0" y="20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6" name="Freeform 12">
            <a:extLst>
              <a:ext uri="{FF2B5EF4-FFF2-40B4-BE49-F238E27FC236}">
                <a16:creationId xmlns:a16="http://schemas.microsoft.com/office/drawing/2014/main" xmlns="" id="{98DE834D-A873-4C61-8ABC-FB380E5A5AA2}"/>
              </a:ext>
            </a:extLst>
          </xdr:cNvPr>
          <xdr:cNvSpPr>
            <a:spLocks/>
          </xdr:cNvSpPr>
        </xdr:nvSpPr>
        <xdr:spPr bwMode="auto">
          <a:xfrm>
            <a:off x="2532" y="1142"/>
            <a:ext cx="711" cy="2039"/>
          </a:xfrm>
          <a:custGeom>
            <a:avLst/>
            <a:gdLst>
              <a:gd name="T0" fmla="*/ 0 w 237"/>
              <a:gd name="T1" fmla="*/ 679 h 679"/>
              <a:gd name="T2" fmla="*/ 236 w 237"/>
              <a:gd name="T3" fmla="*/ 0 h 679"/>
              <a:gd name="T4" fmla="*/ 237 w 237"/>
              <a:gd name="T5" fmla="*/ 1 h 679"/>
              <a:gd name="T6" fmla="*/ 1 w 237"/>
              <a:gd name="T7" fmla="*/ 679 h 679"/>
              <a:gd name="T8" fmla="*/ 0 w 237"/>
              <a:gd name="T9" fmla="*/ 679 h 6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7" h="679">
                <a:moveTo>
                  <a:pt x="0" y="679"/>
                </a:moveTo>
                <a:lnTo>
                  <a:pt x="236" y="0"/>
                </a:lnTo>
                <a:lnTo>
                  <a:pt x="237" y="1"/>
                </a:lnTo>
                <a:lnTo>
                  <a:pt x="1" y="679"/>
                </a:lnTo>
                <a:lnTo>
                  <a:pt x="0" y="67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7" name="Freeform 13">
            <a:extLst>
              <a:ext uri="{FF2B5EF4-FFF2-40B4-BE49-F238E27FC236}">
                <a16:creationId xmlns:a16="http://schemas.microsoft.com/office/drawing/2014/main" xmlns="" id="{B9E71088-E0AA-4AD0-8C03-A7B049FD27D6}"/>
              </a:ext>
            </a:extLst>
          </xdr:cNvPr>
          <xdr:cNvSpPr>
            <a:spLocks/>
          </xdr:cNvSpPr>
        </xdr:nvSpPr>
        <xdr:spPr bwMode="auto">
          <a:xfrm>
            <a:off x="3588" y="1328"/>
            <a:ext cx="231" cy="262"/>
          </a:xfrm>
          <a:custGeom>
            <a:avLst/>
            <a:gdLst>
              <a:gd name="T0" fmla="*/ 231 w 231"/>
              <a:gd name="T1" fmla="*/ 262 h 262"/>
              <a:gd name="T2" fmla="*/ 0 w 231"/>
              <a:gd name="T3" fmla="*/ 0 h 262"/>
              <a:gd name="T4" fmla="*/ 3 w 231"/>
              <a:gd name="T5" fmla="*/ 0 h 262"/>
              <a:gd name="T6" fmla="*/ 231 w 231"/>
              <a:gd name="T7" fmla="*/ 262 h 2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31" h="262">
                <a:moveTo>
                  <a:pt x="231" y="262"/>
                </a:moveTo>
                <a:lnTo>
                  <a:pt x="0" y="0"/>
                </a:lnTo>
                <a:lnTo>
                  <a:pt x="3" y="0"/>
                </a:lnTo>
                <a:lnTo>
                  <a:pt x="231" y="26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8" name="Freeform 14">
            <a:extLst>
              <a:ext uri="{FF2B5EF4-FFF2-40B4-BE49-F238E27FC236}">
                <a16:creationId xmlns:a16="http://schemas.microsoft.com/office/drawing/2014/main" xmlns="" id="{E5DB9A63-7826-4488-9D90-3332F9C3CCD0}"/>
              </a:ext>
            </a:extLst>
          </xdr:cNvPr>
          <xdr:cNvSpPr>
            <a:spLocks/>
          </xdr:cNvSpPr>
        </xdr:nvSpPr>
        <xdr:spPr bwMode="auto">
          <a:xfrm>
            <a:off x="3588" y="1328"/>
            <a:ext cx="231" cy="262"/>
          </a:xfrm>
          <a:custGeom>
            <a:avLst/>
            <a:gdLst>
              <a:gd name="T0" fmla="*/ 77 w 77"/>
              <a:gd name="T1" fmla="*/ 87 h 87"/>
              <a:gd name="T2" fmla="*/ 0 w 77"/>
              <a:gd name="T3" fmla="*/ 0 h 87"/>
              <a:gd name="T4" fmla="*/ 1 w 77"/>
              <a:gd name="T5" fmla="*/ 0 h 87"/>
              <a:gd name="T6" fmla="*/ 77 w 77"/>
              <a:gd name="T7" fmla="*/ 87 h 87"/>
              <a:gd name="T8" fmla="*/ 77 w 77"/>
              <a:gd name="T9" fmla="*/ 87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7" h="87">
                <a:moveTo>
                  <a:pt x="77" y="87"/>
                </a:moveTo>
                <a:lnTo>
                  <a:pt x="0" y="0"/>
                </a:lnTo>
                <a:lnTo>
                  <a:pt x="1" y="0"/>
                </a:lnTo>
                <a:lnTo>
                  <a:pt x="77" y="87"/>
                </a:lnTo>
                <a:lnTo>
                  <a:pt x="77" y="8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9" name="Freeform 15">
            <a:extLst>
              <a:ext uri="{FF2B5EF4-FFF2-40B4-BE49-F238E27FC236}">
                <a16:creationId xmlns:a16="http://schemas.microsoft.com/office/drawing/2014/main" xmlns="" id="{755673D8-EF16-4FD6-B83C-672C0D4CBF26}"/>
              </a:ext>
            </a:extLst>
          </xdr:cNvPr>
          <xdr:cNvSpPr>
            <a:spLocks/>
          </xdr:cNvSpPr>
        </xdr:nvSpPr>
        <xdr:spPr bwMode="auto">
          <a:xfrm>
            <a:off x="3567" y="1334"/>
            <a:ext cx="6" cy="1643"/>
          </a:xfrm>
          <a:custGeom>
            <a:avLst/>
            <a:gdLst>
              <a:gd name="T0" fmla="*/ 0 w 6"/>
              <a:gd name="T1" fmla="*/ 1643 h 1643"/>
              <a:gd name="T2" fmla="*/ 6 w 6"/>
              <a:gd name="T3" fmla="*/ 0 h 1643"/>
              <a:gd name="T4" fmla="*/ 6 w 6"/>
              <a:gd name="T5" fmla="*/ 0 h 1643"/>
              <a:gd name="T6" fmla="*/ 3 w 6"/>
              <a:gd name="T7" fmla="*/ 1643 h 1643"/>
              <a:gd name="T8" fmla="*/ 0 w 6"/>
              <a:gd name="T9" fmla="*/ 1643 h 16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1643">
                <a:moveTo>
                  <a:pt x="0" y="1643"/>
                </a:moveTo>
                <a:lnTo>
                  <a:pt x="6" y="0"/>
                </a:lnTo>
                <a:lnTo>
                  <a:pt x="6" y="0"/>
                </a:lnTo>
                <a:lnTo>
                  <a:pt x="3" y="1643"/>
                </a:lnTo>
                <a:lnTo>
                  <a:pt x="0" y="16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0" name="Freeform 16">
            <a:extLst>
              <a:ext uri="{FF2B5EF4-FFF2-40B4-BE49-F238E27FC236}">
                <a16:creationId xmlns:a16="http://schemas.microsoft.com/office/drawing/2014/main" xmlns="" id="{18903932-3D54-4F8C-B1A5-53337C94CED7}"/>
              </a:ext>
            </a:extLst>
          </xdr:cNvPr>
          <xdr:cNvSpPr>
            <a:spLocks/>
          </xdr:cNvSpPr>
        </xdr:nvSpPr>
        <xdr:spPr bwMode="auto">
          <a:xfrm>
            <a:off x="3567" y="1334"/>
            <a:ext cx="6" cy="1643"/>
          </a:xfrm>
          <a:custGeom>
            <a:avLst/>
            <a:gdLst>
              <a:gd name="T0" fmla="*/ 0 w 2"/>
              <a:gd name="T1" fmla="*/ 547 h 547"/>
              <a:gd name="T2" fmla="*/ 2 w 2"/>
              <a:gd name="T3" fmla="*/ 0 h 547"/>
              <a:gd name="T4" fmla="*/ 2 w 2"/>
              <a:gd name="T5" fmla="*/ 0 h 547"/>
              <a:gd name="T6" fmla="*/ 1 w 2"/>
              <a:gd name="T7" fmla="*/ 547 h 547"/>
              <a:gd name="T8" fmla="*/ 0 w 2"/>
              <a:gd name="T9" fmla="*/ 547 h 5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547">
                <a:moveTo>
                  <a:pt x="0" y="547"/>
                </a:moveTo>
                <a:lnTo>
                  <a:pt x="2" y="0"/>
                </a:lnTo>
                <a:lnTo>
                  <a:pt x="2" y="0"/>
                </a:lnTo>
                <a:lnTo>
                  <a:pt x="1" y="547"/>
                </a:lnTo>
                <a:lnTo>
                  <a:pt x="0" y="54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1" name="Freeform 17">
            <a:extLst>
              <a:ext uri="{FF2B5EF4-FFF2-40B4-BE49-F238E27FC236}">
                <a16:creationId xmlns:a16="http://schemas.microsoft.com/office/drawing/2014/main" xmlns="" id="{8C215311-9FBA-4864-B230-3B7A17E616C0}"/>
              </a:ext>
            </a:extLst>
          </xdr:cNvPr>
          <xdr:cNvSpPr>
            <a:spLocks/>
          </xdr:cNvSpPr>
        </xdr:nvSpPr>
        <xdr:spPr bwMode="auto">
          <a:xfrm>
            <a:off x="2535" y="1328"/>
            <a:ext cx="1029" cy="1856"/>
          </a:xfrm>
          <a:custGeom>
            <a:avLst/>
            <a:gdLst>
              <a:gd name="T0" fmla="*/ 0 w 1029"/>
              <a:gd name="T1" fmla="*/ 1853 h 1856"/>
              <a:gd name="T2" fmla="*/ 1026 w 1029"/>
              <a:gd name="T3" fmla="*/ 0 h 1856"/>
              <a:gd name="T4" fmla="*/ 1029 w 1029"/>
              <a:gd name="T5" fmla="*/ 3 h 1856"/>
              <a:gd name="T6" fmla="*/ 3 w 1029"/>
              <a:gd name="T7" fmla="*/ 1856 h 1856"/>
              <a:gd name="T8" fmla="*/ 0 w 1029"/>
              <a:gd name="T9" fmla="*/ 1853 h 18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29" h="1856">
                <a:moveTo>
                  <a:pt x="0" y="1853"/>
                </a:moveTo>
                <a:lnTo>
                  <a:pt x="1026" y="0"/>
                </a:lnTo>
                <a:lnTo>
                  <a:pt x="1029" y="3"/>
                </a:lnTo>
                <a:lnTo>
                  <a:pt x="3" y="1856"/>
                </a:lnTo>
                <a:lnTo>
                  <a:pt x="0" y="185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2" name="Freeform 18">
            <a:extLst>
              <a:ext uri="{FF2B5EF4-FFF2-40B4-BE49-F238E27FC236}">
                <a16:creationId xmlns:a16="http://schemas.microsoft.com/office/drawing/2014/main" xmlns="" id="{FD406BB1-0251-4867-A4EF-885CAA3329E0}"/>
              </a:ext>
            </a:extLst>
          </xdr:cNvPr>
          <xdr:cNvSpPr>
            <a:spLocks/>
          </xdr:cNvSpPr>
        </xdr:nvSpPr>
        <xdr:spPr bwMode="auto">
          <a:xfrm>
            <a:off x="2535" y="1328"/>
            <a:ext cx="1029" cy="1856"/>
          </a:xfrm>
          <a:custGeom>
            <a:avLst/>
            <a:gdLst>
              <a:gd name="T0" fmla="*/ 0 w 343"/>
              <a:gd name="T1" fmla="*/ 617 h 618"/>
              <a:gd name="T2" fmla="*/ 342 w 343"/>
              <a:gd name="T3" fmla="*/ 0 h 618"/>
              <a:gd name="T4" fmla="*/ 343 w 343"/>
              <a:gd name="T5" fmla="*/ 1 h 618"/>
              <a:gd name="T6" fmla="*/ 1 w 343"/>
              <a:gd name="T7" fmla="*/ 618 h 618"/>
              <a:gd name="T8" fmla="*/ 0 w 343"/>
              <a:gd name="T9" fmla="*/ 617 h 6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3" h="618">
                <a:moveTo>
                  <a:pt x="0" y="617"/>
                </a:moveTo>
                <a:lnTo>
                  <a:pt x="342" y="0"/>
                </a:lnTo>
                <a:lnTo>
                  <a:pt x="343" y="1"/>
                </a:lnTo>
                <a:lnTo>
                  <a:pt x="1" y="618"/>
                </a:lnTo>
                <a:lnTo>
                  <a:pt x="0" y="61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3" name="Freeform 19">
            <a:extLst>
              <a:ext uri="{FF2B5EF4-FFF2-40B4-BE49-F238E27FC236}">
                <a16:creationId xmlns:a16="http://schemas.microsoft.com/office/drawing/2014/main" xmlns="" id="{66835F86-5092-4136-A380-6FE74F61B03A}"/>
              </a:ext>
            </a:extLst>
          </xdr:cNvPr>
          <xdr:cNvSpPr>
            <a:spLocks/>
          </xdr:cNvSpPr>
        </xdr:nvSpPr>
        <xdr:spPr bwMode="auto">
          <a:xfrm>
            <a:off x="1953" y="1325"/>
            <a:ext cx="1602" cy="1369"/>
          </a:xfrm>
          <a:custGeom>
            <a:avLst/>
            <a:gdLst>
              <a:gd name="T0" fmla="*/ 0 w 1602"/>
              <a:gd name="T1" fmla="*/ 1366 h 1369"/>
              <a:gd name="T2" fmla="*/ 1602 w 1602"/>
              <a:gd name="T3" fmla="*/ 0 h 1369"/>
              <a:gd name="T4" fmla="*/ 1602 w 1602"/>
              <a:gd name="T5" fmla="*/ 0 h 1369"/>
              <a:gd name="T6" fmla="*/ 3 w 1602"/>
              <a:gd name="T7" fmla="*/ 1369 h 1369"/>
              <a:gd name="T8" fmla="*/ 0 w 1602"/>
              <a:gd name="T9" fmla="*/ 1366 h 13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02" h="1369">
                <a:moveTo>
                  <a:pt x="0" y="1366"/>
                </a:moveTo>
                <a:lnTo>
                  <a:pt x="1602" y="0"/>
                </a:lnTo>
                <a:lnTo>
                  <a:pt x="1602" y="0"/>
                </a:lnTo>
                <a:lnTo>
                  <a:pt x="3" y="1369"/>
                </a:lnTo>
                <a:lnTo>
                  <a:pt x="0" y="136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4" name="Freeform 20">
            <a:extLst>
              <a:ext uri="{FF2B5EF4-FFF2-40B4-BE49-F238E27FC236}">
                <a16:creationId xmlns:a16="http://schemas.microsoft.com/office/drawing/2014/main" xmlns="" id="{381C2760-1319-4D37-BC2B-FFE8DBC4A24F}"/>
              </a:ext>
            </a:extLst>
          </xdr:cNvPr>
          <xdr:cNvSpPr>
            <a:spLocks/>
          </xdr:cNvSpPr>
        </xdr:nvSpPr>
        <xdr:spPr bwMode="auto">
          <a:xfrm>
            <a:off x="1953" y="1325"/>
            <a:ext cx="1602" cy="1369"/>
          </a:xfrm>
          <a:custGeom>
            <a:avLst/>
            <a:gdLst>
              <a:gd name="T0" fmla="*/ 0 w 534"/>
              <a:gd name="T1" fmla="*/ 455 h 456"/>
              <a:gd name="T2" fmla="*/ 534 w 534"/>
              <a:gd name="T3" fmla="*/ 0 h 456"/>
              <a:gd name="T4" fmla="*/ 534 w 534"/>
              <a:gd name="T5" fmla="*/ 0 h 456"/>
              <a:gd name="T6" fmla="*/ 1 w 534"/>
              <a:gd name="T7" fmla="*/ 456 h 456"/>
              <a:gd name="T8" fmla="*/ 0 w 534"/>
              <a:gd name="T9" fmla="*/ 455 h 4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34" h="456">
                <a:moveTo>
                  <a:pt x="0" y="455"/>
                </a:moveTo>
                <a:lnTo>
                  <a:pt x="534" y="0"/>
                </a:lnTo>
                <a:lnTo>
                  <a:pt x="534" y="0"/>
                </a:lnTo>
                <a:lnTo>
                  <a:pt x="1" y="456"/>
                </a:lnTo>
                <a:lnTo>
                  <a:pt x="0" y="45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5" name="Freeform 21">
            <a:extLst>
              <a:ext uri="{FF2B5EF4-FFF2-40B4-BE49-F238E27FC236}">
                <a16:creationId xmlns:a16="http://schemas.microsoft.com/office/drawing/2014/main" xmlns="" id="{C7AEA90F-24C9-4614-BA2B-ECBB581B1AAF}"/>
              </a:ext>
            </a:extLst>
          </xdr:cNvPr>
          <xdr:cNvSpPr>
            <a:spLocks/>
          </xdr:cNvSpPr>
        </xdr:nvSpPr>
        <xdr:spPr bwMode="auto">
          <a:xfrm>
            <a:off x="1797" y="1322"/>
            <a:ext cx="1755" cy="1021"/>
          </a:xfrm>
          <a:custGeom>
            <a:avLst/>
            <a:gdLst>
              <a:gd name="T0" fmla="*/ 0 w 1755"/>
              <a:gd name="T1" fmla="*/ 1021 h 1021"/>
              <a:gd name="T2" fmla="*/ 1755 w 1755"/>
              <a:gd name="T3" fmla="*/ 0 h 1021"/>
              <a:gd name="T4" fmla="*/ 1755 w 1755"/>
              <a:gd name="T5" fmla="*/ 0 h 1021"/>
              <a:gd name="T6" fmla="*/ 0 w 1755"/>
              <a:gd name="T7" fmla="*/ 1021 h 10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55" h="1021">
                <a:moveTo>
                  <a:pt x="0" y="1021"/>
                </a:moveTo>
                <a:lnTo>
                  <a:pt x="1755" y="0"/>
                </a:lnTo>
                <a:lnTo>
                  <a:pt x="1755" y="0"/>
                </a:lnTo>
                <a:lnTo>
                  <a:pt x="0" y="10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6" name="Freeform 22">
            <a:extLst>
              <a:ext uri="{FF2B5EF4-FFF2-40B4-BE49-F238E27FC236}">
                <a16:creationId xmlns:a16="http://schemas.microsoft.com/office/drawing/2014/main" xmlns="" id="{EFBB41D4-AE87-42A0-9B80-E282B102341A}"/>
              </a:ext>
            </a:extLst>
          </xdr:cNvPr>
          <xdr:cNvSpPr>
            <a:spLocks/>
          </xdr:cNvSpPr>
        </xdr:nvSpPr>
        <xdr:spPr bwMode="auto">
          <a:xfrm>
            <a:off x="1797" y="1322"/>
            <a:ext cx="1755" cy="1021"/>
          </a:xfrm>
          <a:custGeom>
            <a:avLst/>
            <a:gdLst>
              <a:gd name="T0" fmla="*/ 0 w 585"/>
              <a:gd name="T1" fmla="*/ 340 h 340"/>
              <a:gd name="T2" fmla="*/ 585 w 585"/>
              <a:gd name="T3" fmla="*/ 0 h 340"/>
              <a:gd name="T4" fmla="*/ 585 w 585"/>
              <a:gd name="T5" fmla="*/ 0 h 340"/>
              <a:gd name="T6" fmla="*/ 0 w 585"/>
              <a:gd name="T7" fmla="*/ 340 h 340"/>
              <a:gd name="T8" fmla="*/ 0 w 585"/>
              <a:gd name="T9" fmla="*/ 340 h 3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85" h="340">
                <a:moveTo>
                  <a:pt x="0" y="340"/>
                </a:moveTo>
                <a:lnTo>
                  <a:pt x="585" y="0"/>
                </a:lnTo>
                <a:lnTo>
                  <a:pt x="585" y="0"/>
                </a:lnTo>
                <a:lnTo>
                  <a:pt x="0" y="340"/>
                </a:lnTo>
                <a:lnTo>
                  <a:pt x="0" y="34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7" name="Freeform 23">
            <a:extLst>
              <a:ext uri="{FF2B5EF4-FFF2-40B4-BE49-F238E27FC236}">
                <a16:creationId xmlns:a16="http://schemas.microsoft.com/office/drawing/2014/main" xmlns="" id="{7E6DCFD4-193A-4606-B782-FA0D223805CF}"/>
              </a:ext>
            </a:extLst>
          </xdr:cNvPr>
          <xdr:cNvSpPr>
            <a:spLocks/>
          </xdr:cNvSpPr>
        </xdr:nvSpPr>
        <xdr:spPr bwMode="auto">
          <a:xfrm>
            <a:off x="1791" y="1316"/>
            <a:ext cx="1761" cy="640"/>
          </a:xfrm>
          <a:custGeom>
            <a:avLst/>
            <a:gdLst>
              <a:gd name="T0" fmla="*/ 0 w 1761"/>
              <a:gd name="T1" fmla="*/ 637 h 640"/>
              <a:gd name="T2" fmla="*/ 1761 w 1761"/>
              <a:gd name="T3" fmla="*/ 0 h 640"/>
              <a:gd name="T4" fmla="*/ 1761 w 1761"/>
              <a:gd name="T5" fmla="*/ 3 h 640"/>
              <a:gd name="T6" fmla="*/ 0 w 1761"/>
              <a:gd name="T7" fmla="*/ 640 h 640"/>
              <a:gd name="T8" fmla="*/ 0 w 1761"/>
              <a:gd name="T9" fmla="*/ 637 h 6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61" h="640">
                <a:moveTo>
                  <a:pt x="0" y="637"/>
                </a:moveTo>
                <a:lnTo>
                  <a:pt x="1761" y="0"/>
                </a:lnTo>
                <a:lnTo>
                  <a:pt x="1761" y="3"/>
                </a:lnTo>
                <a:lnTo>
                  <a:pt x="0" y="640"/>
                </a:lnTo>
                <a:lnTo>
                  <a:pt x="0" y="63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8" name="Freeform 24">
            <a:extLst>
              <a:ext uri="{FF2B5EF4-FFF2-40B4-BE49-F238E27FC236}">
                <a16:creationId xmlns:a16="http://schemas.microsoft.com/office/drawing/2014/main" xmlns="" id="{3DB50BEE-A16E-4D2C-BB0F-EE7940141595}"/>
              </a:ext>
            </a:extLst>
          </xdr:cNvPr>
          <xdr:cNvSpPr>
            <a:spLocks/>
          </xdr:cNvSpPr>
        </xdr:nvSpPr>
        <xdr:spPr bwMode="auto">
          <a:xfrm>
            <a:off x="1791" y="1316"/>
            <a:ext cx="1761" cy="640"/>
          </a:xfrm>
          <a:custGeom>
            <a:avLst/>
            <a:gdLst>
              <a:gd name="T0" fmla="*/ 0 w 587"/>
              <a:gd name="T1" fmla="*/ 212 h 213"/>
              <a:gd name="T2" fmla="*/ 587 w 587"/>
              <a:gd name="T3" fmla="*/ 0 h 213"/>
              <a:gd name="T4" fmla="*/ 587 w 587"/>
              <a:gd name="T5" fmla="*/ 1 h 213"/>
              <a:gd name="T6" fmla="*/ 0 w 587"/>
              <a:gd name="T7" fmla="*/ 213 h 213"/>
              <a:gd name="T8" fmla="*/ 0 w 587"/>
              <a:gd name="T9" fmla="*/ 212 h 2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87" h="213">
                <a:moveTo>
                  <a:pt x="0" y="212"/>
                </a:moveTo>
                <a:lnTo>
                  <a:pt x="587" y="0"/>
                </a:lnTo>
                <a:lnTo>
                  <a:pt x="587" y="1"/>
                </a:lnTo>
                <a:lnTo>
                  <a:pt x="0" y="213"/>
                </a:lnTo>
                <a:lnTo>
                  <a:pt x="0" y="21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9" name="Freeform 25">
            <a:extLst>
              <a:ext uri="{FF2B5EF4-FFF2-40B4-BE49-F238E27FC236}">
                <a16:creationId xmlns:a16="http://schemas.microsoft.com/office/drawing/2014/main" xmlns="" id="{27E649A8-5FA1-4E88-B237-0C807B5691ED}"/>
              </a:ext>
            </a:extLst>
          </xdr:cNvPr>
          <xdr:cNvSpPr>
            <a:spLocks/>
          </xdr:cNvSpPr>
        </xdr:nvSpPr>
        <xdr:spPr bwMode="auto">
          <a:xfrm>
            <a:off x="3981" y="2001"/>
            <a:ext cx="15" cy="318"/>
          </a:xfrm>
          <a:custGeom>
            <a:avLst/>
            <a:gdLst>
              <a:gd name="T0" fmla="*/ 9 w 15"/>
              <a:gd name="T1" fmla="*/ 318 h 318"/>
              <a:gd name="T2" fmla="*/ 0 w 15"/>
              <a:gd name="T3" fmla="*/ 0 h 318"/>
              <a:gd name="T4" fmla="*/ 6 w 15"/>
              <a:gd name="T5" fmla="*/ 0 h 318"/>
              <a:gd name="T6" fmla="*/ 15 w 15"/>
              <a:gd name="T7" fmla="*/ 318 h 318"/>
              <a:gd name="T8" fmla="*/ 9 w 15"/>
              <a:gd name="T9" fmla="*/ 318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" h="318">
                <a:moveTo>
                  <a:pt x="9" y="318"/>
                </a:moveTo>
                <a:lnTo>
                  <a:pt x="0" y="0"/>
                </a:lnTo>
                <a:lnTo>
                  <a:pt x="6" y="0"/>
                </a:lnTo>
                <a:lnTo>
                  <a:pt x="15" y="318"/>
                </a:lnTo>
                <a:lnTo>
                  <a:pt x="9" y="31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0" name="Freeform 26">
            <a:extLst>
              <a:ext uri="{FF2B5EF4-FFF2-40B4-BE49-F238E27FC236}">
                <a16:creationId xmlns:a16="http://schemas.microsoft.com/office/drawing/2014/main" xmlns="" id="{B1E677CE-2B5D-43A9-B816-BBED56BD3446}"/>
              </a:ext>
            </a:extLst>
          </xdr:cNvPr>
          <xdr:cNvSpPr>
            <a:spLocks/>
          </xdr:cNvSpPr>
        </xdr:nvSpPr>
        <xdr:spPr bwMode="auto">
          <a:xfrm>
            <a:off x="3981" y="2001"/>
            <a:ext cx="15" cy="318"/>
          </a:xfrm>
          <a:custGeom>
            <a:avLst/>
            <a:gdLst>
              <a:gd name="T0" fmla="*/ 3 w 5"/>
              <a:gd name="T1" fmla="*/ 106 h 106"/>
              <a:gd name="T2" fmla="*/ 0 w 5"/>
              <a:gd name="T3" fmla="*/ 0 h 106"/>
              <a:gd name="T4" fmla="*/ 2 w 5"/>
              <a:gd name="T5" fmla="*/ 0 h 106"/>
              <a:gd name="T6" fmla="*/ 5 w 5"/>
              <a:gd name="T7" fmla="*/ 106 h 106"/>
              <a:gd name="T8" fmla="*/ 3 w 5"/>
              <a:gd name="T9" fmla="*/ 106 h 1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106">
                <a:moveTo>
                  <a:pt x="3" y="106"/>
                </a:moveTo>
                <a:lnTo>
                  <a:pt x="0" y="0"/>
                </a:lnTo>
                <a:lnTo>
                  <a:pt x="2" y="0"/>
                </a:lnTo>
                <a:lnTo>
                  <a:pt x="5" y="106"/>
                </a:lnTo>
                <a:lnTo>
                  <a:pt x="3" y="1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1" name="Freeform 27">
            <a:extLst>
              <a:ext uri="{FF2B5EF4-FFF2-40B4-BE49-F238E27FC236}">
                <a16:creationId xmlns:a16="http://schemas.microsoft.com/office/drawing/2014/main" xmlns="" id="{28BE3B33-EEB3-41CA-8465-09441BBA446C}"/>
              </a:ext>
            </a:extLst>
          </xdr:cNvPr>
          <xdr:cNvSpPr>
            <a:spLocks/>
          </xdr:cNvSpPr>
        </xdr:nvSpPr>
        <xdr:spPr bwMode="auto">
          <a:xfrm>
            <a:off x="1800" y="1980"/>
            <a:ext cx="2160" cy="372"/>
          </a:xfrm>
          <a:custGeom>
            <a:avLst/>
            <a:gdLst>
              <a:gd name="T0" fmla="*/ 0 w 2160"/>
              <a:gd name="T1" fmla="*/ 369 h 372"/>
              <a:gd name="T2" fmla="*/ 2160 w 2160"/>
              <a:gd name="T3" fmla="*/ 0 h 372"/>
              <a:gd name="T4" fmla="*/ 2160 w 2160"/>
              <a:gd name="T5" fmla="*/ 0 h 372"/>
              <a:gd name="T6" fmla="*/ 0 w 2160"/>
              <a:gd name="T7" fmla="*/ 372 h 372"/>
              <a:gd name="T8" fmla="*/ 0 w 2160"/>
              <a:gd name="T9" fmla="*/ 369 h 3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60" h="372">
                <a:moveTo>
                  <a:pt x="0" y="369"/>
                </a:moveTo>
                <a:lnTo>
                  <a:pt x="2160" y="0"/>
                </a:lnTo>
                <a:lnTo>
                  <a:pt x="2160" y="0"/>
                </a:lnTo>
                <a:lnTo>
                  <a:pt x="0" y="372"/>
                </a:lnTo>
                <a:lnTo>
                  <a:pt x="0" y="36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2" name="Freeform 28">
            <a:extLst>
              <a:ext uri="{FF2B5EF4-FFF2-40B4-BE49-F238E27FC236}">
                <a16:creationId xmlns:a16="http://schemas.microsoft.com/office/drawing/2014/main" xmlns="" id="{D4DE866D-2913-4975-9922-1B0E28C9C0A1}"/>
              </a:ext>
            </a:extLst>
          </xdr:cNvPr>
          <xdr:cNvSpPr>
            <a:spLocks/>
          </xdr:cNvSpPr>
        </xdr:nvSpPr>
        <xdr:spPr bwMode="auto">
          <a:xfrm>
            <a:off x="1800" y="1980"/>
            <a:ext cx="2160" cy="372"/>
          </a:xfrm>
          <a:custGeom>
            <a:avLst/>
            <a:gdLst>
              <a:gd name="T0" fmla="*/ 0 w 720"/>
              <a:gd name="T1" fmla="*/ 123 h 124"/>
              <a:gd name="T2" fmla="*/ 720 w 720"/>
              <a:gd name="T3" fmla="*/ 0 h 124"/>
              <a:gd name="T4" fmla="*/ 720 w 720"/>
              <a:gd name="T5" fmla="*/ 0 h 124"/>
              <a:gd name="T6" fmla="*/ 0 w 720"/>
              <a:gd name="T7" fmla="*/ 124 h 124"/>
              <a:gd name="T8" fmla="*/ 0 w 720"/>
              <a:gd name="T9" fmla="*/ 123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0" h="124">
                <a:moveTo>
                  <a:pt x="0" y="123"/>
                </a:moveTo>
                <a:lnTo>
                  <a:pt x="720" y="0"/>
                </a:lnTo>
                <a:lnTo>
                  <a:pt x="720" y="0"/>
                </a:lnTo>
                <a:lnTo>
                  <a:pt x="0" y="124"/>
                </a:lnTo>
                <a:lnTo>
                  <a:pt x="0" y="12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3" name="Freeform 29">
            <a:extLst>
              <a:ext uri="{FF2B5EF4-FFF2-40B4-BE49-F238E27FC236}">
                <a16:creationId xmlns:a16="http://schemas.microsoft.com/office/drawing/2014/main" xmlns="" id="{5C10A549-41F8-4101-BB8C-E29B153C457F}"/>
              </a:ext>
            </a:extLst>
          </xdr:cNvPr>
          <xdr:cNvSpPr>
            <a:spLocks/>
          </xdr:cNvSpPr>
        </xdr:nvSpPr>
        <xdr:spPr bwMode="auto">
          <a:xfrm>
            <a:off x="2178" y="1307"/>
            <a:ext cx="1785" cy="661"/>
          </a:xfrm>
          <a:custGeom>
            <a:avLst/>
            <a:gdLst>
              <a:gd name="T0" fmla="*/ 0 w 1785"/>
              <a:gd name="T1" fmla="*/ 0 h 661"/>
              <a:gd name="T2" fmla="*/ 1785 w 1785"/>
              <a:gd name="T3" fmla="*/ 661 h 661"/>
              <a:gd name="T4" fmla="*/ 1782 w 1785"/>
              <a:gd name="T5" fmla="*/ 661 h 661"/>
              <a:gd name="T6" fmla="*/ 0 w 1785"/>
              <a:gd name="T7" fmla="*/ 3 h 661"/>
              <a:gd name="T8" fmla="*/ 0 w 1785"/>
              <a:gd name="T9" fmla="*/ 0 h 6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85" h="661">
                <a:moveTo>
                  <a:pt x="0" y="0"/>
                </a:moveTo>
                <a:lnTo>
                  <a:pt x="1785" y="661"/>
                </a:lnTo>
                <a:lnTo>
                  <a:pt x="1782" y="661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4" name="Freeform 30">
            <a:extLst>
              <a:ext uri="{FF2B5EF4-FFF2-40B4-BE49-F238E27FC236}">
                <a16:creationId xmlns:a16="http://schemas.microsoft.com/office/drawing/2014/main" xmlns="" id="{86A3B88C-1FBC-4D24-B984-DC3082DDB40B}"/>
              </a:ext>
            </a:extLst>
          </xdr:cNvPr>
          <xdr:cNvSpPr>
            <a:spLocks/>
          </xdr:cNvSpPr>
        </xdr:nvSpPr>
        <xdr:spPr bwMode="auto">
          <a:xfrm>
            <a:off x="2178" y="1307"/>
            <a:ext cx="1785" cy="661"/>
          </a:xfrm>
          <a:custGeom>
            <a:avLst/>
            <a:gdLst>
              <a:gd name="T0" fmla="*/ 0 w 595"/>
              <a:gd name="T1" fmla="*/ 0 h 220"/>
              <a:gd name="T2" fmla="*/ 595 w 595"/>
              <a:gd name="T3" fmla="*/ 220 h 220"/>
              <a:gd name="T4" fmla="*/ 594 w 595"/>
              <a:gd name="T5" fmla="*/ 220 h 220"/>
              <a:gd name="T6" fmla="*/ 0 w 595"/>
              <a:gd name="T7" fmla="*/ 1 h 220"/>
              <a:gd name="T8" fmla="*/ 0 w 595"/>
              <a:gd name="T9" fmla="*/ 0 h 2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95" h="220">
                <a:moveTo>
                  <a:pt x="0" y="0"/>
                </a:moveTo>
                <a:lnTo>
                  <a:pt x="595" y="220"/>
                </a:lnTo>
                <a:lnTo>
                  <a:pt x="594" y="220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5" name="Freeform 31">
            <a:extLst>
              <a:ext uri="{FF2B5EF4-FFF2-40B4-BE49-F238E27FC236}">
                <a16:creationId xmlns:a16="http://schemas.microsoft.com/office/drawing/2014/main" xmlns="" id="{B268E9B2-DB84-4718-8154-6EDB96AA9E6C}"/>
              </a:ext>
            </a:extLst>
          </xdr:cNvPr>
          <xdr:cNvSpPr>
            <a:spLocks/>
          </xdr:cNvSpPr>
        </xdr:nvSpPr>
        <xdr:spPr bwMode="auto">
          <a:xfrm>
            <a:off x="3822" y="2364"/>
            <a:ext cx="162" cy="324"/>
          </a:xfrm>
          <a:custGeom>
            <a:avLst/>
            <a:gdLst>
              <a:gd name="T0" fmla="*/ 0 w 162"/>
              <a:gd name="T1" fmla="*/ 321 h 324"/>
              <a:gd name="T2" fmla="*/ 159 w 162"/>
              <a:gd name="T3" fmla="*/ 0 h 324"/>
              <a:gd name="T4" fmla="*/ 162 w 162"/>
              <a:gd name="T5" fmla="*/ 0 h 324"/>
              <a:gd name="T6" fmla="*/ 3 w 162"/>
              <a:gd name="T7" fmla="*/ 324 h 324"/>
              <a:gd name="T8" fmla="*/ 0 w 162"/>
              <a:gd name="T9" fmla="*/ 321 h 3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2" h="324">
                <a:moveTo>
                  <a:pt x="0" y="321"/>
                </a:moveTo>
                <a:lnTo>
                  <a:pt x="159" y="0"/>
                </a:lnTo>
                <a:lnTo>
                  <a:pt x="162" y="0"/>
                </a:lnTo>
                <a:lnTo>
                  <a:pt x="3" y="324"/>
                </a:lnTo>
                <a:lnTo>
                  <a:pt x="0" y="3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6" name="Freeform 32">
            <a:extLst>
              <a:ext uri="{FF2B5EF4-FFF2-40B4-BE49-F238E27FC236}">
                <a16:creationId xmlns:a16="http://schemas.microsoft.com/office/drawing/2014/main" xmlns="" id="{01E78AED-4595-4A37-9992-A91FB9FEFCF4}"/>
              </a:ext>
            </a:extLst>
          </xdr:cNvPr>
          <xdr:cNvSpPr>
            <a:spLocks/>
          </xdr:cNvSpPr>
        </xdr:nvSpPr>
        <xdr:spPr bwMode="auto">
          <a:xfrm>
            <a:off x="3822" y="2364"/>
            <a:ext cx="162" cy="324"/>
          </a:xfrm>
          <a:custGeom>
            <a:avLst/>
            <a:gdLst>
              <a:gd name="T0" fmla="*/ 0 w 54"/>
              <a:gd name="T1" fmla="*/ 107 h 108"/>
              <a:gd name="T2" fmla="*/ 53 w 54"/>
              <a:gd name="T3" fmla="*/ 0 h 108"/>
              <a:gd name="T4" fmla="*/ 54 w 54"/>
              <a:gd name="T5" fmla="*/ 0 h 108"/>
              <a:gd name="T6" fmla="*/ 1 w 54"/>
              <a:gd name="T7" fmla="*/ 108 h 108"/>
              <a:gd name="T8" fmla="*/ 0 w 54"/>
              <a:gd name="T9" fmla="*/ 107 h 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108">
                <a:moveTo>
                  <a:pt x="0" y="107"/>
                </a:moveTo>
                <a:lnTo>
                  <a:pt x="53" y="0"/>
                </a:lnTo>
                <a:lnTo>
                  <a:pt x="54" y="0"/>
                </a:lnTo>
                <a:lnTo>
                  <a:pt x="1" y="108"/>
                </a:lnTo>
                <a:lnTo>
                  <a:pt x="0" y="1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7" name="Freeform 33">
            <a:extLst>
              <a:ext uri="{FF2B5EF4-FFF2-40B4-BE49-F238E27FC236}">
                <a16:creationId xmlns:a16="http://schemas.microsoft.com/office/drawing/2014/main" xmlns="" id="{7CFA9201-BAFC-40E8-AA65-A5CD6DF2A79B}"/>
              </a:ext>
            </a:extLst>
          </xdr:cNvPr>
          <xdr:cNvSpPr>
            <a:spLocks/>
          </xdr:cNvSpPr>
        </xdr:nvSpPr>
        <xdr:spPr bwMode="auto">
          <a:xfrm>
            <a:off x="3273" y="2358"/>
            <a:ext cx="705" cy="814"/>
          </a:xfrm>
          <a:custGeom>
            <a:avLst/>
            <a:gdLst>
              <a:gd name="T0" fmla="*/ 0 w 705"/>
              <a:gd name="T1" fmla="*/ 811 h 814"/>
              <a:gd name="T2" fmla="*/ 705 w 705"/>
              <a:gd name="T3" fmla="*/ 0 h 814"/>
              <a:gd name="T4" fmla="*/ 705 w 705"/>
              <a:gd name="T5" fmla="*/ 3 h 814"/>
              <a:gd name="T6" fmla="*/ 3 w 705"/>
              <a:gd name="T7" fmla="*/ 814 h 814"/>
              <a:gd name="T8" fmla="*/ 0 w 705"/>
              <a:gd name="T9" fmla="*/ 811 h 8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05" h="814">
                <a:moveTo>
                  <a:pt x="0" y="811"/>
                </a:moveTo>
                <a:lnTo>
                  <a:pt x="705" y="0"/>
                </a:lnTo>
                <a:lnTo>
                  <a:pt x="705" y="3"/>
                </a:lnTo>
                <a:lnTo>
                  <a:pt x="3" y="814"/>
                </a:lnTo>
                <a:lnTo>
                  <a:pt x="0" y="81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8" name="Freeform 34">
            <a:extLst>
              <a:ext uri="{FF2B5EF4-FFF2-40B4-BE49-F238E27FC236}">
                <a16:creationId xmlns:a16="http://schemas.microsoft.com/office/drawing/2014/main" xmlns="" id="{63E73E4A-0500-4308-BC96-6ABD792C9646}"/>
              </a:ext>
            </a:extLst>
          </xdr:cNvPr>
          <xdr:cNvSpPr>
            <a:spLocks/>
          </xdr:cNvSpPr>
        </xdr:nvSpPr>
        <xdr:spPr bwMode="auto">
          <a:xfrm>
            <a:off x="3273" y="2358"/>
            <a:ext cx="705" cy="814"/>
          </a:xfrm>
          <a:custGeom>
            <a:avLst/>
            <a:gdLst>
              <a:gd name="T0" fmla="*/ 0 w 235"/>
              <a:gd name="T1" fmla="*/ 270 h 271"/>
              <a:gd name="T2" fmla="*/ 235 w 235"/>
              <a:gd name="T3" fmla="*/ 0 h 271"/>
              <a:gd name="T4" fmla="*/ 235 w 235"/>
              <a:gd name="T5" fmla="*/ 1 h 271"/>
              <a:gd name="T6" fmla="*/ 1 w 235"/>
              <a:gd name="T7" fmla="*/ 271 h 271"/>
              <a:gd name="T8" fmla="*/ 0 w 235"/>
              <a:gd name="T9" fmla="*/ 270 h 2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5" h="271">
                <a:moveTo>
                  <a:pt x="0" y="270"/>
                </a:moveTo>
                <a:lnTo>
                  <a:pt x="235" y="0"/>
                </a:lnTo>
                <a:lnTo>
                  <a:pt x="235" y="1"/>
                </a:lnTo>
                <a:lnTo>
                  <a:pt x="1" y="271"/>
                </a:lnTo>
                <a:lnTo>
                  <a:pt x="0" y="27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9" name="Freeform 35">
            <a:extLst>
              <a:ext uri="{FF2B5EF4-FFF2-40B4-BE49-F238E27FC236}">
                <a16:creationId xmlns:a16="http://schemas.microsoft.com/office/drawing/2014/main" xmlns="" id="{46BC4241-84F8-4EDB-8AB4-443A9515A2BE}"/>
              </a:ext>
            </a:extLst>
          </xdr:cNvPr>
          <xdr:cNvSpPr>
            <a:spLocks/>
          </xdr:cNvSpPr>
        </xdr:nvSpPr>
        <xdr:spPr bwMode="auto">
          <a:xfrm>
            <a:off x="1944" y="1623"/>
            <a:ext cx="2028" cy="711"/>
          </a:xfrm>
          <a:custGeom>
            <a:avLst/>
            <a:gdLst>
              <a:gd name="T0" fmla="*/ 0 w 2028"/>
              <a:gd name="T1" fmla="*/ 0 h 711"/>
              <a:gd name="T2" fmla="*/ 2028 w 2028"/>
              <a:gd name="T3" fmla="*/ 711 h 711"/>
              <a:gd name="T4" fmla="*/ 2028 w 2028"/>
              <a:gd name="T5" fmla="*/ 711 h 711"/>
              <a:gd name="T6" fmla="*/ 0 w 2028"/>
              <a:gd name="T7" fmla="*/ 0 h 7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28" h="711">
                <a:moveTo>
                  <a:pt x="0" y="0"/>
                </a:moveTo>
                <a:lnTo>
                  <a:pt x="2028" y="711"/>
                </a:lnTo>
                <a:lnTo>
                  <a:pt x="2028" y="711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0" name="Freeform 36">
            <a:extLst>
              <a:ext uri="{FF2B5EF4-FFF2-40B4-BE49-F238E27FC236}">
                <a16:creationId xmlns:a16="http://schemas.microsoft.com/office/drawing/2014/main" xmlns="" id="{45AEBC55-C4D9-49C0-AF3E-A2F793BA06DB}"/>
              </a:ext>
            </a:extLst>
          </xdr:cNvPr>
          <xdr:cNvSpPr>
            <a:spLocks/>
          </xdr:cNvSpPr>
        </xdr:nvSpPr>
        <xdr:spPr bwMode="auto">
          <a:xfrm>
            <a:off x="1944" y="1623"/>
            <a:ext cx="2028" cy="711"/>
          </a:xfrm>
          <a:custGeom>
            <a:avLst/>
            <a:gdLst>
              <a:gd name="T0" fmla="*/ 0 w 676"/>
              <a:gd name="T1" fmla="*/ 0 h 237"/>
              <a:gd name="T2" fmla="*/ 676 w 676"/>
              <a:gd name="T3" fmla="*/ 237 h 237"/>
              <a:gd name="T4" fmla="*/ 676 w 676"/>
              <a:gd name="T5" fmla="*/ 237 h 237"/>
              <a:gd name="T6" fmla="*/ 0 w 676"/>
              <a:gd name="T7" fmla="*/ 0 h 237"/>
              <a:gd name="T8" fmla="*/ 0 w 676"/>
              <a:gd name="T9" fmla="*/ 0 h 2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6" h="237">
                <a:moveTo>
                  <a:pt x="0" y="0"/>
                </a:moveTo>
                <a:lnTo>
                  <a:pt x="676" y="237"/>
                </a:lnTo>
                <a:lnTo>
                  <a:pt x="676" y="237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1" name="Freeform 37">
            <a:extLst>
              <a:ext uri="{FF2B5EF4-FFF2-40B4-BE49-F238E27FC236}">
                <a16:creationId xmlns:a16="http://schemas.microsoft.com/office/drawing/2014/main" xmlns="" id="{EC59204C-7D7C-473C-AD04-4D5CEFB6E30F}"/>
              </a:ext>
            </a:extLst>
          </xdr:cNvPr>
          <xdr:cNvSpPr>
            <a:spLocks/>
          </xdr:cNvSpPr>
        </xdr:nvSpPr>
        <xdr:spPr bwMode="auto">
          <a:xfrm>
            <a:off x="2514" y="1145"/>
            <a:ext cx="1461" cy="1183"/>
          </a:xfrm>
          <a:custGeom>
            <a:avLst/>
            <a:gdLst>
              <a:gd name="T0" fmla="*/ 3 w 1461"/>
              <a:gd name="T1" fmla="*/ 0 h 1183"/>
              <a:gd name="T2" fmla="*/ 1461 w 1461"/>
              <a:gd name="T3" fmla="*/ 1180 h 1183"/>
              <a:gd name="T4" fmla="*/ 1461 w 1461"/>
              <a:gd name="T5" fmla="*/ 1183 h 1183"/>
              <a:gd name="T6" fmla="*/ 0 w 1461"/>
              <a:gd name="T7" fmla="*/ 0 h 1183"/>
              <a:gd name="T8" fmla="*/ 3 w 1461"/>
              <a:gd name="T9" fmla="*/ 0 h 11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61" h="1183">
                <a:moveTo>
                  <a:pt x="3" y="0"/>
                </a:moveTo>
                <a:lnTo>
                  <a:pt x="1461" y="1180"/>
                </a:lnTo>
                <a:lnTo>
                  <a:pt x="1461" y="1183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2" name="Freeform 38">
            <a:extLst>
              <a:ext uri="{FF2B5EF4-FFF2-40B4-BE49-F238E27FC236}">
                <a16:creationId xmlns:a16="http://schemas.microsoft.com/office/drawing/2014/main" xmlns="" id="{B3D8FF05-0347-4279-9111-143D3F39C4A6}"/>
              </a:ext>
            </a:extLst>
          </xdr:cNvPr>
          <xdr:cNvSpPr>
            <a:spLocks/>
          </xdr:cNvSpPr>
        </xdr:nvSpPr>
        <xdr:spPr bwMode="auto">
          <a:xfrm>
            <a:off x="2514" y="1145"/>
            <a:ext cx="1461" cy="1183"/>
          </a:xfrm>
          <a:custGeom>
            <a:avLst/>
            <a:gdLst>
              <a:gd name="T0" fmla="*/ 1 w 487"/>
              <a:gd name="T1" fmla="*/ 0 h 394"/>
              <a:gd name="T2" fmla="*/ 487 w 487"/>
              <a:gd name="T3" fmla="*/ 393 h 394"/>
              <a:gd name="T4" fmla="*/ 487 w 487"/>
              <a:gd name="T5" fmla="*/ 394 h 394"/>
              <a:gd name="T6" fmla="*/ 0 w 487"/>
              <a:gd name="T7" fmla="*/ 0 h 394"/>
              <a:gd name="T8" fmla="*/ 1 w 487"/>
              <a:gd name="T9" fmla="*/ 0 h 3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7" h="394">
                <a:moveTo>
                  <a:pt x="1" y="0"/>
                </a:moveTo>
                <a:lnTo>
                  <a:pt x="487" y="393"/>
                </a:lnTo>
                <a:lnTo>
                  <a:pt x="487" y="394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3" name="Freeform 39">
            <a:extLst>
              <a:ext uri="{FF2B5EF4-FFF2-40B4-BE49-F238E27FC236}">
                <a16:creationId xmlns:a16="http://schemas.microsoft.com/office/drawing/2014/main" xmlns="" id="{92125ABC-883F-4F99-BC2D-F5D4E88FA3B3}"/>
              </a:ext>
            </a:extLst>
          </xdr:cNvPr>
          <xdr:cNvSpPr>
            <a:spLocks/>
          </xdr:cNvSpPr>
        </xdr:nvSpPr>
        <xdr:spPr bwMode="auto">
          <a:xfrm>
            <a:off x="2505" y="1151"/>
            <a:ext cx="747" cy="2015"/>
          </a:xfrm>
          <a:custGeom>
            <a:avLst/>
            <a:gdLst>
              <a:gd name="T0" fmla="*/ 0 w 747"/>
              <a:gd name="T1" fmla="*/ 0 h 2015"/>
              <a:gd name="T2" fmla="*/ 747 w 747"/>
              <a:gd name="T3" fmla="*/ 2015 h 2015"/>
              <a:gd name="T4" fmla="*/ 744 w 747"/>
              <a:gd name="T5" fmla="*/ 2015 h 2015"/>
              <a:gd name="T6" fmla="*/ 0 w 747"/>
              <a:gd name="T7" fmla="*/ 3 h 2015"/>
              <a:gd name="T8" fmla="*/ 0 w 747"/>
              <a:gd name="T9" fmla="*/ 0 h 20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7" h="2015">
                <a:moveTo>
                  <a:pt x="0" y="0"/>
                </a:moveTo>
                <a:lnTo>
                  <a:pt x="747" y="2015"/>
                </a:lnTo>
                <a:lnTo>
                  <a:pt x="744" y="2015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4" name="Freeform 40">
            <a:extLst>
              <a:ext uri="{FF2B5EF4-FFF2-40B4-BE49-F238E27FC236}">
                <a16:creationId xmlns:a16="http://schemas.microsoft.com/office/drawing/2014/main" xmlns="" id="{891B8CAE-4066-4F68-92EC-FD32021FD090}"/>
              </a:ext>
            </a:extLst>
          </xdr:cNvPr>
          <xdr:cNvSpPr>
            <a:spLocks/>
          </xdr:cNvSpPr>
        </xdr:nvSpPr>
        <xdr:spPr bwMode="auto">
          <a:xfrm>
            <a:off x="2505" y="1151"/>
            <a:ext cx="747" cy="2015"/>
          </a:xfrm>
          <a:custGeom>
            <a:avLst/>
            <a:gdLst>
              <a:gd name="T0" fmla="*/ 0 w 249"/>
              <a:gd name="T1" fmla="*/ 0 h 671"/>
              <a:gd name="T2" fmla="*/ 249 w 249"/>
              <a:gd name="T3" fmla="*/ 671 h 671"/>
              <a:gd name="T4" fmla="*/ 248 w 249"/>
              <a:gd name="T5" fmla="*/ 671 h 671"/>
              <a:gd name="T6" fmla="*/ 0 w 249"/>
              <a:gd name="T7" fmla="*/ 1 h 671"/>
              <a:gd name="T8" fmla="*/ 0 w 249"/>
              <a:gd name="T9" fmla="*/ 0 h 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9" h="671">
                <a:moveTo>
                  <a:pt x="0" y="0"/>
                </a:moveTo>
                <a:lnTo>
                  <a:pt x="249" y="671"/>
                </a:lnTo>
                <a:lnTo>
                  <a:pt x="248" y="671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5" name="Freeform 41">
            <a:extLst>
              <a:ext uri="{FF2B5EF4-FFF2-40B4-BE49-F238E27FC236}">
                <a16:creationId xmlns:a16="http://schemas.microsoft.com/office/drawing/2014/main" xmlns="" id="{D7941829-376D-4953-8B97-C6A7DD3F1201}"/>
              </a:ext>
            </a:extLst>
          </xdr:cNvPr>
          <xdr:cNvSpPr>
            <a:spLocks/>
          </xdr:cNvSpPr>
        </xdr:nvSpPr>
        <xdr:spPr bwMode="auto">
          <a:xfrm>
            <a:off x="1788" y="2373"/>
            <a:ext cx="381" cy="613"/>
          </a:xfrm>
          <a:custGeom>
            <a:avLst/>
            <a:gdLst>
              <a:gd name="T0" fmla="*/ 3 w 381"/>
              <a:gd name="T1" fmla="*/ 0 h 613"/>
              <a:gd name="T2" fmla="*/ 381 w 381"/>
              <a:gd name="T3" fmla="*/ 613 h 613"/>
              <a:gd name="T4" fmla="*/ 381 w 381"/>
              <a:gd name="T5" fmla="*/ 613 h 613"/>
              <a:gd name="T6" fmla="*/ 0 w 381"/>
              <a:gd name="T7" fmla="*/ 3 h 613"/>
              <a:gd name="T8" fmla="*/ 3 w 381"/>
              <a:gd name="T9" fmla="*/ 0 h 6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1" h="613">
                <a:moveTo>
                  <a:pt x="3" y="0"/>
                </a:moveTo>
                <a:lnTo>
                  <a:pt x="381" y="613"/>
                </a:lnTo>
                <a:lnTo>
                  <a:pt x="381" y="613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6" name="Freeform 42">
            <a:extLst>
              <a:ext uri="{FF2B5EF4-FFF2-40B4-BE49-F238E27FC236}">
                <a16:creationId xmlns:a16="http://schemas.microsoft.com/office/drawing/2014/main" xmlns="" id="{F5647274-091E-4A9C-9D78-D6505ED814B1}"/>
              </a:ext>
            </a:extLst>
          </xdr:cNvPr>
          <xdr:cNvSpPr>
            <a:spLocks/>
          </xdr:cNvSpPr>
        </xdr:nvSpPr>
        <xdr:spPr bwMode="auto">
          <a:xfrm>
            <a:off x="1788" y="2373"/>
            <a:ext cx="381" cy="613"/>
          </a:xfrm>
          <a:custGeom>
            <a:avLst/>
            <a:gdLst>
              <a:gd name="T0" fmla="*/ 1 w 127"/>
              <a:gd name="T1" fmla="*/ 0 h 204"/>
              <a:gd name="T2" fmla="*/ 127 w 127"/>
              <a:gd name="T3" fmla="*/ 204 h 204"/>
              <a:gd name="T4" fmla="*/ 127 w 127"/>
              <a:gd name="T5" fmla="*/ 204 h 204"/>
              <a:gd name="T6" fmla="*/ 0 w 127"/>
              <a:gd name="T7" fmla="*/ 1 h 204"/>
              <a:gd name="T8" fmla="*/ 1 w 127"/>
              <a:gd name="T9" fmla="*/ 0 h 2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7" h="204">
                <a:moveTo>
                  <a:pt x="1" y="0"/>
                </a:moveTo>
                <a:lnTo>
                  <a:pt x="127" y="204"/>
                </a:lnTo>
                <a:lnTo>
                  <a:pt x="127" y="204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7" name="Freeform 43">
            <a:extLst>
              <a:ext uri="{FF2B5EF4-FFF2-40B4-BE49-F238E27FC236}">
                <a16:creationId xmlns:a16="http://schemas.microsoft.com/office/drawing/2014/main" xmlns="" id="{97EE15B0-C6C1-4ADD-8006-9D5493BB281C}"/>
              </a:ext>
            </a:extLst>
          </xdr:cNvPr>
          <xdr:cNvSpPr>
            <a:spLocks/>
          </xdr:cNvSpPr>
        </xdr:nvSpPr>
        <xdr:spPr bwMode="auto">
          <a:xfrm>
            <a:off x="1785" y="2376"/>
            <a:ext cx="141" cy="312"/>
          </a:xfrm>
          <a:custGeom>
            <a:avLst/>
            <a:gdLst>
              <a:gd name="T0" fmla="*/ 3 w 141"/>
              <a:gd name="T1" fmla="*/ 0 h 312"/>
              <a:gd name="T2" fmla="*/ 141 w 141"/>
              <a:gd name="T3" fmla="*/ 312 h 312"/>
              <a:gd name="T4" fmla="*/ 141 w 141"/>
              <a:gd name="T5" fmla="*/ 312 h 312"/>
              <a:gd name="T6" fmla="*/ 0 w 141"/>
              <a:gd name="T7" fmla="*/ 0 h 312"/>
              <a:gd name="T8" fmla="*/ 3 w 141"/>
              <a:gd name="T9" fmla="*/ 0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1" h="312">
                <a:moveTo>
                  <a:pt x="3" y="0"/>
                </a:moveTo>
                <a:lnTo>
                  <a:pt x="141" y="312"/>
                </a:lnTo>
                <a:lnTo>
                  <a:pt x="141" y="312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8" name="Freeform 44">
            <a:extLst>
              <a:ext uri="{FF2B5EF4-FFF2-40B4-BE49-F238E27FC236}">
                <a16:creationId xmlns:a16="http://schemas.microsoft.com/office/drawing/2014/main" xmlns="" id="{7C1DECD1-8F9E-44FF-A46B-9D57AA8D0676}"/>
              </a:ext>
            </a:extLst>
          </xdr:cNvPr>
          <xdr:cNvSpPr>
            <a:spLocks/>
          </xdr:cNvSpPr>
        </xdr:nvSpPr>
        <xdr:spPr bwMode="auto">
          <a:xfrm>
            <a:off x="1785" y="2376"/>
            <a:ext cx="141" cy="312"/>
          </a:xfrm>
          <a:custGeom>
            <a:avLst/>
            <a:gdLst>
              <a:gd name="T0" fmla="*/ 1 w 47"/>
              <a:gd name="T1" fmla="*/ 0 h 104"/>
              <a:gd name="T2" fmla="*/ 47 w 47"/>
              <a:gd name="T3" fmla="*/ 104 h 104"/>
              <a:gd name="T4" fmla="*/ 47 w 47"/>
              <a:gd name="T5" fmla="*/ 104 h 104"/>
              <a:gd name="T6" fmla="*/ 0 w 47"/>
              <a:gd name="T7" fmla="*/ 0 h 104"/>
              <a:gd name="T8" fmla="*/ 1 w 47"/>
              <a:gd name="T9" fmla="*/ 0 h 1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7" h="104">
                <a:moveTo>
                  <a:pt x="1" y="0"/>
                </a:moveTo>
                <a:lnTo>
                  <a:pt x="47" y="104"/>
                </a:lnTo>
                <a:lnTo>
                  <a:pt x="47" y="104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9" name="Freeform 45">
            <a:extLst>
              <a:ext uri="{FF2B5EF4-FFF2-40B4-BE49-F238E27FC236}">
                <a16:creationId xmlns:a16="http://schemas.microsoft.com/office/drawing/2014/main" xmlns="" id="{0D32EDBA-D3B7-43FB-8F8D-E3707DF00B40}"/>
              </a:ext>
            </a:extLst>
          </xdr:cNvPr>
          <xdr:cNvSpPr>
            <a:spLocks/>
          </xdr:cNvSpPr>
        </xdr:nvSpPr>
        <xdr:spPr bwMode="auto">
          <a:xfrm>
            <a:off x="1782" y="1638"/>
            <a:ext cx="135" cy="693"/>
          </a:xfrm>
          <a:custGeom>
            <a:avLst/>
            <a:gdLst>
              <a:gd name="T0" fmla="*/ 135 w 135"/>
              <a:gd name="T1" fmla="*/ 0 h 693"/>
              <a:gd name="T2" fmla="*/ 0 w 135"/>
              <a:gd name="T3" fmla="*/ 693 h 693"/>
              <a:gd name="T4" fmla="*/ 0 w 135"/>
              <a:gd name="T5" fmla="*/ 693 h 693"/>
              <a:gd name="T6" fmla="*/ 135 w 135"/>
              <a:gd name="T7" fmla="*/ 0 h 6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35" h="693">
                <a:moveTo>
                  <a:pt x="135" y="0"/>
                </a:moveTo>
                <a:lnTo>
                  <a:pt x="0" y="693"/>
                </a:lnTo>
                <a:lnTo>
                  <a:pt x="0" y="693"/>
                </a:lnTo>
                <a:lnTo>
                  <a:pt x="13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0" name="Freeform 46">
            <a:extLst>
              <a:ext uri="{FF2B5EF4-FFF2-40B4-BE49-F238E27FC236}">
                <a16:creationId xmlns:a16="http://schemas.microsoft.com/office/drawing/2014/main" xmlns="" id="{4D789AA5-08FD-4054-9EFA-C715DC66DDC5}"/>
              </a:ext>
            </a:extLst>
          </xdr:cNvPr>
          <xdr:cNvSpPr>
            <a:spLocks/>
          </xdr:cNvSpPr>
        </xdr:nvSpPr>
        <xdr:spPr bwMode="auto">
          <a:xfrm>
            <a:off x="1782" y="1638"/>
            <a:ext cx="135" cy="693"/>
          </a:xfrm>
          <a:custGeom>
            <a:avLst/>
            <a:gdLst>
              <a:gd name="T0" fmla="*/ 45 w 45"/>
              <a:gd name="T1" fmla="*/ 0 h 231"/>
              <a:gd name="T2" fmla="*/ 0 w 45"/>
              <a:gd name="T3" fmla="*/ 231 h 231"/>
              <a:gd name="T4" fmla="*/ 0 w 45"/>
              <a:gd name="T5" fmla="*/ 231 h 231"/>
              <a:gd name="T6" fmla="*/ 45 w 45"/>
              <a:gd name="T7" fmla="*/ 0 h 231"/>
              <a:gd name="T8" fmla="*/ 45 w 45"/>
              <a:gd name="T9" fmla="*/ 0 h 2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" h="231">
                <a:moveTo>
                  <a:pt x="45" y="0"/>
                </a:moveTo>
                <a:lnTo>
                  <a:pt x="0" y="231"/>
                </a:lnTo>
                <a:lnTo>
                  <a:pt x="0" y="231"/>
                </a:lnTo>
                <a:lnTo>
                  <a:pt x="45" y="0"/>
                </a:lnTo>
                <a:lnTo>
                  <a:pt x="45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1" name="Freeform 47">
            <a:extLst>
              <a:ext uri="{FF2B5EF4-FFF2-40B4-BE49-F238E27FC236}">
                <a16:creationId xmlns:a16="http://schemas.microsoft.com/office/drawing/2014/main" xmlns="" id="{9C81FE77-3484-4181-BE35-884E0B84F889}"/>
              </a:ext>
            </a:extLst>
          </xdr:cNvPr>
          <xdr:cNvSpPr>
            <a:spLocks/>
          </xdr:cNvSpPr>
        </xdr:nvSpPr>
        <xdr:spPr bwMode="auto">
          <a:xfrm>
            <a:off x="2880" y="103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0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2" name="Freeform 48">
            <a:extLst>
              <a:ext uri="{FF2B5EF4-FFF2-40B4-BE49-F238E27FC236}">
                <a16:creationId xmlns:a16="http://schemas.microsoft.com/office/drawing/2014/main" xmlns="" id="{FF12C57F-6B4F-4A0D-B21F-FB60BF4C83C3}"/>
              </a:ext>
            </a:extLst>
          </xdr:cNvPr>
          <xdr:cNvSpPr>
            <a:spLocks/>
          </xdr:cNvSpPr>
        </xdr:nvSpPr>
        <xdr:spPr bwMode="auto">
          <a:xfrm>
            <a:off x="2880" y="103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0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3" name="Freeform 49">
            <a:extLst>
              <a:ext uri="{FF2B5EF4-FFF2-40B4-BE49-F238E27FC236}">
                <a16:creationId xmlns:a16="http://schemas.microsoft.com/office/drawing/2014/main" xmlns="" id="{D900832C-92C5-4F26-88FE-51F660BDA177}"/>
              </a:ext>
            </a:extLst>
          </xdr:cNvPr>
          <xdr:cNvSpPr>
            <a:spLocks/>
          </xdr:cNvSpPr>
        </xdr:nvSpPr>
        <xdr:spPr bwMode="auto">
          <a:xfrm>
            <a:off x="3225" y="109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4" name="Freeform 50">
            <a:extLst>
              <a:ext uri="{FF2B5EF4-FFF2-40B4-BE49-F238E27FC236}">
                <a16:creationId xmlns:a16="http://schemas.microsoft.com/office/drawing/2014/main" xmlns="" id="{7C11160F-CCE2-4A91-B603-C26F7715DB98}"/>
              </a:ext>
            </a:extLst>
          </xdr:cNvPr>
          <xdr:cNvSpPr>
            <a:spLocks/>
          </xdr:cNvSpPr>
        </xdr:nvSpPr>
        <xdr:spPr bwMode="auto">
          <a:xfrm>
            <a:off x="3225" y="109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5" name="Freeform 51">
            <a:extLst>
              <a:ext uri="{FF2B5EF4-FFF2-40B4-BE49-F238E27FC236}">
                <a16:creationId xmlns:a16="http://schemas.microsoft.com/office/drawing/2014/main" xmlns="" id="{489AA4DC-6660-431D-8773-72167E94AE23}"/>
              </a:ext>
            </a:extLst>
          </xdr:cNvPr>
          <xdr:cNvSpPr>
            <a:spLocks/>
          </xdr:cNvSpPr>
        </xdr:nvSpPr>
        <xdr:spPr bwMode="auto">
          <a:xfrm>
            <a:off x="3549" y="128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6" name="Freeform 52">
            <a:extLst>
              <a:ext uri="{FF2B5EF4-FFF2-40B4-BE49-F238E27FC236}">
                <a16:creationId xmlns:a16="http://schemas.microsoft.com/office/drawing/2014/main" xmlns="" id="{9FB5B877-ED1D-408D-ADC8-68218B417A59}"/>
              </a:ext>
            </a:extLst>
          </xdr:cNvPr>
          <xdr:cNvSpPr>
            <a:spLocks/>
          </xdr:cNvSpPr>
        </xdr:nvSpPr>
        <xdr:spPr bwMode="auto">
          <a:xfrm>
            <a:off x="3549" y="128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7" name="Freeform 53">
            <a:extLst>
              <a:ext uri="{FF2B5EF4-FFF2-40B4-BE49-F238E27FC236}">
                <a16:creationId xmlns:a16="http://schemas.microsoft.com/office/drawing/2014/main" xmlns="" id="{63D23D7C-6F9C-467D-903B-2B04E8EBA0B6}"/>
              </a:ext>
            </a:extLst>
          </xdr:cNvPr>
          <xdr:cNvSpPr>
            <a:spLocks/>
          </xdr:cNvSpPr>
        </xdr:nvSpPr>
        <xdr:spPr bwMode="auto">
          <a:xfrm>
            <a:off x="3810" y="1584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6 h 48"/>
              <a:gd name="T12" fmla="*/ 42 w 51"/>
              <a:gd name="T13" fmla="*/ 6 h 48"/>
              <a:gd name="T14" fmla="*/ 39 w 51"/>
              <a:gd name="T15" fmla="*/ 3 h 48"/>
              <a:gd name="T16" fmla="*/ 36 w 51"/>
              <a:gd name="T17" fmla="*/ 3 h 48"/>
              <a:gd name="T18" fmla="*/ 33 w 51"/>
              <a:gd name="T19" fmla="*/ 0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0 h 48"/>
              <a:gd name="T30" fmla="*/ 15 w 51"/>
              <a:gd name="T31" fmla="*/ 3 h 48"/>
              <a:gd name="T32" fmla="*/ 12 w 51"/>
              <a:gd name="T33" fmla="*/ 3 h 48"/>
              <a:gd name="T34" fmla="*/ 9 w 51"/>
              <a:gd name="T35" fmla="*/ 6 h 48"/>
              <a:gd name="T36" fmla="*/ 9 w 51"/>
              <a:gd name="T37" fmla="*/ 6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39 h 48"/>
              <a:gd name="T62" fmla="*/ 9 w 51"/>
              <a:gd name="T63" fmla="*/ 42 h 48"/>
              <a:gd name="T64" fmla="*/ 12 w 51"/>
              <a:gd name="T65" fmla="*/ 45 h 48"/>
              <a:gd name="T66" fmla="*/ 15 w 51"/>
              <a:gd name="T67" fmla="*/ 45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5 h 48"/>
              <a:gd name="T82" fmla="*/ 39 w 51"/>
              <a:gd name="T83" fmla="*/ 45 h 48"/>
              <a:gd name="T84" fmla="*/ 42 w 51"/>
              <a:gd name="T85" fmla="*/ 42 h 48"/>
              <a:gd name="T86" fmla="*/ 42 w 51"/>
              <a:gd name="T87" fmla="*/ 39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8" name="Freeform 54">
            <a:extLst>
              <a:ext uri="{FF2B5EF4-FFF2-40B4-BE49-F238E27FC236}">
                <a16:creationId xmlns:a16="http://schemas.microsoft.com/office/drawing/2014/main" xmlns="" id="{6BDFACD9-0B56-4FDA-9603-A4240DC8E26A}"/>
              </a:ext>
            </a:extLst>
          </xdr:cNvPr>
          <xdr:cNvSpPr>
            <a:spLocks/>
          </xdr:cNvSpPr>
        </xdr:nvSpPr>
        <xdr:spPr bwMode="auto">
          <a:xfrm>
            <a:off x="3810" y="1584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2 h 16"/>
              <a:gd name="T12" fmla="*/ 14 w 17"/>
              <a:gd name="T13" fmla="*/ 2 h 16"/>
              <a:gd name="T14" fmla="*/ 13 w 17"/>
              <a:gd name="T15" fmla="*/ 1 h 16"/>
              <a:gd name="T16" fmla="*/ 12 w 17"/>
              <a:gd name="T17" fmla="*/ 1 h 16"/>
              <a:gd name="T18" fmla="*/ 11 w 17"/>
              <a:gd name="T19" fmla="*/ 0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0 h 16"/>
              <a:gd name="T30" fmla="*/ 5 w 17"/>
              <a:gd name="T31" fmla="*/ 1 h 16"/>
              <a:gd name="T32" fmla="*/ 4 w 17"/>
              <a:gd name="T33" fmla="*/ 1 h 16"/>
              <a:gd name="T34" fmla="*/ 3 w 17"/>
              <a:gd name="T35" fmla="*/ 2 h 16"/>
              <a:gd name="T36" fmla="*/ 3 w 17"/>
              <a:gd name="T37" fmla="*/ 2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3 h 16"/>
              <a:gd name="T62" fmla="*/ 3 w 17"/>
              <a:gd name="T63" fmla="*/ 14 h 16"/>
              <a:gd name="T64" fmla="*/ 4 w 17"/>
              <a:gd name="T65" fmla="*/ 15 h 16"/>
              <a:gd name="T66" fmla="*/ 5 w 17"/>
              <a:gd name="T67" fmla="*/ 15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5 h 16"/>
              <a:gd name="T82" fmla="*/ 13 w 17"/>
              <a:gd name="T83" fmla="*/ 15 h 16"/>
              <a:gd name="T84" fmla="*/ 14 w 17"/>
              <a:gd name="T85" fmla="*/ 14 h 16"/>
              <a:gd name="T86" fmla="*/ 14 w 17"/>
              <a:gd name="T87" fmla="*/ 13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9" name="Freeform 55">
            <a:extLst>
              <a:ext uri="{FF2B5EF4-FFF2-40B4-BE49-F238E27FC236}">
                <a16:creationId xmlns:a16="http://schemas.microsoft.com/office/drawing/2014/main" xmlns="" id="{B04DA8ED-44C1-4347-98E8-C027DB5446FA}"/>
              </a:ext>
            </a:extLst>
          </xdr:cNvPr>
          <xdr:cNvSpPr>
            <a:spLocks/>
          </xdr:cNvSpPr>
        </xdr:nvSpPr>
        <xdr:spPr bwMode="auto">
          <a:xfrm>
            <a:off x="3960" y="195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0" name="Freeform 56">
            <a:extLst>
              <a:ext uri="{FF2B5EF4-FFF2-40B4-BE49-F238E27FC236}">
                <a16:creationId xmlns:a16="http://schemas.microsoft.com/office/drawing/2014/main" xmlns="" id="{208B8C29-BBB9-4E0C-BB13-E7437B9E5CB2}"/>
              </a:ext>
            </a:extLst>
          </xdr:cNvPr>
          <xdr:cNvSpPr>
            <a:spLocks/>
          </xdr:cNvSpPr>
        </xdr:nvSpPr>
        <xdr:spPr bwMode="auto">
          <a:xfrm>
            <a:off x="3960" y="195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1" name="Freeform 57">
            <a:extLst>
              <a:ext uri="{FF2B5EF4-FFF2-40B4-BE49-F238E27FC236}">
                <a16:creationId xmlns:a16="http://schemas.microsoft.com/office/drawing/2014/main" xmlns="" id="{3C40E906-2CCD-45A2-A6D0-0F4073582979}"/>
              </a:ext>
            </a:extLst>
          </xdr:cNvPr>
          <xdr:cNvSpPr>
            <a:spLocks/>
          </xdr:cNvSpPr>
        </xdr:nvSpPr>
        <xdr:spPr bwMode="auto">
          <a:xfrm>
            <a:off x="3969" y="231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2" name="Freeform 58">
            <a:extLst>
              <a:ext uri="{FF2B5EF4-FFF2-40B4-BE49-F238E27FC236}">
                <a16:creationId xmlns:a16="http://schemas.microsoft.com/office/drawing/2014/main" xmlns="" id="{0F239D62-92C5-464B-AD6B-9D6EA66E2393}"/>
              </a:ext>
            </a:extLst>
          </xdr:cNvPr>
          <xdr:cNvSpPr>
            <a:spLocks/>
          </xdr:cNvSpPr>
        </xdr:nvSpPr>
        <xdr:spPr bwMode="auto">
          <a:xfrm>
            <a:off x="3969" y="231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3" name="Freeform 59">
            <a:extLst>
              <a:ext uri="{FF2B5EF4-FFF2-40B4-BE49-F238E27FC236}">
                <a16:creationId xmlns:a16="http://schemas.microsoft.com/office/drawing/2014/main" xmlns="" id="{13564433-204F-4199-AC1B-4203FC0A9339}"/>
              </a:ext>
            </a:extLst>
          </xdr:cNvPr>
          <xdr:cNvSpPr>
            <a:spLocks/>
          </xdr:cNvSpPr>
        </xdr:nvSpPr>
        <xdr:spPr bwMode="auto">
          <a:xfrm>
            <a:off x="3789" y="26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4" name="Freeform 60">
            <a:extLst>
              <a:ext uri="{FF2B5EF4-FFF2-40B4-BE49-F238E27FC236}">
                <a16:creationId xmlns:a16="http://schemas.microsoft.com/office/drawing/2014/main" xmlns="" id="{E49EA07B-237F-4EBB-AAF2-7EF8187CADAE}"/>
              </a:ext>
            </a:extLst>
          </xdr:cNvPr>
          <xdr:cNvSpPr>
            <a:spLocks/>
          </xdr:cNvSpPr>
        </xdr:nvSpPr>
        <xdr:spPr bwMode="auto">
          <a:xfrm>
            <a:off x="3789" y="26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5" name="Freeform 61">
            <a:extLst>
              <a:ext uri="{FF2B5EF4-FFF2-40B4-BE49-F238E27FC236}">
                <a16:creationId xmlns:a16="http://schemas.microsoft.com/office/drawing/2014/main" xmlns="" id="{6B1F98DE-FFCF-4A50-B19E-957287F16A32}"/>
              </a:ext>
            </a:extLst>
          </xdr:cNvPr>
          <xdr:cNvSpPr>
            <a:spLocks/>
          </xdr:cNvSpPr>
        </xdr:nvSpPr>
        <xdr:spPr bwMode="auto">
          <a:xfrm>
            <a:off x="3543" y="297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6" name="Freeform 62">
            <a:extLst>
              <a:ext uri="{FF2B5EF4-FFF2-40B4-BE49-F238E27FC236}">
                <a16:creationId xmlns:a16="http://schemas.microsoft.com/office/drawing/2014/main" xmlns="" id="{989E6BAB-1F6A-41D0-BBDD-7117B9AEBAA5}"/>
              </a:ext>
            </a:extLst>
          </xdr:cNvPr>
          <xdr:cNvSpPr>
            <a:spLocks/>
          </xdr:cNvSpPr>
        </xdr:nvSpPr>
        <xdr:spPr bwMode="auto">
          <a:xfrm>
            <a:off x="3543" y="297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7" name="Freeform 63">
            <a:extLst>
              <a:ext uri="{FF2B5EF4-FFF2-40B4-BE49-F238E27FC236}">
                <a16:creationId xmlns:a16="http://schemas.microsoft.com/office/drawing/2014/main" xmlns="" id="{FEBF25E9-B09F-465D-8D22-7F062CFDB89B}"/>
              </a:ext>
            </a:extLst>
          </xdr:cNvPr>
          <xdr:cNvSpPr>
            <a:spLocks/>
          </xdr:cNvSpPr>
        </xdr:nvSpPr>
        <xdr:spPr bwMode="auto">
          <a:xfrm>
            <a:off x="3234" y="316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8" name="Freeform 64">
            <a:extLst>
              <a:ext uri="{FF2B5EF4-FFF2-40B4-BE49-F238E27FC236}">
                <a16:creationId xmlns:a16="http://schemas.microsoft.com/office/drawing/2014/main" xmlns="" id="{A3A9D10F-6AF8-45AE-810E-08FC91BDF6C4}"/>
              </a:ext>
            </a:extLst>
          </xdr:cNvPr>
          <xdr:cNvSpPr>
            <a:spLocks/>
          </xdr:cNvSpPr>
        </xdr:nvSpPr>
        <xdr:spPr bwMode="auto">
          <a:xfrm>
            <a:off x="3234" y="316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9" name="Freeform 65">
            <a:extLst>
              <a:ext uri="{FF2B5EF4-FFF2-40B4-BE49-F238E27FC236}">
                <a16:creationId xmlns:a16="http://schemas.microsoft.com/office/drawing/2014/main" xmlns="" id="{D218DEEE-8045-412C-B584-9A0AACAF4DE3}"/>
              </a:ext>
            </a:extLst>
          </xdr:cNvPr>
          <xdr:cNvSpPr>
            <a:spLocks/>
          </xdr:cNvSpPr>
        </xdr:nvSpPr>
        <xdr:spPr bwMode="auto">
          <a:xfrm>
            <a:off x="2838" y="323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0" name="Freeform 66">
            <a:extLst>
              <a:ext uri="{FF2B5EF4-FFF2-40B4-BE49-F238E27FC236}">
                <a16:creationId xmlns:a16="http://schemas.microsoft.com/office/drawing/2014/main" xmlns="" id="{69A90153-B0F8-4048-861A-C3968274506B}"/>
              </a:ext>
            </a:extLst>
          </xdr:cNvPr>
          <xdr:cNvSpPr>
            <a:spLocks/>
          </xdr:cNvSpPr>
        </xdr:nvSpPr>
        <xdr:spPr bwMode="auto">
          <a:xfrm>
            <a:off x="2838" y="323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1" name="Freeform 67">
            <a:extLst>
              <a:ext uri="{FF2B5EF4-FFF2-40B4-BE49-F238E27FC236}">
                <a16:creationId xmlns:a16="http://schemas.microsoft.com/office/drawing/2014/main" xmlns="" id="{1C511CCA-6EB9-46F9-8056-80B53AAB9312}"/>
              </a:ext>
            </a:extLst>
          </xdr:cNvPr>
          <xdr:cNvSpPr>
            <a:spLocks/>
          </xdr:cNvSpPr>
        </xdr:nvSpPr>
        <xdr:spPr bwMode="auto">
          <a:xfrm>
            <a:off x="2502" y="317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2" name="Freeform 68">
            <a:extLst>
              <a:ext uri="{FF2B5EF4-FFF2-40B4-BE49-F238E27FC236}">
                <a16:creationId xmlns:a16="http://schemas.microsoft.com/office/drawing/2014/main" xmlns="" id="{83DC0CA2-7EFB-4BAB-A223-D2C0944635D5}"/>
              </a:ext>
            </a:extLst>
          </xdr:cNvPr>
          <xdr:cNvSpPr>
            <a:spLocks/>
          </xdr:cNvSpPr>
        </xdr:nvSpPr>
        <xdr:spPr bwMode="auto">
          <a:xfrm>
            <a:off x="2502" y="317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3" name="Freeform 69">
            <a:extLst>
              <a:ext uri="{FF2B5EF4-FFF2-40B4-BE49-F238E27FC236}">
                <a16:creationId xmlns:a16="http://schemas.microsoft.com/office/drawing/2014/main" xmlns="" id="{6C720C47-B8D9-477A-AD9D-70D994EB86DA}"/>
              </a:ext>
            </a:extLst>
          </xdr:cNvPr>
          <xdr:cNvSpPr>
            <a:spLocks/>
          </xdr:cNvSpPr>
        </xdr:nvSpPr>
        <xdr:spPr bwMode="auto">
          <a:xfrm>
            <a:off x="2157" y="298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4" name="Freeform 70">
            <a:extLst>
              <a:ext uri="{FF2B5EF4-FFF2-40B4-BE49-F238E27FC236}">
                <a16:creationId xmlns:a16="http://schemas.microsoft.com/office/drawing/2014/main" xmlns="" id="{AF4E3AF8-13EA-4E54-9F9A-DCD7A166A935}"/>
              </a:ext>
            </a:extLst>
          </xdr:cNvPr>
          <xdr:cNvSpPr>
            <a:spLocks/>
          </xdr:cNvSpPr>
        </xdr:nvSpPr>
        <xdr:spPr bwMode="auto">
          <a:xfrm>
            <a:off x="2157" y="298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5" name="Freeform 71">
            <a:extLst>
              <a:ext uri="{FF2B5EF4-FFF2-40B4-BE49-F238E27FC236}">
                <a16:creationId xmlns:a16="http://schemas.microsoft.com/office/drawing/2014/main" xmlns="" id="{72A993FB-D4EE-478A-8221-B449251D4FB2}"/>
              </a:ext>
            </a:extLst>
          </xdr:cNvPr>
          <xdr:cNvSpPr>
            <a:spLocks/>
          </xdr:cNvSpPr>
        </xdr:nvSpPr>
        <xdr:spPr bwMode="auto">
          <a:xfrm>
            <a:off x="1911" y="26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6" name="Freeform 72">
            <a:extLst>
              <a:ext uri="{FF2B5EF4-FFF2-40B4-BE49-F238E27FC236}">
                <a16:creationId xmlns:a16="http://schemas.microsoft.com/office/drawing/2014/main" xmlns="" id="{E4E50B0B-0C9E-486B-A1E2-A2A50BB741AA}"/>
              </a:ext>
            </a:extLst>
          </xdr:cNvPr>
          <xdr:cNvSpPr>
            <a:spLocks/>
          </xdr:cNvSpPr>
        </xdr:nvSpPr>
        <xdr:spPr bwMode="auto">
          <a:xfrm>
            <a:off x="1911" y="26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7" name="Freeform 73">
            <a:extLst>
              <a:ext uri="{FF2B5EF4-FFF2-40B4-BE49-F238E27FC236}">
                <a16:creationId xmlns:a16="http://schemas.microsoft.com/office/drawing/2014/main" xmlns="" id="{768DDBF1-F935-4A94-8380-1B9EC4F7BCFF}"/>
              </a:ext>
            </a:extLst>
          </xdr:cNvPr>
          <xdr:cNvSpPr>
            <a:spLocks/>
          </xdr:cNvSpPr>
        </xdr:nvSpPr>
        <xdr:spPr bwMode="auto">
          <a:xfrm>
            <a:off x="1752" y="233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8" name="Freeform 74">
            <a:extLst>
              <a:ext uri="{FF2B5EF4-FFF2-40B4-BE49-F238E27FC236}">
                <a16:creationId xmlns:a16="http://schemas.microsoft.com/office/drawing/2014/main" xmlns="" id="{F0FAD9A4-7E2E-4942-B7FB-7D3A272361EA}"/>
              </a:ext>
            </a:extLst>
          </xdr:cNvPr>
          <xdr:cNvSpPr>
            <a:spLocks/>
          </xdr:cNvSpPr>
        </xdr:nvSpPr>
        <xdr:spPr bwMode="auto">
          <a:xfrm>
            <a:off x="1752" y="233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9" name="Freeform 75">
            <a:extLst>
              <a:ext uri="{FF2B5EF4-FFF2-40B4-BE49-F238E27FC236}">
                <a16:creationId xmlns:a16="http://schemas.microsoft.com/office/drawing/2014/main" xmlns="" id="{704D0F75-9ADC-4688-B54E-8283EF0615C5}"/>
              </a:ext>
            </a:extLst>
          </xdr:cNvPr>
          <xdr:cNvSpPr>
            <a:spLocks/>
          </xdr:cNvSpPr>
        </xdr:nvSpPr>
        <xdr:spPr bwMode="auto">
          <a:xfrm>
            <a:off x="1746" y="193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0" name="Freeform 76">
            <a:extLst>
              <a:ext uri="{FF2B5EF4-FFF2-40B4-BE49-F238E27FC236}">
                <a16:creationId xmlns:a16="http://schemas.microsoft.com/office/drawing/2014/main" xmlns="" id="{E9D8CCDF-DECF-4A0E-80E8-FB875B4DB50A}"/>
              </a:ext>
            </a:extLst>
          </xdr:cNvPr>
          <xdr:cNvSpPr>
            <a:spLocks/>
          </xdr:cNvSpPr>
        </xdr:nvSpPr>
        <xdr:spPr bwMode="auto">
          <a:xfrm>
            <a:off x="1746" y="193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1" name="Freeform 77">
            <a:extLst>
              <a:ext uri="{FF2B5EF4-FFF2-40B4-BE49-F238E27FC236}">
                <a16:creationId xmlns:a16="http://schemas.microsoft.com/office/drawing/2014/main" xmlns="" id="{A6CAFF6B-E5F5-4D55-BE9A-06CA2E17F386}"/>
              </a:ext>
            </a:extLst>
          </xdr:cNvPr>
          <xdr:cNvSpPr>
            <a:spLocks/>
          </xdr:cNvSpPr>
        </xdr:nvSpPr>
        <xdr:spPr bwMode="auto">
          <a:xfrm>
            <a:off x="1899" y="159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2" name="Freeform 78">
            <a:extLst>
              <a:ext uri="{FF2B5EF4-FFF2-40B4-BE49-F238E27FC236}">
                <a16:creationId xmlns:a16="http://schemas.microsoft.com/office/drawing/2014/main" xmlns="" id="{2F8B51FB-0AC8-496F-B511-4F85B194CF01}"/>
              </a:ext>
            </a:extLst>
          </xdr:cNvPr>
          <xdr:cNvSpPr>
            <a:spLocks/>
          </xdr:cNvSpPr>
        </xdr:nvSpPr>
        <xdr:spPr bwMode="auto">
          <a:xfrm>
            <a:off x="1899" y="159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3" name="Freeform 79">
            <a:extLst>
              <a:ext uri="{FF2B5EF4-FFF2-40B4-BE49-F238E27FC236}">
                <a16:creationId xmlns:a16="http://schemas.microsoft.com/office/drawing/2014/main" xmlns="" id="{57CF746E-0C42-4897-8B88-3A9B5998F9C6}"/>
              </a:ext>
            </a:extLst>
          </xdr:cNvPr>
          <xdr:cNvSpPr>
            <a:spLocks/>
          </xdr:cNvSpPr>
        </xdr:nvSpPr>
        <xdr:spPr bwMode="auto">
          <a:xfrm>
            <a:off x="2130" y="127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4" name="Freeform 80">
            <a:extLst>
              <a:ext uri="{FF2B5EF4-FFF2-40B4-BE49-F238E27FC236}">
                <a16:creationId xmlns:a16="http://schemas.microsoft.com/office/drawing/2014/main" xmlns="" id="{7A7874D5-A830-4E20-9FAF-696F84FD4D4C}"/>
              </a:ext>
            </a:extLst>
          </xdr:cNvPr>
          <xdr:cNvSpPr>
            <a:spLocks/>
          </xdr:cNvSpPr>
        </xdr:nvSpPr>
        <xdr:spPr bwMode="auto">
          <a:xfrm>
            <a:off x="2130" y="127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5" name="Freeform 81">
            <a:extLst>
              <a:ext uri="{FF2B5EF4-FFF2-40B4-BE49-F238E27FC236}">
                <a16:creationId xmlns:a16="http://schemas.microsoft.com/office/drawing/2014/main" xmlns="" id="{91FE9FDC-5256-4C2C-B2C9-24409C529D41}"/>
              </a:ext>
            </a:extLst>
          </xdr:cNvPr>
          <xdr:cNvSpPr>
            <a:spLocks/>
          </xdr:cNvSpPr>
        </xdr:nvSpPr>
        <xdr:spPr bwMode="auto">
          <a:xfrm>
            <a:off x="2472" y="110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6" name="Freeform 82">
            <a:extLst>
              <a:ext uri="{FF2B5EF4-FFF2-40B4-BE49-F238E27FC236}">
                <a16:creationId xmlns:a16="http://schemas.microsoft.com/office/drawing/2014/main" xmlns="" id="{D0AF70C5-BB8B-4F8B-AB36-999CE0FC3594}"/>
              </a:ext>
            </a:extLst>
          </xdr:cNvPr>
          <xdr:cNvSpPr>
            <a:spLocks/>
          </xdr:cNvSpPr>
        </xdr:nvSpPr>
        <xdr:spPr bwMode="auto">
          <a:xfrm>
            <a:off x="2472" y="110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xmlns="" id="{F3C2365F-E30A-42E3-8047-34964025B0FC}"/>
              </a:ext>
            </a:extLst>
          </xdr:cNvPr>
          <xdr:cNvSpPr>
            <a:spLocks noChangeArrowheads="1"/>
          </xdr:cNvSpPr>
        </xdr:nvSpPr>
        <xdr:spPr bwMode="auto">
          <a:xfrm>
            <a:off x="2748" y="935"/>
            <a:ext cx="432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:a16="http://schemas.microsoft.com/office/drawing/2014/main" xmlns="" id="{0A697B15-27DA-478B-956C-78845D2B25C2}"/>
              </a:ext>
            </a:extLst>
          </xdr:cNvPr>
          <xdr:cNvSpPr>
            <a:spLocks noChangeArrowheads="1"/>
          </xdr:cNvSpPr>
        </xdr:nvSpPr>
        <xdr:spPr bwMode="auto">
          <a:xfrm>
            <a:off x="3277" y="1033"/>
            <a:ext cx="4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:a16="http://schemas.microsoft.com/office/drawing/2014/main" xmlns="" id="{C37F5647-6E3E-4A19-8734-73DB536F42D3}"/>
              </a:ext>
            </a:extLst>
          </xdr:cNvPr>
          <xdr:cNvSpPr>
            <a:spLocks noChangeArrowheads="1"/>
          </xdr:cNvSpPr>
        </xdr:nvSpPr>
        <xdr:spPr bwMode="auto">
          <a:xfrm>
            <a:off x="3609" y="1229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0" name="Rectangle 239">
            <a:extLst>
              <a:ext uri="{FF2B5EF4-FFF2-40B4-BE49-F238E27FC236}">
                <a16:creationId xmlns:a16="http://schemas.microsoft.com/office/drawing/2014/main" xmlns="" id="{CE7FAD45-3E40-41BF-B07A-727657C55D43}"/>
              </a:ext>
            </a:extLst>
          </xdr:cNvPr>
          <xdr:cNvSpPr>
            <a:spLocks noChangeArrowheads="1"/>
          </xdr:cNvSpPr>
        </xdr:nvSpPr>
        <xdr:spPr bwMode="auto">
          <a:xfrm>
            <a:off x="3872" y="1555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xmlns="" id="{7E63C4FC-2929-411A-BDA0-25B61013EE12}"/>
              </a:ext>
            </a:extLst>
          </xdr:cNvPr>
          <xdr:cNvSpPr>
            <a:spLocks noChangeArrowheads="1"/>
          </xdr:cNvSpPr>
        </xdr:nvSpPr>
        <xdr:spPr bwMode="auto">
          <a:xfrm>
            <a:off x="4030" y="1925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2" name="Rectangle 241">
            <a:extLst>
              <a:ext uri="{FF2B5EF4-FFF2-40B4-BE49-F238E27FC236}">
                <a16:creationId xmlns:a16="http://schemas.microsoft.com/office/drawing/2014/main" xmlns="" id="{3B1911CD-0223-4F67-92AE-08952DFCAF98}"/>
              </a:ext>
            </a:extLst>
          </xdr:cNvPr>
          <xdr:cNvSpPr>
            <a:spLocks noChangeArrowheads="1"/>
          </xdr:cNvSpPr>
        </xdr:nvSpPr>
        <xdr:spPr bwMode="auto">
          <a:xfrm>
            <a:off x="4039" y="2293"/>
            <a:ext cx="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3" name="Rectangle 242">
            <a:extLst>
              <a:ext uri="{FF2B5EF4-FFF2-40B4-BE49-F238E27FC236}">
                <a16:creationId xmlns:a16="http://schemas.microsoft.com/office/drawing/2014/main" xmlns="" id="{F1815E6E-CCF0-4D11-AB46-11775C3287B3}"/>
              </a:ext>
            </a:extLst>
          </xdr:cNvPr>
          <xdr:cNvSpPr>
            <a:spLocks noChangeArrowheads="1"/>
          </xdr:cNvSpPr>
        </xdr:nvSpPr>
        <xdr:spPr bwMode="auto">
          <a:xfrm>
            <a:off x="3869" y="2681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4" name="Rectangle 243">
            <a:extLst>
              <a:ext uri="{FF2B5EF4-FFF2-40B4-BE49-F238E27FC236}">
                <a16:creationId xmlns:a16="http://schemas.microsoft.com/office/drawing/2014/main" xmlns="" id="{21EF81FE-5231-4F2B-905E-E9DB1F4BA192}"/>
              </a:ext>
            </a:extLst>
          </xdr:cNvPr>
          <xdr:cNvSpPr>
            <a:spLocks noChangeArrowheads="1"/>
          </xdr:cNvSpPr>
        </xdr:nvSpPr>
        <xdr:spPr bwMode="auto">
          <a:xfrm>
            <a:off x="3600" y="2974"/>
            <a:ext cx="15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5" name="Rectangle 244">
            <a:extLst>
              <a:ext uri="{FF2B5EF4-FFF2-40B4-BE49-F238E27FC236}">
                <a16:creationId xmlns:a16="http://schemas.microsoft.com/office/drawing/2014/main" xmlns="" id="{8C7F4BC1-A24E-4A99-99B6-678F7D5B3F64}"/>
              </a:ext>
            </a:extLst>
          </xdr:cNvPr>
          <xdr:cNvSpPr>
            <a:spLocks noChangeArrowheads="1"/>
          </xdr:cNvSpPr>
        </xdr:nvSpPr>
        <xdr:spPr bwMode="auto">
          <a:xfrm>
            <a:off x="3336" y="3174"/>
            <a:ext cx="155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6" name="Rectangle 245">
            <a:extLst>
              <a:ext uri="{FF2B5EF4-FFF2-40B4-BE49-F238E27FC236}">
                <a16:creationId xmlns:a16="http://schemas.microsoft.com/office/drawing/2014/main" xmlns="" id="{D3C56BC9-8154-40D3-9021-BC66C24FEE98}"/>
              </a:ext>
            </a:extLst>
          </xdr:cNvPr>
          <xdr:cNvSpPr>
            <a:spLocks noChangeArrowheads="1"/>
          </xdr:cNvSpPr>
        </xdr:nvSpPr>
        <xdr:spPr bwMode="auto">
          <a:xfrm>
            <a:off x="2854" y="3309"/>
            <a:ext cx="7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7" name="Rectangle 246">
            <a:extLst>
              <a:ext uri="{FF2B5EF4-FFF2-40B4-BE49-F238E27FC236}">
                <a16:creationId xmlns:a16="http://schemas.microsoft.com/office/drawing/2014/main" xmlns="" id="{94E06DF9-4D4A-4B74-AF12-CC838C0B9B76}"/>
              </a:ext>
            </a:extLst>
          </xdr:cNvPr>
          <xdr:cNvSpPr>
            <a:spLocks noChangeArrowheads="1"/>
          </xdr:cNvSpPr>
        </xdr:nvSpPr>
        <xdr:spPr bwMode="auto">
          <a:xfrm>
            <a:off x="2358" y="3229"/>
            <a:ext cx="31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8" name="Rectangle 247">
            <a:extLst>
              <a:ext uri="{FF2B5EF4-FFF2-40B4-BE49-F238E27FC236}">
                <a16:creationId xmlns:a16="http://schemas.microsoft.com/office/drawing/2014/main" xmlns="" id="{04D6116B-0A85-4151-AA7D-A869E241756A}"/>
              </a:ext>
            </a:extLst>
          </xdr:cNvPr>
          <xdr:cNvSpPr>
            <a:spLocks noChangeArrowheads="1"/>
          </xdr:cNvSpPr>
        </xdr:nvSpPr>
        <xdr:spPr bwMode="auto">
          <a:xfrm>
            <a:off x="947" y="3015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9" name="Rectangle 248">
            <a:extLst>
              <a:ext uri="{FF2B5EF4-FFF2-40B4-BE49-F238E27FC236}">
                <a16:creationId xmlns:a16="http://schemas.microsoft.com/office/drawing/2014/main" xmlns="" id="{2CA57772-A2A9-4971-96A6-E39E46E30677}"/>
              </a:ext>
            </a:extLst>
          </xdr:cNvPr>
          <xdr:cNvSpPr>
            <a:spLocks noChangeArrowheads="1"/>
          </xdr:cNvSpPr>
        </xdr:nvSpPr>
        <xdr:spPr bwMode="auto">
          <a:xfrm>
            <a:off x="731" y="2668"/>
            <a:ext cx="1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0" name="Rectangle 249">
            <a:extLst>
              <a:ext uri="{FF2B5EF4-FFF2-40B4-BE49-F238E27FC236}">
                <a16:creationId xmlns:a16="http://schemas.microsoft.com/office/drawing/2014/main" xmlns="" id="{245B99DC-7D97-49DC-AE15-F0219904DD86}"/>
              </a:ext>
            </a:extLst>
          </xdr:cNvPr>
          <xdr:cNvSpPr>
            <a:spLocks noChangeArrowheads="1"/>
          </xdr:cNvSpPr>
        </xdr:nvSpPr>
        <xdr:spPr bwMode="auto">
          <a:xfrm>
            <a:off x="468" y="2280"/>
            <a:ext cx="1289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(individual) [CBT/CT]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1" name="Rectangle 250">
            <a:extLst>
              <a:ext uri="{FF2B5EF4-FFF2-40B4-BE49-F238E27FC236}">
                <a16:creationId xmlns:a16="http://schemas.microsoft.com/office/drawing/2014/main" xmlns="" id="{32E77D3A-3442-4B6F-9AC4-AF809F34C4A9}"/>
              </a:ext>
            </a:extLst>
          </xdr:cNvPr>
          <xdr:cNvSpPr>
            <a:spLocks noChangeArrowheads="1"/>
          </xdr:cNvSpPr>
        </xdr:nvSpPr>
        <xdr:spPr bwMode="auto">
          <a:xfrm>
            <a:off x="372" y="1921"/>
            <a:ext cx="135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2" name="Rectangle 251">
            <a:extLst>
              <a:ext uri="{FF2B5EF4-FFF2-40B4-BE49-F238E27FC236}">
                <a16:creationId xmlns:a16="http://schemas.microsoft.com/office/drawing/2014/main" xmlns="" id="{E590A0FB-AC79-45A5-A1A2-6485D3DEA0DC}"/>
              </a:ext>
            </a:extLst>
          </xdr:cNvPr>
          <xdr:cNvSpPr>
            <a:spLocks noChangeArrowheads="1"/>
          </xdr:cNvSpPr>
        </xdr:nvSpPr>
        <xdr:spPr bwMode="auto">
          <a:xfrm>
            <a:off x="209" y="1536"/>
            <a:ext cx="1705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individual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3" name="Rectangle 252">
            <a:extLst>
              <a:ext uri="{FF2B5EF4-FFF2-40B4-BE49-F238E27FC236}">
                <a16:creationId xmlns:a16="http://schemas.microsoft.com/office/drawing/2014/main" xmlns="" id="{02C471F8-A195-4352-88D7-2D21E1FE92B4}"/>
              </a:ext>
            </a:extLst>
          </xdr:cNvPr>
          <xdr:cNvSpPr>
            <a:spLocks noChangeArrowheads="1"/>
          </xdr:cNvSpPr>
        </xdr:nvSpPr>
        <xdr:spPr bwMode="auto">
          <a:xfrm>
            <a:off x="34" y="1189"/>
            <a:ext cx="22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4" name="Rectangle 253">
            <a:extLst>
              <a:ext uri="{FF2B5EF4-FFF2-40B4-BE49-F238E27FC236}">
                <a16:creationId xmlns:a16="http://schemas.microsoft.com/office/drawing/2014/main" xmlns="" id="{E54C3D87-3D2C-40A3-883D-C3D765800787}"/>
              </a:ext>
            </a:extLst>
          </xdr:cNvPr>
          <xdr:cNvSpPr>
            <a:spLocks noChangeArrowheads="1"/>
          </xdr:cNvSpPr>
        </xdr:nvSpPr>
        <xdr:spPr bwMode="auto">
          <a:xfrm>
            <a:off x="323" y="1006"/>
            <a:ext cx="219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(Long-term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5" name="Rectangle 254">
            <a:extLst>
              <a:ext uri="{FF2B5EF4-FFF2-40B4-BE49-F238E27FC236}">
                <a16:creationId xmlns:a16="http://schemas.microsoft.com/office/drawing/2014/main" xmlns="" id="{B35E5990-F34A-4CF5-9DA5-AA6EB59D1E4C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152783</xdr:colOff>
      <xdr:row>24</xdr:row>
      <xdr:rowOff>62869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1385C23-428A-4C95-92CB-2B13C17D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4419983" cy="444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67"/>
  <sheetViews>
    <sheetView workbookViewId="0">
      <selection activeCell="A3" sqref="A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68</v>
      </c>
      <c r="I1" s="1" t="s">
        <v>69</v>
      </c>
      <c r="S1" s="1" t="s">
        <v>70</v>
      </c>
      <c r="AD1" t="s">
        <v>71</v>
      </c>
      <c r="AO1" t="s">
        <v>72</v>
      </c>
    </row>
    <row r="2" spans="1:49" x14ac:dyDescent="0.25">
      <c r="A2" s="1" t="s">
        <v>73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I2" t="s">
        <v>79</v>
      </c>
      <c r="J2" t="s">
        <v>4</v>
      </c>
      <c r="K2" t="s">
        <v>80</v>
      </c>
      <c r="L2" t="s">
        <v>81</v>
      </c>
      <c r="M2" s="21">
        <v>2.5000000000000001E-2</v>
      </c>
      <c r="N2" t="s">
        <v>5</v>
      </c>
      <c r="O2" s="21">
        <v>0.97499999999999998</v>
      </c>
      <c r="P2" t="s">
        <v>82</v>
      </c>
      <c r="Q2" t="s">
        <v>83</v>
      </c>
      <c r="S2" t="s">
        <v>79</v>
      </c>
      <c r="T2" t="s">
        <v>4</v>
      </c>
      <c r="U2" t="s">
        <v>80</v>
      </c>
      <c r="V2" t="s">
        <v>81</v>
      </c>
      <c r="W2" s="21">
        <v>2.5000000000000001E-2</v>
      </c>
      <c r="X2" t="s">
        <v>5</v>
      </c>
      <c r="Y2" s="21">
        <v>0.97499999999999998</v>
      </c>
      <c r="Z2" t="s">
        <v>82</v>
      </c>
      <c r="AA2" t="s">
        <v>83</v>
      </c>
      <c r="AD2" s="1" t="s">
        <v>79</v>
      </c>
      <c r="AE2" s="1" t="s">
        <v>4</v>
      </c>
      <c r="AF2" s="1" t="s">
        <v>80</v>
      </c>
      <c r="AG2" s="1" t="s">
        <v>81</v>
      </c>
      <c r="AH2" s="22">
        <v>2.5000000000000001E-2</v>
      </c>
      <c r="AI2" s="1" t="s">
        <v>5</v>
      </c>
      <c r="AJ2" s="22">
        <v>0.97499999999999998</v>
      </c>
      <c r="AK2" s="1" t="s">
        <v>82</v>
      </c>
      <c r="AL2" s="1" t="s">
        <v>83</v>
      </c>
      <c r="AO2" s="1" t="s">
        <v>79</v>
      </c>
      <c r="AP2" s="1" t="s">
        <v>4</v>
      </c>
      <c r="AQ2" s="1" t="s">
        <v>80</v>
      </c>
      <c r="AR2" s="1" t="s">
        <v>81</v>
      </c>
      <c r="AS2" s="22">
        <v>2.5000000000000001E-2</v>
      </c>
      <c r="AT2" s="1" t="s">
        <v>5</v>
      </c>
      <c r="AU2" s="22">
        <v>0.97499999999999998</v>
      </c>
      <c r="AV2" s="1" t="s">
        <v>82</v>
      </c>
      <c r="AW2" s="1" t="s">
        <v>83</v>
      </c>
    </row>
    <row r="3" spans="1:49" x14ac:dyDescent="0.25">
      <c r="A3">
        <v>1</v>
      </c>
      <c r="B3">
        <v>1</v>
      </c>
      <c r="C3" t="s">
        <v>0</v>
      </c>
      <c r="D3">
        <v>1</v>
      </c>
      <c r="E3">
        <f>D3</f>
        <v>1</v>
      </c>
      <c r="F3" t="s">
        <v>0</v>
      </c>
      <c r="I3" t="s">
        <v>334</v>
      </c>
      <c r="J3">
        <v>1.268</v>
      </c>
      <c r="K3">
        <v>1.3979999999999999</v>
      </c>
      <c r="L3">
        <v>4.0960000000000003E-2</v>
      </c>
      <c r="M3">
        <v>-1.5089999999999999</v>
      </c>
      <c r="N3">
        <v>1.2589999999999999</v>
      </c>
      <c r="O3">
        <v>4.0069999999999997</v>
      </c>
      <c r="P3">
        <v>40001</v>
      </c>
      <c r="Q3">
        <v>160000</v>
      </c>
      <c r="S3" t="s">
        <v>181</v>
      </c>
      <c r="T3">
        <v>1.268</v>
      </c>
      <c r="U3">
        <v>1.452</v>
      </c>
      <c r="V3">
        <v>4.1189999999999997E-2</v>
      </c>
      <c r="W3">
        <v>-1.611</v>
      </c>
      <c r="X3">
        <v>1.258</v>
      </c>
      <c r="Y3">
        <v>4.12</v>
      </c>
      <c r="Z3">
        <v>40001</v>
      </c>
      <c r="AA3">
        <v>160000</v>
      </c>
      <c r="AC3">
        <v>1</v>
      </c>
      <c r="AD3" t="s">
        <v>161</v>
      </c>
      <c r="AE3">
        <v>16.809999999999999</v>
      </c>
      <c r="AF3">
        <v>2.3919999999999999</v>
      </c>
      <c r="AG3">
        <v>4.9209999999999997E-2</v>
      </c>
      <c r="AH3">
        <v>11</v>
      </c>
      <c r="AI3">
        <v>17</v>
      </c>
      <c r="AJ3">
        <v>20</v>
      </c>
      <c r="AK3">
        <v>40001</v>
      </c>
      <c r="AL3">
        <v>160000</v>
      </c>
      <c r="AN3">
        <v>1</v>
      </c>
      <c r="AO3" t="s">
        <v>143</v>
      </c>
      <c r="AP3">
        <v>15.9</v>
      </c>
      <c r="AQ3">
        <v>1.929</v>
      </c>
      <c r="AR3">
        <v>4.6100000000000002E-2</v>
      </c>
      <c r="AS3">
        <v>11</v>
      </c>
      <c r="AT3">
        <v>16</v>
      </c>
      <c r="AU3">
        <v>18</v>
      </c>
      <c r="AV3">
        <v>40001</v>
      </c>
      <c r="AW3">
        <v>160000</v>
      </c>
    </row>
    <row r="4" spans="1:49" x14ac:dyDescent="0.25">
      <c r="A4">
        <v>2</v>
      </c>
      <c r="B4">
        <v>2</v>
      </c>
      <c r="C4" t="s">
        <v>41</v>
      </c>
      <c r="D4">
        <v>2</v>
      </c>
      <c r="E4">
        <f t="shared" ref="E4:E30" si="0">D4</f>
        <v>2</v>
      </c>
      <c r="F4" t="s">
        <v>42</v>
      </c>
      <c r="I4" t="s">
        <v>335</v>
      </c>
      <c r="J4">
        <v>1.3340000000000001</v>
      </c>
      <c r="K4">
        <v>1.056</v>
      </c>
      <c r="L4">
        <v>3.2980000000000002E-2</v>
      </c>
      <c r="M4">
        <v>-0.78680000000000005</v>
      </c>
      <c r="N4">
        <v>1.3360000000000001</v>
      </c>
      <c r="O4">
        <v>3.427</v>
      </c>
      <c r="P4">
        <v>40001</v>
      </c>
      <c r="Q4">
        <v>160000</v>
      </c>
      <c r="S4" t="s">
        <v>182</v>
      </c>
      <c r="T4">
        <v>1.3340000000000001</v>
      </c>
      <c r="U4">
        <v>1.125</v>
      </c>
      <c r="V4">
        <v>3.3140000000000003E-2</v>
      </c>
      <c r="W4">
        <v>-0.90880000000000005</v>
      </c>
      <c r="X4">
        <v>1.3380000000000001</v>
      </c>
      <c r="Y4">
        <v>3.5590000000000002</v>
      </c>
      <c r="Z4">
        <v>40001</v>
      </c>
      <c r="AA4">
        <v>160000</v>
      </c>
      <c r="AC4">
        <v>2</v>
      </c>
      <c r="AD4" t="s">
        <v>162</v>
      </c>
      <c r="AE4">
        <v>10.59</v>
      </c>
      <c r="AF4">
        <v>4.9530000000000003</v>
      </c>
      <c r="AG4">
        <v>0.11849999999999999</v>
      </c>
      <c r="AH4">
        <v>2</v>
      </c>
      <c r="AI4">
        <v>10</v>
      </c>
      <c r="AJ4">
        <v>20</v>
      </c>
      <c r="AK4">
        <v>40001</v>
      </c>
      <c r="AL4">
        <v>160000</v>
      </c>
      <c r="AN4">
        <v>2</v>
      </c>
      <c r="AO4" t="s">
        <v>144</v>
      </c>
      <c r="AP4">
        <v>10.97</v>
      </c>
      <c r="AQ4">
        <v>4.2720000000000002</v>
      </c>
      <c r="AR4">
        <v>8.9389999999999997E-2</v>
      </c>
      <c r="AS4">
        <v>3</v>
      </c>
      <c r="AT4">
        <v>11</v>
      </c>
      <c r="AU4">
        <v>18</v>
      </c>
      <c r="AV4">
        <v>40001</v>
      </c>
      <c r="AW4">
        <v>160000</v>
      </c>
    </row>
    <row r="5" spans="1:49" x14ac:dyDescent="0.25">
      <c r="A5">
        <v>3</v>
      </c>
      <c r="B5">
        <v>3</v>
      </c>
      <c r="C5" t="s">
        <v>43</v>
      </c>
      <c r="D5">
        <v>3</v>
      </c>
      <c r="E5">
        <f t="shared" si="0"/>
        <v>3</v>
      </c>
      <c r="F5" t="s">
        <v>43</v>
      </c>
      <c r="I5" t="s">
        <v>336</v>
      </c>
      <c r="J5">
        <v>2.0369999999999999</v>
      </c>
      <c r="K5">
        <v>1.389</v>
      </c>
      <c r="L5">
        <v>3.6499999999999998E-2</v>
      </c>
      <c r="M5">
        <v>-0.69179999999999997</v>
      </c>
      <c r="N5">
        <v>2.0329999999999999</v>
      </c>
      <c r="O5">
        <v>4.7789999999999999</v>
      </c>
      <c r="P5">
        <v>40001</v>
      </c>
      <c r="Q5">
        <v>160000</v>
      </c>
      <c r="S5" t="s">
        <v>183</v>
      </c>
      <c r="T5">
        <v>2.0379999999999998</v>
      </c>
      <c r="U5">
        <v>1.44</v>
      </c>
      <c r="V5">
        <v>3.6740000000000002E-2</v>
      </c>
      <c r="W5">
        <v>-0.79420000000000002</v>
      </c>
      <c r="X5">
        <v>2.0339999999999998</v>
      </c>
      <c r="Y5">
        <v>4.8730000000000002</v>
      </c>
      <c r="Z5">
        <v>40001</v>
      </c>
      <c r="AA5">
        <v>160000</v>
      </c>
      <c r="AC5">
        <v>3</v>
      </c>
      <c r="AD5" t="s">
        <v>163</v>
      </c>
      <c r="AE5">
        <v>10.07</v>
      </c>
      <c r="AF5">
        <v>3.5150000000000001</v>
      </c>
      <c r="AG5">
        <v>8.2879999999999995E-2</v>
      </c>
      <c r="AH5">
        <v>5</v>
      </c>
      <c r="AI5">
        <v>9</v>
      </c>
      <c r="AJ5">
        <v>19</v>
      </c>
      <c r="AK5">
        <v>40001</v>
      </c>
      <c r="AL5">
        <v>160000</v>
      </c>
      <c r="AN5">
        <v>3</v>
      </c>
      <c r="AO5" t="s">
        <v>145</v>
      </c>
      <c r="AP5">
        <v>10.88</v>
      </c>
      <c r="AQ5">
        <v>2.956</v>
      </c>
      <c r="AR5">
        <v>5.4280000000000002E-2</v>
      </c>
      <c r="AS5">
        <v>5</v>
      </c>
      <c r="AT5">
        <v>11</v>
      </c>
      <c r="AU5">
        <v>17</v>
      </c>
      <c r="AV5">
        <v>40001</v>
      </c>
      <c r="AW5">
        <v>160000</v>
      </c>
    </row>
    <row r="6" spans="1:49" x14ac:dyDescent="0.25">
      <c r="A6">
        <v>4</v>
      </c>
      <c r="C6" t="s">
        <v>45</v>
      </c>
      <c r="D6">
        <v>4</v>
      </c>
      <c r="E6">
        <f t="shared" si="0"/>
        <v>4</v>
      </c>
      <c r="F6" t="s">
        <v>44</v>
      </c>
      <c r="I6" t="s">
        <v>337</v>
      </c>
      <c r="J6">
        <v>0.2999</v>
      </c>
      <c r="K6">
        <v>0.58789999999999998</v>
      </c>
      <c r="L6">
        <v>6.5690000000000002E-3</v>
      </c>
      <c r="M6">
        <v>-0.89849999999999997</v>
      </c>
      <c r="N6">
        <v>0.30059999999999998</v>
      </c>
      <c r="O6">
        <v>1.484</v>
      </c>
      <c r="P6">
        <v>40001</v>
      </c>
      <c r="Q6">
        <v>160000</v>
      </c>
      <c r="S6" t="s">
        <v>184</v>
      </c>
      <c r="T6">
        <v>0.2979</v>
      </c>
      <c r="U6">
        <v>0.44490000000000002</v>
      </c>
      <c r="V6">
        <v>5.2199999999999998E-3</v>
      </c>
      <c r="W6">
        <v>-0.58230000000000004</v>
      </c>
      <c r="X6">
        <v>0.29709999999999998</v>
      </c>
      <c r="Y6">
        <v>1.1850000000000001</v>
      </c>
      <c r="Z6">
        <v>40001</v>
      </c>
      <c r="AA6">
        <v>160000</v>
      </c>
      <c r="AC6">
        <v>4</v>
      </c>
      <c r="AD6" t="s">
        <v>164</v>
      </c>
      <c r="AE6">
        <v>15.28</v>
      </c>
      <c r="AF6">
        <v>3.012</v>
      </c>
      <c r="AG6">
        <v>3.8469999999999997E-2</v>
      </c>
      <c r="AH6">
        <v>9</v>
      </c>
      <c r="AI6">
        <v>15</v>
      </c>
      <c r="AJ6">
        <v>20</v>
      </c>
      <c r="AK6">
        <v>40001</v>
      </c>
      <c r="AL6">
        <v>160000</v>
      </c>
      <c r="AN6">
        <v>4</v>
      </c>
      <c r="AO6" t="s">
        <v>146</v>
      </c>
      <c r="AP6">
        <v>7.7590000000000003</v>
      </c>
      <c r="AQ6">
        <v>4.2539999999999996</v>
      </c>
      <c r="AR6">
        <v>6.5240000000000006E-2</v>
      </c>
      <c r="AS6">
        <v>1</v>
      </c>
      <c r="AT6">
        <v>7</v>
      </c>
      <c r="AU6">
        <v>17</v>
      </c>
      <c r="AV6">
        <v>40001</v>
      </c>
      <c r="AW6">
        <v>160000</v>
      </c>
    </row>
    <row r="7" spans="1:49" x14ac:dyDescent="0.25">
      <c r="A7">
        <v>5</v>
      </c>
      <c r="C7" t="s">
        <v>115</v>
      </c>
      <c r="D7">
        <v>5</v>
      </c>
      <c r="E7">
        <f t="shared" si="0"/>
        <v>5</v>
      </c>
      <c r="F7" t="s">
        <v>46</v>
      </c>
      <c r="I7" t="s">
        <v>338</v>
      </c>
      <c r="J7">
        <v>0.1757</v>
      </c>
      <c r="K7">
        <v>0.434</v>
      </c>
      <c r="L7">
        <v>4.6579999999999998E-3</v>
      </c>
      <c r="M7">
        <v>-0.68089999999999995</v>
      </c>
      <c r="N7">
        <v>0.17599999999999999</v>
      </c>
      <c r="O7">
        <v>1.0349999999999999</v>
      </c>
      <c r="P7">
        <v>40001</v>
      </c>
      <c r="Q7">
        <v>160000</v>
      </c>
      <c r="S7" t="s">
        <v>185</v>
      </c>
      <c r="T7">
        <v>0.13919999999999999</v>
      </c>
      <c r="U7">
        <v>0.33939999999999998</v>
      </c>
      <c r="V7">
        <v>3.4789999999999999E-3</v>
      </c>
      <c r="W7">
        <v>-0.53820000000000001</v>
      </c>
      <c r="X7">
        <v>0.14099999999999999</v>
      </c>
      <c r="Y7">
        <v>0.80779999999999996</v>
      </c>
      <c r="Z7">
        <v>40001</v>
      </c>
      <c r="AA7">
        <v>160000</v>
      </c>
      <c r="AC7">
        <v>5</v>
      </c>
      <c r="AD7" t="s">
        <v>165</v>
      </c>
      <c r="AE7">
        <v>17.87</v>
      </c>
      <c r="AF7">
        <v>2.1850000000000001</v>
      </c>
      <c r="AG7">
        <v>3.141E-2</v>
      </c>
      <c r="AH7">
        <v>12</v>
      </c>
      <c r="AI7">
        <v>18</v>
      </c>
      <c r="AJ7">
        <v>20</v>
      </c>
      <c r="AK7">
        <v>40001</v>
      </c>
      <c r="AL7">
        <v>160000</v>
      </c>
      <c r="AN7">
        <v>5</v>
      </c>
      <c r="AO7" t="s">
        <v>147</v>
      </c>
      <c r="AP7">
        <v>14.34</v>
      </c>
      <c r="AQ7">
        <v>2.335</v>
      </c>
      <c r="AR7">
        <v>4.326E-2</v>
      </c>
      <c r="AS7">
        <v>9</v>
      </c>
      <c r="AT7">
        <v>15</v>
      </c>
      <c r="AU7">
        <v>18</v>
      </c>
      <c r="AV7">
        <v>40001</v>
      </c>
      <c r="AW7">
        <v>160000</v>
      </c>
    </row>
    <row r="8" spans="1:49" x14ac:dyDescent="0.25">
      <c r="A8">
        <v>6</v>
      </c>
      <c r="B8">
        <v>4</v>
      </c>
      <c r="C8" t="s">
        <v>47</v>
      </c>
      <c r="D8">
        <v>5</v>
      </c>
      <c r="E8">
        <f t="shared" si="0"/>
        <v>5</v>
      </c>
      <c r="F8" t="s">
        <v>46</v>
      </c>
      <c r="I8" t="s">
        <v>339</v>
      </c>
      <c r="J8">
        <v>0.42059999999999997</v>
      </c>
      <c r="K8">
        <v>0.37219999999999998</v>
      </c>
      <c r="L8">
        <v>4.4860000000000004E-3</v>
      </c>
      <c r="M8">
        <v>-0.3211</v>
      </c>
      <c r="N8">
        <v>0.4209</v>
      </c>
      <c r="O8">
        <v>1.153</v>
      </c>
      <c r="P8">
        <v>40001</v>
      </c>
      <c r="Q8">
        <v>160000</v>
      </c>
      <c r="S8" t="s">
        <v>186</v>
      </c>
      <c r="T8">
        <v>0.1237</v>
      </c>
      <c r="U8">
        <v>0.59460000000000002</v>
      </c>
      <c r="V8">
        <v>3.8839999999999999E-3</v>
      </c>
      <c r="W8">
        <v>-1.0569999999999999</v>
      </c>
      <c r="X8">
        <v>0.1235</v>
      </c>
      <c r="Y8">
        <v>1.2989999999999999</v>
      </c>
      <c r="Z8">
        <v>40001</v>
      </c>
      <c r="AA8">
        <v>160000</v>
      </c>
      <c r="AC8">
        <v>6</v>
      </c>
      <c r="AD8" t="s">
        <v>166</v>
      </c>
      <c r="AE8">
        <v>13.24</v>
      </c>
      <c r="AF8">
        <v>2.3780000000000001</v>
      </c>
      <c r="AG8">
        <v>4.6649999999999997E-2</v>
      </c>
      <c r="AH8">
        <v>8</v>
      </c>
      <c r="AI8">
        <v>13</v>
      </c>
      <c r="AJ8">
        <v>17</v>
      </c>
      <c r="AK8">
        <v>40001</v>
      </c>
      <c r="AL8">
        <v>160000</v>
      </c>
      <c r="AN8">
        <v>6</v>
      </c>
      <c r="AO8" t="s">
        <v>148</v>
      </c>
      <c r="AP8">
        <v>15.11</v>
      </c>
      <c r="AQ8">
        <v>2.1349999999999998</v>
      </c>
      <c r="AR8">
        <v>4.197E-2</v>
      </c>
      <c r="AS8">
        <v>10</v>
      </c>
      <c r="AT8">
        <v>15</v>
      </c>
      <c r="AU8">
        <v>18</v>
      </c>
      <c r="AV8">
        <v>40001</v>
      </c>
      <c r="AW8">
        <v>160000</v>
      </c>
    </row>
    <row r="9" spans="1:49" x14ac:dyDescent="0.25">
      <c r="A9">
        <v>7</v>
      </c>
      <c r="C9" t="s">
        <v>48</v>
      </c>
      <c r="D9">
        <v>5</v>
      </c>
      <c r="E9">
        <f t="shared" si="0"/>
        <v>5</v>
      </c>
      <c r="F9" t="s">
        <v>46</v>
      </c>
      <c r="I9" t="s">
        <v>340</v>
      </c>
      <c r="J9">
        <v>-0.1532</v>
      </c>
      <c r="K9">
        <v>0.3649</v>
      </c>
      <c r="L9">
        <v>3.627E-3</v>
      </c>
      <c r="M9">
        <v>-0.86819999999999997</v>
      </c>
      <c r="N9">
        <v>-0.1547</v>
      </c>
      <c r="O9">
        <v>0.56950000000000001</v>
      </c>
      <c r="P9">
        <v>40001</v>
      </c>
      <c r="Q9">
        <v>160000</v>
      </c>
      <c r="S9" t="s">
        <v>187</v>
      </c>
      <c r="T9">
        <v>2.3170000000000002</v>
      </c>
      <c r="U9">
        <v>2.004</v>
      </c>
      <c r="V9">
        <v>4.7980000000000002E-2</v>
      </c>
      <c r="W9">
        <v>-1.4419999999999999</v>
      </c>
      <c r="X9">
        <v>2.2480000000000002</v>
      </c>
      <c r="Y9">
        <v>6.4859999999999998</v>
      </c>
      <c r="Z9">
        <v>40001</v>
      </c>
      <c r="AA9">
        <v>160000</v>
      </c>
      <c r="AC9">
        <v>7</v>
      </c>
      <c r="AD9" t="s">
        <v>167</v>
      </c>
      <c r="AE9">
        <v>15.27</v>
      </c>
      <c r="AF9">
        <v>2.3109999999999999</v>
      </c>
      <c r="AG9">
        <v>4.079E-2</v>
      </c>
      <c r="AH9">
        <v>10</v>
      </c>
      <c r="AI9">
        <v>16</v>
      </c>
      <c r="AJ9">
        <v>19</v>
      </c>
      <c r="AK9">
        <v>40001</v>
      </c>
      <c r="AL9">
        <v>160000</v>
      </c>
      <c r="AN9">
        <v>7</v>
      </c>
      <c r="AO9" t="s">
        <v>149</v>
      </c>
      <c r="AP9">
        <v>15.03</v>
      </c>
      <c r="AQ9">
        <v>2.7480000000000002</v>
      </c>
      <c r="AR9">
        <v>4.3189999999999999E-2</v>
      </c>
      <c r="AS9">
        <v>8</v>
      </c>
      <c r="AT9">
        <v>16</v>
      </c>
      <c r="AU9">
        <v>18</v>
      </c>
      <c r="AV9">
        <v>40001</v>
      </c>
      <c r="AW9">
        <v>160000</v>
      </c>
    </row>
    <row r="10" spans="1:49" x14ac:dyDescent="0.25">
      <c r="A10">
        <v>8</v>
      </c>
      <c r="B10">
        <v>5</v>
      </c>
      <c r="C10" t="s">
        <v>50</v>
      </c>
      <c r="D10">
        <v>6</v>
      </c>
      <c r="E10">
        <f t="shared" si="0"/>
        <v>6</v>
      </c>
      <c r="F10" t="s">
        <v>49</v>
      </c>
      <c r="I10" t="s">
        <v>341</v>
      </c>
      <c r="J10">
        <v>0.41149999999999998</v>
      </c>
      <c r="K10">
        <v>0.30709999999999998</v>
      </c>
      <c r="L10">
        <v>3.2109999999999999E-3</v>
      </c>
      <c r="M10">
        <v>-0.1996</v>
      </c>
      <c r="N10">
        <v>0.41110000000000002</v>
      </c>
      <c r="O10">
        <v>1.0189999999999999</v>
      </c>
      <c r="P10">
        <v>40001</v>
      </c>
      <c r="Q10">
        <v>160000</v>
      </c>
      <c r="S10" t="s">
        <v>188</v>
      </c>
      <c r="T10">
        <v>2.548</v>
      </c>
      <c r="U10">
        <v>0.88439999999999996</v>
      </c>
      <c r="V10">
        <v>1.034E-2</v>
      </c>
      <c r="W10">
        <v>0.81899999999999995</v>
      </c>
      <c r="X10">
        <v>2.5489999999999999</v>
      </c>
      <c r="Y10">
        <v>4.2969999999999997</v>
      </c>
      <c r="Z10">
        <v>40001</v>
      </c>
      <c r="AA10">
        <v>160000</v>
      </c>
      <c r="AC10">
        <v>8</v>
      </c>
      <c r="AD10" t="s">
        <v>168</v>
      </c>
      <c r="AE10">
        <v>15.67</v>
      </c>
      <c r="AF10">
        <v>2.9409999999999998</v>
      </c>
      <c r="AG10">
        <v>3.8859999999999999E-2</v>
      </c>
      <c r="AH10">
        <v>9</v>
      </c>
      <c r="AI10">
        <v>16</v>
      </c>
      <c r="AJ10">
        <v>20</v>
      </c>
      <c r="AK10">
        <v>40001</v>
      </c>
      <c r="AL10">
        <v>160000</v>
      </c>
      <c r="AN10">
        <v>8</v>
      </c>
      <c r="AO10" t="s">
        <v>150</v>
      </c>
      <c r="AP10">
        <v>7.4</v>
      </c>
      <c r="AQ10">
        <v>5.3179999999999996</v>
      </c>
      <c r="AR10">
        <v>9.5600000000000004E-2</v>
      </c>
      <c r="AS10">
        <v>1</v>
      </c>
      <c r="AT10">
        <v>6</v>
      </c>
      <c r="AU10">
        <v>18</v>
      </c>
      <c r="AV10">
        <v>40001</v>
      </c>
      <c r="AW10">
        <v>160000</v>
      </c>
    </row>
    <row r="11" spans="1:49" x14ac:dyDescent="0.25">
      <c r="A11">
        <v>9</v>
      </c>
      <c r="B11">
        <v>6</v>
      </c>
      <c r="C11" t="s">
        <v>51</v>
      </c>
      <c r="D11">
        <v>6</v>
      </c>
      <c r="E11">
        <f t="shared" si="0"/>
        <v>6</v>
      </c>
      <c r="F11" t="s">
        <v>49</v>
      </c>
      <c r="I11" t="s">
        <v>342</v>
      </c>
      <c r="J11">
        <v>0.1774</v>
      </c>
      <c r="K11">
        <v>0.28410000000000002</v>
      </c>
      <c r="L11">
        <v>3.1679999999999998E-3</v>
      </c>
      <c r="M11">
        <v>-0.38379999999999997</v>
      </c>
      <c r="N11">
        <v>0.1774</v>
      </c>
      <c r="O11">
        <v>0.74129999999999996</v>
      </c>
      <c r="P11">
        <v>40001</v>
      </c>
      <c r="Q11">
        <v>160000</v>
      </c>
      <c r="S11" t="s">
        <v>189</v>
      </c>
      <c r="T11">
        <v>4.2539999999999996</v>
      </c>
      <c r="U11">
        <v>2.0670000000000002</v>
      </c>
      <c r="V11">
        <v>5.62E-2</v>
      </c>
      <c r="W11">
        <v>0.49399999999999999</v>
      </c>
      <c r="X11">
        <v>4.1390000000000002</v>
      </c>
      <c r="Y11">
        <v>8.5760000000000005</v>
      </c>
      <c r="Z11">
        <v>40001</v>
      </c>
      <c r="AA11">
        <v>160000</v>
      </c>
      <c r="AC11">
        <v>9</v>
      </c>
      <c r="AD11" t="s">
        <v>169</v>
      </c>
      <c r="AE11">
        <v>15.52</v>
      </c>
      <c r="AF11">
        <v>3.6779999999999999</v>
      </c>
      <c r="AG11">
        <v>4.0640000000000003E-2</v>
      </c>
      <c r="AH11">
        <v>7</v>
      </c>
      <c r="AI11">
        <v>16</v>
      </c>
      <c r="AJ11">
        <v>20</v>
      </c>
      <c r="AK11">
        <v>40001</v>
      </c>
      <c r="AL11">
        <v>160000</v>
      </c>
      <c r="AN11">
        <v>9</v>
      </c>
      <c r="AO11" t="s">
        <v>151</v>
      </c>
      <c r="AP11">
        <v>5.6449999999999996</v>
      </c>
      <c r="AQ11">
        <v>3.5489999999999999</v>
      </c>
      <c r="AR11">
        <v>7.8130000000000005E-2</v>
      </c>
      <c r="AS11">
        <v>1</v>
      </c>
      <c r="AT11">
        <v>5</v>
      </c>
      <c r="AU11">
        <v>13</v>
      </c>
      <c r="AV11">
        <v>40001</v>
      </c>
      <c r="AW11">
        <v>160000</v>
      </c>
    </row>
    <row r="12" spans="1:49" x14ac:dyDescent="0.25">
      <c r="A12">
        <v>10</v>
      </c>
      <c r="B12">
        <v>7</v>
      </c>
      <c r="C12" t="s">
        <v>52</v>
      </c>
      <c r="D12">
        <v>6</v>
      </c>
      <c r="E12">
        <f t="shared" si="0"/>
        <v>6</v>
      </c>
      <c r="F12" t="s">
        <v>49</v>
      </c>
      <c r="I12" t="s">
        <v>343</v>
      </c>
      <c r="J12">
        <v>0.1225</v>
      </c>
      <c r="K12">
        <v>0.4279</v>
      </c>
      <c r="L12">
        <v>3.7669999999999999E-3</v>
      </c>
      <c r="M12">
        <v>-0.73909999999999998</v>
      </c>
      <c r="N12">
        <v>0.12570000000000001</v>
      </c>
      <c r="O12">
        <v>0.96189999999999998</v>
      </c>
      <c r="P12">
        <v>40001</v>
      </c>
      <c r="Q12">
        <v>160000</v>
      </c>
      <c r="S12" t="s">
        <v>190</v>
      </c>
      <c r="T12">
        <v>1.6240000000000001</v>
      </c>
      <c r="U12">
        <v>1.244</v>
      </c>
      <c r="V12">
        <v>3.8100000000000002E-2</v>
      </c>
      <c r="W12">
        <v>-0.84109999999999996</v>
      </c>
      <c r="X12">
        <v>1.621</v>
      </c>
      <c r="Y12">
        <v>4.08</v>
      </c>
      <c r="Z12">
        <v>40001</v>
      </c>
      <c r="AA12">
        <v>160000</v>
      </c>
      <c r="AC12">
        <v>10</v>
      </c>
      <c r="AD12" t="s">
        <v>170</v>
      </c>
      <c r="AE12">
        <v>4.6689999999999996</v>
      </c>
      <c r="AF12">
        <v>2.9820000000000002</v>
      </c>
      <c r="AG12">
        <v>6.5360000000000001E-2</v>
      </c>
      <c r="AH12">
        <v>1</v>
      </c>
      <c r="AI12">
        <v>4</v>
      </c>
      <c r="AJ12">
        <v>11</v>
      </c>
      <c r="AK12">
        <v>40001</v>
      </c>
      <c r="AL12">
        <v>160000</v>
      </c>
      <c r="AN12">
        <v>10</v>
      </c>
      <c r="AO12" t="s">
        <v>152</v>
      </c>
      <c r="AP12">
        <v>2.7130000000000001</v>
      </c>
      <c r="AQ12">
        <v>2.9660000000000002</v>
      </c>
      <c r="AR12">
        <v>5.3830000000000003E-2</v>
      </c>
      <c r="AS12">
        <v>1</v>
      </c>
      <c r="AT12">
        <v>1</v>
      </c>
      <c r="AU12">
        <v>11</v>
      </c>
      <c r="AV12">
        <v>40001</v>
      </c>
      <c r="AW12">
        <v>160000</v>
      </c>
    </row>
    <row r="13" spans="1:49" x14ac:dyDescent="0.25">
      <c r="A13">
        <v>11</v>
      </c>
      <c r="B13">
        <v>8</v>
      </c>
      <c r="C13" t="s">
        <v>53</v>
      </c>
      <c r="D13">
        <v>6</v>
      </c>
      <c r="E13">
        <f t="shared" si="0"/>
        <v>6</v>
      </c>
      <c r="F13" t="s">
        <v>49</v>
      </c>
      <c r="I13" t="s">
        <v>344</v>
      </c>
      <c r="J13">
        <v>0.1237</v>
      </c>
      <c r="K13">
        <v>0.59460000000000002</v>
      </c>
      <c r="L13">
        <v>3.8839999999999999E-3</v>
      </c>
      <c r="M13">
        <v>-1.0569999999999999</v>
      </c>
      <c r="N13">
        <v>0.1235</v>
      </c>
      <c r="O13">
        <v>1.2989999999999999</v>
      </c>
      <c r="P13">
        <v>40001</v>
      </c>
      <c r="Q13">
        <v>160000</v>
      </c>
      <c r="S13" t="s">
        <v>191</v>
      </c>
      <c r="T13">
        <v>2.6240000000000001</v>
      </c>
      <c r="U13">
        <v>1.167</v>
      </c>
      <c r="V13">
        <v>2.5409999999999999E-2</v>
      </c>
      <c r="W13">
        <v>0.32819999999999999</v>
      </c>
      <c r="X13">
        <v>2.6190000000000002</v>
      </c>
      <c r="Y13">
        <v>4.9470000000000001</v>
      </c>
      <c r="Z13">
        <v>40001</v>
      </c>
      <c r="AA13">
        <v>160000</v>
      </c>
      <c r="AC13">
        <v>11</v>
      </c>
      <c r="AD13" t="s">
        <v>171</v>
      </c>
      <c r="AE13">
        <v>2.2810000000000001</v>
      </c>
      <c r="AF13">
        <v>2.6720000000000002</v>
      </c>
      <c r="AG13">
        <v>4.9590000000000002E-2</v>
      </c>
      <c r="AH13">
        <v>1</v>
      </c>
      <c r="AI13">
        <v>1</v>
      </c>
      <c r="AJ13">
        <v>10</v>
      </c>
      <c r="AK13">
        <v>40001</v>
      </c>
      <c r="AL13">
        <v>160000</v>
      </c>
      <c r="AN13">
        <v>11</v>
      </c>
      <c r="AO13" t="s">
        <v>153</v>
      </c>
      <c r="AP13">
        <v>9.4179999999999993</v>
      </c>
      <c r="AQ13">
        <v>3.4369999999999998</v>
      </c>
      <c r="AR13">
        <v>7.5160000000000005E-2</v>
      </c>
      <c r="AS13">
        <v>3</v>
      </c>
      <c r="AT13">
        <v>9</v>
      </c>
      <c r="AU13">
        <v>17</v>
      </c>
      <c r="AV13">
        <v>40001</v>
      </c>
      <c r="AW13">
        <v>160000</v>
      </c>
    </row>
    <row r="14" spans="1:49" x14ac:dyDescent="0.25">
      <c r="A14">
        <v>12</v>
      </c>
      <c r="B14">
        <v>9</v>
      </c>
      <c r="C14" t="s">
        <v>54</v>
      </c>
      <c r="D14">
        <v>7</v>
      </c>
      <c r="E14">
        <f t="shared" si="0"/>
        <v>7</v>
      </c>
      <c r="F14" t="s">
        <v>54</v>
      </c>
      <c r="I14" t="s">
        <v>345</v>
      </c>
      <c r="J14">
        <v>2.3159999999999998</v>
      </c>
      <c r="K14">
        <v>1.9690000000000001</v>
      </c>
      <c r="L14">
        <v>4.7730000000000002E-2</v>
      </c>
      <c r="M14">
        <v>-1.375</v>
      </c>
      <c r="N14">
        <v>2.2429999999999999</v>
      </c>
      <c r="O14">
        <v>6.4409999999999998</v>
      </c>
      <c r="P14">
        <v>40001</v>
      </c>
      <c r="Q14">
        <v>160000</v>
      </c>
      <c r="S14" t="s">
        <v>192</v>
      </c>
      <c r="T14">
        <v>2.4830000000000001</v>
      </c>
      <c r="U14">
        <v>1.0720000000000001</v>
      </c>
      <c r="V14">
        <v>2.998E-2</v>
      </c>
      <c r="W14">
        <v>0.35549999999999998</v>
      </c>
      <c r="X14">
        <v>2.4790000000000001</v>
      </c>
      <c r="Y14">
        <v>4.6059999999999999</v>
      </c>
      <c r="Z14">
        <v>40001</v>
      </c>
      <c r="AA14">
        <v>160000</v>
      </c>
      <c r="AC14">
        <v>12</v>
      </c>
      <c r="AD14" t="s">
        <v>172</v>
      </c>
      <c r="AE14">
        <v>8.1679999999999993</v>
      </c>
      <c r="AF14">
        <v>3.8839999999999999</v>
      </c>
      <c r="AG14">
        <v>9.4049999999999995E-2</v>
      </c>
      <c r="AH14">
        <v>2</v>
      </c>
      <c r="AI14">
        <v>8</v>
      </c>
      <c r="AJ14">
        <v>18</v>
      </c>
      <c r="AK14">
        <v>40001</v>
      </c>
      <c r="AL14">
        <v>160000</v>
      </c>
      <c r="AN14">
        <v>12</v>
      </c>
      <c r="AO14" t="s">
        <v>154</v>
      </c>
      <c r="AP14">
        <v>5.399</v>
      </c>
      <c r="AQ14">
        <v>3.359</v>
      </c>
      <c r="AR14">
        <v>3.9359999999999999E-2</v>
      </c>
      <c r="AS14">
        <v>1</v>
      </c>
      <c r="AT14">
        <v>5</v>
      </c>
      <c r="AU14">
        <v>13</v>
      </c>
      <c r="AV14">
        <v>40001</v>
      </c>
      <c r="AW14">
        <v>160000</v>
      </c>
    </row>
    <row r="15" spans="1:49" x14ac:dyDescent="0.25">
      <c r="A15">
        <v>13</v>
      </c>
      <c r="C15" t="s">
        <v>94</v>
      </c>
      <c r="D15">
        <v>8</v>
      </c>
      <c r="E15">
        <f t="shared" si="0"/>
        <v>8</v>
      </c>
      <c r="F15" t="s">
        <v>55</v>
      </c>
      <c r="I15" t="s">
        <v>346</v>
      </c>
      <c r="J15">
        <v>2.548</v>
      </c>
      <c r="K15">
        <v>0.79820000000000002</v>
      </c>
      <c r="L15">
        <v>9.8639999999999995E-3</v>
      </c>
      <c r="M15">
        <v>0.98460000000000003</v>
      </c>
      <c r="N15">
        <v>2.5459999999999998</v>
      </c>
      <c r="O15">
        <v>4.1340000000000003</v>
      </c>
      <c r="P15">
        <v>40001</v>
      </c>
      <c r="Q15">
        <v>160000</v>
      </c>
      <c r="S15" t="s">
        <v>193</v>
      </c>
      <c r="T15">
        <v>2.52</v>
      </c>
      <c r="U15">
        <v>0.90190000000000003</v>
      </c>
      <c r="V15">
        <v>2.4760000000000001E-2</v>
      </c>
      <c r="W15">
        <v>0.75270000000000004</v>
      </c>
      <c r="X15">
        <v>2.5139999999999998</v>
      </c>
      <c r="Y15">
        <v>4.3099999999999996</v>
      </c>
      <c r="Z15">
        <v>40001</v>
      </c>
      <c r="AA15">
        <v>160000</v>
      </c>
      <c r="AC15">
        <v>13</v>
      </c>
      <c r="AD15" t="s">
        <v>173</v>
      </c>
      <c r="AE15">
        <v>8.6229999999999993</v>
      </c>
      <c r="AF15">
        <v>4.17</v>
      </c>
      <c r="AG15">
        <v>9.8949999999999996E-2</v>
      </c>
      <c r="AH15">
        <v>2</v>
      </c>
      <c r="AI15">
        <v>8</v>
      </c>
      <c r="AJ15">
        <v>19</v>
      </c>
      <c r="AK15">
        <v>40001</v>
      </c>
      <c r="AL15">
        <v>160000</v>
      </c>
      <c r="AN15">
        <v>13</v>
      </c>
      <c r="AO15" t="s">
        <v>155</v>
      </c>
      <c r="AP15">
        <v>5.6239999999999997</v>
      </c>
      <c r="AQ15">
        <v>2.661</v>
      </c>
      <c r="AR15">
        <v>3.3689999999999998E-2</v>
      </c>
      <c r="AS15">
        <v>2</v>
      </c>
      <c r="AT15">
        <v>5</v>
      </c>
      <c r="AU15">
        <v>12</v>
      </c>
      <c r="AV15">
        <v>40001</v>
      </c>
      <c r="AW15">
        <v>160000</v>
      </c>
    </row>
    <row r="16" spans="1:49" x14ac:dyDescent="0.25">
      <c r="A16">
        <v>14</v>
      </c>
      <c r="B16">
        <v>10</v>
      </c>
      <c r="C16" t="s">
        <v>116</v>
      </c>
      <c r="D16">
        <v>9</v>
      </c>
      <c r="E16">
        <f t="shared" si="0"/>
        <v>9</v>
      </c>
      <c r="F16" t="s">
        <v>117</v>
      </c>
      <c r="I16" t="s">
        <v>347</v>
      </c>
      <c r="J16">
        <v>4.2549999999999999</v>
      </c>
      <c r="K16">
        <v>2.0339999999999998</v>
      </c>
      <c r="L16">
        <v>5.5930000000000001E-2</v>
      </c>
      <c r="M16">
        <v>0.57450000000000001</v>
      </c>
      <c r="N16">
        <v>4.1369999999999996</v>
      </c>
      <c r="O16">
        <v>8.5169999999999995</v>
      </c>
      <c r="P16">
        <v>40001</v>
      </c>
      <c r="Q16">
        <v>160000</v>
      </c>
      <c r="S16" t="s">
        <v>194</v>
      </c>
      <c r="T16">
        <v>2.141</v>
      </c>
      <c r="U16">
        <v>1.39</v>
      </c>
      <c r="V16">
        <v>3.576E-2</v>
      </c>
      <c r="W16">
        <v>-0.60070000000000001</v>
      </c>
      <c r="X16">
        <v>2.1339999999999999</v>
      </c>
      <c r="Y16">
        <v>4.9249999999999998</v>
      </c>
      <c r="Z16">
        <v>40001</v>
      </c>
      <c r="AA16">
        <v>160000</v>
      </c>
      <c r="AC16">
        <v>14</v>
      </c>
      <c r="AD16" t="s">
        <v>174</v>
      </c>
      <c r="AE16">
        <v>4.4969999999999999</v>
      </c>
      <c r="AF16">
        <v>2.9740000000000002</v>
      </c>
      <c r="AG16">
        <v>3.603E-2</v>
      </c>
      <c r="AH16">
        <v>1</v>
      </c>
      <c r="AI16">
        <v>4</v>
      </c>
      <c r="AJ16">
        <v>11</v>
      </c>
      <c r="AK16">
        <v>40001</v>
      </c>
      <c r="AL16">
        <v>160000</v>
      </c>
      <c r="AN16">
        <v>14</v>
      </c>
      <c r="AO16" t="s">
        <v>156</v>
      </c>
      <c r="AP16">
        <v>5.3780000000000001</v>
      </c>
      <c r="AQ16">
        <v>2.2050000000000001</v>
      </c>
      <c r="AR16">
        <v>2.2339999999999999E-2</v>
      </c>
      <c r="AS16">
        <v>2</v>
      </c>
      <c r="AT16">
        <v>5</v>
      </c>
      <c r="AU16">
        <v>10</v>
      </c>
      <c r="AV16">
        <v>40001</v>
      </c>
      <c r="AW16">
        <v>160000</v>
      </c>
    </row>
    <row r="17" spans="1:49" x14ac:dyDescent="0.25">
      <c r="A17">
        <v>15</v>
      </c>
      <c r="B17">
        <v>11</v>
      </c>
      <c r="C17" t="s">
        <v>118</v>
      </c>
      <c r="D17">
        <v>10</v>
      </c>
      <c r="E17">
        <f t="shared" si="0"/>
        <v>10</v>
      </c>
      <c r="F17" t="s">
        <v>56</v>
      </c>
      <c r="I17" t="s">
        <v>348</v>
      </c>
      <c r="J17">
        <v>1.696</v>
      </c>
      <c r="K17">
        <v>1.236</v>
      </c>
      <c r="L17">
        <v>3.7940000000000002E-2</v>
      </c>
      <c r="M17">
        <v>-0.75719999999999998</v>
      </c>
      <c r="N17">
        <v>1.694</v>
      </c>
      <c r="O17">
        <v>4.1340000000000003</v>
      </c>
      <c r="P17">
        <v>40001</v>
      </c>
      <c r="Q17">
        <v>160000</v>
      </c>
      <c r="S17" t="s">
        <v>195</v>
      </c>
      <c r="T17">
        <v>0.75229999999999997</v>
      </c>
      <c r="U17">
        <v>0.78669999999999995</v>
      </c>
      <c r="V17">
        <v>1.306E-2</v>
      </c>
      <c r="W17">
        <v>-0.78490000000000004</v>
      </c>
      <c r="X17">
        <v>0.75019999999999998</v>
      </c>
      <c r="Y17">
        <v>2.327</v>
      </c>
      <c r="Z17">
        <v>40001</v>
      </c>
      <c r="AA17">
        <v>160000</v>
      </c>
      <c r="AC17">
        <v>15</v>
      </c>
      <c r="AD17" t="s">
        <v>175</v>
      </c>
      <c r="AE17">
        <v>4.76</v>
      </c>
      <c r="AF17">
        <v>2.4849999999999999</v>
      </c>
      <c r="AG17">
        <v>3.8100000000000002E-2</v>
      </c>
      <c r="AH17">
        <v>1</v>
      </c>
      <c r="AI17">
        <v>4</v>
      </c>
      <c r="AJ17">
        <v>10</v>
      </c>
      <c r="AK17">
        <v>40001</v>
      </c>
      <c r="AL17">
        <v>160000</v>
      </c>
      <c r="AN17">
        <v>15</v>
      </c>
      <c r="AO17" t="s">
        <v>157</v>
      </c>
      <c r="AP17">
        <v>7.3079999999999998</v>
      </c>
      <c r="AQ17">
        <v>4.01</v>
      </c>
      <c r="AR17">
        <v>5.9389999999999998E-2</v>
      </c>
      <c r="AS17">
        <v>1</v>
      </c>
      <c r="AT17">
        <v>7</v>
      </c>
      <c r="AU17">
        <v>17</v>
      </c>
      <c r="AV17">
        <v>40001</v>
      </c>
      <c r="AW17">
        <v>160000</v>
      </c>
    </row>
    <row r="18" spans="1:49" x14ac:dyDescent="0.25">
      <c r="A18">
        <v>16</v>
      </c>
      <c r="B18">
        <v>12</v>
      </c>
      <c r="C18" t="s">
        <v>58</v>
      </c>
      <c r="D18">
        <v>11</v>
      </c>
      <c r="E18">
        <f t="shared" si="0"/>
        <v>11</v>
      </c>
      <c r="F18" t="s">
        <v>57</v>
      </c>
      <c r="I18" t="s">
        <v>349</v>
      </c>
      <c r="J18">
        <v>1.5489999999999999</v>
      </c>
      <c r="K18">
        <v>1.2390000000000001</v>
      </c>
      <c r="L18">
        <v>3.7609999999999998E-2</v>
      </c>
      <c r="M18">
        <v>-0.89890000000000003</v>
      </c>
      <c r="N18">
        <v>1.544</v>
      </c>
      <c r="O18">
        <v>3.996</v>
      </c>
      <c r="P18">
        <v>40001</v>
      </c>
      <c r="Q18">
        <v>160000</v>
      </c>
      <c r="S18" t="s">
        <v>196</v>
      </c>
      <c r="T18">
        <v>0.74399999999999999</v>
      </c>
      <c r="U18">
        <v>1.0549999999999999</v>
      </c>
      <c r="V18">
        <v>1.242E-2</v>
      </c>
      <c r="W18">
        <v>-1.33</v>
      </c>
      <c r="X18">
        <v>0.74380000000000002</v>
      </c>
      <c r="Y18">
        <v>2.8290000000000002</v>
      </c>
      <c r="Z18">
        <v>40001</v>
      </c>
      <c r="AA18">
        <v>160000</v>
      </c>
      <c r="AC18">
        <v>16</v>
      </c>
      <c r="AD18" t="s">
        <v>176</v>
      </c>
      <c r="AE18">
        <v>4.1289999999999996</v>
      </c>
      <c r="AF18">
        <v>1.784</v>
      </c>
      <c r="AG18">
        <v>2.0549999999999999E-2</v>
      </c>
      <c r="AH18">
        <v>1</v>
      </c>
      <c r="AI18">
        <v>4</v>
      </c>
      <c r="AJ18">
        <v>8</v>
      </c>
      <c r="AK18">
        <v>40001</v>
      </c>
      <c r="AL18">
        <v>160000</v>
      </c>
      <c r="AN18">
        <v>16</v>
      </c>
      <c r="AO18" t="s">
        <v>158</v>
      </c>
      <c r="AP18">
        <v>12.6</v>
      </c>
      <c r="AQ18">
        <v>3.133</v>
      </c>
      <c r="AR18">
        <v>4.0989999999999999E-2</v>
      </c>
      <c r="AS18">
        <v>6</v>
      </c>
      <c r="AT18">
        <v>13</v>
      </c>
      <c r="AU18">
        <v>18</v>
      </c>
      <c r="AV18">
        <v>40001</v>
      </c>
      <c r="AW18">
        <v>160000</v>
      </c>
    </row>
    <row r="19" spans="1:49" x14ac:dyDescent="0.25">
      <c r="A19">
        <v>17</v>
      </c>
      <c r="C19" t="s">
        <v>59</v>
      </c>
      <c r="D19">
        <v>11</v>
      </c>
      <c r="E19">
        <f t="shared" si="0"/>
        <v>11</v>
      </c>
      <c r="F19" t="s">
        <v>57</v>
      </c>
      <c r="I19" t="s">
        <v>350</v>
      </c>
      <c r="J19">
        <v>1.629</v>
      </c>
      <c r="K19">
        <v>1.2729999999999999</v>
      </c>
      <c r="L19">
        <v>3.8490000000000003E-2</v>
      </c>
      <c r="M19">
        <v>-0.89500000000000002</v>
      </c>
      <c r="N19">
        <v>1.6259999999999999</v>
      </c>
      <c r="O19">
        <v>4.1420000000000003</v>
      </c>
      <c r="P19">
        <v>40001</v>
      </c>
      <c r="Q19">
        <v>160000</v>
      </c>
      <c r="S19" t="s">
        <v>197</v>
      </c>
      <c r="T19">
        <v>2.1349999999999998</v>
      </c>
      <c r="U19">
        <v>0.88859999999999995</v>
      </c>
      <c r="V19">
        <v>9.9590000000000008E-3</v>
      </c>
      <c r="W19">
        <v>0.37940000000000002</v>
      </c>
      <c r="X19">
        <v>2.133</v>
      </c>
      <c r="Y19">
        <v>3.9</v>
      </c>
      <c r="Z19">
        <v>40001</v>
      </c>
      <c r="AA19">
        <v>160000</v>
      </c>
      <c r="AC19">
        <v>17</v>
      </c>
      <c r="AD19" t="s">
        <v>177</v>
      </c>
      <c r="AE19">
        <v>12.42</v>
      </c>
      <c r="AF19">
        <v>3.649</v>
      </c>
      <c r="AG19">
        <v>3.9109999999999999E-2</v>
      </c>
      <c r="AH19">
        <v>6</v>
      </c>
      <c r="AI19">
        <v>12</v>
      </c>
      <c r="AJ19">
        <v>20</v>
      </c>
      <c r="AK19">
        <v>40001</v>
      </c>
      <c r="AL19">
        <v>160000</v>
      </c>
      <c r="AN19">
        <v>17</v>
      </c>
      <c r="AO19" t="s">
        <v>159</v>
      </c>
      <c r="AP19">
        <v>12.38</v>
      </c>
      <c r="AQ19">
        <v>4.1390000000000002</v>
      </c>
      <c r="AR19">
        <v>6.4180000000000001E-2</v>
      </c>
      <c r="AS19">
        <v>3</v>
      </c>
      <c r="AT19">
        <v>13</v>
      </c>
      <c r="AU19">
        <v>18</v>
      </c>
      <c r="AV19">
        <v>40001</v>
      </c>
      <c r="AW19">
        <v>160000</v>
      </c>
    </row>
    <row r="20" spans="1:49" x14ac:dyDescent="0.25">
      <c r="A20">
        <v>18</v>
      </c>
      <c r="B20">
        <v>13</v>
      </c>
      <c r="C20" t="s">
        <v>95</v>
      </c>
      <c r="D20">
        <v>11</v>
      </c>
      <c r="E20">
        <f t="shared" si="0"/>
        <v>11</v>
      </c>
      <c r="F20" t="s">
        <v>57</v>
      </c>
      <c r="I20" t="s">
        <v>351</v>
      </c>
      <c r="J20">
        <v>2.6240000000000001</v>
      </c>
      <c r="K20">
        <v>1.1060000000000001</v>
      </c>
      <c r="L20">
        <v>2.5180000000000001E-2</v>
      </c>
      <c r="M20">
        <v>0.45529999999999998</v>
      </c>
      <c r="N20">
        <v>2.617</v>
      </c>
      <c r="O20">
        <v>4.8310000000000004</v>
      </c>
      <c r="P20">
        <v>40001</v>
      </c>
      <c r="Q20">
        <v>160000</v>
      </c>
      <c r="S20" t="s">
        <v>198</v>
      </c>
      <c r="T20">
        <v>6.6049999999999998E-2</v>
      </c>
      <c r="U20">
        <v>1.089</v>
      </c>
      <c r="V20">
        <v>1.5010000000000001E-2</v>
      </c>
      <c r="W20">
        <v>-2.0870000000000002</v>
      </c>
      <c r="X20">
        <v>6.9500000000000006E-2</v>
      </c>
      <c r="Y20">
        <v>2.2120000000000002</v>
      </c>
      <c r="Z20">
        <v>40001</v>
      </c>
      <c r="AA20">
        <v>160000</v>
      </c>
      <c r="AC20">
        <v>18</v>
      </c>
      <c r="AD20" t="s">
        <v>178</v>
      </c>
      <c r="AE20">
        <v>11.85</v>
      </c>
      <c r="AF20">
        <v>3.8130000000000002</v>
      </c>
      <c r="AG20">
        <v>3.8699999999999998E-2</v>
      </c>
      <c r="AH20">
        <v>5</v>
      </c>
      <c r="AI20">
        <v>11</v>
      </c>
      <c r="AJ20">
        <v>20</v>
      </c>
      <c r="AK20">
        <v>40001</v>
      </c>
      <c r="AL20">
        <v>160000</v>
      </c>
      <c r="AN20">
        <v>18</v>
      </c>
      <c r="AO20" t="s">
        <v>160</v>
      </c>
      <c r="AP20">
        <v>7.1379999999999999</v>
      </c>
      <c r="AQ20">
        <v>3.7789999999999999</v>
      </c>
      <c r="AR20">
        <v>7.9390000000000002E-2</v>
      </c>
      <c r="AS20">
        <v>1</v>
      </c>
      <c r="AT20">
        <v>7</v>
      </c>
      <c r="AU20">
        <v>14</v>
      </c>
      <c r="AV20">
        <v>40001</v>
      </c>
      <c r="AW20">
        <v>160000</v>
      </c>
    </row>
    <row r="21" spans="1:49" x14ac:dyDescent="0.25">
      <c r="A21">
        <v>19</v>
      </c>
      <c r="B21">
        <v>14</v>
      </c>
      <c r="C21" t="s">
        <v>60</v>
      </c>
      <c r="D21">
        <v>12</v>
      </c>
      <c r="E21">
        <f t="shared" si="0"/>
        <v>12</v>
      </c>
      <c r="F21" t="s">
        <v>60</v>
      </c>
      <c r="I21" t="s">
        <v>352</v>
      </c>
      <c r="J21">
        <v>2.4689999999999999</v>
      </c>
      <c r="K21">
        <v>1.0289999999999999</v>
      </c>
      <c r="L21">
        <v>2.913E-2</v>
      </c>
      <c r="M21">
        <v>0.43669999999999998</v>
      </c>
      <c r="N21">
        <v>2.4660000000000002</v>
      </c>
      <c r="O21">
        <v>4.5149999999999997</v>
      </c>
      <c r="P21">
        <v>40001</v>
      </c>
      <c r="Q21">
        <v>160000</v>
      </c>
      <c r="S21" t="s">
        <v>199</v>
      </c>
      <c r="T21">
        <v>0.77010000000000001</v>
      </c>
      <c r="U21">
        <v>1.4039999999999999</v>
      </c>
      <c r="V21">
        <v>1.9050000000000001E-2</v>
      </c>
      <c r="W21">
        <v>-1.986</v>
      </c>
      <c r="X21">
        <v>0.77290000000000003</v>
      </c>
      <c r="Y21">
        <v>3.532</v>
      </c>
      <c r="Z21">
        <v>40001</v>
      </c>
      <c r="AA21">
        <v>160000</v>
      </c>
      <c r="AC21">
        <v>19</v>
      </c>
      <c r="AD21" t="s">
        <v>179</v>
      </c>
      <c r="AE21">
        <v>12.13</v>
      </c>
      <c r="AF21">
        <v>4.8280000000000003</v>
      </c>
      <c r="AG21">
        <v>6.5610000000000002E-2</v>
      </c>
      <c r="AH21">
        <v>3</v>
      </c>
      <c r="AI21">
        <v>12</v>
      </c>
      <c r="AJ21">
        <v>20</v>
      </c>
      <c r="AK21">
        <v>40001</v>
      </c>
      <c r="AL21">
        <v>160000</v>
      </c>
    </row>
    <row r="22" spans="1:49" x14ac:dyDescent="0.25">
      <c r="A22">
        <v>20</v>
      </c>
      <c r="B22">
        <v>15</v>
      </c>
      <c r="C22" t="s">
        <v>61</v>
      </c>
      <c r="D22">
        <v>13</v>
      </c>
      <c r="E22">
        <f t="shared" si="0"/>
        <v>13</v>
      </c>
      <c r="F22" t="s">
        <v>62</v>
      </c>
      <c r="I22" t="s">
        <v>353</v>
      </c>
      <c r="J22">
        <v>2.4950000000000001</v>
      </c>
      <c r="K22">
        <v>1.1000000000000001</v>
      </c>
      <c r="L22">
        <v>3.057E-2</v>
      </c>
      <c r="M22">
        <v>0.31559999999999999</v>
      </c>
      <c r="N22">
        <v>2.492</v>
      </c>
      <c r="O22">
        <v>4.6760000000000002</v>
      </c>
      <c r="P22">
        <v>40001</v>
      </c>
      <c r="Q22">
        <v>160000</v>
      </c>
      <c r="S22" t="s">
        <v>200</v>
      </c>
      <c r="T22">
        <v>-0.9698</v>
      </c>
      <c r="U22">
        <v>1.464</v>
      </c>
      <c r="V22">
        <v>3.8940000000000002E-2</v>
      </c>
      <c r="W22">
        <v>-3.859</v>
      </c>
      <c r="X22">
        <v>-0.9647</v>
      </c>
      <c r="Y22">
        <v>1.919</v>
      </c>
      <c r="Z22">
        <v>40001</v>
      </c>
      <c r="AA22">
        <v>160000</v>
      </c>
      <c r="AC22">
        <v>20</v>
      </c>
      <c r="AD22" t="s">
        <v>180</v>
      </c>
      <c r="AE22">
        <v>6.1459999999999999</v>
      </c>
      <c r="AF22">
        <v>3.286</v>
      </c>
      <c r="AG22">
        <v>6.8739999999999996E-2</v>
      </c>
      <c r="AH22">
        <v>1</v>
      </c>
      <c r="AI22">
        <v>6</v>
      </c>
      <c r="AJ22">
        <v>13</v>
      </c>
      <c r="AK22">
        <v>40001</v>
      </c>
      <c r="AL22">
        <v>160000</v>
      </c>
    </row>
    <row r="23" spans="1:49" x14ac:dyDescent="0.25">
      <c r="A23">
        <v>21</v>
      </c>
      <c r="C23" t="s">
        <v>63</v>
      </c>
      <c r="D23">
        <v>13</v>
      </c>
      <c r="E23">
        <f t="shared" si="0"/>
        <v>13</v>
      </c>
      <c r="F23" t="s">
        <v>62</v>
      </c>
      <c r="I23" t="s">
        <v>354</v>
      </c>
      <c r="J23">
        <v>2.4369999999999998</v>
      </c>
      <c r="K23">
        <v>0.95440000000000003</v>
      </c>
      <c r="L23">
        <v>2.6540000000000001E-2</v>
      </c>
      <c r="M23">
        <v>0.5474</v>
      </c>
      <c r="N23">
        <v>2.4369999999999998</v>
      </c>
      <c r="O23">
        <v>4.3159999999999998</v>
      </c>
      <c r="P23">
        <v>40001</v>
      </c>
      <c r="Q23">
        <v>160000</v>
      </c>
      <c r="S23" t="s">
        <v>201</v>
      </c>
      <c r="T23">
        <v>-1.129</v>
      </c>
      <c r="U23">
        <v>1.4630000000000001</v>
      </c>
      <c r="V23">
        <v>3.9910000000000001E-2</v>
      </c>
      <c r="W23">
        <v>-3.9969999999999999</v>
      </c>
      <c r="X23">
        <v>-1.121</v>
      </c>
      <c r="Y23">
        <v>1.768</v>
      </c>
      <c r="Z23">
        <v>40001</v>
      </c>
      <c r="AA23">
        <v>160000</v>
      </c>
    </row>
    <row r="24" spans="1:49" x14ac:dyDescent="0.25">
      <c r="A24">
        <v>22</v>
      </c>
      <c r="C24" t="s">
        <v>64</v>
      </c>
      <c r="D24">
        <v>14</v>
      </c>
      <c r="E24">
        <f t="shared" si="0"/>
        <v>14</v>
      </c>
      <c r="F24" t="s">
        <v>96</v>
      </c>
      <c r="I24" t="s">
        <v>355</v>
      </c>
      <c r="J24">
        <v>2.6040000000000001</v>
      </c>
      <c r="K24">
        <v>0.83189999999999997</v>
      </c>
      <c r="L24">
        <v>2.2839999999999999E-2</v>
      </c>
      <c r="M24">
        <v>0.98450000000000004</v>
      </c>
      <c r="N24">
        <v>2.593</v>
      </c>
      <c r="O24">
        <v>4.2649999999999997</v>
      </c>
      <c r="P24">
        <v>40001</v>
      </c>
      <c r="Q24">
        <v>160000</v>
      </c>
      <c r="S24" t="s">
        <v>202</v>
      </c>
      <c r="T24">
        <v>-1.1439999999999999</v>
      </c>
      <c r="U24">
        <v>1.5409999999999999</v>
      </c>
      <c r="V24">
        <v>3.9989999999999998E-2</v>
      </c>
      <c r="W24">
        <v>-4.1840000000000002</v>
      </c>
      <c r="X24">
        <v>-1.143</v>
      </c>
      <c r="Y24">
        <v>1.9</v>
      </c>
      <c r="Z24">
        <v>40001</v>
      </c>
      <c r="AA24">
        <v>160000</v>
      </c>
    </row>
    <row r="25" spans="1:49" x14ac:dyDescent="0.25">
      <c r="A25">
        <v>23</v>
      </c>
      <c r="B25">
        <v>16</v>
      </c>
      <c r="C25" t="s">
        <v>65</v>
      </c>
      <c r="D25">
        <v>14</v>
      </c>
      <c r="E25">
        <f t="shared" si="0"/>
        <v>14</v>
      </c>
      <c r="F25" t="s">
        <v>96</v>
      </c>
      <c r="I25" t="s">
        <v>356</v>
      </c>
      <c r="J25">
        <v>2.14</v>
      </c>
      <c r="K25">
        <v>1.3380000000000001</v>
      </c>
      <c r="L25">
        <v>3.5549999999999998E-2</v>
      </c>
      <c r="M25">
        <v>-0.51259999999999994</v>
      </c>
      <c r="N25">
        <v>2.1320000000000001</v>
      </c>
      <c r="O25">
        <v>4.8280000000000003</v>
      </c>
      <c r="P25">
        <v>40001</v>
      </c>
      <c r="Q25">
        <v>160000</v>
      </c>
      <c r="S25" t="s">
        <v>203</v>
      </c>
      <c r="T25">
        <v>1.0489999999999999</v>
      </c>
      <c r="U25">
        <v>1.9890000000000001</v>
      </c>
      <c r="V25">
        <v>3.4380000000000001E-2</v>
      </c>
      <c r="W25">
        <v>-2.6779999999999999</v>
      </c>
      <c r="X25">
        <v>0.98</v>
      </c>
      <c r="Y25">
        <v>5.2160000000000002</v>
      </c>
      <c r="Z25">
        <v>40001</v>
      </c>
      <c r="AA25">
        <v>160000</v>
      </c>
    </row>
    <row r="26" spans="1:49" x14ac:dyDescent="0.25">
      <c r="A26">
        <v>24</v>
      </c>
      <c r="C26" t="s">
        <v>119</v>
      </c>
      <c r="D26">
        <v>15</v>
      </c>
      <c r="E26">
        <f t="shared" si="0"/>
        <v>15</v>
      </c>
      <c r="F26" t="s">
        <v>66</v>
      </c>
      <c r="I26" t="s">
        <v>357</v>
      </c>
      <c r="J26">
        <v>0.6895</v>
      </c>
      <c r="K26">
        <v>0.73399999999999999</v>
      </c>
      <c r="L26">
        <v>1.1379999999999999E-2</v>
      </c>
      <c r="M26">
        <v>-0.74539999999999995</v>
      </c>
      <c r="N26">
        <v>0.68710000000000004</v>
      </c>
      <c r="O26">
        <v>2.16</v>
      </c>
      <c r="P26">
        <v>40001</v>
      </c>
      <c r="Q26">
        <v>160000</v>
      </c>
      <c r="S26" t="s">
        <v>204</v>
      </c>
      <c r="T26">
        <v>1.2809999999999999</v>
      </c>
      <c r="U26">
        <v>1.671</v>
      </c>
      <c r="V26">
        <v>4.1119999999999997E-2</v>
      </c>
      <c r="W26">
        <v>-2.0129999999999999</v>
      </c>
      <c r="X26">
        <v>1.282</v>
      </c>
      <c r="Y26">
        <v>4.569</v>
      </c>
      <c r="Z26">
        <v>40001</v>
      </c>
      <c r="AA26">
        <v>160000</v>
      </c>
    </row>
    <row r="27" spans="1:49" x14ac:dyDescent="0.25">
      <c r="A27">
        <v>25</v>
      </c>
      <c r="B27">
        <v>17</v>
      </c>
      <c r="C27" t="s">
        <v>120</v>
      </c>
      <c r="D27">
        <v>16</v>
      </c>
      <c r="E27">
        <f t="shared" si="0"/>
        <v>16</v>
      </c>
      <c r="F27" t="s">
        <v>67</v>
      </c>
      <c r="I27" t="s">
        <v>358</v>
      </c>
      <c r="J27">
        <v>0.8165</v>
      </c>
      <c r="K27">
        <v>0.82499999999999996</v>
      </c>
      <c r="L27">
        <v>1.4370000000000001E-2</v>
      </c>
      <c r="M27">
        <v>-0.78610000000000002</v>
      </c>
      <c r="N27">
        <v>0.81100000000000005</v>
      </c>
      <c r="O27">
        <v>2.468</v>
      </c>
      <c r="P27">
        <v>40001</v>
      </c>
      <c r="Q27">
        <v>160000</v>
      </c>
      <c r="S27" t="s">
        <v>205</v>
      </c>
      <c r="T27">
        <v>2.9860000000000002</v>
      </c>
      <c r="U27">
        <v>1.609</v>
      </c>
      <c r="V27">
        <v>3.2120000000000003E-2</v>
      </c>
      <c r="W27">
        <v>0.24179999999999999</v>
      </c>
      <c r="X27">
        <v>2.8420000000000001</v>
      </c>
      <c r="Y27">
        <v>6.56</v>
      </c>
      <c r="Z27">
        <v>40001</v>
      </c>
      <c r="AA27">
        <v>160000</v>
      </c>
    </row>
    <row r="28" spans="1:49" x14ac:dyDescent="0.25">
      <c r="A28">
        <v>26</v>
      </c>
      <c r="B28">
        <v>18</v>
      </c>
      <c r="C28" t="s">
        <v>121</v>
      </c>
      <c r="D28">
        <v>16</v>
      </c>
      <c r="E28">
        <f t="shared" si="0"/>
        <v>16</v>
      </c>
      <c r="F28" t="s">
        <v>67</v>
      </c>
      <c r="I28" t="s">
        <v>359</v>
      </c>
      <c r="J28">
        <v>0.74329999999999996</v>
      </c>
      <c r="K28">
        <v>0.98260000000000003</v>
      </c>
      <c r="L28">
        <v>1.196E-2</v>
      </c>
      <c r="M28">
        <v>-1.1950000000000001</v>
      </c>
      <c r="N28">
        <v>0.74239999999999995</v>
      </c>
      <c r="O28">
        <v>2.6880000000000002</v>
      </c>
      <c r="P28">
        <v>40001</v>
      </c>
      <c r="Q28">
        <v>160000</v>
      </c>
      <c r="S28" t="s">
        <v>206</v>
      </c>
      <c r="T28">
        <v>0.35639999999999999</v>
      </c>
      <c r="U28">
        <v>0.79979999999999996</v>
      </c>
      <c r="V28">
        <v>7.9459999999999999E-3</v>
      </c>
      <c r="W28">
        <v>-1.2270000000000001</v>
      </c>
      <c r="X28">
        <v>0.35610000000000003</v>
      </c>
      <c r="Y28">
        <v>1.9370000000000001</v>
      </c>
      <c r="Z28">
        <v>40001</v>
      </c>
      <c r="AA28">
        <v>160000</v>
      </c>
    </row>
    <row r="29" spans="1:49" x14ac:dyDescent="0.25">
      <c r="A29">
        <v>27</v>
      </c>
      <c r="B29">
        <v>19</v>
      </c>
      <c r="C29" t="s">
        <v>122</v>
      </c>
      <c r="D29">
        <v>17</v>
      </c>
      <c r="E29">
        <f t="shared" si="0"/>
        <v>17</v>
      </c>
      <c r="F29" t="s">
        <v>123</v>
      </c>
      <c r="I29" t="s">
        <v>360</v>
      </c>
      <c r="J29">
        <v>2.1360000000000001</v>
      </c>
      <c r="K29">
        <v>0.79830000000000001</v>
      </c>
      <c r="L29">
        <v>9.5390000000000006E-3</v>
      </c>
      <c r="M29">
        <v>0.56669999999999998</v>
      </c>
      <c r="N29">
        <v>2.133</v>
      </c>
      <c r="O29">
        <v>3.722</v>
      </c>
      <c r="P29">
        <v>40001</v>
      </c>
      <c r="Q29">
        <v>160000</v>
      </c>
      <c r="S29" t="s">
        <v>207</v>
      </c>
      <c r="T29">
        <v>1.3560000000000001</v>
      </c>
      <c r="U29">
        <v>1.4690000000000001</v>
      </c>
      <c r="V29">
        <v>2.5229999999999999E-2</v>
      </c>
      <c r="W29">
        <v>-1.5329999999999999</v>
      </c>
      <c r="X29">
        <v>1.347</v>
      </c>
      <c r="Y29">
        <v>4.2590000000000003</v>
      </c>
      <c r="Z29">
        <v>40001</v>
      </c>
      <c r="AA29">
        <v>160000</v>
      </c>
    </row>
    <row r="30" spans="1:49" x14ac:dyDescent="0.25">
      <c r="A30">
        <v>28</v>
      </c>
      <c r="B30">
        <v>20</v>
      </c>
      <c r="C30" t="s">
        <v>124</v>
      </c>
      <c r="D30">
        <v>18</v>
      </c>
      <c r="E30">
        <f t="shared" si="0"/>
        <v>18</v>
      </c>
      <c r="F30" t="s">
        <v>125</v>
      </c>
      <c r="I30" t="s">
        <v>361</v>
      </c>
      <c r="J30">
        <v>6.5890000000000004E-2</v>
      </c>
      <c r="K30">
        <v>0.94140000000000001</v>
      </c>
      <c r="L30">
        <v>1.472E-2</v>
      </c>
      <c r="M30">
        <v>-1.7989999999999999</v>
      </c>
      <c r="N30">
        <v>6.6009999999999999E-2</v>
      </c>
      <c r="O30">
        <v>1.9319999999999999</v>
      </c>
      <c r="P30">
        <v>40001</v>
      </c>
      <c r="Q30">
        <v>160000</v>
      </c>
      <c r="S30" t="s">
        <v>208</v>
      </c>
      <c r="T30">
        <v>1.2150000000000001</v>
      </c>
      <c r="U30">
        <v>1.2090000000000001</v>
      </c>
      <c r="V30">
        <v>1.9369999999999998E-2</v>
      </c>
      <c r="W30">
        <v>-1.1399999999999999</v>
      </c>
      <c r="X30">
        <v>1.202</v>
      </c>
      <c r="Y30">
        <v>3.6280000000000001</v>
      </c>
      <c r="Z30">
        <v>40001</v>
      </c>
      <c r="AA30">
        <v>160000</v>
      </c>
    </row>
    <row r="31" spans="1:49" x14ac:dyDescent="0.25">
      <c r="I31" t="s">
        <v>362</v>
      </c>
      <c r="J31">
        <v>0.76890000000000003</v>
      </c>
      <c r="K31">
        <v>1.294</v>
      </c>
      <c r="L31">
        <v>1.8440000000000002E-2</v>
      </c>
      <c r="M31">
        <v>-1.766</v>
      </c>
      <c r="N31">
        <v>0.76890000000000003</v>
      </c>
      <c r="O31">
        <v>3.3159999999999998</v>
      </c>
      <c r="P31">
        <v>40001</v>
      </c>
      <c r="Q31">
        <v>160000</v>
      </c>
      <c r="S31" t="s">
        <v>209</v>
      </c>
      <c r="T31">
        <v>1.252</v>
      </c>
      <c r="U31">
        <v>1.204</v>
      </c>
      <c r="V31">
        <v>2.1919999999999999E-2</v>
      </c>
      <c r="W31">
        <v>-1.1120000000000001</v>
      </c>
      <c r="X31">
        <v>1.25</v>
      </c>
      <c r="Y31">
        <v>3.6259999999999999</v>
      </c>
      <c r="Z31">
        <v>40001</v>
      </c>
      <c r="AA31">
        <v>160000</v>
      </c>
    </row>
    <row r="32" spans="1:49" x14ac:dyDescent="0.25">
      <c r="I32" t="s">
        <v>363</v>
      </c>
      <c r="J32">
        <v>-0.96850000000000003</v>
      </c>
      <c r="K32">
        <v>1.46</v>
      </c>
      <c r="L32">
        <v>3.8879999999999998E-2</v>
      </c>
      <c r="M32">
        <v>-3.8439999999999999</v>
      </c>
      <c r="N32">
        <v>-0.96299999999999997</v>
      </c>
      <c r="O32">
        <v>1.915</v>
      </c>
      <c r="P32">
        <v>40001</v>
      </c>
      <c r="Q32">
        <v>160000</v>
      </c>
      <c r="S32" t="s">
        <v>210</v>
      </c>
      <c r="T32">
        <v>0.87280000000000002</v>
      </c>
      <c r="U32">
        <v>1.355</v>
      </c>
      <c r="V32">
        <v>1.7950000000000001E-2</v>
      </c>
      <c r="W32">
        <v>-1.786</v>
      </c>
      <c r="X32">
        <v>0.86950000000000005</v>
      </c>
      <c r="Y32">
        <v>3.5489999999999999</v>
      </c>
      <c r="Z32">
        <v>40001</v>
      </c>
      <c r="AA32">
        <v>160000</v>
      </c>
    </row>
    <row r="33" spans="2:27" x14ac:dyDescent="0.25">
      <c r="I33" t="s">
        <v>364</v>
      </c>
      <c r="J33">
        <v>-1.093</v>
      </c>
      <c r="K33">
        <v>1.4179999999999999</v>
      </c>
      <c r="L33">
        <v>3.9039999999999998E-2</v>
      </c>
      <c r="M33">
        <v>-3.8730000000000002</v>
      </c>
      <c r="N33">
        <v>-1.0860000000000001</v>
      </c>
      <c r="O33">
        <v>1.7250000000000001</v>
      </c>
      <c r="P33">
        <v>40001</v>
      </c>
      <c r="Q33">
        <v>160000</v>
      </c>
      <c r="S33" t="s">
        <v>211</v>
      </c>
      <c r="T33">
        <v>-0.51539999999999997</v>
      </c>
      <c r="U33">
        <v>1.476</v>
      </c>
      <c r="V33">
        <v>3.3480000000000003E-2</v>
      </c>
      <c r="W33">
        <v>-3.4260000000000002</v>
      </c>
      <c r="X33">
        <v>-0.51759999999999995</v>
      </c>
      <c r="Y33">
        <v>2.399</v>
      </c>
      <c r="Z33">
        <v>40001</v>
      </c>
      <c r="AA33">
        <v>160000</v>
      </c>
    </row>
    <row r="34" spans="2:27" x14ac:dyDescent="0.25">
      <c r="I34" t="s">
        <v>365</v>
      </c>
      <c r="J34">
        <v>-0.8478</v>
      </c>
      <c r="K34">
        <v>1.38</v>
      </c>
      <c r="L34">
        <v>3.8219999999999997E-2</v>
      </c>
      <c r="M34">
        <v>-3.5619999999999998</v>
      </c>
      <c r="N34">
        <v>-0.83609999999999995</v>
      </c>
      <c r="O34">
        <v>1.873</v>
      </c>
      <c r="P34">
        <v>40001</v>
      </c>
      <c r="Q34">
        <v>160000</v>
      </c>
      <c r="S34" t="s">
        <v>212</v>
      </c>
      <c r="T34">
        <v>-0.52370000000000005</v>
      </c>
      <c r="U34">
        <v>1.7330000000000001</v>
      </c>
      <c r="V34">
        <v>4.0120000000000003E-2</v>
      </c>
      <c r="W34">
        <v>-3.9260000000000002</v>
      </c>
      <c r="X34">
        <v>-0.52539999999999998</v>
      </c>
      <c r="Y34">
        <v>2.9180000000000001</v>
      </c>
      <c r="Z34">
        <v>40001</v>
      </c>
      <c r="AA34">
        <v>160000</v>
      </c>
    </row>
    <row r="35" spans="2:27" x14ac:dyDescent="0.25">
      <c r="I35" t="s">
        <v>366</v>
      </c>
      <c r="J35">
        <v>-1.4219999999999999</v>
      </c>
      <c r="K35">
        <v>1.417</v>
      </c>
      <c r="L35">
        <v>3.9660000000000001E-2</v>
      </c>
      <c r="M35">
        <v>-4.1950000000000003</v>
      </c>
      <c r="N35">
        <v>-1.42</v>
      </c>
      <c r="O35">
        <v>1.403</v>
      </c>
      <c r="P35">
        <v>40001</v>
      </c>
      <c r="Q35">
        <v>160000</v>
      </c>
      <c r="S35" t="s">
        <v>213</v>
      </c>
      <c r="T35">
        <v>0.86760000000000004</v>
      </c>
      <c r="U35">
        <v>1.669</v>
      </c>
      <c r="V35">
        <v>4.0820000000000002E-2</v>
      </c>
      <c r="W35">
        <v>-2.444</v>
      </c>
      <c r="X35">
        <v>0.87480000000000002</v>
      </c>
      <c r="Y35">
        <v>4.133</v>
      </c>
      <c r="Z35">
        <v>40001</v>
      </c>
      <c r="AA35">
        <v>160000</v>
      </c>
    </row>
    <row r="36" spans="2:27" x14ac:dyDescent="0.25">
      <c r="I36" t="s">
        <v>367</v>
      </c>
      <c r="J36">
        <v>-0.8569</v>
      </c>
      <c r="K36">
        <v>1.3979999999999999</v>
      </c>
      <c r="L36">
        <v>3.9539999999999999E-2</v>
      </c>
      <c r="M36">
        <v>-3.6070000000000002</v>
      </c>
      <c r="N36">
        <v>-0.84970000000000001</v>
      </c>
      <c r="O36">
        <v>1.91</v>
      </c>
      <c r="P36">
        <v>40001</v>
      </c>
      <c r="Q36">
        <v>160000</v>
      </c>
      <c r="S36" t="s">
        <v>214</v>
      </c>
      <c r="T36">
        <v>0.70399999999999996</v>
      </c>
      <c r="U36">
        <v>1.0449999999999999</v>
      </c>
      <c r="V36">
        <v>1.0630000000000001E-2</v>
      </c>
      <c r="W36">
        <v>-1.34</v>
      </c>
      <c r="X36">
        <v>0.69889999999999997</v>
      </c>
      <c r="Y36">
        <v>2.7810000000000001</v>
      </c>
      <c r="Z36">
        <v>40001</v>
      </c>
      <c r="AA36">
        <v>160000</v>
      </c>
    </row>
    <row r="37" spans="2:27" x14ac:dyDescent="0.25">
      <c r="I37" t="s">
        <v>368</v>
      </c>
      <c r="J37">
        <v>-1.091</v>
      </c>
      <c r="K37">
        <v>1.397</v>
      </c>
      <c r="L37">
        <v>3.9730000000000001E-2</v>
      </c>
      <c r="M37">
        <v>-3.8410000000000002</v>
      </c>
      <c r="N37">
        <v>-1.083</v>
      </c>
      <c r="O37">
        <v>1.679</v>
      </c>
      <c r="P37">
        <v>40001</v>
      </c>
      <c r="Q37">
        <v>160000</v>
      </c>
      <c r="S37" t="s">
        <v>215</v>
      </c>
      <c r="T37">
        <v>-1.036</v>
      </c>
      <c r="U37">
        <v>1.141</v>
      </c>
      <c r="V37">
        <v>3.0679999999999999E-2</v>
      </c>
      <c r="W37">
        <v>-3.2850000000000001</v>
      </c>
      <c r="X37">
        <v>-1.0369999999999999</v>
      </c>
      <c r="Y37">
        <v>1.238</v>
      </c>
      <c r="Z37">
        <v>40001</v>
      </c>
      <c r="AA37">
        <v>160000</v>
      </c>
    </row>
    <row r="38" spans="2:27" x14ac:dyDescent="0.25">
      <c r="I38" t="s">
        <v>369</v>
      </c>
      <c r="J38">
        <v>-1.1459999999999999</v>
      </c>
      <c r="K38">
        <v>1.4330000000000001</v>
      </c>
      <c r="L38">
        <v>3.9739999999999998E-2</v>
      </c>
      <c r="M38">
        <v>-3.9689999999999999</v>
      </c>
      <c r="N38">
        <v>-1.139</v>
      </c>
      <c r="O38">
        <v>1.6919999999999999</v>
      </c>
      <c r="P38">
        <v>40001</v>
      </c>
      <c r="Q38">
        <v>160000</v>
      </c>
      <c r="S38" t="s">
        <v>216</v>
      </c>
      <c r="T38">
        <v>-1.1950000000000001</v>
      </c>
      <c r="U38">
        <v>1.1379999999999999</v>
      </c>
      <c r="V38">
        <v>3.1759999999999997E-2</v>
      </c>
      <c r="W38">
        <v>-3.4449999999999998</v>
      </c>
      <c r="X38">
        <v>-1.1950000000000001</v>
      </c>
      <c r="Y38">
        <v>1.0660000000000001</v>
      </c>
      <c r="Z38">
        <v>40001</v>
      </c>
      <c r="AA38">
        <v>160000</v>
      </c>
    </row>
    <row r="39" spans="2:27" x14ac:dyDescent="0.25">
      <c r="I39" t="s">
        <v>370</v>
      </c>
      <c r="J39">
        <v>-1.145</v>
      </c>
      <c r="K39">
        <v>1.49</v>
      </c>
      <c r="L39">
        <v>3.9759999999999997E-2</v>
      </c>
      <c r="M39">
        <v>-4.08</v>
      </c>
      <c r="N39">
        <v>-1.1419999999999999</v>
      </c>
      <c r="O39">
        <v>1.8120000000000001</v>
      </c>
      <c r="P39">
        <v>40001</v>
      </c>
      <c r="Q39">
        <v>160000</v>
      </c>
      <c r="S39" t="s">
        <v>217</v>
      </c>
      <c r="T39">
        <v>-1.21</v>
      </c>
      <c r="U39">
        <v>1.2390000000000001</v>
      </c>
      <c r="V39">
        <v>3.1850000000000003E-2</v>
      </c>
      <c r="W39">
        <v>-3.6389999999999998</v>
      </c>
      <c r="X39">
        <v>-1.212</v>
      </c>
      <c r="Y39">
        <v>1.2430000000000001</v>
      </c>
      <c r="Z39">
        <v>40001</v>
      </c>
      <c r="AA39">
        <v>160000</v>
      </c>
    </row>
    <row r="40" spans="2:27" x14ac:dyDescent="0.25">
      <c r="I40" t="s">
        <v>371</v>
      </c>
      <c r="J40">
        <v>1.048</v>
      </c>
      <c r="K40">
        <v>1.9139999999999999</v>
      </c>
      <c r="L40">
        <v>3.3939999999999998E-2</v>
      </c>
      <c r="M40">
        <v>-2.5169999999999999</v>
      </c>
      <c r="N40">
        <v>0.97209999999999996</v>
      </c>
      <c r="O40">
        <v>5.1070000000000002</v>
      </c>
      <c r="P40">
        <v>40001</v>
      </c>
      <c r="Q40">
        <v>160000</v>
      </c>
      <c r="S40" t="s">
        <v>218</v>
      </c>
      <c r="T40">
        <v>0.9829</v>
      </c>
      <c r="U40">
        <v>1.744</v>
      </c>
      <c r="V40">
        <v>3.0339999999999999E-2</v>
      </c>
      <c r="W40">
        <v>-2.214</v>
      </c>
      <c r="X40">
        <v>0.89959999999999996</v>
      </c>
      <c r="Y40">
        <v>4.7640000000000002</v>
      </c>
      <c r="Z40">
        <v>40001</v>
      </c>
      <c r="AA40">
        <v>160000</v>
      </c>
    </row>
    <row r="41" spans="2:27" x14ac:dyDescent="0.25">
      <c r="I41" t="s">
        <v>372</v>
      </c>
      <c r="J41">
        <v>1.28</v>
      </c>
      <c r="K41">
        <v>1.5780000000000001</v>
      </c>
      <c r="L41">
        <v>4.0710000000000003E-2</v>
      </c>
      <c r="M41">
        <v>-1.835</v>
      </c>
      <c r="N41">
        <v>1.28</v>
      </c>
      <c r="O41">
        <v>4.3819999999999997</v>
      </c>
      <c r="P41">
        <v>40001</v>
      </c>
      <c r="Q41">
        <v>160000</v>
      </c>
      <c r="S41" t="s">
        <v>219</v>
      </c>
      <c r="T41">
        <v>1.214</v>
      </c>
      <c r="U41">
        <v>1.3939999999999999</v>
      </c>
      <c r="V41">
        <v>3.3149999999999999E-2</v>
      </c>
      <c r="W41">
        <v>-1.52</v>
      </c>
      <c r="X41">
        <v>1.2090000000000001</v>
      </c>
      <c r="Y41">
        <v>3.9790000000000001</v>
      </c>
      <c r="Z41">
        <v>40001</v>
      </c>
      <c r="AA41">
        <v>160000</v>
      </c>
    </row>
    <row r="42" spans="2:27" x14ac:dyDescent="0.25">
      <c r="I42" t="s">
        <v>373</v>
      </c>
      <c r="J42">
        <v>2.9860000000000002</v>
      </c>
      <c r="K42">
        <v>1.514</v>
      </c>
      <c r="L42">
        <v>3.1669999999999997E-2</v>
      </c>
      <c r="M42">
        <v>0.4793</v>
      </c>
      <c r="N42">
        <v>2.8210000000000002</v>
      </c>
      <c r="O42">
        <v>6.4240000000000004</v>
      </c>
      <c r="P42">
        <v>40001</v>
      </c>
      <c r="Q42">
        <v>160000</v>
      </c>
      <c r="S42" t="s">
        <v>220</v>
      </c>
      <c r="T42">
        <v>2.92</v>
      </c>
      <c r="U42">
        <v>1.855</v>
      </c>
      <c r="V42">
        <v>3.9550000000000002E-2</v>
      </c>
      <c r="W42">
        <v>-0.37940000000000002</v>
      </c>
      <c r="X42">
        <v>2.7989999999999999</v>
      </c>
      <c r="Y42">
        <v>6.8579999999999997</v>
      </c>
      <c r="Z42">
        <v>40001</v>
      </c>
      <c r="AA42">
        <v>160000</v>
      </c>
    </row>
    <row r="43" spans="2:27" x14ac:dyDescent="0.25">
      <c r="I43" t="s">
        <v>374</v>
      </c>
      <c r="J43">
        <v>0.42749999999999999</v>
      </c>
      <c r="K43">
        <v>0.68210000000000004</v>
      </c>
      <c r="L43">
        <v>7.4489999999999999E-3</v>
      </c>
      <c r="M43">
        <v>-0.91879999999999995</v>
      </c>
      <c r="N43">
        <v>0.4274</v>
      </c>
      <c r="O43">
        <v>1.7749999999999999</v>
      </c>
      <c r="P43">
        <v>40001</v>
      </c>
      <c r="Q43">
        <v>160000</v>
      </c>
      <c r="S43" t="s">
        <v>221</v>
      </c>
      <c r="T43">
        <v>0.29039999999999999</v>
      </c>
      <c r="U43">
        <v>0.78649999999999998</v>
      </c>
      <c r="V43">
        <v>9.6010000000000002E-3</v>
      </c>
      <c r="W43">
        <v>-1.2589999999999999</v>
      </c>
      <c r="X43">
        <v>0.28570000000000001</v>
      </c>
      <c r="Y43">
        <v>1.851</v>
      </c>
      <c r="Z43">
        <v>40001</v>
      </c>
      <c r="AA43">
        <v>160000</v>
      </c>
    </row>
    <row r="44" spans="2:27" x14ac:dyDescent="0.25">
      <c r="B44" s="17"/>
      <c r="I44" t="s">
        <v>375</v>
      </c>
      <c r="J44">
        <v>0.28029999999999999</v>
      </c>
      <c r="K44">
        <v>0.75260000000000005</v>
      </c>
      <c r="L44">
        <v>8.1469999999999997E-3</v>
      </c>
      <c r="M44">
        <v>-1.2150000000000001</v>
      </c>
      <c r="N44">
        <v>0.28249999999999997</v>
      </c>
      <c r="O44">
        <v>1.7569999999999999</v>
      </c>
      <c r="P44">
        <v>40001</v>
      </c>
      <c r="Q44">
        <v>160000</v>
      </c>
      <c r="S44" t="s">
        <v>222</v>
      </c>
      <c r="T44">
        <v>1.29</v>
      </c>
      <c r="U44">
        <v>1.135</v>
      </c>
      <c r="V44">
        <v>1.54E-2</v>
      </c>
      <c r="W44">
        <v>-0.93030000000000002</v>
      </c>
      <c r="X44">
        <v>1.2789999999999999</v>
      </c>
      <c r="Y44">
        <v>3.5470000000000002</v>
      </c>
      <c r="Z44">
        <v>40001</v>
      </c>
      <c r="AA44">
        <v>160000</v>
      </c>
    </row>
    <row r="45" spans="2:27" x14ac:dyDescent="0.25">
      <c r="B45" s="18"/>
      <c r="I45" t="s">
        <v>376</v>
      </c>
      <c r="J45">
        <v>0.36080000000000001</v>
      </c>
      <c r="K45">
        <v>0.68430000000000002</v>
      </c>
      <c r="L45">
        <v>6.8989999999999998E-3</v>
      </c>
      <c r="M45">
        <v>-0.98160000000000003</v>
      </c>
      <c r="N45">
        <v>0.35680000000000001</v>
      </c>
      <c r="O45">
        <v>1.7150000000000001</v>
      </c>
      <c r="P45">
        <v>40001</v>
      </c>
      <c r="Q45">
        <v>160000</v>
      </c>
      <c r="S45" t="s">
        <v>223</v>
      </c>
      <c r="T45">
        <v>1.149</v>
      </c>
      <c r="U45">
        <v>0.75890000000000002</v>
      </c>
      <c r="V45">
        <v>7.3119999999999999E-3</v>
      </c>
      <c r="W45">
        <v>-0.32019999999999998</v>
      </c>
      <c r="X45">
        <v>1.139</v>
      </c>
      <c r="Y45">
        <v>2.6720000000000002</v>
      </c>
      <c r="Z45">
        <v>40001</v>
      </c>
      <c r="AA45">
        <v>160000</v>
      </c>
    </row>
    <row r="46" spans="2:27" x14ac:dyDescent="0.25">
      <c r="B46" s="17"/>
      <c r="I46" t="s">
        <v>377</v>
      </c>
      <c r="J46">
        <v>1.3560000000000001</v>
      </c>
      <c r="K46">
        <v>1.3640000000000001</v>
      </c>
      <c r="L46">
        <v>2.478E-2</v>
      </c>
      <c r="M46">
        <v>-1.33</v>
      </c>
      <c r="N46">
        <v>1.349</v>
      </c>
      <c r="O46">
        <v>4.0620000000000003</v>
      </c>
      <c r="P46">
        <v>40001</v>
      </c>
      <c r="Q46">
        <v>160000</v>
      </c>
      <c r="S46" t="s">
        <v>224</v>
      </c>
      <c r="T46">
        <v>1.1859999999999999</v>
      </c>
      <c r="U46">
        <v>0.75829999999999997</v>
      </c>
      <c r="V46">
        <v>1.0619999999999999E-2</v>
      </c>
      <c r="W46">
        <v>-0.3019</v>
      </c>
      <c r="X46">
        <v>1.1830000000000001</v>
      </c>
      <c r="Y46">
        <v>2.6960000000000002</v>
      </c>
      <c r="Z46">
        <v>40001</v>
      </c>
      <c r="AA46">
        <v>160000</v>
      </c>
    </row>
    <row r="47" spans="2:27" x14ac:dyDescent="0.25">
      <c r="B47" s="18"/>
      <c r="I47" t="s">
        <v>378</v>
      </c>
      <c r="J47">
        <v>1.2</v>
      </c>
      <c r="K47">
        <v>1.1240000000000001</v>
      </c>
      <c r="L47">
        <v>1.9290000000000002E-2</v>
      </c>
      <c r="M47">
        <v>-0.98719999999999997</v>
      </c>
      <c r="N47">
        <v>1.1870000000000001</v>
      </c>
      <c r="O47">
        <v>3.45</v>
      </c>
      <c r="P47">
        <v>40001</v>
      </c>
      <c r="Q47">
        <v>160000</v>
      </c>
      <c r="S47" t="s">
        <v>225</v>
      </c>
      <c r="T47">
        <v>0.80679999999999996</v>
      </c>
      <c r="U47">
        <v>0.98540000000000005</v>
      </c>
      <c r="V47">
        <v>8.9890000000000005E-3</v>
      </c>
      <c r="W47">
        <v>-1.1279999999999999</v>
      </c>
      <c r="X47">
        <v>0.8034</v>
      </c>
      <c r="Y47">
        <v>2.762</v>
      </c>
      <c r="Z47">
        <v>40001</v>
      </c>
      <c r="AA47">
        <v>160000</v>
      </c>
    </row>
    <row r="48" spans="2:27" x14ac:dyDescent="0.25">
      <c r="B48" s="18"/>
      <c r="I48" t="s">
        <v>379</v>
      </c>
      <c r="J48">
        <v>1.2270000000000001</v>
      </c>
      <c r="K48">
        <v>1.1499999999999999</v>
      </c>
      <c r="L48">
        <v>1.8720000000000001E-2</v>
      </c>
      <c r="M48">
        <v>-1.008</v>
      </c>
      <c r="N48">
        <v>1.214</v>
      </c>
      <c r="O48">
        <v>3.52</v>
      </c>
      <c r="P48">
        <v>40001</v>
      </c>
      <c r="Q48">
        <v>160000</v>
      </c>
      <c r="S48" t="s">
        <v>226</v>
      </c>
      <c r="T48">
        <v>-0.58150000000000002</v>
      </c>
      <c r="U48">
        <v>1.151</v>
      </c>
      <c r="V48">
        <v>2.477E-2</v>
      </c>
      <c r="W48">
        <v>-2.8290000000000002</v>
      </c>
      <c r="X48">
        <v>-0.58740000000000003</v>
      </c>
      <c r="Y48">
        <v>1.702</v>
      </c>
      <c r="Z48">
        <v>40001</v>
      </c>
      <c r="AA48">
        <v>160000</v>
      </c>
    </row>
    <row r="49" spans="2:27" x14ac:dyDescent="0.25">
      <c r="B49" s="17"/>
      <c r="I49" t="s">
        <v>380</v>
      </c>
      <c r="J49">
        <v>1.169</v>
      </c>
      <c r="K49">
        <v>1.1140000000000001</v>
      </c>
      <c r="L49">
        <v>2.0039999999999999E-2</v>
      </c>
      <c r="M49">
        <v>-1.0169999999999999</v>
      </c>
      <c r="N49">
        <v>1.1659999999999999</v>
      </c>
      <c r="O49">
        <v>3.3719999999999999</v>
      </c>
      <c r="P49">
        <v>40001</v>
      </c>
      <c r="Q49">
        <v>160000</v>
      </c>
      <c r="S49" t="s">
        <v>227</v>
      </c>
      <c r="T49">
        <v>-0.58979999999999999</v>
      </c>
      <c r="U49">
        <v>1.474</v>
      </c>
      <c r="V49">
        <v>3.1919999999999997E-2</v>
      </c>
      <c r="W49">
        <v>-3.48</v>
      </c>
      <c r="X49">
        <v>-0.59460000000000002</v>
      </c>
      <c r="Y49">
        <v>2.35</v>
      </c>
      <c r="Z49">
        <v>40001</v>
      </c>
      <c r="AA49">
        <v>160000</v>
      </c>
    </row>
    <row r="50" spans="2:27" x14ac:dyDescent="0.25">
      <c r="B50" s="18"/>
      <c r="I50" t="s">
        <v>381</v>
      </c>
      <c r="J50">
        <v>1.335</v>
      </c>
      <c r="K50">
        <v>1.1499999999999999</v>
      </c>
      <c r="L50">
        <v>2.3259999999999999E-2</v>
      </c>
      <c r="M50">
        <v>-0.92689999999999995</v>
      </c>
      <c r="N50">
        <v>1.3320000000000001</v>
      </c>
      <c r="O50">
        <v>3.6120000000000001</v>
      </c>
      <c r="P50">
        <v>40001</v>
      </c>
      <c r="Q50">
        <v>160000</v>
      </c>
      <c r="S50" t="s">
        <v>228</v>
      </c>
      <c r="T50">
        <v>0.80159999999999998</v>
      </c>
      <c r="U50">
        <v>1.3959999999999999</v>
      </c>
      <c r="V50">
        <v>3.2840000000000001E-2</v>
      </c>
      <c r="W50">
        <v>-1.972</v>
      </c>
      <c r="X50">
        <v>0.80379999999999996</v>
      </c>
      <c r="Y50">
        <v>3.5379999999999998</v>
      </c>
      <c r="Z50">
        <v>40001</v>
      </c>
      <c r="AA50">
        <v>160000</v>
      </c>
    </row>
    <row r="51" spans="2:27" x14ac:dyDescent="0.25">
      <c r="B51" s="17"/>
      <c r="I51" t="s">
        <v>382</v>
      </c>
      <c r="J51">
        <v>0.87180000000000002</v>
      </c>
      <c r="K51">
        <v>1.2410000000000001</v>
      </c>
      <c r="L51">
        <v>1.7440000000000001E-2</v>
      </c>
      <c r="M51">
        <v>-1.5840000000000001</v>
      </c>
      <c r="N51">
        <v>0.87309999999999999</v>
      </c>
      <c r="O51">
        <v>3.343</v>
      </c>
      <c r="P51">
        <v>40001</v>
      </c>
      <c r="Q51">
        <v>160000</v>
      </c>
      <c r="S51" t="s">
        <v>229</v>
      </c>
      <c r="T51">
        <v>-1.74</v>
      </c>
      <c r="U51">
        <v>1.45</v>
      </c>
      <c r="V51">
        <v>3.4389999999999997E-2</v>
      </c>
      <c r="W51">
        <v>-4.5789999999999997</v>
      </c>
      <c r="X51">
        <v>-1.7430000000000001</v>
      </c>
      <c r="Y51">
        <v>1.117</v>
      </c>
      <c r="Z51">
        <v>40001</v>
      </c>
      <c r="AA51">
        <v>160000</v>
      </c>
    </row>
    <row r="52" spans="2:27" x14ac:dyDescent="0.25">
      <c r="B52" s="18"/>
      <c r="I52" t="s">
        <v>383</v>
      </c>
      <c r="J52">
        <v>-0.57879999999999998</v>
      </c>
      <c r="K52">
        <v>1.4279999999999999</v>
      </c>
      <c r="L52">
        <v>3.4430000000000002E-2</v>
      </c>
      <c r="M52">
        <v>-3.3879999999999999</v>
      </c>
      <c r="N52">
        <v>-0.58599999999999997</v>
      </c>
      <c r="O52">
        <v>2.25</v>
      </c>
      <c r="P52">
        <v>40001</v>
      </c>
      <c r="Q52">
        <v>160000</v>
      </c>
      <c r="S52" t="s">
        <v>230</v>
      </c>
      <c r="T52">
        <v>-1.899</v>
      </c>
      <c r="U52">
        <v>1.448</v>
      </c>
      <c r="V52">
        <v>3.5369999999999999E-2</v>
      </c>
      <c r="W52">
        <v>-4.742</v>
      </c>
      <c r="X52">
        <v>-1.8979999999999999</v>
      </c>
      <c r="Y52">
        <v>0.95469999999999999</v>
      </c>
      <c r="Z52">
        <v>40001</v>
      </c>
      <c r="AA52">
        <v>160000</v>
      </c>
    </row>
    <row r="53" spans="2:27" x14ac:dyDescent="0.25">
      <c r="B53" s="18"/>
      <c r="I53" t="s">
        <v>384</v>
      </c>
      <c r="J53">
        <v>-0.45190000000000002</v>
      </c>
      <c r="K53">
        <v>1.41</v>
      </c>
      <c r="L53">
        <v>3.1940000000000003E-2</v>
      </c>
      <c r="M53">
        <v>-3.2360000000000002</v>
      </c>
      <c r="N53">
        <v>-0.45739999999999997</v>
      </c>
      <c r="O53">
        <v>2.3330000000000002</v>
      </c>
      <c r="P53">
        <v>40001</v>
      </c>
      <c r="Q53">
        <v>160000</v>
      </c>
      <c r="S53" t="s">
        <v>231</v>
      </c>
      <c r="T53">
        <v>-1.9139999999999999</v>
      </c>
      <c r="U53">
        <v>1.5289999999999999</v>
      </c>
      <c r="V53">
        <v>3.5450000000000002E-2</v>
      </c>
      <c r="W53">
        <v>-4.9039999999999999</v>
      </c>
      <c r="X53">
        <v>-1.913</v>
      </c>
      <c r="Y53">
        <v>1.101</v>
      </c>
      <c r="Z53">
        <v>40001</v>
      </c>
      <c r="AA53">
        <v>160000</v>
      </c>
    </row>
    <row r="54" spans="2:27" x14ac:dyDescent="0.25">
      <c r="B54" s="17"/>
      <c r="I54" t="s">
        <v>385</v>
      </c>
      <c r="J54">
        <v>-0.52510000000000001</v>
      </c>
      <c r="K54">
        <v>1.645</v>
      </c>
      <c r="L54">
        <v>3.9780000000000003E-2</v>
      </c>
      <c r="M54">
        <v>-3.758</v>
      </c>
      <c r="N54">
        <v>-0.52729999999999999</v>
      </c>
      <c r="O54">
        <v>2.7450000000000001</v>
      </c>
      <c r="P54">
        <v>40001</v>
      </c>
      <c r="Q54">
        <v>160000</v>
      </c>
      <c r="S54" t="s">
        <v>232</v>
      </c>
      <c r="T54">
        <v>0.27889999999999998</v>
      </c>
      <c r="U54">
        <v>1.96</v>
      </c>
      <c r="V54">
        <v>3.261E-2</v>
      </c>
      <c r="W54">
        <v>-3.3860000000000001</v>
      </c>
      <c r="X54">
        <v>0.21490000000000001</v>
      </c>
      <c r="Y54">
        <v>4.3920000000000003</v>
      </c>
      <c r="Z54">
        <v>40001</v>
      </c>
      <c r="AA54">
        <v>160000</v>
      </c>
    </row>
    <row r="55" spans="2:27" x14ac:dyDescent="0.25">
      <c r="B55" s="18"/>
      <c r="I55" t="s">
        <v>386</v>
      </c>
      <c r="J55">
        <v>0.8679</v>
      </c>
      <c r="K55">
        <v>1.5740000000000001</v>
      </c>
      <c r="L55">
        <v>4.0480000000000002E-2</v>
      </c>
      <c r="M55">
        <v>-2.2469999999999999</v>
      </c>
      <c r="N55">
        <v>0.87429999999999997</v>
      </c>
      <c r="O55">
        <v>3.9609999999999999</v>
      </c>
      <c r="P55">
        <v>40001</v>
      </c>
      <c r="Q55">
        <v>160000</v>
      </c>
      <c r="S55" t="s">
        <v>233</v>
      </c>
      <c r="T55">
        <v>0.51049999999999995</v>
      </c>
      <c r="U55">
        <v>1.6579999999999999</v>
      </c>
      <c r="V55">
        <v>3.6560000000000002E-2</v>
      </c>
      <c r="W55">
        <v>-2.76</v>
      </c>
      <c r="X55">
        <v>0.51359999999999995</v>
      </c>
      <c r="Y55">
        <v>3.778</v>
      </c>
      <c r="Z55">
        <v>40001</v>
      </c>
      <c r="AA55">
        <v>160000</v>
      </c>
    </row>
    <row r="56" spans="2:27" x14ac:dyDescent="0.25">
      <c r="B56" s="18"/>
      <c r="I56" t="s">
        <v>387</v>
      </c>
      <c r="J56">
        <v>0.70299999999999996</v>
      </c>
      <c r="K56">
        <v>0.89400000000000002</v>
      </c>
      <c r="L56">
        <v>9.9839999999999998E-3</v>
      </c>
      <c r="M56">
        <v>-1.0349999999999999</v>
      </c>
      <c r="N56">
        <v>0.69940000000000002</v>
      </c>
      <c r="O56">
        <v>2.4809999999999999</v>
      </c>
      <c r="P56">
        <v>40001</v>
      </c>
      <c r="Q56">
        <v>160000</v>
      </c>
      <c r="S56" t="s">
        <v>234</v>
      </c>
      <c r="T56">
        <v>2.2160000000000002</v>
      </c>
      <c r="U56">
        <v>2.0659999999999998</v>
      </c>
      <c r="V56">
        <v>4.1610000000000001E-2</v>
      </c>
      <c r="W56">
        <v>-1.5589999999999999</v>
      </c>
      <c r="X56">
        <v>2.1110000000000002</v>
      </c>
      <c r="Y56">
        <v>6.548</v>
      </c>
      <c r="Z56">
        <v>40001</v>
      </c>
      <c r="AA56">
        <v>160000</v>
      </c>
    </row>
    <row r="57" spans="2:27" x14ac:dyDescent="0.25">
      <c r="B57" s="18"/>
      <c r="I57" t="s">
        <v>388</v>
      </c>
      <c r="J57">
        <v>-1.034</v>
      </c>
      <c r="K57">
        <v>1.137</v>
      </c>
      <c r="L57">
        <v>3.0689999999999999E-2</v>
      </c>
      <c r="M57">
        <v>-3.27</v>
      </c>
      <c r="N57">
        <v>-1.034</v>
      </c>
      <c r="O57">
        <v>1.2190000000000001</v>
      </c>
      <c r="P57">
        <v>40001</v>
      </c>
      <c r="Q57">
        <v>160000</v>
      </c>
      <c r="S57" t="s">
        <v>235</v>
      </c>
      <c r="T57">
        <v>-0.41360000000000002</v>
      </c>
      <c r="U57">
        <v>1.1870000000000001</v>
      </c>
      <c r="V57">
        <v>1.477E-2</v>
      </c>
      <c r="W57">
        <v>-2.758</v>
      </c>
      <c r="X57">
        <v>-0.41599999999999998</v>
      </c>
      <c r="Y57">
        <v>1.927</v>
      </c>
      <c r="Z57">
        <v>40001</v>
      </c>
      <c r="AA57">
        <v>160000</v>
      </c>
    </row>
    <row r="58" spans="2:27" x14ac:dyDescent="0.25">
      <c r="B58" s="18"/>
      <c r="I58" t="s">
        <v>389</v>
      </c>
      <c r="J58">
        <v>-1.159</v>
      </c>
      <c r="K58">
        <v>1.0820000000000001</v>
      </c>
      <c r="L58">
        <v>3.0929999999999999E-2</v>
      </c>
      <c r="M58">
        <v>-3.2839999999999998</v>
      </c>
      <c r="N58">
        <v>-1.1619999999999999</v>
      </c>
      <c r="O58">
        <v>1.002</v>
      </c>
      <c r="P58">
        <v>40001</v>
      </c>
      <c r="Q58">
        <v>160000</v>
      </c>
      <c r="S58" t="s">
        <v>236</v>
      </c>
      <c r="T58">
        <v>0.58589999999999998</v>
      </c>
      <c r="U58">
        <v>1.4430000000000001</v>
      </c>
      <c r="V58">
        <v>2.0230000000000001E-2</v>
      </c>
      <c r="W58">
        <v>-2.246</v>
      </c>
      <c r="X58">
        <v>0.58299999999999996</v>
      </c>
      <c r="Y58">
        <v>3.448</v>
      </c>
      <c r="Z58">
        <v>40001</v>
      </c>
      <c r="AA58">
        <v>160000</v>
      </c>
    </row>
    <row r="59" spans="2:27" x14ac:dyDescent="0.25">
      <c r="B59" s="18"/>
      <c r="I59" t="s">
        <v>390</v>
      </c>
      <c r="J59">
        <v>-0.91369999999999996</v>
      </c>
      <c r="K59">
        <v>1.0309999999999999</v>
      </c>
      <c r="L59">
        <v>2.998E-2</v>
      </c>
      <c r="M59">
        <v>-2.956</v>
      </c>
      <c r="N59">
        <v>-0.91190000000000004</v>
      </c>
      <c r="O59">
        <v>1.1479999999999999</v>
      </c>
      <c r="P59">
        <v>40001</v>
      </c>
      <c r="Q59">
        <v>160000</v>
      </c>
      <c r="S59" t="s">
        <v>237</v>
      </c>
      <c r="T59">
        <v>0.44490000000000002</v>
      </c>
      <c r="U59">
        <v>1.165</v>
      </c>
      <c r="V59">
        <v>1.372E-2</v>
      </c>
      <c r="W59">
        <v>-1.849</v>
      </c>
      <c r="X59">
        <v>0.44280000000000003</v>
      </c>
      <c r="Y59">
        <v>2.7559999999999998</v>
      </c>
      <c r="Z59">
        <v>40001</v>
      </c>
      <c r="AA59">
        <v>160000</v>
      </c>
    </row>
    <row r="60" spans="2:27" x14ac:dyDescent="0.25">
      <c r="B60" s="18"/>
      <c r="I60" t="s">
        <v>391</v>
      </c>
      <c r="J60">
        <v>-1.488</v>
      </c>
      <c r="K60">
        <v>1.079</v>
      </c>
      <c r="L60">
        <v>3.1579999999999997E-2</v>
      </c>
      <c r="M60">
        <v>-3.6080000000000001</v>
      </c>
      <c r="N60">
        <v>-1.49</v>
      </c>
      <c r="O60">
        <v>0.68159999999999998</v>
      </c>
      <c r="P60">
        <v>40001</v>
      </c>
      <c r="Q60">
        <v>160000</v>
      </c>
      <c r="S60" t="s">
        <v>238</v>
      </c>
      <c r="T60">
        <v>0.48170000000000002</v>
      </c>
      <c r="U60">
        <v>1.1679999999999999</v>
      </c>
      <c r="V60">
        <v>1.6410000000000001E-2</v>
      </c>
      <c r="W60">
        <v>-1.8180000000000001</v>
      </c>
      <c r="X60">
        <v>0.47970000000000002</v>
      </c>
      <c r="Y60">
        <v>2.79</v>
      </c>
      <c r="Z60">
        <v>40001</v>
      </c>
      <c r="AA60">
        <v>160000</v>
      </c>
    </row>
    <row r="61" spans="2:27" x14ac:dyDescent="0.25">
      <c r="B61" s="17"/>
      <c r="I61" t="s">
        <v>392</v>
      </c>
      <c r="J61">
        <v>-0.92279999999999995</v>
      </c>
      <c r="K61">
        <v>1.0549999999999999</v>
      </c>
      <c r="L61">
        <v>3.1440000000000003E-2</v>
      </c>
      <c r="M61">
        <v>-3.0089999999999999</v>
      </c>
      <c r="N61">
        <v>-0.91959999999999997</v>
      </c>
      <c r="O61">
        <v>1.181</v>
      </c>
      <c r="P61">
        <v>40001</v>
      </c>
      <c r="Q61">
        <v>160000</v>
      </c>
      <c r="S61" t="s">
        <v>239</v>
      </c>
      <c r="T61">
        <v>0.1028</v>
      </c>
      <c r="U61">
        <v>1.3320000000000001</v>
      </c>
      <c r="V61">
        <v>1.418E-2</v>
      </c>
      <c r="W61">
        <v>-2.5390000000000001</v>
      </c>
      <c r="X61">
        <v>0.1055</v>
      </c>
      <c r="Y61">
        <v>2.714</v>
      </c>
      <c r="Z61">
        <v>40001</v>
      </c>
      <c r="AA61">
        <v>160000</v>
      </c>
    </row>
    <row r="62" spans="2:27" x14ac:dyDescent="0.25">
      <c r="B62" s="18"/>
      <c r="I62" t="s">
        <v>393</v>
      </c>
      <c r="J62">
        <v>-1.157</v>
      </c>
      <c r="K62">
        <v>1.054</v>
      </c>
      <c r="L62">
        <v>3.1660000000000001E-2</v>
      </c>
      <c r="M62">
        <v>-3.2440000000000002</v>
      </c>
      <c r="N62">
        <v>-1.157</v>
      </c>
      <c r="O62">
        <v>0.95189999999999997</v>
      </c>
      <c r="P62">
        <v>40001</v>
      </c>
      <c r="Q62">
        <v>160000</v>
      </c>
      <c r="S62" t="s">
        <v>240</v>
      </c>
      <c r="T62">
        <v>-1.286</v>
      </c>
      <c r="U62">
        <v>1.4570000000000001</v>
      </c>
      <c r="V62">
        <v>2.8760000000000001E-2</v>
      </c>
      <c r="W62">
        <v>-4.1269999999999998</v>
      </c>
      <c r="X62">
        <v>-1.2889999999999999</v>
      </c>
      <c r="Y62">
        <v>1.577</v>
      </c>
      <c r="Z62">
        <v>40001</v>
      </c>
      <c r="AA62">
        <v>160000</v>
      </c>
    </row>
    <row r="63" spans="2:27" x14ac:dyDescent="0.25">
      <c r="B63" s="18"/>
      <c r="I63" t="s">
        <v>394</v>
      </c>
      <c r="J63">
        <v>-1.212</v>
      </c>
      <c r="K63">
        <v>1.101</v>
      </c>
      <c r="L63">
        <v>3.1649999999999998E-2</v>
      </c>
      <c r="M63">
        <v>-3.3929999999999998</v>
      </c>
      <c r="N63">
        <v>-1.21</v>
      </c>
      <c r="O63">
        <v>0.97840000000000005</v>
      </c>
      <c r="P63">
        <v>40001</v>
      </c>
      <c r="Q63">
        <v>160000</v>
      </c>
      <c r="S63" t="s">
        <v>241</v>
      </c>
      <c r="T63">
        <v>-1.294</v>
      </c>
      <c r="U63">
        <v>1.7210000000000001</v>
      </c>
      <c r="V63">
        <v>3.533E-2</v>
      </c>
      <c r="W63">
        <v>-4.665</v>
      </c>
      <c r="X63">
        <v>-1.2969999999999999</v>
      </c>
      <c r="Y63">
        <v>2.109</v>
      </c>
      <c r="Z63">
        <v>40001</v>
      </c>
      <c r="AA63">
        <v>160000</v>
      </c>
    </row>
    <row r="64" spans="2:27" x14ac:dyDescent="0.25">
      <c r="I64" t="s">
        <v>395</v>
      </c>
      <c r="J64">
        <v>-1.2110000000000001</v>
      </c>
      <c r="K64">
        <v>1.175</v>
      </c>
      <c r="L64">
        <v>3.168E-2</v>
      </c>
      <c r="M64">
        <v>-3.5209999999999999</v>
      </c>
      <c r="N64">
        <v>-1.2150000000000001</v>
      </c>
      <c r="O64">
        <v>1.1299999999999999</v>
      </c>
      <c r="P64">
        <v>40001</v>
      </c>
      <c r="Q64">
        <v>160000</v>
      </c>
      <c r="S64" t="s">
        <v>242</v>
      </c>
      <c r="T64">
        <v>9.758E-2</v>
      </c>
      <c r="U64">
        <v>1.659</v>
      </c>
      <c r="V64">
        <v>3.619E-2</v>
      </c>
      <c r="W64">
        <v>-3.169</v>
      </c>
      <c r="X64">
        <v>9.8220000000000002E-2</v>
      </c>
      <c r="Y64">
        <v>3.3580000000000001</v>
      </c>
      <c r="Z64">
        <v>40001</v>
      </c>
      <c r="AA64">
        <v>160000</v>
      </c>
    </row>
    <row r="65" spans="9:27" x14ac:dyDescent="0.25">
      <c r="I65" t="s">
        <v>396</v>
      </c>
      <c r="J65">
        <v>0.98170000000000002</v>
      </c>
      <c r="K65">
        <v>1.659</v>
      </c>
      <c r="L65">
        <v>2.9950000000000001E-2</v>
      </c>
      <c r="M65">
        <v>-2.0339999999999998</v>
      </c>
      <c r="N65">
        <v>0.89290000000000003</v>
      </c>
      <c r="O65">
        <v>4.6109999999999998</v>
      </c>
      <c r="P65">
        <v>40001</v>
      </c>
      <c r="Q65">
        <v>160000</v>
      </c>
      <c r="S65" t="s">
        <v>243</v>
      </c>
      <c r="T65">
        <v>-0.15870000000000001</v>
      </c>
      <c r="U65">
        <v>0.46539999999999998</v>
      </c>
      <c r="V65">
        <v>3.5149999999999999E-3</v>
      </c>
      <c r="W65">
        <v>-1.079</v>
      </c>
      <c r="X65">
        <v>-0.15970000000000001</v>
      </c>
      <c r="Y65">
        <v>0.76649999999999996</v>
      </c>
      <c r="Z65">
        <v>40001</v>
      </c>
      <c r="AA65">
        <v>160000</v>
      </c>
    </row>
    <row r="66" spans="9:27" x14ac:dyDescent="0.25">
      <c r="I66" t="s">
        <v>397</v>
      </c>
      <c r="J66">
        <v>1.214</v>
      </c>
      <c r="K66">
        <v>1.2829999999999999</v>
      </c>
      <c r="L66">
        <v>3.2800000000000003E-2</v>
      </c>
      <c r="M66">
        <v>-1.3169999999999999</v>
      </c>
      <c r="N66">
        <v>1.2090000000000001</v>
      </c>
      <c r="O66">
        <v>3.766</v>
      </c>
      <c r="P66">
        <v>40001</v>
      </c>
      <c r="Q66">
        <v>160000</v>
      </c>
      <c r="S66" t="s">
        <v>244</v>
      </c>
      <c r="T66">
        <v>-0.17419999999999999</v>
      </c>
      <c r="U66">
        <v>0.66849999999999998</v>
      </c>
      <c r="V66">
        <v>3.8479999999999999E-3</v>
      </c>
      <c r="W66">
        <v>-1.4930000000000001</v>
      </c>
      <c r="X66">
        <v>-0.17369999999999999</v>
      </c>
      <c r="Y66">
        <v>1.149</v>
      </c>
      <c r="Z66">
        <v>40001</v>
      </c>
      <c r="AA66">
        <v>160000</v>
      </c>
    </row>
    <row r="67" spans="9:27" x14ac:dyDescent="0.25">
      <c r="I67" t="s">
        <v>398</v>
      </c>
      <c r="J67">
        <v>2.9209999999999998</v>
      </c>
      <c r="K67">
        <v>1.776</v>
      </c>
      <c r="L67">
        <v>3.916E-2</v>
      </c>
      <c r="M67">
        <v>-0.17680000000000001</v>
      </c>
      <c r="N67">
        <v>2.7869999999999999</v>
      </c>
      <c r="O67">
        <v>6.7249999999999996</v>
      </c>
      <c r="P67">
        <v>40001</v>
      </c>
      <c r="Q67">
        <v>160000</v>
      </c>
      <c r="S67" t="s">
        <v>245</v>
      </c>
      <c r="T67">
        <v>2.0190000000000001</v>
      </c>
      <c r="U67">
        <v>2.0099999999999998</v>
      </c>
      <c r="V67">
        <v>4.5999999999999999E-2</v>
      </c>
      <c r="W67">
        <v>-1.778</v>
      </c>
      <c r="X67">
        <v>1.9570000000000001</v>
      </c>
      <c r="Y67">
        <v>6.1820000000000004</v>
      </c>
      <c r="Z67">
        <v>40001</v>
      </c>
      <c r="AA67">
        <v>160000</v>
      </c>
    </row>
    <row r="68" spans="9:27" x14ac:dyDescent="0.25">
      <c r="I68" t="s">
        <v>399</v>
      </c>
      <c r="J68">
        <v>0.36159999999999998</v>
      </c>
      <c r="K68">
        <v>0.67059999999999997</v>
      </c>
      <c r="L68">
        <v>9.3200000000000002E-3</v>
      </c>
      <c r="M68">
        <v>-0.95640000000000003</v>
      </c>
      <c r="N68">
        <v>0.36109999999999998</v>
      </c>
      <c r="O68">
        <v>1.6919999999999999</v>
      </c>
      <c r="P68">
        <v>40001</v>
      </c>
      <c r="Q68">
        <v>160000</v>
      </c>
      <c r="S68" t="s">
        <v>246</v>
      </c>
      <c r="T68">
        <v>2.25</v>
      </c>
      <c r="U68">
        <v>0.9335</v>
      </c>
      <c r="V68">
        <v>9.8420000000000001E-3</v>
      </c>
      <c r="W68">
        <v>0.41830000000000001</v>
      </c>
      <c r="X68">
        <v>2.2480000000000002</v>
      </c>
      <c r="Y68">
        <v>4.0839999999999996</v>
      </c>
      <c r="Z68">
        <v>40001</v>
      </c>
      <c r="AA68">
        <v>160000</v>
      </c>
    </row>
    <row r="69" spans="9:27" x14ac:dyDescent="0.25">
      <c r="I69" t="s">
        <v>400</v>
      </c>
      <c r="J69">
        <v>0.21440000000000001</v>
      </c>
      <c r="K69">
        <v>0.67500000000000004</v>
      </c>
      <c r="L69">
        <v>8.855E-3</v>
      </c>
      <c r="M69">
        <v>-1.1060000000000001</v>
      </c>
      <c r="N69">
        <v>0.21110000000000001</v>
      </c>
      <c r="O69">
        <v>1.56</v>
      </c>
      <c r="P69">
        <v>40001</v>
      </c>
      <c r="Q69">
        <v>160000</v>
      </c>
      <c r="S69" t="s">
        <v>247</v>
      </c>
      <c r="T69">
        <v>3.956</v>
      </c>
      <c r="U69">
        <v>2.0779999999999998</v>
      </c>
      <c r="V69">
        <v>5.4519999999999999E-2</v>
      </c>
      <c r="W69">
        <v>0.15</v>
      </c>
      <c r="X69">
        <v>3.8420000000000001</v>
      </c>
      <c r="Y69">
        <v>8.2590000000000003</v>
      </c>
      <c r="Z69">
        <v>40001</v>
      </c>
      <c r="AA69">
        <v>160000</v>
      </c>
    </row>
    <row r="70" spans="9:27" x14ac:dyDescent="0.25">
      <c r="I70" t="s">
        <v>401</v>
      </c>
      <c r="J70">
        <v>0.2949</v>
      </c>
      <c r="K70">
        <v>0.73699999999999999</v>
      </c>
      <c r="L70">
        <v>1.0189999999999999E-2</v>
      </c>
      <c r="M70">
        <v>-1.1579999999999999</v>
      </c>
      <c r="N70">
        <v>0.29330000000000001</v>
      </c>
      <c r="O70">
        <v>1.762</v>
      </c>
      <c r="P70">
        <v>40001</v>
      </c>
      <c r="Q70">
        <v>160000</v>
      </c>
      <c r="S70" t="s">
        <v>248</v>
      </c>
      <c r="T70">
        <v>1.3260000000000001</v>
      </c>
      <c r="U70">
        <v>1.2609999999999999</v>
      </c>
      <c r="V70">
        <v>3.5779999999999999E-2</v>
      </c>
      <c r="W70">
        <v>-1.1719999999999999</v>
      </c>
      <c r="X70">
        <v>1.325</v>
      </c>
      <c r="Y70">
        <v>3.7989999999999999</v>
      </c>
      <c r="Z70">
        <v>40001</v>
      </c>
      <c r="AA70">
        <v>160000</v>
      </c>
    </row>
    <row r="71" spans="9:27" x14ac:dyDescent="0.25">
      <c r="I71" t="s">
        <v>402</v>
      </c>
      <c r="J71">
        <v>1.29</v>
      </c>
      <c r="K71">
        <v>0.99780000000000002</v>
      </c>
      <c r="L71">
        <v>1.4970000000000001E-2</v>
      </c>
      <c r="M71">
        <v>-0.66659999999999997</v>
      </c>
      <c r="N71">
        <v>1.284</v>
      </c>
      <c r="O71">
        <v>3.2719999999999998</v>
      </c>
      <c r="P71">
        <v>40001</v>
      </c>
      <c r="Q71">
        <v>160000</v>
      </c>
      <c r="S71" t="s">
        <v>249</v>
      </c>
      <c r="T71">
        <v>2.3260000000000001</v>
      </c>
      <c r="U71">
        <v>1.1819999999999999</v>
      </c>
      <c r="V71">
        <v>2.2960000000000001E-2</v>
      </c>
      <c r="W71">
        <v>-5.2839999999999996E-3</v>
      </c>
      <c r="X71">
        <v>2.319</v>
      </c>
      <c r="Y71">
        <v>4.67</v>
      </c>
      <c r="Z71">
        <v>40001</v>
      </c>
      <c r="AA71">
        <v>160000</v>
      </c>
    </row>
    <row r="72" spans="9:27" x14ac:dyDescent="0.25">
      <c r="I72" t="s">
        <v>403</v>
      </c>
      <c r="J72">
        <v>1.1339999999999999</v>
      </c>
      <c r="K72">
        <v>0.61980000000000002</v>
      </c>
      <c r="L72">
        <v>7.2639999999999996E-3</v>
      </c>
      <c r="M72">
        <v>-5.7189999999999998E-2</v>
      </c>
      <c r="N72">
        <v>1.125</v>
      </c>
      <c r="O72">
        <v>2.3849999999999998</v>
      </c>
      <c r="P72">
        <v>40001</v>
      </c>
      <c r="Q72">
        <v>160000</v>
      </c>
      <c r="S72" t="s">
        <v>250</v>
      </c>
      <c r="T72">
        <v>2.1850000000000001</v>
      </c>
      <c r="U72">
        <v>1.0900000000000001</v>
      </c>
      <c r="V72">
        <v>2.751E-2</v>
      </c>
      <c r="W72">
        <v>3.5049999999999998E-2</v>
      </c>
      <c r="X72">
        <v>2.1859999999999999</v>
      </c>
      <c r="Y72">
        <v>4.3360000000000003</v>
      </c>
      <c r="Z72">
        <v>40001</v>
      </c>
      <c r="AA72">
        <v>160000</v>
      </c>
    </row>
    <row r="73" spans="9:27" x14ac:dyDescent="0.25">
      <c r="I73" t="s">
        <v>404</v>
      </c>
      <c r="J73">
        <v>1.161</v>
      </c>
      <c r="K73">
        <v>0.66090000000000004</v>
      </c>
      <c r="L73">
        <v>6.7029999999999998E-3</v>
      </c>
      <c r="M73">
        <v>-0.1086</v>
      </c>
      <c r="N73">
        <v>1.149</v>
      </c>
      <c r="O73">
        <v>2.5009999999999999</v>
      </c>
      <c r="P73">
        <v>40001</v>
      </c>
      <c r="Q73">
        <v>160000</v>
      </c>
      <c r="S73" t="s">
        <v>251</v>
      </c>
      <c r="T73">
        <v>2.222</v>
      </c>
      <c r="U73">
        <v>0.92120000000000002</v>
      </c>
      <c r="V73">
        <v>2.222E-2</v>
      </c>
      <c r="W73">
        <v>0.4128</v>
      </c>
      <c r="X73">
        <v>2.222</v>
      </c>
      <c r="Y73">
        <v>4.0430000000000001</v>
      </c>
      <c r="Z73">
        <v>40001</v>
      </c>
      <c r="AA73">
        <v>160000</v>
      </c>
    </row>
    <row r="74" spans="9:27" x14ac:dyDescent="0.25">
      <c r="I74" t="s">
        <v>405</v>
      </c>
      <c r="J74">
        <v>1.103</v>
      </c>
      <c r="K74">
        <v>0.60740000000000005</v>
      </c>
      <c r="L74">
        <v>8.4550000000000007E-3</v>
      </c>
      <c r="M74">
        <v>-8.4900000000000003E-2</v>
      </c>
      <c r="N74">
        <v>1.097</v>
      </c>
      <c r="O74">
        <v>2.3180000000000001</v>
      </c>
      <c r="P74">
        <v>40001</v>
      </c>
      <c r="Q74">
        <v>160000</v>
      </c>
      <c r="S74" t="s">
        <v>252</v>
      </c>
      <c r="T74">
        <v>1.843</v>
      </c>
      <c r="U74">
        <v>1.4019999999999999</v>
      </c>
      <c r="V74">
        <v>3.3430000000000001E-2</v>
      </c>
      <c r="W74">
        <v>-0.9234</v>
      </c>
      <c r="X74">
        <v>1.8380000000000001</v>
      </c>
      <c r="Y74">
        <v>4.6310000000000002</v>
      </c>
      <c r="Z74">
        <v>40001</v>
      </c>
      <c r="AA74">
        <v>160000</v>
      </c>
    </row>
    <row r="75" spans="9:27" x14ac:dyDescent="0.25">
      <c r="I75" t="s">
        <v>406</v>
      </c>
      <c r="J75">
        <v>1.2689999999999999</v>
      </c>
      <c r="K75">
        <v>0.67379999999999995</v>
      </c>
      <c r="L75">
        <v>1.243E-2</v>
      </c>
      <c r="M75">
        <v>-4.4209999999999999E-2</v>
      </c>
      <c r="N75">
        <v>1.2609999999999999</v>
      </c>
      <c r="O75">
        <v>2.6269999999999998</v>
      </c>
      <c r="P75">
        <v>40001</v>
      </c>
      <c r="Q75">
        <v>160000</v>
      </c>
      <c r="S75" t="s">
        <v>253</v>
      </c>
      <c r="T75">
        <v>0.45440000000000003</v>
      </c>
      <c r="U75">
        <v>0.83989999999999998</v>
      </c>
      <c r="V75">
        <v>1.11E-2</v>
      </c>
      <c r="W75">
        <v>-1.1910000000000001</v>
      </c>
      <c r="X75">
        <v>0.45079999999999998</v>
      </c>
      <c r="Y75">
        <v>2.1259999999999999</v>
      </c>
      <c r="Z75">
        <v>40001</v>
      </c>
      <c r="AA75">
        <v>160000</v>
      </c>
    </row>
    <row r="76" spans="9:27" x14ac:dyDescent="0.25">
      <c r="I76" t="s">
        <v>407</v>
      </c>
      <c r="J76">
        <v>0.80600000000000005</v>
      </c>
      <c r="K76">
        <v>0.82299999999999995</v>
      </c>
      <c r="L76">
        <v>8.4349999999999998E-3</v>
      </c>
      <c r="M76">
        <v>-0.80640000000000001</v>
      </c>
      <c r="N76">
        <v>0.80279999999999996</v>
      </c>
      <c r="O76">
        <v>2.4409999999999998</v>
      </c>
      <c r="P76">
        <v>40001</v>
      </c>
      <c r="Q76">
        <v>160000</v>
      </c>
      <c r="S76" t="s">
        <v>254</v>
      </c>
      <c r="T76">
        <v>0.4461</v>
      </c>
      <c r="U76">
        <v>0.95320000000000005</v>
      </c>
      <c r="V76">
        <v>8.9789999999999991E-3</v>
      </c>
      <c r="W76">
        <v>-1.4239999999999999</v>
      </c>
      <c r="X76">
        <v>0.44590000000000002</v>
      </c>
      <c r="Y76">
        <v>2.3290000000000002</v>
      </c>
      <c r="Z76">
        <v>40001</v>
      </c>
      <c r="AA76">
        <v>160000</v>
      </c>
    </row>
    <row r="77" spans="9:27" x14ac:dyDescent="0.25">
      <c r="I77" t="s">
        <v>408</v>
      </c>
      <c r="J77">
        <v>-0.64470000000000005</v>
      </c>
      <c r="K77">
        <v>1.089</v>
      </c>
      <c r="L77">
        <v>2.5870000000000001E-2</v>
      </c>
      <c r="M77">
        <v>-2.7730000000000001</v>
      </c>
      <c r="N77">
        <v>-0.64790000000000003</v>
      </c>
      <c r="O77">
        <v>1.5149999999999999</v>
      </c>
      <c r="P77">
        <v>40001</v>
      </c>
      <c r="Q77">
        <v>160000</v>
      </c>
      <c r="S77" t="s">
        <v>255</v>
      </c>
      <c r="T77">
        <v>1.837</v>
      </c>
      <c r="U77">
        <v>0.93779999999999997</v>
      </c>
      <c r="V77">
        <v>9.4830000000000001E-3</v>
      </c>
      <c r="W77">
        <v>-1.7219999999999999E-2</v>
      </c>
      <c r="X77">
        <v>1.8360000000000001</v>
      </c>
      <c r="Y77">
        <v>3.6840000000000002</v>
      </c>
      <c r="Z77">
        <v>40001</v>
      </c>
      <c r="AA77">
        <v>160000</v>
      </c>
    </row>
    <row r="78" spans="9:27" x14ac:dyDescent="0.25">
      <c r="I78" t="s">
        <v>409</v>
      </c>
      <c r="J78">
        <v>-0.51770000000000005</v>
      </c>
      <c r="K78">
        <v>1.0660000000000001</v>
      </c>
      <c r="L78">
        <v>2.3140000000000001E-2</v>
      </c>
      <c r="M78">
        <v>-2.5979999999999999</v>
      </c>
      <c r="N78">
        <v>-0.52129999999999999</v>
      </c>
      <c r="O78">
        <v>1.5880000000000001</v>
      </c>
      <c r="P78">
        <v>40001</v>
      </c>
      <c r="Q78">
        <v>160000</v>
      </c>
      <c r="S78" t="s">
        <v>256</v>
      </c>
      <c r="T78">
        <v>-1.546E-2</v>
      </c>
      <c r="U78">
        <v>0.59179999999999999</v>
      </c>
      <c r="V78">
        <v>2.2799999999999999E-3</v>
      </c>
      <c r="W78">
        <v>-1.1910000000000001</v>
      </c>
      <c r="X78">
        <v>-1.542E-2</v>
      </c>
      <c r="Y78">
        <v>1.153</v>
      </c>
      <c r="Z78">
        <v>40001</v>
      </c>
      <c r="AA78">
        <v>160000</v>
      </c>
    </row>
    <row r="79" spans="9:27" x14ac:dyDescent="0.25">
      <c r="I79" t="s">
        <v>410</v>
      </c>
      <c r="J79">
        <v>-0.59099999999999997</v>
      </c>
      <c r="K79">
        <v>1.371</v>
      </c>
      <c r="L79">
        <v>3.1660000000000001E-2</v>
      </c>
      <c r="M79">
        <v>-3.2709999999999999</v>
      </c>
      <c r="N79">
        <v>-0.59540000000000004</v>
      </c>
      <c r="O79">
        <v>2.153</v>
      </c>
      <c r="P79">
        <v>40001</v>
      </c>
      <c r="Q79">
        <v>160000</v>
      </c>
      <c r="S79" t="s">
        <v>257</v>
      </c>
      <c r="T79">
        <v>2.177</v>
      </c>
      <c r="U79">
        <v>2.0070000000000001</v>
      </c>
      <c r="V79">
        <v>4.691E-2</v>
      </c>
      <c r="W79">
        <v>-1.599</v>
      </c>
      <c r="X79">
        <v>2.1120000000000001</v>
      </c>
      <c r="Y79">
        <v>6.359</v>
      </c>
      <c r="Z79">
        <v>40001</v>
      </c>
      <c r="AA79">
        <v>160000</v>
      </c>
    </row>
    <row r="80" spans="9:27" x14ac:dyDescent="0.25">
      <c r="I80" t="s">
        <v>411</v>
      </c>
      <c r="J80">
        <v>0.80210000000000004</v>
      </c>
      <c r="K80">
        <v>1.282</v>
      </c>
      <c r="L80">
        <v>3.2559999999999999E-2</v>
      </c>
      <c r="M80">
        <v>-1.74</v>
      </c>
      <c r="N80">
        <v>0.80359999999999998</v>
      </c>
      <c r="O80">
        <v>3.3290000000000002</v>
      </c>
      <c r="P80">
        <v>40001</v>
      </c>
      <c r="Q80">
        <v>160000</v>
      </c>
      <c r="S80" t="s">
        <v>258</v>
      </c>
      <c r="T80">
        <v>2.4089999999999998</v>
      </c>
      <c r="U80">
        <v>0.87960000000000005</v>
      </c>
      <c r="V80">
        <v>9.0069999999999994E-3</v>
      </c>
      <c r="W80">
        <v>0.68069999999999997</v>
      </c>
      <c r="X80">
        <v>2.4079999999999999</v>
      </c>
      <c r="Y80">
        <v>4.1390000000000002</v>
      </c>
      <c r="Z80">
        <v>40001</v>
      </c>
      <c r="AA80">
        <v>160000</v>
      </c>
    </row>
    <row r="81" spans="9:27" x14ac:dyDescent="0.25">
      <c r="I81" t="s">
        <v>412</v>
      </c>
      <c r="J81">
        <v>-1.7370000000000001</v>
      </c>
      <c r="K81">
        <v>1.448</v>
      </c>
      <c r="L81">
        <v>3.4270000000000002E-2</v>
      </c>
      <c r="M81">
        <v>-4.585</v>
      </c>
      <c r="N81">
        <v>-1.7370000000000001</v>
      </c>
      <c r="O81">
        <v>1.0980000000000001</v>
      </c>
      <c r="P81">
        <v>40001</v>
      </c>
      <c r="Q81">
        <v>160000</v>
      </c>
      <c r="S81" t="s">
        <v>259</v>
      </c>
      <c r="T81">
        <v>4.1139999999999999</v>
      </c>
      <c r="U81">
        <v>2.0760000000000001</v>
      </c>
      <c r="V81">
        <v>5.5239999999999997E-2</v>
      </c>
      <c r="W81">
        <v>0.33539999999999998</v>
      </c>
      <c r="X81">
        <v>4.0010000000000003</v>
      </c>
      <c r="Y81">
        <v>8.4410000000000007</v>
      </c>
      <c r="Z81">
        <v>40001</v>
      </c>
      <c r="AA81">
        <v>160000</v>
      </c>
    </row>
    <row r="82" spans="9:27" x14ac:dyDescent="0.25">
      <c r="I82" t="s">
        <v>413</v>
      </c>
      <c r="J82">
        <v>-1.8620000000000001</v>
      </c>
      <c r="K82">
        <v>1.407</v>
      </c>
      <c r="L82">
        <v>3.4509999999999999E-2</v>
      </c>
      <c r="M82">
        <v>-4.6230000000000002</v>
      </c>
      <c r="N82">
        <v>-1.8620000000000001</v>
      </c>
      <c r="O82">
        <v>0.89939999999999998</v>
      </c>
      <c r="P82">
        <v>40001</v>
      </c>
      <c r="Q82">
        <v>160000</v>
      </c>
      <c r="S82" t="s">
        <v>260</v>
      </c>
      <c r="T82">
        <v>1.4850000000000001</v>
      </c>
      <c r="U82">
        <v>1.2569999999999999</v>
      </c>
      <c r="V82">
        <v>3.6790000000000003E-2</v>
      </c>
      <c r="W82">
        <v>-1.0009999999999999</v>
      </c>
      <c r="X82">
        <v>1.4830000000000001</v>
      </c>
      <c r="Y82">
        <v>3.9609999999999999</v>
      </c>
      <c r="Z82">
        <v>40001</v>
      </c>
      <c r="AA82">
        <v>160000</v>
      </c>
    </row>
    <row r="83" spans="9:27" x14ac:dyDescent="0.25">
      <c r="I83" t="s">
        <v>414</v>
      </c>
      <c r="J83">
        <v>-1.617</v>
      </c>
      <c r="K83">
        <v>1.3680000000000001</v>
      </c>
      <c r="L83">
        <v>3.3660000000000002E-2</v>
      </c>
      <c r="M83">
        <v>-4.3109999999999999</v>
      </c>
      <c r="N83">
        <v>-1.61</v>
      </c>
      <c r="O83">
        <v>1.0589999999999999</v>
      </c>
      <c r="P83">
        <v>40001</v>
      </c>
      <c r="Q83">
        <v>160000</v>
      </c>
      <c r="S83" t="s">
        <v>261</v>
      </c>
      <c r="T83">
        <v>2.484</v>
      </c>
      <c r="U83">
        <v>1.177</v>
      </c>
      <c r="V83">
        <v>2.402E-2</v>
      </c>
      <c r="W83">
        <v>0.17069999999999999</v>
      </c>
      <c r="X83">
        <v>2.4820000000000002</v>
      </c>
      <c r="Y83">
        <v>4.819</v>
      </c>
      <c r="Z83">
        <v>40001</v>
      </c>
      <c r="AA83">
        <v>160000</v>
      </c>
    </row>
    <row r="84" spans="9:27" x14ac:dyDescent="0.25">
      <c r="I84" t="s">
        <v>415</v>
      </c>
      <c r="J84">
        <v>-2.1909999999999998</v>
      </c>
      <c r="K84">
        <v>1.403</v>
      </c>
      <c r="L84">
        <v>3.5069999999999997E-2</v>
      </c>
      <c r="M84">
        <v>-4.9329999999999998</v>
      </c>
      <c r="N84">
        <v>-2.1949999999999998</v>
      </c>
      <c r="O84">
        <v>0.57140000000000002</v>
      </c>
      <c r="P84">
        <v>40001</v>
      </c>
      <c r="Q84">
        <v>160000</v>
      </c>
      <c r="S84" t="s">
        <v>262</v>
      </c>
      <c r="T84">
        <v>2.3439999999999999</v>
      </c>
      <c r="U84">
        <v>1.085</v>
      </c>
      <c r="V84">
        <v>2.8590000000000001E-2</v>
      </c>
      <c r="W84">
        <v>0.21460000000000001</v>
      </c>
      <c r="X84">
        <v>2.34</v>
      </c>
      <c r="Y84">
        <v>4.4880000000000004</v>
      </c>
      <c r="Z84">
        <v>40001</v>
      </c>
      <c r="AA84">
        <v>160000</v>
      </c>
    </row>
    <row r="85" spans="9:27" x14ac:dyDescent="0.25">
      <c r="I85" t="s">
        <v>416</v>
      </c>
      <c r="J85">
        <v>-1.6259999999999999</v>
      </c>
      <c r="K85">
        <v>1.387</v>
      </c>
      <c r="L85">
        <v>3.5000000000000003E-2</v>
      </c>
      <c r="M85">
        <v>-4.3529999999999998</v>
      </c>
      <c r="N85">
        <v>-1.621</v>
      </c>
      <c r="O85">
        <v>1.083</v>
      </c>
      <c r="P85">
        <v>40001</v>
      </c>
      <c r="Q85">
        <v>160000</v>
      </c>
      <c r="S85" t="s">
        <v>263</v>
      </c>
      <c r="T85">
        <v>2.38</v>
      </c>
      <c r="U85">
        <v>0.91490000000000005</v>
      </c>
      <c r="V85">
        <v>2.3300000000000001E-2</v>
      </c>
      <c r="W85">
        <v>0.59019999999999995</v>
      </c>
      <c r="X85">
        <v>2.3769999999999998</v>
      </c>
      <c r="Y85">
        <v>4.1929999999999996</v>
      </c>
      <c r="Z85">
        <v>40001</v>
      </c>
      <c r="AA85">
        <v>160000</v>
      </c>
    </row>
    <row r="86" spans="9:27" x14ac:dyDescent="0.25">
      <c r="I86" t="s">
        <v>417</v>
      </c>
      <c r="J86">
        <v>-1.86</v>
      </c>
      <c r="K86">
        <v>1.387</v>
      </c>
      <c r="L86">
        <v>3.5200000000000002E-2</v>
      </c>
      <c r="M86">
        <v>-4.5839999999999996</v>
      </c>
      <c r="N86">
        <v>-1.857</v>
      </c>
      <c r="O86">
        <v>0.86309999999999998</v>
      </c>
      <c r="P86">
        <v>40001</v>
      </c>
      <c r="Q86">
        <v>160000</v>
      </c>
      <c r="S86" t="s">
        <v>264</v>
      </c>
      <c r="T86">
        <v>2.0009999999999999</v>
      </c>
      <c r="U86">
        <v>1.4019999999999999</v>
      </c>
      <c r="V86">
        <v>3.449E-2</v>
      </c>
      <c r="W86">
        <v>-0.76880000000000004</v>
      </c>
      <c r="X86">
        <v>2</v>
      </c>
      <c r="Y86">
        <v>4.7969999999999997</v>
      </c>
      <c r="Z86">
        <v>40001</v>
      </c>
      <c r="AA86">
        <v>160000</v>
      </c>
    </row>
    <row r="87" spans="9:27" x14ac:dyDescent="0.25">
      <c r="I87" t="s">
        <v>418</v>
      </c>
      <c r="J87">
        <v>-1.915</v>
      </c>
      <c r="K87">
        <v>1.421</v>
      </c>
      <c r="L87">
        <v>3.5150000000000001E-2</v>
      </c>
      <c r="M87">
        <v>-4.7149999999999999</v>
      </c>
      <c r="N87">
        <v>-1.91</v>
      </c>
      <c r="O87">
        <v>0.85699999999999998</v>
      </c>
      <c r="P87">
        <v>40001</v>
      </c>
      <c r="Q87">
        <v>160000</v>
      </c>
      <c r="S87" t="s">
        <v>265</v>
      </c>
      <c r="T87">
        <v>0.61309999999999998</v>
      </c>
      <c r="U87">
        <v>0.78100000000000003</v>
      </c>
      <c r="V87">
        <v>1.145E-2</v>
      </c>
      <c r="W87">
        <v>-0.91490000000000005</v>
      </c>
      <c r="X87">
        <v>0.6089</v>
      </c>
      <c r="Y87">
        <v>2.1669999999999998</v>
      </c>
      <c r="Z87">
        <v>40001</v>
      </c>
      <c r="AA87">
        <v>160000</v>
      </c>
    </row>
    <row r="88" spans="9:27" x14ac:dyDescent="0.25">
      <c r="I88" t="s">
        <v>419</v>
      </c>
      <c r="J88">
        <v>-1.9139999999999999</v>
      </c>
      <c r="K88">
        <v>1.48</v>
      </c>
      <c r="L88">
        <v>3.5200000000000002E-2</v>
      </c>
      <c r="M88">
        <v>-4.8170000000000002</v>
      </c>
      <c r="N88">
        <v>-1.91</v>
      </c>
      <c r="O88">
        <v>1.008</v>
      </c>
      <c r="P88">
        <v>40001</v>
      </c>
      <c r="Q88">
        <v>160000</v>
      </c>
      <c r="S88" t="s">
        <v>266</v>
      </c>
      <c r="T88">
        <v>0.6048</v>
      </c>
      <c r="U88">
        <v>1.0629999999999999</v>
      </c>
      <c r="V88">
        <v>1.1270000000000001E-2</v>
      </c>
      <c r="W88">
        <v>-1.492</v>
      </c>
      <c r="X88">
        <v>0.60680000000000001</v>
      </c>
      <c r="Y88">
        <v>2.7040000000000002</v>
      </c>
      <c r="Z88">
        <v>40001</v>
      </c>
      <c r="AA88">
        <v>160000</v>
      </c>
    </row>
    <row r="89" spans="9:27" x14ac:dyDescent="0.25">
      <c r="I89" t="s">
        <v>420</v>
      </c>
      <c r="J89">
        <v>0.2787</v>
      </c>
      <c r="K89">
        <v>1.8859999999999999</v>
      </c>
      <c r="L89">
        <v>3.2079999999999997E-2</v>
      </c>
      <c r="M89">
        <v>-3.222</v>
      </c>
      <c r="N89">
        <v>0.20880000000000001</v>
      </c>
      <c r="O89">
        <v>4.2670000000000003</v>
      </c>
      <c r="P89">
        <v>40001</v>
      </c>
      <c r="Q89">
        <v>160000</v>
      </c>
      <c r="S89" t="s">
        <v>267</v>
      </c>
      <c r="T89">
        <v>1.996</v>
      </c>
      <c r="U89">
        <v>0.88490000000000002</v>
      </c>
      <c r="V89">
        <v>8.6409999999999994E-3</v>
      </c>
      <c r="W89">
        <v>0.24460000000000001</v>
      </c>
      <c r="X89">
        <v>1.9970000000000001</v>
      </c>
      <c r="Y89">
        <v>3.7360000000000002</v>
      </c>
      <c r="Z89">
        <v>40001</v>
      </c>
      <c r="AA89">
        <v>160000</v>
      </c>
    </row>
    <row r="90" spans="9:27" x14ac:dyDescent="0.25">
      <c r="I90" t="s">
        <v>421</v>
      </c>
      <c r="J90">
        <v>0.5111</v>
      </c>
      <c r="K90">
        <v>1.5680000000000001</v>
      </c>
      <c r="L90">
        <v>3.6150000000000002E-2</v>
      </c>
      <c r="M90">
        <v>-2.5830000000000002</v>
      </c>
      <c r="N90">
        <v>0.51770000000000005</v>
      </c>
      <c r="O90">
        <v>3.5840000000000001</v>
      </c>
      <c r="P90">
        <v>40001</v>
      </c>
      <c r="Q90">
        <v>160000</v>
      </c>
      <c r="S90" t="s">
        <v>268</v>
      </c>
      <c r="T90">
        <v>2.1930000000000001</v>
      </c>
      <c r="U90">
        <v>2.0670000000000002</v>
      </c>
      <c r="V90">
        <v>4.7050000000000002E-2</v>
      </c>
      <c r="W90">
        <v>-1.71</v>
      </c>
      <c r="X90">
        <v>2.1280000000000001</v>
      </c>
      <c r="Y90">
        <v>6.4640000000000004</v>
      </c>
      <c r="Z90">
        <v>40001</v>
      </c>
      <c r="AA90">
        <v>160000</v>
      </c>
    </row>
    <row r="91" spans="9:27" x14ac:dyDescent="0.25">
      <c r="I91" t="s">
        <v>422</v>
      </c>
      <c r="J91">
        <v>2.218</v>
      </c>
      <c r="K91">
        <v>1.9950000000000001</v>
      </c>
      <c r="L91">
        <v>4.1059999999999999E-2</v>
      </c>
      <c r="M91">
        <v>-1.397</v>
      </c>
      <c r="N91">
        <v>2.101</v>
      </c>
      <c r="O91">
        <v>6.4390000000000001</v>
      </c>
      <c r="P91">
        <v>40001</v>
      </c>
      <c r="Q91">
        <v>160000</v>
      </c>
      <c r="S91" t="s">
        <v>269</v>
      </c>
      <c r="T91">
        <v>2.4249999999999998</v>
      </c>
      <c r="U91">
        <v>0.98229999999999995</v>
      </c>
      <c r="V91">
        <v>8.7939999999999997E-3</v>
      </c>
      <c r="W91">
        <v>0.49170000000000003</v>
      </c>
      <c r="X91">
        <v>2.4249999999999998</v>
      </c>
      <c r="Y91">
        <v>4.3620000000000001</v>
      </c>
      <c r="Z91">
        <v>40001</v>
      </c>
      <c r="AA91">
        <v>160000</v>
      </c>
    </row>
    <row r="92" spans="9:27" x14ac:dyDescent="0.25">
      <c r="I92" t="s">
        <v>423</v>
      </c>
      <c r="J92">
        <v>-0.34139999999999998</v>
      </c>
      <c r="K92">
        <v>1.1160000000000001</v>
      </c>
      <c r="L92">
        <v>1.4200000000000001E-2</v>
      </c>
      <c r="M92">
        <v>-2.5569999999999999</v>
      </c>
      <c r="N92">
        <v>-0.33889999999999998</v>
      </c>
      <c r="O92">
        <v>1.8480000000000001</v>
      </c>
      <c r="P92">
        <v>40001</v>
      </c>
      <c r="Q92">
        <v>160000</v>
      </c>
      <c r="S92" t="s">
        <v>270</v>
      </c>
      <c r="T92">
        <v>4.13</v>
      </c>
      <c r="U92">
        <v>2.1320000000000001</v>
      </c>
      <c r="V92">
        <v>5.5359999999999999E-2</v>
      </c>
      <c r="W92">
        <v>0.22420000000000001</v>
      </c>
      <c r="X92">
        <v>4.0209999999999999</v>
      </c>
      <c r="Y92">
        <v>8.5619999999999994</v>
      </c>
      <c r="Z92">
        <v>40001</v>
      </c>
      <c r="AA92">
        <v>160000</v>
      </c>
    </row>
    <row r="93" spans="9:27" x14ac:dyDescent="0.25">
      <c r="I93" t="s">
        <v>424</v>
      </c>
      <c r="J93">
        <v>-0.48859999999999998</v>
      </c>
      <c r="K93">
        <v>1.1180000000000001</v>
      </c>
      <c r="L93">
        <v>1.38E-2</v>
      </c>
      <c r="M93">
        <v>-2.6890000000000001</v>
      </c>
      <c r="N93">
        <v>-0.48849999999999999</v>
      </c>
      <c r="O93">
        <v>1.7050000000000001</v>
      </c>
      <c r="P93">
        <v>40001</v>
      </c>
      <c r="Q93">
        <v>160000</v>
      </c>
      <c r="S93" t="s">
        <v>271</v>
      </c>
      <c r="T93">
        <v>1.5</v>
      </c>
      <c r="U93">
        <v>1.347</v>
      </c>
      <c r="V93">
        <v>3.687E-2</v>
      </c>
      <c r="W93">
        <v>-1.171</v>
      </c>
      <c r="X93">
        <v>1.5029999999999999</v>
      </c>
      <c r="Y93">
        <v>4.1449999999999996</v>
      </c>
      <c r="Z93">
        <v>40001</v>
      </c>
      <c r="AA93">
        <v>160000</v>
      </c>
    </row>
    <row r="94" spans="9:27" x14ac:dyDescent="0.25">
      <c r="I94" t="s">
        <v>425</v>
      </c>
      <c r="J94">
        <v>-0.40810000000000002</v>
      </c>
      <c r="K94">
        <v>1.157</v>
      </c>
      <c r="L94">
        <v>1.4829999999999999E-2</v>
      </c>
      <c r="M94">
        <v>-2.6960000000000002</v>
      </c>
      <c r="N94">
        <v>-0.40739999999999998</v>
      </c>
      <c r="O94">
        <v>1.8720000000000001</v>
      </c>
      <c r="P94">
        <v>40001</v>
      </c>
      <c r="Q94">
        <v>160000</v>
      </c>
      <c r="S94" t="s">
        <v>272</v>
      </c>
      <c r="T94">
        <v>2.5</v>
      </c>
      <c r="U94">
        <v>1.2749999999999999</v>
      </c>
      <c r="V94">
        <v>2.4160000000000001E-2</v>
      </c>
      <c r="W94">
        <v>-1.1180000000000001E-2</v>
      </c>
      <c r="X94">
        <v>2.4940000000000002</v>
      </c>
      <c r="Y94">
        <v>5.0250000000000004</v>
      </c>
      <c r="Z94">
        <v>40001</v>
      </c>
      <c r="AA94">
        <v>160000</v>
      </c>
    </row>
    <row r="95" spans="9:27" x14ac:dyDescent="0.25">
      <c r="I95" t="s">
        <v>426</v>
      </c>
      <c r="J95">
        <v>0.58709999999999996</v>
      </c>
      <c r="K95">
        <v>1.339</v>
      </c>
      <c r="L95">
        <v>1.9619999999999999E-2</v>
      </c>
      <c r="M95">
        <v>-2.0419999999999998</v>
      </c>
      <c r="N95">
        <v>0.58819999999999995</v>
      </c>
      <c r="O95">
        <v>3.2250000000000001</v>
      </c>
      <c r="P95">
        <v>40001</v>
      </c>
      <c r="Q95">
        <v>160000</v>
      </c>
      <c r="S95" t="s">
        <v>273</v>
      </c>
      <c r="T95">
        <v>2.359</v>
      </c>
      <c r="U95">
        <v>1.19</v>
      </c>
      <c r="V95">
        <v>2.869E-2</v>
      </c>
      <c r="W95">
        <v>3.5609999999999999E-3</v>
      </c>
      <c r="X95">
        <v>2.359</v>
      </c>
      <c r="Y95">
        <v>4.7119999999999997</v>
      </c>
      <c r="Z95">
        <v>40001</v>
      </c>
      <c r="AA95">
        <v>160000</v>
      </c>
    </row>
    <row r="96" spans="9:27" x14ac:dyDescent="0.25">
      <c r="I96" t="s">
        <v>427</v>
      </c>
      <c r="J96">
        <v>0.43130000000000002</v>
      </c>
      <c r="K96">
        <v>1.085</v>
      </c>
      <c r="L96">
        <v>1.349E-2</v>
      </c>
      <c r="M96">
        <v>-1.7050000000000001</v>
      </c>
      <c r="N96">
        <v>0.42609999999999998</v>
      </c>
      <c r="O96">
        <v>2.58</v>
      </c>
      <c r="P96">
        <v>40001</v>
      </c>
      <c r="Q96">
        <v>160000</v>
      </c>
      <c r="S96" t="s">
        <v>274</v>
      </c>
      <c r="T96">
        <v>2.3959999999999999</v>
      </c>
      <c r="U96">
        <v>1.0369999999999999</v>
      </c>
      <c r="V96">
        <v>2.342E-2</v>
      </c>
      <c r="W96">
        <v>0.36499999999999999</v>
      </c>
      <c r="X96">
        <v>2.3969999999999998</v>
      </c>
      <c r="Y96">
        <v>4.45</v>
      </c>
      <c r="Z96">
        <v>40001</v>
      </c>
      <c r="AA96">
        <v>160000</v>
      </c>
    </row>
    <row r="97" spans="9:27" x14ac:dyDescent="0.25">
      <c r="I97" t="s">
        <v>428</v>
      </c>
      <c r="J97">
        <v>0.45789999999999997</v>
      </c>
      <c r="K97">
        <v>1.107</v>
      </c>
      <c r="L97">
        <v>1.295E-2</v>
      </c>
      <c r="M97">
        <v>-1.7290000000000001</v>
      </c>
      <c r="N97">
        <v>0.45540000000000003</v>
      </c>
      <c r="O97">
        <v>2.6429999999999998</v>
      </c>
      <c r="P97">
        <v>40001</v>
      </c>
      <c r="Q97">
        <v>160000</v>
      </c>
      <c r="S97" t="s">
        <v>275</v>
      </c>
      <c r="T97">
        <v>2.0169999999999999</v>
      </c>
      <c r="U97">
        <v>1.484</v>
      </c>
      <c r="V97">
        <v>3.4529999999999998E-2</v>
      </c>
      <c r="W97">
        <v>-0.90529999999999999</v>
      </c>
      <c r="X97">
        <v>2.0139999999999998</v>
      </c>
      <c r="Y97">
        <v>4.9530000000000003</v>
      </c>
      <c r="Z97">
        <v>40001</v>
      </c>
      <c r="AA97">
        <v>160000</v>
      </c>
    </row>
    <row r="98" spans="9:27" x14ac:dyDescent="0.25">
      <c r="I98" t="s">
        <v>429</v>
      </c>
      <c r="J98">
        <v>0.4002</v>
      </c>
      <c r="K98">
        <v>1.0780000000000001</v>
      </c>
      <c r="L98">
        <v>1.439E-2</v>
      </c>
      <c r="M98">
        <v>-1.7170000000000001</v>
      </c>
      <c r="N98">
        <v>0.40100000000000002</v>
      </c>
      <c r="O98">
        <v>2.5139999999999998</v>
      </c>
      <c r="P98">
        <v>40001</v>
      </c>
      <c r="Q98">
        <v>160000</v>
      </c>
      <c r="S98" t="s">
        <v>276</v>
      </c>
      <c r="T98">
        <v>0.62860000000000005</v>
      </c>
      <c r="U98">
        <v>0.93799999999999994</v>
      </c>
      <c r="V98">
        <v>1.1780000000000001E-2</v>
      </c>
      <c r="W98">
        <v>-1.2150000000000001</v>
      </c>
      <c r="X98">
        <v>0.626</v>
      </c>
      <c r="Y98">
        <v>2.488</v>
      </c>
      <c r="Z98">
        <v>40001</v>
      </c>
      <c r="AA98">
        <v>160000</v>
      </c>
    </row>
    <row r="99" spans="9:27" x14ac:dyDescent="0.25">
      <c r="I99" t="s">
        <v>430</v>
      </c>
      <c r="J99">
        <v>0.56640000000000001</v>
      </c>
      <c r="K99">
        <v>1.1180000000000001</v>
      </c>
      <c r="L99">
        <v>1.7690000000000001E-2</v>
      </c>
      <c r="M99">
        <v>-1.6319999999999999</v>
      </c>
      <c r="N99">
        <v>0.56599999999999995</v>
      </c>
      <c r="O99">
        <v>2.766</v>
      </c>
      <c r="P99">
        <v>40001</v>
      </c>
      <c r="Q99">
        <v>160000</v>
      </c>
      <c r="S99" t="s">
        <v>277</v>
      </c>
      <c r="T99">
        <v>0.62029999999999996</v>
      </c>
      <c r="U99">
        <v>1.1679999999999999</v>
      </c>
      <c r="V99">
        <v>1.1429999999999999E-2</v>
      </c>
      <c r="W99">
        <v>-1.6779999999999999</v>
      </c>
      <c r="X99">
        <v>0.61909999999999998</v>
      </c>
      <c r="Y99">
        <v>2.9329999999999998</v>
      </c>
      <c r="Z99">
        <v>40001</v>
      </c>
      <c r="AA99">
        <v>160000</v>
      </c>
    </row>
    <row r="100" spans="9:27" x14ac:dyDescent="0.25">
      <c r="I100" t="s">
        <v>431</v>
      </c>
      <c r="J100">
        <v>0.10290000000000001</v>
      </c>
      <c r="K100">
        <v>1.22</v>
      </c>
      <c r="L100">
        <v>1.3469999999999999E-2</v>
      </c>
      <c r="M100">
        <v>-2.3210000000000002</v>
      </c>
      <c r="N100">
        <v>0.1065</v>
      </c>
      <c r="O100">
        <v>2.476</v>
      </c>
      <c r="P100">
        <v>40001</v>
      </c>
      <c r="Q100">
        <v>160000</v>
      </c>
      <c r="S100" t="s">
        <v>278</v>
      </c>
      <c r="T100">
        <v>2.012</v>
      </c>
      <c r="U100">
        <v>0.98919999999999997</v>
      </c>
      <c r="V100">
        <v>8.4440000000000001E-3</v>
      </c>
      <c r="W100">
        <v>4.5159999999999999E-2</v>
      </c>
      <c r="X100">
        <v>2.012</v>
      </c>
      <c r="Y100">
        <v>3.9580000000000002</v>
      </c>
      <c r="Z100">
        <v>40001</v>
      </c>
      <c r="AA100">
        <v>160000</v>
      </c>
    </row>
    <row r="101" spans="9:27" x14ac:dyDescent="0.25">
      <c r="I101" t="s">
        <v>432</v>
      </c>
      <c r="J101">
        <v>-1.3480000000000001</v>
      </c>
      <c r="K101">
        <v>1.4119999999999999</v>
      </c>
      <c r="L101">
        <v>2.9690000000000001E-2</v>
      </c>
      <c r="M101">
        <v>-4.1100000000000003</v>
      </c>
      <c r="N101">
        <v>-1.35</v>
      </c>
      <c r="O101">
        <v>1.423</v>
      </c>
      <c r="P101">
        <v>40001</v>
      </c>
      <c r="Q101">
        <v>160000</v>
      </c>
      <c r="S101" t="s">
        <v>279</v>
      </c>
      <c r="T101">
        <v>0.2316</v>
      </c>
      <c r="U101">
        <v>2.1640000000000001</v>
      </c>
      <c r="V101">
        <v>4.802E-2</v>
      </c>
      <c r="W101">
        <v>-4.2210000000000001</v>
      </c>
      <c r="X101">
        <v>0.28189999999999998</v>
      </c>
      <c r="Y101">
        <v>4.3869999999999996</v>
      </c>
      <c r="Z101">
        <v>40001</v>
      </c>
      <c r="AA101">
        <v>160000</v>
      </c>
    </row>
    <row r="102" spans="9:27" x14ac:dyDescent="0.25">
      <c r="I102" t="s">
        <v>433</v>
      </c>
      <c r="J102">
        <v>-1.2210000000000001</v>
      </c>
      <c r="K102">
        <v>1.393</v>
      </c>
      <c r="L102">
        <v>2.7119999999999998E-2</v>
      </c>
      <c r="M102">
        <v>-3.9510000000000001</v>
      </c>
      <c r="N102">
        <v>-1.2190000000000001</v>
      </c>
      <c r="O102">
        <v>1.5229999999999999</v>
      </c>
      <c r="P102">
        <v>40001</v>
      </c>
      <c r="Q102">
        <v>160000</v>
      </c>
      <c r="S102" t="s">
        <v>280</v>
      </c>
      <c r="T102">
        <v>1.9370000000000001</v>
      </c>
      <c r="U102">
        <v>2.504</v>
      </c>
      <c r="V102">
        <v>5.1150000000000001E-2</v>
      </c>
      <c r="W102">
        <v>-2.972</v>
      </c>
      <c r="X102">
        <v>1.911</v>
      </c>
      <c r="Y102">
        <v>6.93</v>
      </c>
      <c r="Z102">
        <v>40001</v>
      </c>
      <c r="AA102">
        <v>160000</v>
      </c>
    </row>
    <row r="103" spans="9:27" x14ac:dyDescent="0.25">
      <c r="I103" t="s">
        <v>434</v>
      </c>
      <c r="J103">
        <v>-1.294</v>
      </c>
      <c r="K103">
        <v>1.635</v>
      </c>
      <c r="L103">
        <v>3.5009999999999999E-2</v>
      </c>
      <c r="M103">
        <v>-4.5140000000000002</v>
      </c>
      <c r="N103">
        <v>-1.298</v>
      </c>
      <c r="O103">
        <v>1.9450000000000001</v>
      </c>
      <c r="P103">
        <v>40001</v>
      </c>
      <c r="Q103">
        <v>160000</v>
      </c>
      <c r="S103" t="s">
        <v>281</v>
      </c>
      <c r="T103">
        <v>-0.6925</v>
      </c>
      <c r="U103">
        <v>1.839</v>
      </c>
      <c r="V103">
        <v>3.2259999999999997E-2</v>
      </c>
      <c r="W103">
        <v>-4.5869999999999997</v>
      </c>
      <c r="X103">
        <v>-0.61080000000000001</v>
      </c>
      <c r="Y103">
        <v>2.718</v>
      </c>
      <c r="Z103">
        <v>40001</v>
      </c>
      <c r="AA103">
        <v>160000</v>
      </c>
    </row>
    <row r="104" spans="9:27" x14ac:dyDescent="0.25">
      <c r="I104" t="s">
        <v>435</v>
      </c>
      <c r="J104">
        <v>9.9030000000000007E-2</v>
      </c>
      <c r="K104">
        <v>1.5660000000000001</v>
      </c>
      <c r="L104">
        <v>3.5860000000000003E-2</v>
      </c>
      <c r="M104">
        <v>-2.9860000000000002</v>
      </c>
      <c r="N104">
        <v>0.10299999999999999</v>
      </c>
      <c r="O104">
        <v>3.177</v>
      </c>
      <c r="P104">
        <v>40001</v>
      </c>
      <c r="Q104">
        <v>160000</v>
      </c>
      <c r="S104" t="s">
        <v>282</v>
      </c>
      <c r="T104">
        <v>0.307</v>
      </c>
      <c r="U104">
        <v>2.0150000000000001</v>
      </c>
      <c r="V104">
        <v>3.637E-2</v>
      </c>
      <c r="W104">
        <v>-3.9169999999999998</v>
      </c>
      <c r="X104">
        <v>0.3851</v>
      </c>
      <c r="Y104">
        <v>4.085</v>
      </c>
      <c r="Z104">
        <v>40001</v>
      </c>
      <c r="AA104">
        <v>160000</v>
      </c>
    </row>
    <row r="105" spans="9:27" x14ac:dyDescent="0.25">
      <c r="I105" t="s">
        <v>436</v>
      </c>
      <c r="J105">
        <v>-0.1241</v>
      </c>
      <c r="K105">
        <v>0.50849999999999995</v>
      </c>
      <c r="L105">
        <v>3.1809999999999998E-3</v>
      </c>
      <c r="M105">
        <v>-1.2270000000000001</v>
      </c>
      <c r="N105">
        <v>-8.9840000000000003E-2</v>
      </c>
      <c r="O105">
        <v>0.87729999999999997</v>
      </c>
      <c r="P105">
        <v>40001</v>
      </c>
      <c r="Q105">
        <v>160000</v>
      </c>
      <c r="S105" t="s">
        <v>283</v>
      </c>
      <c r="T105">
        <v>0.16600000000000001</v>
      </c>
      <c r="U105">
        <v>1.8180000000000001</v>
      </c>
      <c r="V105">
        <v>3.2079999999999997E-2</v>
      </c>
      <c r="W105">
        <v>-3.7080000000000002</v>
      </c>
      <c r="X105">
        <v>0.2419</v>
      </c>
      <c r="Y105">
        <v>3.5640000000000001</v>
      </c>
      <c r="Z105">
        <v>40001</v>
      </c>
      <c r="AA105">
        <v>160000</v>
      </c>
    </row>
    <row r="106" spans="9:27" x14ac:dyDescent="0.25">
      <c r="I106" t="s">
        <v>437</v>
      </c>
      <c r="J106">
        <v>0.1207</v>
      </c>
      <c r="K106">
        <v>0.5111</v>
      </c>
      <c r="L106">
        <v>3.5890000000000002E-3</v>
      </c>
      <c r="M106">
        <v>-0.89570000000000005</v>
      </c>
      <c r="N106">
        <v>8.7720000000000006E-2</v>
      </c>
      <c r="O106">
        <v>1.234</v>
      </c>
      <c r="P106">
        <v>40001</v>
      </c>
      <c r="Q106">
        <v>160000</v>
      </c>
      <c r="S106" t="s">
        <v>284</v>
      </c>
      <c r="T106">
        <v>0.2029</v>
      </c>
      <c r="U106">
        <v>1.825</v>
      </c>
      <c r="V106">
        <v>3.4029999999999998E-2</v>
      </c>
      <c r="W106">
        <v>-3.6960000000000002</v>
      </c>
      <c r="X106">
        <v>0.27979999999999999</v>
      </c>
      <c r="Y106">
        <v>3.5939999999999999</v>
      </c>
      <c r="Z106">
        <v>40001</v>
      </c>
      <c r="AA106">
        <v>160000</v>
      </c>
    </row>
    <row r="107" spans="9:27" x14ac:dyDescent="0.25">
      <c r="I107" t="s">
        <v>438</v>
      </c>
      <c r="J107">
        <v>-0.4531</v>
      </c>
      <c r="K107">
        <v>0.60640000000000005</v>
      </c>
      <c r="L107">
        <v>4.9069999999999999E-3</v>
      </c>
      <c r="M107">
        <v>-1.6619999999999999</v>
      </c>
      <c r="N107">
        <v>-0.45250000000000001</v>
      </c>
      <c r="O107">
        <v>0.75939999999999996</v>
      </c>
      <c r="P107">
        <v>40001</v>
      </c>
      <c r="Q107">
        <v>160000</v>
      </c>
      <c r="S107" t="s">
        <v>285</v>
      </c>
      <c r="T107">
        <v>-0.17610000000000001</v>
      </c>
      <c r="U107">
        <v>1.925</v>
      </c>
      <c r="V107">
        <v>3.2300000000000002E-2</v>
      </c>
      <c r="W107">
        <v>-4.2370000000000001</v>
      </c>
      <c r="X107">
        <v>-0.1072</v>
      </c>
      <c r="Y107">
        <v>3.45</v>
      </c>
      <c r="Z107">
        <v>40001</v>
      </c>
      <c r="AA107">
        <v>160000</v>
      </c>
    </row>
    <row r="108" spans="9:27" x14ac:dyDescent="0.25">
      <c r="I108" t="s">
        <v>439</v>
      </c>
      <c r="J108">
        <v>0.1116</v>
      </c>
      <c r="K108">
        <v>0.59970000000000001</v>
      </c>
      <c r="L108">
        <v>5.254E-3</v>
      </c>
      <c r="M108">
        <v>-1.0920000000000001</v>
      </c>
      <c r="N108">
        <v>0.1109</v>
      </c>
      <c r="O108">
        <v>1.321</v>
      </c>
      <c r="P108">
        <v>40001</v>
      </c>
      <c r="Q108">
        <v>160000</v>
      </c>
      <c r="S108" t="s">
        <v>286</v>
      </c>
      <c r="T108">
        <v>-1.5640000000000001</v>
      </c>
      <c r="U108">
        <v>2.0209999999999999</v>
      </c>
      <c r="V108">
        <v>4.1939999999999998E-2</v>
      </c>
      <c r="W108">
        <v>-5.7960000000000003</v>
      </c>
      <c r="X108">
        <v>-1.49</v>
      </c>
      <c r="Y108">
        <v>2.2530000000000001</v>
      </c>
      <c r="Z108">
        <v>40001</v>
      </c>
      <c r="AA108">
        <v>160000</v>
      </c>
    </row>
    <row r="109" spans="9:27" x14ac:dyDescent="0.25">
      <c r="I109" t="s">
        <v>440</v>
      </c>
      <c r="J109">
        <v>-0.1225</v>
      </c>
      <c r="K109">
        <v>0.56840000000000002</v>
      </c>
      <c r="L109">
        <v>5.0080000000000003E-3</v>
      </c>
      <c r="M109">
        <v>-1.2689999999999999</v>
      </c>
      <c r="N109">
        <v>-0.1231</v>
      </c>
      <c r="O109">
        <v>1.028</v>
      </c>
      <c r="P109">
        <v>40001</v>
      </c>
      <c r="Q109">
        <v>160000</v>
      </c>
      <c r="S109" t="s">
        <v>287</v>
      </c>
      <c r="T109">
        <v>-1.573</v>
      </c>
      <c r="U109">
        <v>2.2090000000000001</v>
      </c>
      <c r="V109">
        <v>4.6449999999999998E-2</v>
      </c>
      <c r="W109">
        <v>-6.05</v>
      </c>
      <c r="X109">
        <v>-1.5289999999999999</v>
      </c>
      <c r="Y109">
        <v>2.6459999999999999</v>
      </c>
      <c r="Z109">
        <v>40001</v>
      </c>
      <c r="AA109">
        <v>160000</v>
      </c>
    </row>
    <row r="110" spans="9:27" x14ac:dyDescent="0.25">
      <c r="I110" t="s">
        <v>441</v>
      </c>
      <c r="J110">
        <v>-0.17730000000000001</v>
      </c>
      <c r="K110">
        <v>0.6583</v>
      </c>
      <c r="L110">
        <v>5.287E-3</v>
      </c>
      <c r="M110">
        <v>-1.4950000000000001</v>
      </c>
      <c r="N110">
        <v>-0.17610000000000001</v>
      </c>
      <c r="O110">
        <v>1.1419999999999999</v>
      </c>
      <c r="P110">
        <v>40001</v>
      </c>
      <c r="Q110">
        <v>160000</v>
      </c>
      <c r="S110" t="s">
        <v>288</v>
      </c>
      <c r="T110">
        <v>-0.18129999999999999</v>
      </c>
      <c r="U110">
        <v>2.1579999999999999</v>
      </c>
      <c r="V110">
        <v>4.752E-2</v>
      </c>
      <c r="W110">
        <v>-4.6319999999999997</v>
      </c>
      <c r="X110">
        <v>-0.1198</v>
      </c>
      <c r="Y110">
        <v>3.9460000000000002</v>
      </c>
      <c r="Z110">
        <v>40001</v>
      </c>
      <c r="AA110">
        <v>160000</v>
      </c>
    </row>
    <row r="111" spans="9:27" x14ac:dyDescent="0.25">
      <c r="I111" t="s">
        <v>442</v>
      </c>
      <c r="J111">
        <v>-0.17610000000000001</v>
      </c>
      <c r="K111">
        <v>0.77070000000000005</v>
      </c>
      <c r="L111">
        <v>5.2989999999999999E-3</v>
      </c>
      <c r="M111">
        <v>-1.7</v>
      </c>
      <c r="N111">
        <v>-0.1767</v>
      </c>
      <c r="O111">
        <v>1.353</v>
      </c>
      <c r="P111">
        <v>40001</v>
      </c>
      <c r="Q111">
        <v>160000</v>
      </c>
      <c r="S111" t="s">
        <v>289</v>
      </c>
      <c r="T111">
        <v>1.7050000000000001</v>
      </c>
      <c r="U111">
        <v>2.2320000000000002</v>
      </c>
      <c r="V111">
        <v>5.6140000000000002E-2</v>
      </c>
      <c r="W111">
        <v>-2.4279999999999999</v>
      </c>
      <c r="X111">
        <v>1.6040000000000001</v>
      </c>
      <c r="Y111">
        <v>6.359</v>
      </c>
      <c r="Z111">
        <v>40001</v>
      </c>
      <c r="AA111">
        <v>160000</v>
      </c>
    </row>
    <row r="112" spans="9:27" x14ac:dyDescent="0.25">
      <c r="I112" t="s">
        <v>443</v>
      </c>
      <c r="J112">
        <v>2.016</v>
      </c>
      <c r="K112">
        <v>2.0099999999999998</v>
      </c>
      <c r="L112">
        <v>4.5789999999999997E-2</v>
      </c>
      <c r="M112">
        <v>-1.7869999999999999</v>
      </c>
      <c r="N112">
        <v>1.958</v>
      </c>
      <c r="O112">
        <v>6.181</v>
      </c>
      <c r="P112">
        <v>40001</v>
      </c>
      <c r="Q112">
        <v>160000</v>
      </c>
      <c r="S112" t="s">
        <v>290</v>
      </c>
      <c r="T112">
        <v>-0.92410000000000003</v>
      </c>
      <c r="U112">
        <v>1.4950000000000001</v>
      </c>
      <c r="V112">
        <v>3.8010000000000002E-2</v>
      </c>
      <c r="W112">
        <v>-3.8679999999999999</v>
      </c>
      <c r="X112">
        <v>-0.92569999999999997</v>
      </c>
      <c r="Y112">
        <v>2.0099999999999998</v>
      </c>
      <c r="Z112">
        <v>40001</v>
      </c>
      <c r="AA112">
        <v>160000</v>
      </c>
    </row>
    <row r="113" spans="9:27" x14ac:dyDescent="0.25">
      <c r="I113" t="s">
        <v>444</v>
      </c>
      <c r="J113">
        <v>2.2480000000000002</v>
      </c>
      <c r="K113">
        <v>0.93579999999999997</v>
      </c>
      <c r="L113">
        <v>1.0059999999999999E-2</v>
      </c>
      <c r="M113">
        <v>0.40679999999999999</v>
      </c>
      <c r="N113">
        <v>2.246</v>
      </c>
      <c r="O113">
        <v>4.0979999999999999</v>
      </c>
      <c r="P113">
        <v>40001</v>
      </c>
      <c r="Q113">
        <v>160000</v>
      </c>
      <c r="S113" t="s">
        <v>291</v>
      </c>
      <c r="T113">
        <v>7.5380000000000003E-2</v>
      </c>
      <c r="U113">
        <v>1.4259999999999999</v>
      </c>
      <c r="V113">
        <v>2.5749999999999999E-2</v>
      </c>
      <c r="W113">
        <v>-2.738</v>
      </c>
      <c r="X113">
        <v>7.1639999999999995E-2</v>
      </c>
      <c r="Y113">
        <v>2.8929999999999998</v>
      </c>
      <c r="Z113">
        <v>40001</v>
      </c>
      <c r="AA113">
        <v>160000</v>
      </c>
    </row>
    <row r="114" spans="9:27" x14ac:dyDescent="0.25">
      <c r="I114" t="s">
        <v>445</v>
      </c>
      <c r="J114">
        <v>3.9550000000000001</v>
      </c>
      <c r="K114">
        <v>2.0779999999999998</v>
      </c>
      <c r="L114">
        <v>5.4339999999999999E-2</v>
      </c>
      <c r="M114">
        <v>0.1525</v>
      </c>
      <c r="N114">
        <v>3.847</v>
      </c>
      <c r="O114">
        <v>8.2799999999999994</v>
      </c>
      <c r="P114">
        <v>40001</v>
      </c>
      <c r="Q114">
        <v>160000</v>
      </c>
      <c r="S114" t="s">
        <v>292</v>
      </c>
      <c r="T114">
        <v>-6.5579999999999999E-2</v>
      </c>
      <c r="U114">
        <v>1.35</v>
      </c>
      <c r="V114">
        <v>3.0020000000000002E-2</v>
      </c>
      <c r="W114">
        <v>-2.7480000000000002</v>
      </c>
      <c r="X114">
        <v>-6.1530000000000001E-2</v>
      </c>
      <c r="Y114">
        <v>2.5750000000000002</v>
      </c>
      <c r="Z114">
        <v>40001</v>
      </c>
      <c r="AA114">
        <v>160000</v>
      </c>
    </row>
    <row r="115" spans="9:27" x14ac:dyDescent="0.25">
      <c r="I115" t="s">
        <v>446</v>
      </c>
      <c r="J115">
        <v>1.3959999999999999</v>
      </c>
      <c r="K115">
        <v>1.3089999999999999</v>
      </c>
      <c r="L115">
        <v>3.5799999999999998E-2</v>
      </c>
      <c r="M115">
        <v>-1.1930000000000001</v>
      </c>
      <c r="N115">
        <v>1.3959999999999999</v>
      </c>
      <c r="O115">
        <v>3.9569999999999999</v>
      </c>
      <c r="P115">
        <v>40001</v>
      </c>
      <c r="Q115">
        <v>160000</v>
      </c>
      <c r="S115" t="s">
        <v>293</v>
      </c>
      <c r="T115">
        <v>-2.8740000000000002E-2</v>
      </c>
      <c r="U115">
        <v>1.2190000000000001</v>
      </c>
      <c r="V115">
        <v>2.5080000000000002E-2</v>
      </c>
      <c r="W115">
        <v>-2.4390000000000001</v>
      </c>
      <c r="X115">
        <v>-3.1699999999999999E-2</v>
      </c>
      <c r="Y115">
        <v>2.3620000000000001</v>
      </c>
      <c r="Z115">
        <v>40001</v>
      </c>
      <c r="AA115">
        <v>160000</v>
      </c>
    </row>
    <row r="116" spans="9:27" x14ac:dyDescent="0.25">
      <c r="I116" t="s">
        <v>447</v>
      </c>
      <c r="J116">
        <v>1.2490000000000001</v>
      </c>
      <c r="K116">
        <v>1.3120000000000001</v>
      </c>
      <c r="L116">
        <v>3.5450000000000002E-2</v>
      </c>
      <c r="M116">
        <v>-1.3360000000000001</v>
      </c>
      <c r="N116">
        <v>1.248</v>
      </c>
      <c r="O116">
        <v>3.8220000000000001</v>
      </c>
      <c r="P116">
        <v>40001</v>
      </c>
      <c r="Q116">
        <v>160000</v>
      </c>
      <c r="S116" t="s">
        <v>294</v>
      </c>
      <c r="T116">
        <v>-0.40770000000000001</v>
      </c>
      <c r="U116">
        <v>1.6220000000000001</v>
      </c>
      <c r="V116">
        <v>3.5860000000000003E-2</v>
      </c>
      <c r="W116">
        <v>-3.6160000000000001</v>
      </c>
      <c r="X116">
        <v>-0.41349999999999998</v>
      </c>
      <c r="Y116">
        <v>2.8039999999999998</v>
      </c>
      <c r="Z116">
        <v>40001</v>
      </c>
      <c r="AA116">
        <v>160000</v>
      </c>
    </row>
    <row r="117" spans="9:27" x14ac:dyDescent="0.25">
      <c r="I117" t="s">
        <v>448</v>
      </c>
      <c r="J117">
        <v>1.329</v>
      </c>
      <c r="K117">
        <v>1.343</v>
      </c>
      <c r="L117">
        <v>3.6339999999999997E-2</v>
      </c>
      <c r="M117">
        <v>-1.3240000000000001</v>
      </c>
      <c r="N117">
        <v>1.325</v>
      </c>
      <c r="O117">
        <v>3.9660000000000002</v>
      </c>
      <c r="P117">
        <v>40001</v>
      </c>
      <c r="Q117">
        <v>160000</v>
      </c>
      <c r="S117" t="s">
        <v>295</v>
      </c>
      <c r="T117">
        <v>-1.796</v>
      </c>
      <c r="U117">
        <v>1.141</v>
      </c>
      <c r="V117">
        <v>1.516E-2</v>
      </c>
      <c r="W117">
        <v>-4.032</v>
      </c>
      <c r="X117">
        <v>-1.8009999999999999</v>
      </c>
      <c r="Y117">
        <v>0.45739999999999997</v>
      </c>
      <c r="Z117">
        <v>40001</v>
      </c>
      <c r="AA117">
        <v>160000</v>
      </c>
    </row>
    <row r="118" spans="9:27" x14ac:dyDescent="0.25">
      <c r="I118" t="s">
        <v>449</v>
      </c>
      <c r="J118">
        <v>2.3250000000000002</v>
      </c>
      <c r="K118">
        <v>1.1859999999999999</v>
      </c>
      <c r="L118">
        <v>2.2950000000000002E-2</v>
      </c>
      <c r="M118">
        <v>-1.647E-3</v>
      </c>
      <c r="N118">
        <v>2.3170000000000002</v>
      </c>
      <c r="O118">
        <v>4.6920000000000002</v>
      </c>
      <c r="P118">
        <v>40001</v>
      </c>
      <c r="Q118">
        <v>160000</v>
      </c>
      <c r="S118" t="s">
        <v>296</v>
      </c>
      <c r="T118">
        <v>-1.804</v>
      </c>
      <c r="U118">
        <v>1.3340000000000001</v>
      </c>
      <c r="V118">
        <v>1.485E-2</v>
      </c>
      <c r="W118">
        <v>-4.4189999999999996</v>
      </c>
      <c r="X118">
        <v>-1.8069999999999999</v>
      </c>
      <c r="Y118">
        <v>0.83399999999999996</v>
      </c>
      <c r="Z118">
        <v>40001</v>
      </c>
      <c r="AA118">
        <v>160000</v>
      </c>
    </row>
    <row r="119" spans="9:27" x14ac:dyDescent="0.25">
      <c r="I119" t="s">
        <v>450</v>
      </c>
      <c r="J119">
        <v>2.169</v>
      </c>
      <c r="K119">
        <v>1.115</v>
      </c>
      <c r="L119">
        <v>2.6849999999999999E-2</v>
      </c>
      <c r="M119">
        <v>-1.9599999999999999E-2</v>
      </c>
      <c r="N119">
        <v>2.1669999999999998</v>
      </c>
      <c r="O119">
        <v>4.3739999999999997</v>
      </c>
      <c r="P119">
        <v>40001</v>
      </c>
      <c r="Q119">
        <v>160000</v>
      </c>
      <c r="S119" t="s">
        <v>297</v>
      </c>
      <c r="T119">
        <v>-0.41289999999999999</v>
      </c>
      <c r="U119">
        <v>0.9153</v>
      </c>
      <c r="V119">
        <v>5.3210000000000002E-3</v>
      </c>
      <c r="W119">
        <v>-2.226</v>
      </c>
      <c r="X119">
        <v>-0.41260000000000002</v>
      </c>
      <c r="Y119">
        <v>1.4019999999999999</v>
      </c>
      <c r="Z119">
        <v>40001</v>
      </c>
      <c r="AA119">
        <v>160000</v>
      </c>
    </row>
    <row r="120" spans="9:27" x14ac:dyDescent="0.25">
      <c r="I120" t="s">
        <v>451</v>
      </c>
      <c r="J120">
        <v>2.1949999999999998</v>
      </c>
      <c r="K120">
        <v>1.18</v>
      </c>
      <c r="L120">
        <v>2.827E-2</v>
      </c>
      <c r="M120">
        <v>-0.1258</v>
      </c>
      <c r="N120">
        <v>2.194</v>
      </c>
      <c r="O120">
        <v>4.5289999999999999</v>
      </c>
      <c r="P120">
        <v>40001</v>
      </c>
      <c r="Q120">
        <v>160000</v>
      </c>
      <c r="S120" t="s">
        <v>298</v>
      </c>
      <c r="T120">
        <v>-2.629</v>
      </c>
      <c r="U120">
        <v>1.7110000000000001</v>
      </c>
      <c r="V120">
        <v>3.585E-2</v>
      </c>
      <c r="W120">
        <v>-6.351</v>
      </c>
      <c r="X120">
        <v>-2.492</v>
      </c>
      <c r="Y120">
        <v>0.35110000000000002</v>
      </c>
      <c r="Z120">
        <v>40001</v>
      </c>
      <c r="AA120">
        <v>160000</v>
      </c>
    </row>
    <row r="121" spans="9:27" x14ac:dyDescent="0.25">
      <c r="I121" t="s">
        <v>452</v>
      </c>
      <c r="J121">
        <v>2.1379999999999999</v>
      </c>
      <c r="K121">
        <v>1.044</v>
      </c>
      <c r="L121">
        <v>2.4219999999999998E-2</v>
      </c>
      <c r="M121">
        <v>7.0889999999999995E-2</v>
      </c>
      <c r="N121">
        <v>2.137</v>
      </c>
      <c r="O121">
        <v>4.1920000000000002</v>
      </c>
      <c r="P121">
        <v>40001</v>
      </c>
      <c r="Q121">
        <v>160000</v>
      </c>
      <c r="S121" t="s">
        <v>299</v>
      </c>
      <c r="T121">
        <v>-1.63</v>
      </c>
      <c r="U121">
        <v>2.0950000000000002</v>
      </c>
      <c r="V121">
        <v>4.5190000000000001E-2</v>
      </c>
      <c r="W121">
        <v>-5.9850000000000003</v>
      </c>
      <c r="X121">
        <v>-1.526</v>
      </c>
      <c r="Y121">
        <v>2.2229999999999999</v>
      </c>
      <c r="Z121">
        <v>40001</v>
      </c>
      <c r="AA121">
        <v>160000</v>
      </c>
    </row>
    <row r="122" spans="9:27" x14ac:dyDescent="0.25">
      <c r="I122" t="s">
        <v>453</v>
      </c>
      <c r="J122">
        <v>2.3039999999999998</v>
      </c>
      <c r="K122">
        <v>0.93389999999999995</v>
      </c>
      <c r="L122">
        <v>2.0559999999999998E-2</v>
      </c>
      <c r="M122">
        <v>0.48270000000000002</v>
      </c>
      <c r="N122">
        <v>2.2970000000000002</v>
      </c>
      <c r="O122">
        <v>4.1529999999999996</v>
      </c>
      <c r="P122">
        <v>40001</v>
      </c>
      <c r="Q122">
        <v>160000</v>
      </c>
      <c r="S122" t="s">
        <v>300</v>
      </c>
      <c r="T122">
        <v>-1.7709999999999999</v>
      </c>
      <c r="U122">
        <v>1.93</v>
      </c>
      <c r="V122">
        <v>4.197E-2</v>
      </c>
      <c r="W122">
        <v>-5.827</v>
      </c>
      <c r="X122">
        <v>-1.6619999999999999</v>
      </c>
      <c r="Y122">
        <v>1.706</v>
      </c>
      <c r="Z122">
        <v>40001</v>
      </c>
      <c r="AA122">
        <v>160000</v>
      </c>
    </row>
    <row r="123" spans="9:27" x14ac:dyDescent="0.25">
      <c r="I123" t="s">
        <v>454</v>
      </c>
      <c r="J123">
        <v>1.84</v>
      </c>
      <c r="K123">
        <v>1.4019999999999999</v>
      </c>
      <c r="L123">
        <v>3.3349999999999998E-2</v>
      </c>
      <c r="M123">
        <v>-0.93310000000000004</v>
      </c>
      <c r="N123">
        <v>1.8340000000000001</v>
      </c>
      <c r="O123">
        <v>4.6260000000000003</v>
      </c>
      <c r="P123">
        <v>40001</v>
      </c>
      <c r="Q123">
        <v>160000</v>
      </c>
      <c r="S123" t="s">
        <v>301</v>
      </c>
      <c r="T123">
        <v>-1.734</v>
      </c>
      <c r="U123">
        <v>1.919</v>
      </c>
      <c r="V123">
        <v>4.335E-2</v>
      </c>
      <c r="W123">
        <v>-5.7930000000000001</v>
      </c>
      <c r="X123">
        <v>-1.6080000000000001</v>
      </c>
      <c r="Y123">
        <v>1.7030000000000001</v>
      </c>
      <c r="Z123">
        <v>40001</v>
      </c>
      <c r="AA123">
        <v>160000</v>
      </c>
    </row>
    <row r="124" spans="9:27" x14ac:dyDescent="0.25">
      <c r="I124" t="s">
        <v>455</v>
      </c>
      <c r="J124">
        <v>0.38969999999999999</v>
      </c>
      <c r="K124">
        <v>0.88180000000000003</v>
      </c>
      <c r="L124">
        <v>1.021E-2</v>
      </c>
      <c r="M124">
        <v>-1.3460000000000001</v>
      </c>
      <c r="N124">
        <v>0.38529999999999998</v>
      </c>
      <c r="O124">
        <v>2.1429999999999998</v>
      </c>
      <c r="P124">
        <v>40001</v>
      </c>
      <c r="Q124">
        <v>160000</v>
      </c>
      <c r="S124" t="s">
        <v>302</v>
      </c>
      <c r="T124">
        <v>-2.113</v>
      </c>
      <c r="U124">
        <v>2.0150000000000001</v>
      </c>
      <c r="V124">
        <v>4.054E-2</v>
      </c>
      <c r="W124">
        <v>-6.3239999999999998</v>
      </c>
      <c r="X124">
        <v>-2.0150000000000001</v>
      </c>
      <c r="Y124">
        <v>1.577</v>
      </c>
      <c r="Z124">
        <v>40001</v>
      </c>
      <c r="AA124">
        <v>160000</v>
      </c>
    </row>
    <row r="125" spans="9:27" x14ac:dyDescent="0.25">
      <c r="I125" t="s">
        <v>456</v>
      </c>
      <c r="J125">
        <v>0.51670000000000005</v>
      </c>
      <c r="K125">
        <v>0.95299999999999996</v>
      </c>
      <c r="L125">
        <v>1.2789999999999999E-2</v>
      </c>
      <c r="M125">
        <v>-1.341</v>
      </c>
      <c r="N125">
        <v>0.50880000000000003</v>
      </c>
      <c r="O125">
        <v>2.4220000000000002</v>
      </c>
      <c r="P125">
        <v>40001</v>
      </c>
      <c r="Q125">
        <v>160000</v>
      </c>
      <c r="S125" t="s">
        <v>303</v>
      </c>
      <c r="T125">
        <v>-3.5009999999999999</v>
      </c>
      <c r="U125">
        <v>2.0819999999999999</v>
      </c>
      <c r="V125">
        <v>5.0310000000000001E-2</v>
      </c>
      <c r="W125">
        <v>-7.8120000000000003</v>
      </c>
      <c r="X125">
        <v>-3.403</v>
      </c>
      <c r="Y125">
        <v>0.33929999999999999</v>
      </c>
      <c r="Z125">
        <v>40001</v>
      </c>
      <c r="AA125">
        <v>160000</v>
      </c>
    </row>
    <row r="126" spans="9:27" x14ac:dyDescent="0.25">
      <c r="I126" t="s">
        <v>457</v>
      </c>
      <c r="J126">
        <v>0.44340000000000002</v>
      </c>
      <c r="K126">
        <v>0.78410000000000002</v>
      </c>
      <c r="L126">
        <v>6.9290000000000003E-3</v>
      </c>
      <c r="M126">
        <v>-1.101</v>
      </c>
      <c r="N126">
        <v>0.44400000000000001</v>
      </c>
      <c r="O126">
        <v>1.998</v>
      </c>
      <c r="P126">
        <v>40001</v>
      </c>
      <c r="Q126">
        <v>160000</v>
      </c>
      <c r="S126" t="s">
        <v>304</v>
      </c>
      <c r="T126">
        <v>-3.51</v>
      </c>
      <c r="U126">
        <v>2.274</v>
      </c>
      <c r="V126">
        <v>5.5129999999999998E-2</v>
      </c>
      <c r="W126">
        <v>-8.1579999999999995</v>
      </c>
      <c r="X126">
        <v>-3.4380000000000002</v>
      </c>
      <c r="Y126">
        <v>0.73750000000000004</v>
      </c>
      <c r="Z126">
        <v>40001</v>
      </c>
      <c r="AA126">
        <v>160000</v>
      </c>
    </row>
    <row r="127" spans="9:27" x14ac:dyDescent="0.25">
      <c r="I127" t="s">
        <v>458</v>
      </c>
      <c r="J127">
        <v>1.8360000000000001</v>
      </c>
      <c r="K127">
        <v>0.9365</v>
      </c>
      <c r="L127">
        <v>9.8069999999999997E-3</v>
      </c>
      <c r="M127">
        <v>-1.213E-2</v>
      </c>
      <c r="N127">
        <v>1.837</v>
      </c>
      <c r="O127">
        <v>3.6859999999999999</v>
      </c>
      <c r="P127">
        <v>40001</v>
      </c>
      <c r="Q127">
        <v>160000</v>
      </c>
      <c r="S127" t="s">
        <v>305</v>
      </c>
      <c r="T127">
        <v>-2.1179999999999999</v>
      </c>
      <c r="U127">
        <v>2.2290000000000001</v>
      </c>
      <c r="V127">
        <v>5.5890000000000002E-2</v>
      </c>
      <c r="W127">
        <v>-6.77</v>
      </c>
      <c r="X127">
        <v>-2.0289999999999999</v>
      </c>
      <c r="Y127">
        <v>2.024</v>
      </c>
      <c r="Z127">
        <v>40001</v>
      </c>
      <c r="AA127">
        <v>160000</v>
      </c>
    </row>
    <row r="128" spans="9:27" x14ac:dyDescent="0.25">
      <c r="I128" t="s">
        <v>459</v>
      </c>
      <c r="J128">
        <v>0.24479999999999999</v>
      </c>
      <c r="K128">
        <v>0.39739999999999998</v>
      </c>
      <c r="L128">
        <v>2.052E-3</v>
      </c>
      <c r="M128">
        <v>-0.48499999999999999</v>
      </c>
      <c r="N128">
        <v>0.20830000000000001</v>
      </c>
      <c r="O128">
        <v>1.097</v>
      </c>
      <c r="P128">
        <v>40001</v>
      </c>
      <c r="Q128">
        <v>160000</v>
      </c>
      <c r="S128" t="s">
        <v>306</v>
      </c>
      <c r="T128">
        <v>0.99950000000000006</v>
      </c>
      <c r="U128">
        <v>1.2629999999999999</v>
      </c>
      <c r="V128">
        <v>2.121E-2</v>
      </c>
      <c r="W128">
        <v>-1.4870000000000001</v>
      </c>
      <c r="X128">
        <v>0.99760000000000004</v>
      </c>
      <c r="Y128">
        <v>3.51</v>
      </c>
      <c r="Z128">
        <v>40001</v>
      </c>
      <c r="AA128">
        <v>160000</v>
      </c>
    </row>
    <row r="129" spans="9:27" x14ac:dyDescent="0.25">
      <c r="I129" t="s">
        <v>460</v>
      </c>
      <c r="J129">
        <v>-0.32900000000000001</v>
      </c>
      <c r="K129">
        <v>0.42830000000000001</v>
      </c>
      <c r="L129">
        <v>2.5209999999999998E-3</v>
      </c>
      <c r="M129">
        <v>-1.1679999999999999</v>
      </c>
      <c r="N129">
        <v>-0.33069999999999999</v>
      </c>
      <c r="O129">
        <v>0.52329999999999999</v>
      </c>
      <c r="P129">
        <v>40001</v>
      </c>
      <c r="Q129">
        <v>160000</v>
      </c>
      <c r="S129" t="s">
        <v>307</v>
      </c>
      <c r="T129">
        <v>0.85860000000000003</v>
      </c>
      <c r="U129">
        <v>0.94410000000000005</v>
      </c>
      <c r="V129">
        <v>1.451E-2</v>
      </c>
      <c r="W129">
        <v>-0.97299999999999998</v>
      </c>
      <c r="X129">
        <v>0.84809999999999997</v>
      </c>
      <c r="Y129">
        <v>2.7440000000000002</v>
      </c>
      <c r="Z129">
        <v>40001</v>
      </c>
      <c r="AA129">
        <v>160000</v>
      </c>
    </row>
    <row r="130" spans="9:27" x14ac:dyDescent="0.25">
      <c r="I130" t="s">
        <v>461</v>
      </c>
      <c r="J130">
        <v>0.23569999999999999</v>
      </c>
      <c r="K130">
        <v>0.43559999999999999</v>
      </c>
      <c r="L130">
        <v>2.9789999999999999E-3</v>
      </c>
      <c r="M130">
        <v>-0.62290000000000001</v>
      </c>
      <c r="N130">
        <v>0.2344</v>
      </c>
      <c r="O130">
        <v>1.0980000000000001</v>
      </c>
      <c r="P130">
        <v>40001</v>
      </c>
      <c r="Q130">
        <v>160000</v>
      </c>
      <c r="S130" t="s">
        <v>308</v>
      </c>
      <c r="T130">
        <v>0.89539999999999997</v>
      </c>
      <c r="U130">
        <v>0.94040000000000001</v>
      </c>
      <c r="V130">
        <v>1.7340000000000001E-2</v>
      </c>
      <c r="W130">
        <v>-0.9607</v>
      </c>
      <c r="X130">
        <v>0.89580000000000004</v>
      </c>
      <c r="Y130">
        <v>2.7650000000000001</v>
      </c>
      <c r="Z130">
        <v>40001</v>
      </c>
      <c r="AA130">
        <v>160000</v>
      </c>
    </row>
    <row r="131" spans="9:27" x14ac:dyDescent="0.25">
      <c r="I131" t="s">
        <v>462</v>
      </c>
      <c r="J131">
        <v>1.671E-3</v>
      </c>
      <c r="K131">
        <v>0.39150000000000001</v>
      </c>
      <c r="L131">
        <v>2.6870000000000002E-3</v>
      </c>
      <c r="M131">
        <v>-0.76459999999999995</v>
      </c>
      <c r="N131" s="27">
        <v>-3.4259999999999998E-4</v>
      </c>
      <c r="O131">
        <v>0.77600000000000002</v>
      </c>
      <c r="P131">
        <v>40001</v>
      </c>
      <c r="Q131">
        <v>160000</v>
      </c>
      <c r="S131" t="s">
        <v>309</v>
      </c>
      <c r="T131">
        <v>0.51639999999999997</v>
      </c>
      <c r="U131">
        <v>1.133</v>
      </c>
      <c r="V131">
        <v>1.375E-2</v>
      </c>
      <c r="W131">
        <v>-1.708</v>
      </c>
      <c r="X131">
        <v>0.51270000000000004</v>
      </c>
      <c r="Y131">
        <v>2.7709999999999999</v>
      </c>
      <c r="Z131">
        <v>40001</v>
      </c>
      <c r="AA131">
        <v>160000</v>
      </c>
    </row>
    <row r="132" spans="9:27" x14ac:dyDescent="0.25">
      <c r="I132" t="s">
        <v>463</v>
      </c>
      <c r="J132">
        <v>-5.321E-2</v>
      </c>
      <c r="K132">
        <v>0.50839999999999996</v>
      </c>
      <c r="L132">
        <v>3.0079999999999998E-3</v>
      </c>
      <c r="M132">
        <v>-1.0620000000000001</v>
      </c>
      <c r="N132">
        <v>-5.2109999999999997E-2</v>
      </c>
      <c r="O132">
        <v>0.95309999999999995</v>
      </c>
      <c r="P132">
        <v>40001</v>
      </c>
      <c r="Q132">
        <v>160000</v>
      </c>
      <c r="S132" t="s">
        <v>310</v>
      </c>
      <c r="T132">
        <v>-0.87190000000000001</v>
      </c>
      <c r="U132">
        <v>1.274</v>
      </c>
      <c r="V132">
        <v>3.0009999999999998E-2</v>
      </c>
      <c r="W132">
        <v>-3.3719999999999999</v>
      </c>
      <c r="X132">
        <v>-0.87319999999999998</v>
      </c>
      <c r="Y132">
        <v>1.645</v>
      </c>
      <c r="Z132">
        <v>40001</v>
      </c>
      <c r="AA132">
        <v>160000</v>
      </c>
    </row>
    <row r="133" spans="9:27" x14ac:dyDescent="0.25">
      <c r="I133" t="s">
        <v>464</v>
      </c>
      <c r="J133">
        <v>-5.2010000000000001E-2</v>
      </c>
      <c r="K133">
        <v>0.6522</v>
      </c>
      <c r="L133">
        <v>3.2569999999999999E-3</v>
      </c>
      <c r="M133">
        <v>-1.347</v>
      </c>
      <c r="N133">
        <v>-4.8419999999999998E-2</v>
      </c>
      <c r="O133">
        <v>1.2230000000000001</v>
      </c>
      <c r="P133">
        <v>40001</v>
      </c>
      <c r="Q133">
        <v>160000</v>
      </c>
      <c r="S133" t="s">
        <v>311</v>
      </c>
      <c r="T133">
        <v>-0.88009999999999999</v>
      </c>
      <c r="U133">
        <v>1.5680000000000001</v>
      </c>
      <c r="V133">
        <v>3.6999999999999998E-2</v>
      </c>
      <c r="W133">
        <v>-3.9529999999999998</v>
      </c>
      <c r="X133">
        <v>-0.88419999999999999</v>
      </c>
      <c r="Y133">
        <v>2.2480000000000002</v>
      </c>
      <c r="Z133">
        <v>40001</v>
      </c>
      <c r="AA133">
        <v>160000</v>
      </c>
    </row>
    <row r="134" spans="9:27" x14ac:dyDescent="0.25">
      <c r="I134" t="s">
        <v>465</v>
      </c>
      <c r="J134">
        <v>2.14</v>
      </c>
      <c r="K134">
        <v>1.98</v>
      </c>
      <c r="L134">
        <v>4.6089999999999999E-2</v>
      </c>
      <c r="M134">
        <v>-1.595</v>
      </c>
      <c r="N134">
        <v>2.081</v>
      </c>
      <c r="O134">
        <v>6.26</v>
      </c>
      <c r="P134">
        <v>40001</v>
      </c>
      <c r="Q134">
        <v>160000</v>
      </c>
      <c r="S134" t="s">
        <v>312</v>
      </c>
      <c r="T134">
        <v>0.51119999999999999</v>
      </c>
      <c r="U134">
        <v>1.4950000000000001</v>
      </c>
      <c r="V134">
        <v>3.7749999999999999E-2</v>
      </c>
      <c r="W134">
        <v>-2.4620000000000002</v>
      </c>
      <c r="X134">
        <v>0.5171</v>
      </c>
      <c r="Y134">
        <v>3.448</v>
      </c>
      <c r="Z134">
        <v>40001</v>
      </c>
      <c r="AA134">
        <v>160000</v>
      </c>
    </row>
    <row r="135" spans="9:27" x14ac:dyDescent="0.25">
      <c r="I135" t="s">
        <v>466</v>
      </c>
      <c r="J135">
        <v>2.3730000000000002</v>
      </c>
      <c r="K135">
        <v>0.83989999999999998</v>
      </c>
      <c r="L135">
        <v>8.9809999999999994E-3</v>
      </c>
      <c r="M135">
        <v>0.71579999999999999</v>
      </c>
      <c r="N135">
        <v>2.3719999999999999</v>
      </c>
      <c r="O135">
        <v>4.0250000000000004</v>
      </c>
      <c r="P135">
        <v>40001</v>
      </c>
      <c r="Q135">
        <v>160000</v>
      </c>
      <c r="S135" t="s">
        <v>313</v>
      </c>
      <c r="T135">
        <v>-0.14099999999999999</v>
      </c>
      <c r="U135">
        <v>1.079</v>
      </c>
      <c r="V135">
        <v>1.2699999999999999E-2</v>
      </c>
      <c r="W135">
        <v>-2.286</v>
      </c>
      <c r="X135">
        <v>-0.13650000000000001</v>
      </c>
      <c r="Y135">
        <v>1.974</v>
      </c>
      <c r="Z135">
        <v>40001</v>
      </c>
      <c r="AA135">
        <v>160000</v>
      </c>
    </row>
    <row r="136" spans="9:27" x14ac:dyDescent="0.25">
      <c r="I136" t="s">
        <v>467</v>
      </c>
      <c r="J136">
        <v>4.0789999999999997</v>
      </c>
      <c r="K136">
        <v>2.048</v>
      </c>
      <c r="L136">
        <v>5.4510000000000003E-2</v>
      </c>
      <c r="M136">
        <v>0.34489999999999998</v>
      </c>
      <c r="N136">
        <v>3.9630000000000001</v>
      </c>
      <c r="O136">
        <v>8.3439999999999994</v>
      </c>
      <c r="P136">
        <v>40001</v>
      </c>
      <c r="Q136">
        <v>160000</v>
      </c>
      <c r="S136" t="s">
        <v>314</v>
      </c>
      <c r="T136">
        <v>-0.1041</v>
      </c>
      <c r="U136">
        <v>0.89900000000000002</v>
      </c>
      <c r="V136">
        <v>7.9699999999999997E-3</v>
      </c>
      <c r="W136">
        <v>-1.901</v>
      </c>
      <c r="X136">
        <v>-9.4729999999999995E-2</v>
      </c>
      <c r="Y136">
        <v>1.665</v>
      </c>
      <c r="Z136">
        <v>40001</v>
      </c>
      <c r="AA136">
        <v>160000</v>
      </c>
    </row>
    <row r="137" spans="9:27" x14ac:dyDescent="0.25">
      <c r="I137" t="s">
        <v>468</v>
      </c>
      <c r="J137">
        <v>1.52</v>
      </c>
      <c r="K137">
        <v>1.262</v>
      </c>
      <c r="L137">
        <v>3.5990000000000001E-2</v>
      </c>
      <c r="M137">
        <v>-0.99099999999999999</v>
      </c>
      <c r="N137">
        <v>1.5189999999999999</v>
      </c>
      <c r="O137">
        <v>3.9889999999999999</v>
      </c>
      <c r="P137">
        <v>40001</v>
      </c>
      <c r="Q137">
        <v>160000</v>
      </c>
      <c r="S137" t="s">
        <v>315</v>
      </c>
      <c r="T137">
        <v>-0.48309999999999997</v>
      </c>
      <c r="U137">
        <v>1.4</v>
      </c>
      <c r="V137">
        <v>1.916E-2</v>
      </c>
      <c r="W137">
        <v>-3.2650000000000001</v>
      </c>
      <c r="X137">
        <v>-0.48349999999999999</v>
      </c>
      <c r="Y137">
        <v>2.286</v>
      </c>
      <c r="Z137">
        <v>40001</v>
      </c>
      <c r="AA137">
        <v>160000</v>
      </c>
    </row>
    <row r="138" spans="9:27" x14ac:dyDescent="0.25">
      <c r="I138" t="s">
        <v>469</v>
      </c>
      <c r="J138">
        <v>1.373</v>
      </c>
      <c r="K138">
        <v>1.264</v>
      </c>
      <c r="L138">
        <v>3.5650000000000001E-2</v>
      </c>
      <c r="M138">
        <v>-1.135</v>
      </c>
      <c r="N138">
        <v>1.3740000000000001</v>
      </c>
      <c r="O138">
        <v>3.8439999999999999</v>
      </c>
      <c r="P138">
        <v>40001</v>
      </c>
      <c r="Q138">
        <v>160000</v>
      </c>
      <c r="S138" t="s">
        <v>316</v>
      </c>
      <c r="T138">
        <v>-1.871</v>
      </c>
      <c r="U138">
        <v>1.179</v>
      </c>
      <c r="V138">
        <v>1.7129999999999999E-2</v>
      </c>
      <c r="W138">
        <v>-4.2</v>
      </c>
      <c r="X138">
        <v>-1.871</v>
      </c>
      <c r="Y138">
        <v>0.46539999999999998</v>
      </c>
      <c r="Z138">
        <v>40001</v>
      </c>
      <c r="AA138">
        <v>160000</v>
      </c>
    </row>
    <row r="139" spans="9:27" x14ac:dyDescent="0.25">
      <c r="I139" t="s">
        <v>470</v>
      </c>
      <c r="J139">
        <v>1.4530000000000001</v>
      </c>
      <c r="K139">
        <v>1.298</v>
      </c>
      <c r="L139">
        <v>3.653E-2</v>
      </c>
      <c r="M139">
        <v>-1.119</v>
      </c>
      <c r="N139">
        <v>1.4530000000000001</v>
      </c>
      <c r="O139">
        <v>4.0049999999999999</v>
      </c>
      <c r="P139">
        <v>40001</v>
      </c>
      <c r="Q139">
        <v>160000</v>
      </c>
      <c r="S139" t="s">
        <v>317</v>
      </c>
      <c r="T139">
        <v>-1.88</v>
      </c>
      <c r="U139">
        <v>1.514</v>
      </c>
      <c r="V139">
        <v>2.4709999999999999E-2</v>
      </c>
      <c r="W139">
        <v>-4.87</v>
      </c>
      <c r="X139">
        <v>-1.875</v>
      </c>
      <c r="Y139">
        <v>1.1080000000000001</v>
      </c>
      <c r="Z139">
        <v>40001</v>
      </c>
      <c r="AA139">
        <v>160000</v>
      </c>
    </row>
    <row r="140" spans="9:27" x14ac:dyDescent="0.25">
      <c r="I140" t="s">
        <v>471</v>
      </c>
      <c r="J140">
        <v>2.4489999999999998</v>
      </c>
      <c r="K140">
        <v>1.1299999999999999</v>
      </c>
      <c r="L140">
        <v>2.3140000000000001E-2</v>
      </c>
      <c r="M140">
        <v>0.20610000000000001</v>
      </c>
      <c r="N140">
        <v>2.4449999999999998</v>
      </c>
      <c r="O140">
        <v>4.6929999999999996</v>
      </c>
      <c r="P140">
        <v>40001</v>
      </c>
      <c r="Q140">
        <v>160000</v>
      </c>
      <c r="S140" t="s">
        <v>318</v>
      </c>
      <c r="T140">
        <v>-0.48830000000000001</v>
      </c>
      <c r="U140">
        <v>1.427</v>
      </c>
      <c r="V140">
        <v>2.5440000000000001E-2</v>
      </c>
      <c r="W140">
        <v>-3.32</v>
      </c>
      <c r="X140">
        <v>-0.48420000000000002</v>
      </c>
      <c r="Y140">
        <v>2.319</v>
      </c>
      <c r="Z140">
        <v>40001</v>
      </c>
      <c r="AA140">
        <v>160000</v>
      </c>
    </row>
    <row r="141" spans="9:27" x14ac:dyDescent="0.25">
      <c r="I141" t="s">
        <v>472</v>
      </c>
      <c r="J141">
        <v>2.2930000000000001</v>
      </c>
      <c r="K141">
        <v>1.0569999999999999</v>
      </c>
      <c r="L141">
        <v>2.708E-2</v>
      </c>
      <c r="M141">
        <v>0.21479999999999999</v>
      </c>
      <c r="N141">
        <v>2.2919999999999998</v>
      </c>
      <c r="O141">
        <v>4.375</v>
      </c>
      <c r="P141">
        <v>40001</v>
      </c>
      <c r="Q141">
        <v>160000</v>
      </c>
      <c r="S141" t="s">
        <v>319</v>
      </c>
      <c r="T141">
        <v>3.6839999999999998E-2</v>
      </c>
      <c r="U141">
        <v>0.7258</v>
      </c>
      <c r="V141">
        <v>7.7910000000000002E-3</v>
      </c>
      <c r="W141">
        <v>-1.4019999999999999</v>
      </c>
      <c r="X141">
        <v>3.7699999999999997E-2</v>
      </c>
      <c r="Y141">
        <v>1.4690000000000001</v>
      </c>
      <c r="Z141">
        <v>40001</v>
      </c>
      <c r="AA141">
        <v>160000</v>
      </c>
    </row>
    <row r="142" spans="9:27" x14ac:dyDescent="0.25">
      <c r="I142" t="s">
        <v>473</v>
      </c>
      <c r="J142">
        <v>2.319</v>
      </c>
      <c r="K142">
        <v>1.1259999999999999</v>
      </c>
      <c r="L142">
        <v>2.852E-2</v>
      </c>
      <c r="M142">
        <v>9.3679999999999999E-2</v>
      </c>
      <c r="N142">
        <v>2.3210000000000002</v>
      </c>
      <c r="O142">
        <v>4.5410000000000004</v>
      </c>
      <c r="P142">
        <v>40001</v>
      </c>
      <c r="Q142">
        <v>160000</v>
      </c>
      <c r="S142" t="s">
        <v>320</v>
      </c>
      <c r="T142">
        <v>-0.34210000000000002</v>
      </c>
      <c r="U142">
        <v>1.115</v>
      </c>
      <c r="V142">
        <v>1.2409999999999999E-2</v>
      </c>
      <c r="W142">
        <v>-2.5649999999999999</v>
      </c>
      <c r="X142">
        <v>-0.34289999999999998</v>
      </c>
      <c r="Y142">
        <v>1.8320000000000001</v>
      </c>
      <c r="Z142">
        <v>40001</v>
      </c>
      <c r="AA142">
        <v>160000</v>
      </c>
    </row>
    <row r="143" spans="9:27" x14ac:dyDescent="0.25">
      <c r="I143" t="s">
        <v>474</v>
      </c>
      <c r="J143">
        <v>2.262</v>
      </c>
      <c r="K143">
        <v>0.9798</v>
      </c>
      <c r="L143">
        <v>2.4420000000000001E-2</v>
      </c>
      <c r="M143">
        <v>0.31790000000000002</v>
      </c>
      <c r="N143">
        <v>2.2629999999999999</v>
      </c>
      <c r="O143">
        <v>4.181</v>
      </c>
      <c r="P143">
        <v>40001</v>
      </c>
      <c r="Q143">
        <v>160000</v>
      </c>
      <c r="S143" t="s">
        <v>321</v>
      </c>
      <c r="T143">
        <v>-1.73</v>
      </c>
      <c r="U143">
        <v>1.0940000000000001</v>
      </c>
      <c r="V143">
        <v>2.1579999999999998E-2</v>
      </c>
      <c r="W143">
        <v>-3.8769999999999998</v>
      </c>
      <c r="X143">
        <v>-1.738</v>
      </c>
      <c r="Y143">
        <v>0.42320000000000002</v>
      </c>
      <c r="Z143">
        <v>40001</v>
      </c>
      <c r="AA143">
        <v>160000</v>
      </c>
    </row>
    <row r="144" spans="9:27" x14ac:dyDescent="0.25">
      <c r="I144" t="s">
        <v>475</v>
      </c>
      <c r="J144">
        <v>2.4279999999999999</v>
      </c>
      <c r="K144">
        <v>0.86339999999999995</v>
      </c>
      <c r="L144">
        <v>2.0729999999999998E-2</v>
      </c>
      <c r="M144">
        <v>0.74329999999999996</v>
      </c>
      <c r="N144">
        <v>2.423</v>
      </c>
      <c r="O144">
        <v>4.1379999999999999</v>
      </c>
      <c r="P144">
        <v>40001</v>
      </c>
      <c r="Q144">
        <v>160000</v>
      </c>
      <c r="S144" t="s">
        <v>322</v>
      </c>
      <c r="T144">
        <v>-1.7390000000000001</v>
      </c>
      <c r="U144">
        <v>1.4410000000000001</v>
      </c>
      <c r="V144">
        <v>2.894E-2</v>
      </c>
      <c r="W144">
        <v>-4.5679999999999996</v>
      </c>
      <c r="X144">
        <v>-1.736</v>
      </c>
      <c r="Y144">
        <v>1.0880000000000001</v>
      </c>
      <c r="Z144">
        <v>40001</v>
      </c>
      <c r="AA144">
        <v>160000</v>
      </c>
    </row>
    <row r="145" spans="9:27" x14ac:dyDescent="0.25">
      <c r="I145" t="s">
        <v>476</v>
      </c>
      <c r="J145">
        <v>1.964</v>
      </c>
      <c r="K145">
        <v>1.359</v>
      </c>
      <c r="L145">
        <v>3.3619999999999997E-2</v>
      </c>
      <c r="M145">
        <v>-0.72619999999999996</v>
      </c>
      <c r="N145">
        <v>1.9590000000000001</v>
      </c>
      <c r="O145">
        <v>4.6609999999999996</v>
      </c>
      <c r="P145">
        <v>40001</v>
      </c>
      <c r="Q145">
        <v>160000</v>
      </c>
      <c r="S145" t="s">
        <v>323</v>
      </c>
      <c r="T145">
        <v>-0.3473</v>
      </c>
      <c r="U145">
        <v>1.355</v>
      </c>
      <c r="V145">
        <v>2.9690000000000001E-2</v>
      </c>
      <c r="W145">
        <v>-3.0310000000000001</v>
      </c>
      <c r="X145">
        <v>-0.34310000000000002</v>
      </c>
      <c r="Y145">
        <v>2.3079999999999998</v>
      </c>
      <c r="Z145">
        <v>40001</v>
      </c>
      <c r="AA145">
        <v>160000</v>
      </c>
    </row>
    <row r="146" spans="9:27" x14ac:dyDescent="0.25">
      <c r="I146" t="s">
        <v>477</v>
      </c>
      <c r="J146">
        <v>0.51380000000000003</v>
      </c>
      <c r="K146">
        <v>0.78720000000000001</v>
      </c>
      <c r="L146">
        <v>9.6530000000000001E-3</v>
      </c>
      <c r="M146">
        <v>-1.034</v>
      </c>
      <c r="N146">
        <v>0.51049999999999995</v>
      </c>
      <c r="O146">
        <v>2.0760000000000001</v>
      </c>
      <c r="P146">
        <v>40001</v>
      </c>
      <c r="Q146">
        <v>160000</v>
      </c>
      <c r="S146" t="s">
        <v>324</v>
      </c>
      <c r="T146">
        <v>-0.379</v>
      </c>
      <c r="U146">
        <v>1.1120000000000001</v>
      </c>
      <c r="V146">
        <v>1.5100000000000001E-2</v>
      </c>
      <c r="W146">
        <v>-2.5760000000000001</v>
      </c>
      <c r="X146">
        <v>-0.38219999999999998</v>
      </c>
      <c r="Y146">
        <v>1.8220000000000001</v>
      </c>
      <c r="Z146">
        <v>40001</v>
      </c>
      <c r="AA146">
        <v>160000</v>
      </c>
    </row>
    <row r="147" spans="9:27" x14ac:dyDescent="0.25">
      <c r="I147" t="s">
        <v>478</v>
      </c>
      <c r="J147">
        <v>0.64080000000000004</v>
      </c>
      <c r="K147">
        <v>0.87029999999999996</v>
      </c>
      <c r="L147">
        <v>1.251E-2</v>
      </c>
      <c r="M147">
        <v>-1.0589999999999999</v>
      </c>
      <c r="N147">
        <v>0.63639999999999997</v>
      </c>
      <c r="O147">
        <v>2.367</v>
      </c>
      <c r="P147">
        <v>40001</v>
      </c>
      <c r="Q147">
        <v>160000</v>
      </c>
      <c r="S147" t="s">
        <v>325</v>
      </c>
      <c r="T147">
        <v>-1.7669999999999999</v>
      </c>
      <c r="U147">
        <v>0.9244</v>
      </c>
      <c r="V147">
        <v>1.6039999999999999E-2</v>
      </c>
      <c r="W147">
        <v>-3.5880000000000001</v>
      </c>
      <c r="X147">
        <v>-1.766</v>
      </c>
      <c r="Y147">
        <v>5.5759999999999997E-2</v>
      </c>
      <c r="Z147">
        <v>40001</v>
      </c>
      <c r="AA147">
        <v>160000</v>
      </c>
    </row>
    <row r="148" spans="9:27" x14ac:dyDescent="0.25">
      <c r="I148" t="s">
        <v>479</v>
      </c>
      <c r="J148">
        <v>0.5675</v>
      </c>
      <c r="K148">
        <v>0.93489999999999995</v>
      </c>
      <c r="L148">
        <v>9.306E-3</v>
      </c>
      <c r="M148">
        <v>-1.2709999999999999</v>
      </c>
      <c r="N148">
        <v>0.56330000000000002</v>
      </c>
      <c r="O148">
        <v>2.4340000000000002</v>
      </c>
      <c r="P148">
        <v>40001</v>
      </c>
      <c r="Q148">
        <v>160000</v>
      </c>
      <c r="S148" t="s">
        <v>326</v>
      </c>
      <c r="T148">
        <v>-1.776</v>
      </c>
      <c r="U148">
        <v>1.319</v>
      </c>
      <c r="V148">
        <v>2.4029999999999999E-2</v>
      </c>
      <c r="W148">
        <v>-4.3849999999999998</v>
      </c>
      <c r="X148">
        <v>-1.77</v>
      </c>
      <c r="Y148">
        <v>0.82330000000000003</v>
      </c>
      <c r="Z148">
        <v>40001</v>
      </c>
      <c r="AA148">
        <v>160000</v>
      </c>
    </row>
    <row r="149" spans="9:27" x14ac:dyDescent="0.25">
      <c r="I149" t="s">
        <v>480</v>
      </c>
      <c r="J149">
        <v>1.9610000000000001</v>
      </c>
      <c r="K149">
        <v>0.84019999999999995</v>
      </c>
      <c r="L149">
        <v>8.7309999999999992E-3</v>
      </c>
      <c r="M149">
        <v>0.28910000000000002</v>
      </c>
      <c r="N149">
        <v>1.9610000000000001</v>
      </c>
      <c r="O149">
        <v>3.6160000000000001</v>
      </c>
      <c r="P149">
        <v>40001</v>
      </c>
      <c r="Q149">
        <v>160000</v>
      </c>
      <c r="S149" t="s">
        <v>327</v>
      </c>
      <c r="T149">
        <v>-0.38419999999999999</v>
      </c>
      <c r="U149">
        <v>1.222</v>
      </c>
      <c r="V149">
        <v>2.47E-2</v>
      </c>
      <c r="W149">
        <v>-2.81</v>
      </c>
      <c r="X149">
        <v>-0.37730000000000002</v>
      </c>
      <c r="Y149">
        <v>2.0099999999999998</v>
      </c>
      <c r="Z149">
        <v>40001</v>
      </c>
      <c r="AA149">
        <v>160000</v>
      </c>
    </row>
    <row r="150" spans="9:27" x14ac:dyDescent="0.25">
      <c r="I150" t="s">
        <v>481</v>
      </c>
      <c r="J150">
        <v>-0.57379999999999998</v>
      </c>
      <c r="K150">
        <v>0.439</v>
      </c>
      <c r="L150">
        <v>2.9940000000000001E-3</v>
      </c>
      <c r="M150">
        <v>-1.4359999999999999</v>
      </c>
      <c r="N150">
        <v>-0.5746</v>
      </c>
      <c r="O150">
        <v>0.29720000000000002</v>
      </c>
      <c r="P150">
        <v>40001</v>
      </c>
      <c r="Q150">
        <v>160000</v>
      </c>
      <c r="S150" t="s">
        <v>328</v>
      </c>
      <c r="T150">
        <v>-1.3879999999999999</v>
      </c>
      <c r="U150">
        <v>1.411</v>
      </c>
      <c r="V150">
        <v>2.777E-2</v>
      </c>
      <c r="W150">
        <v>-4.1369999999999996</v>
      </c>
      <c r="X150">
        <v>-1.3939999999999999</v>
      </c>
      <c r="Y150">
        <v>1.417</v>
      </c>
      <c r="Z150">
        <v>40001</v>
      </c>
      <c r="AA150">
        <v>160000</v>
      </c>
    </row>
    <row r="151" spans="9:27" x14ac:dyDescent="0.25">
      <c r="I151" t="s">
        <v>482</v>
      </c>
      <c r="J151">
        <v>-9.0939999999999997E-3</v>
      </c>
      <c r="K151">
        <v>0.40739999999999998</v>
      </c>
      <c r="L151">
        <v>2.9250000000000001E-3</v>
      </c>
      <c r="M151">
        <v>-0.81269999999999998</v>
      </c>
      <c r="N151">
        <v>-9.4940000000000007E-3</v>
      </c>
      <c r="O151">
        <v>0.80100000000000005</v>
      </c>
      <c r="P151">
        <v>40001</v>
      </c>
      <c r="Q151">
        <v>160000</v>
      </c>
      <c r="S151" t="s">
        <v>329</v>
      </c>
      <c r="T151">
        <v>-1.397</v>
      </c>
      <c r="U151">
        <v>1.68</v>
      </c>
      <c r="V151">
        <v>3.4410000000000003E-2</v>
      </c>
      <c r="W151">
        <v>-4.6900000000000004</v>
      </c>
      <c r="X151">
        <v>-1.3979999999999999</v>
      </c>
      <c r="Y151">
        <v>1.9450000000000001</v>
      </c>
      <c r="Z151">
        <v>40001</v>
      </c>
      <c r="AA151">
        <v>160000</v>
      </c>
    </row>
    <row r="152" spans="9:27" x14ac:dyDescent="0.25">
      <c r="I152" t="s">
        <v>483</v>
      </c>
      <c r="J152">
        <v>-0.2432</v>
      </c>
      <c r="K152">
        <v>0.3599</v>
      </c>
      <c r="L152">
        <v>2.7980000000000001E-3</v>
      </c>
      <c r="M152">
        <v>-0.95530000000000004</v>
      </c>
      <c r="N152">
        <v>-0.2427</v>
      </c>
      <c r="O152">
        <v>0.4672</v>
      </c>
      <c r="P152">
        <v>40001</v>
      </c>
      <c r="Q152">
        <v>160000</v>
      </c>
      <c r="S152" t="s">
        <v>330</v>
      </c>
      <c r="T152">
        <v>-5.1830000000000001E-3</v>
      </c>
      <c r="U152">
        <v>1.621</v>
      </c>
      <c r="V152">
        <v>3.5529999999999999E-2</v>
      </c>
      <c r="W152">
        <v>-3.2050000000000001</v>
      </c>
      <c r="X152">
        <v>2.4320000000000001E-3</v>
      </c>
      <c r="Y152">
        <v>3.16</v>
      </c>
      <c r="Z152">
        <v>40001</v>
      </c>
      <c r="AA152">
        <v>160000</v>
      </c>
    </row>
    <row r="153" spans="9:27" x14ac:dyDescent="0.25">
      <c r="I153" t="s">
        <v>484</v>
      </c>
      <c r="J153">
        <v>-0.29799999999999999</v>
      </c>
      <c r="K153">
        <v>0.49530000000000002</v>
      </c>
      <c r="L153">
        <v>3.3E-3</v>
      </c>
      <c r="M153">
        <v>-1.2829999999999999</v>
      </c>
      <c r="N153">
        <v>-0.2964</v>
      </c>
      <c r="O153">
        <v>0.68130000000000002</v>
      </c>
      <c r="P153">
        <v>40001</v>
      </c>
      <c r="Q153">
        <v>160000</v>
      </c>
      <c r="S153" t="s">
        <v>331</v>
      </c>
      <c r="T153">
        <v>-8.2769999999999996E-3</v>
      </c>
      <c r="U153">
        <v>1.2749999999999999</v>
      </c>
      <c r="V153">
        <v>1.523E-2</v>
      </c>
      <c r="W153">
        <v>-2.536</v>
      </c>
      <c r="X153">
        <v>2.0300000000000001E-3</v>
      </c>
      <c r="Y153">
        <v>2.4809999999999999</v>
      </c>
      <c r="Z153">
        <v>40001</v>
      </c>
      <c r="AA153">
        <v>160000</v>
      </c>
    </row>
    <row r="154" spans="9:27" x14ac:dyDescent="0.25">
      <c r="I154" t="s">
        <v>485</v>
      </c>
      <c r="J154">
        <v>-0.29680000000000001</v>
      </c>
      <c r="K154">
        <v>0.63380000000000003</v>
      </c>
      <c r="L154">
        <v>3.375E-3</v>
      </c>
      <c r="M154">
        <v>-1.5449999999999999</v>
      </c>
      <c r="N154">
        <v>-0.3004</v>
      </c>
      <c r="O154">
        <v>0.96250000000000002</v>
      </c>
      <c r="P154">
        <v>40001</v>
      </c>
      <c r="Q154">
        <v>160000</v>
      </c>
      <c r="S154" t="s">
        <v>332</v>
      </c>
      <c r="T154">
        <v>1.383</v>
      </c>
      <c r="U154">
        <v>1.1419999999999999</v>
      </c>
      <c r="V154">
        <v>1.464E-2</v>
      </c>
      <c r="W154">
        <v>-0.89229999999999998</v>
      </c>
      <c r="X154">
        <v>1.387</v>
      </c>
      <c r="Y154">
        <v>3.6259999999999999</v>
      </c>
      <c r="Z154">
        <v>40001</v>
      </c>
      <c r="AA154">
        <v>160000</v>
      </c>
    </row>
    <row r="155" spans="9:27" x14ac:dyDescent="0.25">
      <c r="I155" t="s">
        <v>486</v>
      </c>
      <c r="J155">
        <v>1.895</v>
      </c>
      <c r="K155">
        <v>1.954</v>
      </c>
      <c r="L155">
        <v>4.5409999999999999E-2</v>
      </c>
      <c r="M155">
        <v>-1.7769999999999999</v>
      </c>
      <c r="N155">
        <v>1.8240000000000001</v>
      </c>
      <c r="O155">
        <v>5.99</v>
      </c>
      <c r="P155">
        <v>40001</v>
      </c>
      <c r="Q155">
        <v>160000</v>
      </c>
      <c r="S155" t="s">
        <v>333</v>
      </c>
      <c r="T155">
        <v>1.391</v>
      </c>
      <c r="U155">
        <v>1.3420000000000001</v>
      </c>
      <c r="V155">
        <v>1.453E-2</v>
      </c>
      <c r="W155">
        <v>-1.2829999999999999</v>
      </c>
      <c r="X155">
        <v>1.395</v>
      </c>
      <c r="Y155">
        <v>4.0140000000000002</v>
      </c>
      <c r="Z155">
        <v>40001</v>
      </c>
      <c r="AA155">
        <v>160000</v>
      </c>
    </row>
    <row r="156" spans="9:27" x14ac:dyDescent="0.25">
      <c r="I156" t="s">
        <v>487</v>
      </c>
      <c r="J156">
        <v>2.1280000000000001</v>
      </c>
      <c r="K156">
        <v>0.82410000000000005</v>
      </c>
      <c r="L156">
        <v>9.2169999999999995E-3</v>
      </c>
      <c r="M156">
        <v>0.52049999999999996</v>
      </c>
      <c r="N156">
        <v>2.1219999999999999</v>
      </c>
      <c r="O156">
        <v>3.7669999999999999</v>
      </c>
      <c r="P156">
        <v>40001</v>
      </c>
      <c r="Q156">
        <v>160000</v>
      </c>
    </row>
    <row r="157" spans="9:27" x14ac:dyDescent="0.25">
      <c r="I157" t="s">
        <v>488</v>
      </c>
      <c r="J157">
        <v>3.8340000000000001</v>
      </c>
      <c r="K157">
        <v>2.024</v>
      </c>
      <c r="L157">
        <v>5.3900000000000003E-2</v>
      </c>
      <c r="M157">
        <v>0.1676</v>
      </c>
      <c r="N157">
        <v>3.71</v>
      </c>
      <c r="O157">
        <v>8.0589999999999993</v>
      </c>
      <c r="P157">
        <v>40001</v>
      </c>
      <c r="Q157">
        <v>160000</v>
      </c>
    </row>
    <row r="158" spans="9:27" x14ac:dyDescent="0.25">
      <c r="I158" t="s">
        <v>489</v>
      </c>
      <c r="J158">
        <v>1.2749999999999999</v>
      </c>
      <c r="K158">
        <v>1.2170000000000001</v>
      </c>
      <c r="L158">
        <v>3.5099999999999999E-2</v>
      </c>
      <c r="M158">
        <v>-1.135</v>
      </c>
      <c r="N158">
        <v>1.2709999999999999</v>
      </c>
      <c r="O158">
        <v>3.67</v>
      </c>
      <c r="P158">
        <v>40001</v>
      </c>
      <c r="Q158">
        <v>160000</v>
      </c>
    </row>
    <row r="159" spans="9:27" x14ac:dyDescent="0.25">
      <c r="I159" t="s">
        <v>490</v>
      </c>
      <c r="J159">
        <v>1.1279999999999999</v>
      </c>
      <c r="K159">
        <v>1.22</v>
      </c>
      <c r="L159">
        <v>3.4750000000000003E-2</v>
      </c>
      <c r="M159">
        <v>-1.2829999999999999</v>
      </c>
      <c r="N159">
        <v>1.1240000000000001</v>
      </c>
      <c r="O159">
        <v>3.5329999999999999</v>
      </c>
      <c r="P159">
        <v>40001</v>
      </c>
      <c r="Q159">
        <v>160000</v>
      </c>
    </row>
    <row r="160" spans="9:27" x14ac:dyDescent="0.25">
      <c r="I160" t="s">
        <v>491</v>
      </c>
      <c r="J160">
        <v>1.2090000000000001</v>
      </c>
      <c r="K160">
        <v>1.254</v>
      </c>
      <c r="L160">
        <v>3.5650000000000001E-2</v>
      </c>
      <c r="M160">
        <v>-1.2669999999999999</v>
      </c>
      <c r="N160">
        <v>1.204</v>
      </c>
      <c r="O160">
        <v>3.6869999999999998</v>
      </c>
      <c r="P160">
        <v>40001</v>
      </c>
      <c r="Q160">
        <v>160000</v>
      </c>
    </row>
    <row r="161" spans="9:17" x14ac:dyDescent="0.25">
      <c r="I161" t="s">
        <v>492</v>
      </c>
      <c r="J161">
        <v>2.2040000000000002</v>
      </c>
      <c r="K161">
        <v>1.0820000000000001</v>
      </c>
      <c r="L161">
        <v>2.2159999999999999E-2</v>
      </c>
      <c r="M161">
        <v>8.6999999999999994E-2</v>
      </c>
      <c r="N161">
        <v>2.194</v>
      </c>
      <c r="O161">
        <v>4.3719999999999999</v>
      </c>
      <c r="P161">
        <v>40001</v>
      </c>
      <c r="Q161">
        <v>160000</v>
      </c>
    </row>
    <row r="162" spans="9:17" x14ac:dyDescent="0.25">
      <c r="I162" t="s">
        <v>493</v>
      </c>
      <c r="J162">
        <v>2.048</v>
      </c>
      <c r="K162">
        <v>1.0049999999999999</v>
      </c>
      <c r="L162">
        <v>2.6100000000000002E-2</v>
      </c>
      <c r="M162">
        <v>6.8110000000000004E-2</v>
      </c>
      <c r="N162">
        <v>2.044</v>
      </c>
      <c r="O162">
        <v>4.0430000000000001</v>
      </c>
      <c r="P162">
        <v>40001</v>
      </c>
      <c r="Q162">
        <v>160000</v>
      </c>
    </row>
    <row r="163" spans="9:17" x14ac:dyDescent="0.25">
      <c r="I163" t="s">
        <v>494</v>
      </c>
      <c r="J163">
        <v>2.0750000000000002</v>
      </c>
      <c r="K163">
        <v>1.077</v>
      </c>
      <c r="L163">
        <v>2.7560000000000001E-2</v>
      </c>
      <c r="M163">
        <v>-5.2229999999999999E-2</v>
      </c>
      <c r="N163">
        <v>2.073</v>
      </c>
      <c r="O163">
        <v>4.2089999999999996</v>
      </c>
      <c r="P163">
        <v>40001</v>
      </c>
      <c r="Q163">
        <v>160000</v>
      </c>
    </row>
    <row r="164" spans="9:17" x14ac:dyDescent="0.25">
      <c r="I164" t="s">
        <v>495</v>
      </c>
      <c r="J164">
        <v>2.0169999999999999</v>
      </c>
      <c r="K164">
        <v>0.92649999999999999</v>
      </c>
      <c r="L164">
        <v>2.3439999999999999E-2</v>
      </c>
      <c r="M164">
        <v>0.1804</v>
      </c>
      <c r="N164">
        <v>2.0179999999999998</v>
      </c>
      <c r="O164">
        <v>3.8410000000000002</v>
      </c>
      <c r="P164">
        <v>40001</v>
      </c>
      <c r="Q164">
        <v>160000</v>
      </c>
    </row>
    <row r="165" spans="9:17" x14ac:dyDescent="0.25">
      <c r="I165" t="s">
        <v>496</v>
      </c>
      <c r="J165">
        <v>2.1829999999999998</v>
      </c>
      <c r="K165">
        <v>0.79859999999999998</v>
      </c>
      <c r="L165">
        <v>1.9709999999999998E-2</v>
      </c>
      <c r="M165">
        <v>0.62970000000000004</v>
      </c>
      <c r="N165">
        <v>2.1739999999999999</v>
      </c>
      <c r="O165">
        <v>3.7759999999999998</v>
      </c>
      <c r="P165">
        <v>40001</v>
      </c>
      <c r="Q165">
        <v>160000</v>
      </c>
    </row>
    <row r="166" spans="9:17" x14ac:dyDescent="0.25">
      <c r="I166" t="s">
        <v>497</v>
      </c>
      <c r="J166">
        <v>1.72</v>
      </c>
      <c r="K166">
        <v>1.32</v>
      </c>
      <c r="L166">
        <v>3.2680000000000001E-2</v>
      </c>
      <c r="M166">
        <v>-0.87370000000000003</v>
      </c>
      <c r="N166">
        <v>1.7110000000000001</v>
      </c>
      <c r="O166">
        <v>4.3609999999999998</v>
      </c>
      <c r="P166">
        <v>40001</v>
      </c>
      <c r="Q166">
        <v>160000</v>
      </c>
    </row>
    <row r="167" spans="9:17" x14ac:dyDescent="0.25">
      <c r="I167" t="s">
        <v>498</v>
      </c>
      <c r="J167">
        <v>0.26900000000000002</v>
      </c>
      <c r="K167">
        <v>0.75770000000000004</v>
      </c>
      <c r="L167">
        <v>8.9569999999999997E-3</v>
      </c>
      <c r="M167">
        <v>-1.2050000000000001</v>
      </c>
      <c r="N167">
        <v>0.26269999999999999</v>
      </c>
      <c r="O167">
        <v>1.792</v>
      </c>
      <c r="P167">
        <v>40001</v>
      </c>
      <c r="Q167">
        <v>160000</v>
      </c>
    </row>
    <row r="168" spans="9:17" x14ac:dyDescent="0.25">
      <c r="I168" t="s">
        <v>499</v>
      </c>
      <c r="J168">
        <v>0.39600000000000002</v>
      </c>
      <c r="K168">
        <v>0.83530000000000004</v>
      </c>
      <c r="L168">
        <v>1.1690000000000001E-2</v>
      </c>
      <c r="M168">
        <v>-1.226</v>
      </c>
      <c r="N168">
        <v>0.38769999999999999</v>
      </c>
      <c r="O168">
        <v>2.0699999999999998</v>
      </c>
      <c r="P168">
        <v>40001</v>
      </c>
      <c r="Q168">
        <v>160000</v>
      </c>
    </row>
    <row r="169" spans="9:17" x14ac:dyDescent="0.25">
      <c r="I169" t="s">
        <v>500</v>
      </c>
      <c r="J169">
        <v>0.32269999999999999</v>
      </c>
      <c r="K169">
        <v>0.93620000000000003</v>
      </c>
      <c r="L169">
        <v>9.6450000000000008E-3</v>
      </c>
      <c r="M169">
        <v>-1.528</v>
      </c>
      <c r="N169">
        <v>0.32469999999999999</v>
      </c>
      <c r="O169">
        <v>2.1669999999999998</v>
      </c>
      <c r="P169">
        <v>40001</v>
      </c>
      <c r="Q169">
        <v>160000</v>
      </c>
    </row>
    <row r="170" spans="9:17" x14ac:dyDescent="0.25">
      <c r="I170" t="s">
        <v>501</v>
      </c>
      <c r="J170">
        <v>1.716</v>
      </c>
      <c r="K170">
        <v>0.82469999999999999</v>
      </c>
      <c r="L170">
        <v>8.9130000000000008E-3</v>
      </c>
      <c r="M170">
        <v>9.2329999999999995E-2</v>
      </c>
      <c r="N170">
        <v>1.71</v>
      </c>
      <c r="O170">
        <v>3.3610000000000002</v>
      </c>
      <c r="P170">
        <v>40001</v>
      </c>
      <c r="Q170">
        <v>160000</v>
      </c>
    </row>
    <row r="171" spans="9:17" x14ac:dyDescent="0.25">
      <c r="I171" t="s">
        <v>502</v>
      </c>
      <c r="J171">
        <v>0.56469999999999998</v>
      </c>
      <c r="K171">
        <v>0.31069999999999998</v>
      </c>
      <c r="L171">
        <v>1.6199999999999999E-3</v>
      </c>
      <c r="M171">
        <v>-2.58E-2</v>
      </c>
      <c r="N171">
        <v>0.56569999999999998</v>
      </c>
      <c r="O171">
        <v>1.1739999999999999</v>
      </c>
      <c r="P171">
        <v>40001</v>
      </c>
      <c r="Q171">
        <v>160000</v>
      </c>
    </row>
    <row r="172" spans="9:17" x14ac:dyDescent="0.25">
      <c r="I172" t="s">
        <v>503</v>
      </c>
      <c r="J172">
        <v>0.33069999999999999</v>
      </c>
      <c r="K172">
        <v>0.33090000000000003</v>
      </c>
      <c r="L172">
        <v>1.572E-3</v>
      </c>
      <c r="M172">
        <v>-0.28389999999999999</v>
      </c>
      <c r="N172">
        <v>0.31730000000000003</v>
      </c>
      <c r="O172">
        <v>1.0109999999999999</v>
      </c>
      <c r="P172">
        <v>40001</v>
      </c>
      <c r="Q172">
        <v>160000</v>
      </c>
    </row>
    <row r="173" spans="9:17" x14ac:dyDescent="0.25">
      <c r="I173" t="s">
        <v>504</v>
      </c>
      <c r="J173">
        <v>0.27579999999999999</v>
      </c>
      <c r="K173">
        <v>0.37790000000000001</v>
      </c>
      <c r="L173">
        <v>1.4430000000000001E-3</v>
      </c>
      <c r="M173">
        <v>-0.44040000000000001</v>
      </c>
      <c r="N173">
        <v>0.25850000000000001</v>
      </c>
      <c r="O173">
        <v>1.0580000000000001</v>
      </c>
      <c r="P173">
        <v>40001</v>
      </c>
      <c r="Q173">
        <v>160000</v>
      </c>
    </row>
    <row r="174" spans="9:17" x14ac:dyDescent="0.25">
      <c r="I174" t="s">
        <v>505</v>
      </c>
      <c r="J174">
        <v>0.27700000000000002</v>
      </c>
      <c r="K174">
        <v>0.61929999999999996</v>
      </c>
      <c r="L174">
        <v>2.4810000000000001E-3</v>
      </c>
      <c r="M174">
        <v>-0.96050000000000002</v>
      </c>
      <c r="N174">
        <v>0.28320000000000001</v>
      </c>
      <c r="O174">
        <v>1.49</v>
      </c>
      <c r="P174">
        <v>40001</v>
      </c>
      <c r="Q174">
        <v>160000</v>
      </c>
    </row>
    <row r="175" spans="9:17" x14ac:dyDescent="0.25">
      <c r="I175" t="s">
        <v>506</v>
      </c>
      <c r="J175">
        <v>2.4689999999999999</v>
      </c>
      <c r="K175">
        <v>1.978</v>
      </c>
      <c r="L175">
        <v>4.6600000000000003E-2</v>
      </c>
      <c r="M175">
        <v>-1.2490000000000001</v>
      </c>
      <c r="N175">
        <v>2.4039999999999999</v>
      </c>
      <c r="O175">
        <v>6.61</v>
      </c>
      <c r="P175">
        <v>40001</v>
      </c>
      <c r="Q175">
        <v>160000</v>
      </c>
    </row>
    <row r="176" spans="9:17" x14ac:dyDescent="0.25">
      <c r="I176" t="s">
        <v>507</v>
      </c>
      <c r="J176">
        <v>2.702</v>
      </c>
      <c r="K176">
        <v>0.8145</v>
      </c>
      <c r="L176">
        <v>8.6479999999999994E-3</v>
      </c>
      <c r="M176">
        <v>1.085</v>
      </c>
      <c r="N176">
        <v>2.7069999999999999</v>
      </c>
      <c r="O176">
        <v>4.2960000000000003</v>
      </c>
      <c r="P176">
        <v>40001</v>
      </c>
      <c r="Q176">
        <v>160000</v>
      </c>
    </row>
    <row r="177" spans="9:17" x14ac:dyDescent="0.25">
      <c r="I177" t="s">
        <v>508</v>
      </c>
      <c r="J177">
        <v>4.4080000000000004</v>
      </c>
      <c r="K177">
        <v>2.0470000000000002</v>
      </c>
      <c r="L177">
        <v>5.4949999999999999E-2</v>
      </c>
      <c r="M177">
        <v>0.67310000000000003</v>
      </c>
      <c r="N177">
        <v>4.2949999999999999</v>
      </c>
      <c r="O177">
        <v>8.6649999999999991</v>
      </c>
      <c r="P177">
        <v>40001</v>
      </c>
      <c r="Q177">
        <v>160000</v>
      </c>
    </row>
    <row r="178" spans="9:17" x14ac:dyDescent="0.25">
      <c r="I178" t="s">
        <v>509</v>
      </c>
      <c r="J178">
        <v>1.849</v>
      </c>
      <c r="K178">
        <v>1.258</v>
      </c>
      <c r="L178">
        <v>3.662E-2</v>
      </c>
      <c r="M178">
        <v>-0.65590000000000004</v>
      </c>
      <c r="N178">
        <v>1.849</v>
      </c>
      <c r="O178">
        <v>4.3140000000000001</v>
      </c>
      <c r="P178">
        <v>40001</v>
      </c>
      <c r="Q178">
        <v>160000</v>
      </c>
    </row>
    <row r="179" spans="9:17" x14ac:dyDescent="0.25">
      <c r="I179" t="s">
        <v>510</v>
      </c>
      <c r="J179">
        <v>1.702</v>
      </c>
      <c r="K179">
        <v>1.26</v>
      </c>
      <c r="L179">
        <v>3.628E-2</v>
      </c>
      <c r="M179">
        <v>-0.80649999999999999</v>
      </c>
      <c r="N179">
        <v>1.7050000000000001</v>
      </c>
      <c r="O179">
        <v>4.17</v>
      </c>
      <c r="P179">
        <v>40001</v>
      </c>
      <c r="Q179">
        <v>160000</v>
      </c>
    </row>
    <row r="180" spans="9:17" x14ac:dyDescent="0.25">
      <c r="I180" t="s">
        <v>511</v>
      </c>
      <c r="J180">
        <v>1.782</v>
      </c>
      <c r="K180">
        <v>1.294</v>
      </c>
      <c r="L180">
        <v>3.7159999999999999E-2</v>
      </c>
      <c r="M180">
        <v>-0.79220000000000002</v>
      </c>
      <c r="N180">
        <v>1.786</v>
      </c>
      <c r="O180">
        <v>4.3170000000000002</v>
      </c>
      <c r="P180">
        <v>40001</v>
      </c>
      <c r="Q180">
        <v>160000</v>
      </c>
    </row>
    <row r="181" spans="9:17" x14ac:dyDescent="0.25">
      <c r="I181" t="s">
        <v>512</v>
      </c>
      <c r="J181">
        <v>2.778</v>
      </c>
      <c r="K181">
        <v>1.127</v>
      </c>
      <c r="L181">
        <v>2.3800000000000002E-2</v>
      </c>
      <c r="M181">
        <v>0.55330000000000001</v>
      </c>
      <c r="N181">
        <v>2.7789999999999999</v>
      </c>
      <c r="O181">
        <v>5.0090000000000003</v>
      </c>
      <c r="P181">
        <v>40001</v>
      </c>
      <c r="Q181">
        <v>160000</v>
      </c>
    </row>
    <row r="182" spans="9:17" x14ac:dyDescent="0.25">
      <c r="I182" t="s">
        <v>513</v>
      </c>
      <c r="J182">
        <v>2.6219999999999999</v>
      </c>
      <c r="K182">
        <v>1.0509999999999999</v>
      </c>
      <c r="L182">
        <v>2.7740000000000001E-2</v>
      </c>
      <c r="M182">
        <v>0.54420000000000002</v>
      </c>
      <c r="N182">
        <v>2.6230000000000002</v>
      </c>
      <c r="O182">
        <v>4.694</v>
      </c>
      <c r="P182">
        <v>40001</v>
      </c>
      <c r="Q182">
        <v>160000</v>
      </c>
    </row>
    <row r="183" spans="9:17" x14ac:dyDescent="0.25">
      <c r="I183" t="s">
        <v>514</v>
      </c>
      <c r="J183">
        <v>2.6480000000000001</v>
      </c>
      <c r="K183">
        <v>1.121</v>
      </c>
      <c r="L183">
        <v>2.9190000000000001E-2</v>
      </c>
      <c r="M183">
        <v>0.42330000000000001</v>
      </c>
      <c r="N183">
        <v>2.6509999999999998</v>
      </c>
      <c r="O183">
        <v>4.8529999999999998</v>
      </c>
      <c r="P183">
        <v>40001</v>
      </c>
      <c r="Q183">
        <v>160000</v>
      </c>
    </row>
    <row r="184" spans="9:17" x14ac:dyDescent="0.25">
      <c r="I184" t="s">
        <v>515</v>
      </c>
      <c r="J184">
        <v>2.5910000000000002</v>
      </c>
      <c r="K184">
        <v>0.97589999999999999</v>
      </c>
      <c r="L184">
        <v>2.5069999999999999E-2</v>
      </c>
      <c r="M184">
        <v>0.64980000000000004</v>
      </c>
      <c r="N184">
        <v>2.5950000000000002</v>
      </c>
      <c r="O184">
        <v>4.5060000000000002</v>
      </c>
      <c r="P184">
        <v>40001</v>
      </c>
      <c r="Q184">
        <v>160000</v>
      </c>
    </row>
    <row r="185" spans="9:17" x14ac:dyDescent="0.25">
      <c r="I185" t="s">
        <v>516</v>
      </c>
      <c r="J185">
        <v>2.7570000000000001</v>
      </c>
      <c r="K185">
        <v>0.8579</v>
      </c>
      <c r="L185">
        <v>2.1389999999999999E-2</v>
      </c>
      <c r="M185">
        <v>1.077</v>
      </c>
      <c r="N185">
        <v>2.7519999999999998</v>
      </c>
      <c r="O185">
        <v>4.4580000000000002</v>
      </c>
      <c r="P185">
        <v>40001</v>
      </c>
      <c r="Q185">
        <v>160000</v>
      </c>
    </row>
    <row r="186" spans="9:17" x14ac:dyDescent="0.25">
      <c r="I186" t="s">
        <v>517</v>
      </c>
      <c r="J186">
        <v>2.2930000000000001</v>
      </c>
      <c r="K186">
        <v>1.3580000000000001</v>
      </c>
      <c r="L186">
        <v>3.4259999999999999E-2</v>
      </c>
      <c r="M186">
        <v>-0.40479999999999999</v>
      </c>
      <c r="N186">
        <v>2.2869999999999999</v>
      </c>
      <c r="O186">
        <v>4.9950000000000001</v>
      </c>
      <c r="P186">
        <v>40001</v>
      </c>
      <c r="Q186">
        <v>160000</v>
      </c>
    </row>
    <row r="187" spans="9:17" x14ac:dyDescent="0.25">
      <c r="I187" t="s">
        <v>518</v>
      </c>
      <c r="J187">
        <v>0.84279999999999999</v>
      </c>
      <c r="K187">
        <v>0.74139999999999995</v>
      </c>
      <c r="L187">
        <v>9.7979999999999994E-3</v>
      </c>
      <c r="M187">
        <v>-0.62329999999999997</v>
      </c>
      <c r="N187">
        <v>0.8458</v>
      </c>
      <c r="O187">
        <v>2.3010000000000002</v>
      </c>
      <c r="P187">
        <v>40001</v>
      </c>
      <c r="Q187">
        <v>160000</v>
      </c>
    </row>
    <row r="188" spans="9:17" x14ac:dyDescent="0.25">
      <c r="I188" t="s">
        <v>519</v>
      </c>
      <c r="J188">
        <v>0.9698</v>
      </c>
      <c r="K188">
        <v>0.8367</v>
      </c>
      <c r="L188">
        <v>1.281E-2</v>
      </c>
      <c r="M188">
        <v>-0.67359999999999998</v>
      </c>
      <c r="N188">
        <v>0.96950000000000003</v>
      </c>
      <c r="O188">
        <v>2.63</v>
      </c>
      <c r="P188">
        <v>40001</v>
      </c>
      <c r="Q188">
        <v>160000</v>
      </c>
    </row>
    <row r="189" spans="9:17" x14ac:dyDescent="0.25">
      <c r="I189" t="s">
        <v>520</v>
      </c>
      <c r="J189">
        <v>0.89649999999999996</v>
      </c>
      <c r="K189">
        <v>0.99399999999999999</v>
      </c>
      <c r="L189">
        <v>1.0630000000000001E-2</v>
      </c>
      <c r="M189">
        <v>-1.077</v>
      </c>
      <c r="N189">
        <v>0.89929999999999999</v>
      </c>
      <c r="O189">
        <v>2.863</v>
      </c>
      <c r="P189">
        <v>40001</v>
      </c>
      <c r="Q189">
        <v>160000</v>
      </c>
    </row>
    <row r="190" spans="9:17" x14ac:dyDescent="0.25">
      <c r="I190" t="s">
        <v>521</v>
      </c>
      <c r="J190">
        <v>2.29</v>
      </c>
      <c r="K190">
        <v>0.81489999999999996</v>
      </c>
      <c r="L190">
        <v>8.3759999999999998E-3</v>
      </c>
      <c r="M190">
        <v>0.66910000000000003</v>
      </c>
      <c r="N190">
        <v>2.2949999999999999</v>
      </c>
      <c r="O190">
        <v>3.8839999999999999</v>
      </c>
      <c r="P190">
        <v>40001</v>
      </c>
      <c r="Q190">
        <v>160000</v>
      </c>
    </row>
    <row r="191" spans="9:17" x14ac:dyDescent="0.25">
      <c r="I191" t="s">
        <v>522</v>
      </c>
      <c r="J191">
        <v>-0.2341</v>
      </c>
      <c r="K191">
        <v>0.27700000000000002</v>
      </c>
      <c r="L191">
        <v>1.3320000000000001E-3</v>
      </c>
      <c r="M191">
        <v>-0.79869999999999997</v>
      </c>
      <c r="N191">
        <v>-0.22600000000000001</v>
      </c>
      <c r="O191">
        <v>0.2969</v>
      </c>
      <c r="P191">
        <v>40001</v>
      </c>
      <c r="Q191">
        <v>160000</v>
      </c>
    </row>
    <row r="192" spans="9:17" x14ac:dyDescent="0.25">
      <c r="I192" t="s">
        <v>523</v>
      </c>
      <c r="J192">
        <v>-0.28899999999999998</v>
      </c>
      <c r="K192">
        <v>0.35749999999999998</v>
      </c>
      <c r="L192">
        <v>1.444E-3</v>
      </c>
      <c r="M192">
        <v>-1.0389999999999999</v>
      </c>
      <c r="N192">
        <v>-0.27110000000000001</v>
      </c>
      <c r="O192">
        <v>0.3826</v>
      </c>
      <c r="P192">
        <v>40001</v>
      </c>
      <c r="Q192">
        <v>160000</v>
      </c>
    </row>
    <row r="193" spans="9:17" x14ac:dyDescent="0.25">
      <c r="I193" t="s">
        <v>524</v>
      </c>
      <c r="J193">
        <v>-0.28770000000000001</v>
      </c>
      <c r="K193">
        <v>0.5917</v>
      </c>
      <c r="L193">
        <v>2.3960000000000001E-3</v>
      </c>
      <c r="M193">
        <v>-1.4570000000000001</v>
      </c>
      <c r="N193">
        <v>-0.28710000000000002</v>
      </c>
      <c r="O193">
        <v>0.88170000000000004</v>
      </c>
      <c r="P193">
        <v>40001</v>
      </c>
      <c r="Q193">
        <v>160000</v>
      </c>
    </row>
    <row r="194" spans="9:17" x14ac:dyDescent="0.25">
      <c r="I194" t="s">
        <v>525</v>
      </c>
      <c r="J194">
        <v>1.9039999999999999</v>
      </c>
      <c r="K194">
        <v>1.966</v>
      </c>
      <c r="L194">
        <v>4.6559999999999997E-2</v>
      </c>
      <c r="M194">
        <v>-1.786</v>
      </c>
      <c r="N194">
        <v>1.831</v>
      </c>
      <c r="O194">
        <v>6.0330000000000004</v>
      </c>
      <c r="P194">
        <v>40001</v>
      </c>
      <c r="Q194">
        <v>160000</v>
      </c>
    </row>
    <row r="195" spans="9:17" x14ac:dyDescent="0.25">
      <c r="I195" t="s">
        <v>526</v>
      </c>
      <c r="J195">
        <v>2.137</v>
      </c>
      <c r="K195">
        <v>0.79349999999999998</v>
      </c>
      <c r="L195">
        <v>8.6990000000000001E-3</v>
      </c>
      <c r="M195">
        <v>0.58030000000000004</v>
      </c>
      <c r="N195">
        <v>2.133</v>
      </c>
      <c r="O195">
        <v>3.7069999999999999</v>
      </c>
      <c r="P195">
        <v>40001</v>
      </c>
      <c r="Q195">
        <v>160000</v>
      </c>
    </row>
    <row r="196" spans="9:17" x14ac:dyDescent="0.25">
      <c r="I196" t="s">
        <v>527</v>
      </c>
      <c r="J196">
        <v>3.843</v>
      </c>
      <c r="K196">
        <v>2.0339999999999998</v>
      </c>
      <c r="L196">
        <v>5.4879999999999998E-2</v>
      </c>
      <c r="M196">
        <v>0.15670000000000001</v>
      </c>
      <c r="N196">
        <v>3.7280000000000002</v>
      </c>
      <c r="O196">
        <v>8.1039999999999992</v>
      </c>
      <c r="P196">
        <v>40001</v>
      </c>
      <c r="Q196">
        <v>160000</v>
      </c>
    </row>
    <row r="197" spans="9:17" x14ac:dyDescent="0.25">
      <c r="I197" t="s">
        <v>528</v>
      </c>
      <c r="J197">
        <v>1.284</v>
      </c>
      <c r="K197">
        <v>1.2370000000000001</v>
      </c>
      <c r="L197">
        <v>3.6479999999999999E-2</v>
      </c>
      <c r="M197">
        <v>-1.1619999999999999</v>
      </c>
      <c r="N197">
        <v>1.2829999999999999</v>
      </c>
      <c r="O197">
        <v>3.7229999999999999</v>
      </c>
      <c r="P197">
        <v>40001</v>
      </c>
      <c r="Q197">
        <v>160000</v>
      </c>
    </row>
    <row r="198" spans="9:17" x14ac:dyDescent="0.25">
      <c r="I198" t="s">
        <v>529</v>
      </c>
      <c r="J198">
        <v>1.137</v>
      </c>
      <c r="K198">
        <v>1.24</v>
      </c>
      <c r="L198">
        <v>3.6139999999999999E-2</v>
      </c>
      <c r="M198">
        <v>-1.3109999999999999</v>
      </c>
      <c r="N198">
        <v>1.135</v>
      </c>
      <c r="O198">
        <v>3.59</v>
      </c>
      <c r="P198">
        <v>40001</v>
      </c>
      <c r="Q198">
        <v>160000</v>
      </c>
    </row>
    <row r="199" spans="9:17" x14ac:dyDescent="0.25">
      <c r="I199" t="s">
        <v>530</v>
      </c>
      <c r="J199">
        <v>1.218</v>
      </c>
      <c r="K199">
        <v>1.274</v>
      </c>
      <c r="L199">
        <v>3.703E-2</v>
      </c>
      <c r="M199">
        <v>-1.29</v>
      </c>
      <c r="N199">
        <v>1.2150000000000001</v>
      </c>
      <c r="O199">
        <v>3.74</v>
      </c>
      <c r="P199">
        <v>40001</v>
      </c>
      <c r="Q199">
        <v>160000</v>
      </c>
    </row>
    <row r="200" spans="9:17" x14ac:dyDescent="0.25">
      <c r="I200" t="s">
        <v>531</v>
      </c>
      <c r="J200">
        <v>2.2130000000000001</v>
      </c>
      <c r="K200">
        <v>1.103</v>
      </c>
      <c r="L200">
        <v>2.358E-2</v>
      </c>
      <c r="M200">
        <v>6.5989999999999993E-2</v>
      </c>
      <c r="N200">
        <v>2.2050000000000001</v>
      </c>
      <c r="O200">
        <v>4.4219999999999997</v>
      </c>
      <c r="P200">
        <v>40001</v>
      </c>
      <c r="Q200">
        <v>160000</v>
      </c>
    </row>
    <row r="201" spans="9:17" x14ac:dyDescent="0.25">
      <c r="I201" t="s">
        <v>532</v>
      </c>
      <c r="J201">
        <v>2.0569999999999999</v>
      </c>
      <c r="K201">
        <v>1.028</v>
      </c>
      <c r="L201">
        <v>2.7560000000000001E-2</v>
      </c>
      <c r="M201">
        <v>3.9100000000000003E-2</v>
      </c>
      <c r="N201">
        <v>2.0499999999999998</v>
      </c>
      <c r="O201">
        <v>4.1040000000000001</v>
      </c>
      <c r="P201">
        <v>40001</v>
      </c>
      <c r="Q201">
        <v>160000</v>
      </c>
    </row>
    <row r="202" spans="9:17" x14ac:dyDescent="0.25">
      <c r="I202" t="s">
        <v>533</v>
      </c>
      <c r="J202">
        <v>2.0840000000000001</v>
      </c>
      <c r="K202">
        <v>1.099</v>
      </c>
      <c r="L202">
        <v>2.9020000000000001E-2</v>
      </c>
      <c r="M202">
        <v>-8.4080000000000002E-2</v>
      </c>
      <c r="N202">
        <v>2.077</v>
      </c>
      <c r="O202">
        <v>4.2619999999999996</v>
      </c>
      <c r="P202">
        <v>40001</v>
      </c>
      <c r="Q202">
        <v>160000</v>
      </c>
    </row>
    <row r="203" spans="9:17" x14ac:dyDescent="0.25">
      <c r="I203" t="s">
        <v>534</v>
      </c>
      <c r="J203">
        <v>2.0259999999999998</v>
      </c>
      <c r="K203">
        <v>0.95240000000000002</v>
      </c>
      <c r="L203">
        <v>2.4899999999999999E-2</v>
      </c>
      <c r="M203">
        <v>0.14749999999999999</v>
      </c>
      <c r="N203">
        <v>2.0249999999999999</v>
      </c>
      <c r="O203">
        <v>3.9060000000000001</v>
      </c>
      <c r="P203">
        <v>40001</v>
      </c>
      <c r="Q203">
        <v>160000</v>
      </c>
    </row>
    <row r="204" spans="9:17" x14ac:dyDescent="0.25">
      <c r="I204" t="s">
        <v>535</v>
      </c>
      <c r="J204">
        <v>2.1920000000000002</v>
      </c>
      <c r="K204">
        <v>0.82809999999999995</v>
      </c>
      <c r="L204">
        <v>2.1180000000000001E-2</v>
      </c>
      <c r="M204">
        <v>0.58689999999999998</v>
      </c>
      <c r="N204">
        <v>2.181</v>
      </c>
      <c r="O204">
        <v>3.8450000000000002</v>
      </c>
      <c r="P204">
        <v>40001</v>
      </c>
      <c r="Q204">
        <v>160000</v>
      </c>
    </row>
    <row r="205" spans="9:17" x14ac:dyDescent="0.25">
      <c r="I205" t="s">
        <v>536</v>
      </c>
      <c r="J205">
        <v>1.7290000000000001</v>
      </c>
      <c r="K205">
        <v>1.34</v>
      </c>
      <c r="L205">
        <v>3.4119999999999998E-2</v>
      </c>
      <c r="M205">
        <v>-0.91210000000000002</v>
      </c>
      <c r="N205">
        <v>1.7210000000000001</v>
      </c>
      <c r="O205">
        <v>4.4119999999999999</v>
      </c>
      <c r="P205">
        <v>40001</v>
      </c>
      <c r="Q205">
        <v>160000</v>
      </c>
    </row>
    <row r="206" spans="9:17" x14ac:dyDescent="0.25">
      <c r="I206" t="s">
        <v>537</v>
      </c>
      <c r="J206">
        <v>0.27810000000000001</v>
      </c>
      <c r="K206">
        <v>0.6855</v>
      </c>
      <c r="L206">
        <v>9.3740000000000004E-3</v>
      </c>
      <c r="M206">
        <v>-1.0629999999999999</v>
      </c>
      <c r="N206">
        <v>0.27129999999999999</v>
      </c>
      <c r="O206">
        <v>1.65</v>
      </c>
      <c r="P206">
        <v>40001</v>
      </c>
      <c r="Q206">
        <v>160000</v>
      </c>
    </row>
    <row r="207" spans="9:17" x14ac:dyDescent="0.25">
      <c r="I207" t="s">
        <v>538</v>
      </c>
      <c r="J207">
        <v>0.40500000000000003</v>
      </c>
      <c r="K207">
        <v>0.79110000000000003</v>
      </c>
      <c r="L207">
        <v>1.243E-2</v>
      </c>
      <c r="M207">
        <v>-1.129</v>
      </c>
      <c r="N207">
        <v>0.3972</v>
      </c>
      <c r="O207">
        <v>1.99</v>
      </c>
      <c r="P207">
        <v>40001</v>
      </c>
      <c r="Q207">
        <v>160000</v>
      </c>
    </row>
    <row r="208" spans="9:17" x14ac:dyDescent="0.25">
      <c r="I208" t="s">
        <v>539</v>
      </c>
      <c r="J208">
        <v>0.33179999999999998</v>
      </c>
      <c r="K208">
        <v>0.9909</v>
      </c>
      <c r="L208">
        <v>1.1010000000000001E-2</v>
      </c>
      <c r="M208">
        <v>-1.617</v>
      </c>
      <c r="N208">
        <v>0.32829999999999998</v>
      </c>
      <c r="O208">
        <v>2.2909999999999999</v>
      </c>
      <c r="P208">
        <v>40001</v>
      </c>
      <c r="Q208">
        <v>160000</v>
      </c>
    </row>
    <row r="209" spans="9:17" x14ac:dyDescent="0.25">
      <c r="I209" t="s">
        <v>540</v>
      </c>
      <c r="J209">
        <v>1.7250000000000001</v>
      </c>
      <c r="K209">
        <v>0.79500000000000004</v>
      </c>
      <c r="L209">
        <v>8.3809999999999996E-3</v>
      </c>
      <c r="M209">
        <v>0.16450000000000001</v>
      </c>
      <c r="N209">
        <v>1.722</v>
      </c>
      <c r="O209">
        <v>3.3010000000000002</v>
      </c>
      <c r="P209">
        <v>40001</v>
      </c>
      <c r="Q209">
        <v>160000</v>
      </c>
    </row>
    <row r="210" spans="9:17" x14ac:dyDescent="0.25">
      <c r="I210" t="s">
        <v>541</v>
      </c>
      <c r="J210">
        <v>-5.4879999999999998E-2</v>
      </c>
      <c r="K210">
        <v>0.38700000000000001</v>
      </c>
      <c r="L210">
        <v>1.655E-3</v>
      </c>
      <c r="M210">
        <v>-0.85160000000000002</v>
      </c>
      <c r="N210">
        <v>-4.6339999999999999E-2</v>
      </c>
      <c r="O210">
        <v>0.71209999999999996</v>
      </c>
      <c r="P210">
        <v>40001</v>
      </c>
      <c r="Q210">
        <v>160000</v>
      </c>
    </row>
    <row r="211" spans="9:17" x14ac:dyDescent="0.25">
      <c r="I211" t="s">
        <v>542</v>
      </c>
      <c r="J211">
        <v>-5.3679999999999999E-2</v>
      </c>
      <c r="K211">
        <v>0.52249999999999996</v>
      </c>
      <c r="L211">
        <v>1.833E-3</v>
      </c>
      <c r="M211">
        <v>-1.091</v>
      </c>
      <c r="N211">
        <v>-5.3400000000000003E-2</v>
      </c>
      <c r="O211">
        <v>0.98140000000000005</v>
      </c>
      <c r="P211">
        <v>40001</v>
      </c>
      <c r="Q211">
        <v>160000</v>
      </c>
    </row>
    <row r="212" spans="9:17" x14ac:dyDescent="0.25">
      <c r="I212" t="s">
        <v>543</v>
      </c>
      <c r="J212">
        <v>2.1389999999999998</v>
      </c>
      <c r="K212">
        <v>1.9650000000000001</v>
      </c>
      <c r="L212">
        <v>4.6710000000000002E-2</v>
      </c>
      <c r="M212">
        <v>-1.5620000000000001</v>
      </c>
      <c r="N212">
        <v>2.0680000000000001</v>
      </c>
      <c r="O212">
        <v>6.2569999999999997</v>
      </c>
      <c r="P212">
        <v>40001</v>
      </c>
      <c r="Q212">
        <v>160000</v>
      </c>
    </row>
    <row r="213" spans="9:17" x14ac:dyDescent="0.25">
      <c r="I213" t="s">
        <v>544</v>
      </c>
      <c r="J213">
        <v>2.371</v>
      </c>
      <c r="K213">
        <v>0.74450000000000005</v>
      </c>
      <c r="L213">
        <v>8.1250000000000003E-3</v>
      </c>
      <c r="M213">
        <v>0.91200000000000003</v>
      </c>
      <c r="N213">
        <v>2.3679999999999999</v>
      </c>
      <c r="O213">
        <v>3.843</v>
      </c>
      <c r="P213">
        <v>40001</v>
      </c>
      <c r="Q213">
        <v>160000</v>
      </c>
    </row>
    <row r="214" spans="9:17" x14ac:dyDescent="0.25">
      <c r="I214" t="s">
        <v>545</v>
      </c>
      <c r="J214">
        <v>4.077</v>
      </c>
      <c r="K214">
        <v>2.0339999999999998</v>
      </c>
      <c r="L214">
        <v>5.5030000000000003E-2</v>
      </c>
      <c r="M214">
        <v>0.3866</v>
      </c>
      <c r="N214">
        <v>3.9569999999999999</v>
      </c>
      <c r="O214">
        <v>8.3379999999999992</v>
      </c>
      <c r="P214">
        <v>40001</v>
      </c>
      <c r="Q214">
        <v>160000</v>
      </c>
    </row>
    <row r="215" spans="9:17" x14ac:dyDescent="0.25">
      <c r="I215" t="s">
        <v>546</v>
      </c>
      <c r="J215">
        <v>1.518</v>
      </c>
      <c r="K215">
        <v>1.236</v>
      </c>
      <c r="L215">
        <v>3.6679999999999997E-2</v>
      </c>
      <c r="M215">
        <v>-0.92520000000000002</v>
      </c>
      <c r="N215">
        <v>1.5169999999999999</v>
      </c>
      <c r="O215">
        <v>3.952</v>
      </c>
      <c r="P215">
        <v>40001</v>
      </c>
      <c r="Q215">
        <v>160000</v>
      </c>
    </row>
    <row r="216" spans="9:17" x14ac:dyDescent="0.25">
      <c r="I216" t="s">
        <v>547</v>
      </c>
      <c r="J216">
        <v>1.371</v>
      </c>
      <c r="K216">
        <v>1.2390000000000001</v>
      </c>
      <c r="L216">
        <v>3.6339999999999997E-2</v>
      </c>
      <c r="M216">
        <v>-1.077</v>
      </c>
      <c r="N216">
        <v>1.3680000000000001</v>
      </c>
      <c r="O216">
        <v>3.8149999999999999</v>
      </c>
      <c r="P216">
        <v>40001</v>
      </c>
      <c r="Q216">
        <v>160000</v>
      </c>
    </row>
    <row r="217" spans="9:17" x14ac:dyDescent="0.25">
      <c r="I217" t="s">
        <v>548</v>
      </c>
      <c r="J217">
        <v>1.452</v>
      </c>
      <c r="K217">
        <v>1.2729999999999999</v>
      </c>
      <c r="L217">
        <v>3.7229999999999999E-2</v>
      </c>
      <c r="M217">
        <v>-1.0720000000000001</v>
      </c>
      <c r="N217">
        <v>1.4490000000000001</v>
      </c>
      <c r="O217">
        <v>3.9630000000000001</v>
      </c>
      <c r="P217">
        <v>40001</v>
      </c>
      <c r="Q217">
        <v>160000</v>
      </c>
    </row>
    <row r="218" spans="9:17" x14ac:dyDescent="0.25">
      <c r="I218" t="s">
        <v>549</v>
      </c>
      <c r="J218">
        <v>2.4470000000000001</v>
      </c>
      <c r="K218">
        <v>1.103</v>
      </c>
      <c r="L218">
        <v>2.385E-2</v>
      </c>
      <c r="M218">
        <v>0.28510000000000002</v>
      </c>
      <c r="N218">
        <v>2.4390000000000001</v>
      </c>
      <c r="O218">
        <v>4.657</v>
      </c>
      <c r="P218">
        <v>40001</v>
      </c>
      <c r="Q218">
        <v>160000</v>
      </c>
    </row>
    <row r="219" spans="9:17" x14ac:dyDescent="0.25">
      <c r="I219" t="s">
        <v>550</v>
      </c>
      <c r="J219">
        <v>2.2909999999999999</v>
      </c>
      <c r="K219">
        <v>1.0269999999999999</v>
      </c>
      <c r="L219">
        <v>2.7789999999999999E-2</v>
      </c>
      <c r="M219">
        <v>0.26989999999999997</v>
      </c>
      <c r="N219">
        <v>2.2879999999999998</v>
      </c>
      <c r="O219">
        <v>4.3319999999999999</v>
      </c>
      <c r="P219">
        <v>40001</v>
      </c>
      <c r="Q219">
        <v>160000</v>
      </c>
    </row>
    <row r="220" spans="9:17" x14ac:dyDescent="0.25">
      <c r="I220" t="s">
        <v>551</v>
      </c>
      <c r="J220">
        <v>2.3180000000000001</v>
      </c>
      <c r="K220">
        <v>1.0980000000000001</v>
      </c>
      <c r="L220">
        <v>2.9239999999999999E-2</v>
      </c>
      <c r="M220">
        <v>0.14630000000000001</v>
      </c>
      <c r="N220">
        <v>2.3149999999999999</v>
      </c>
      <c r="O220">
        <v>4.4909999999999997</v>
      </c>
      <c r="P220">
        <v>40001</v>
      </c>
      <c r="Q220">
        <v>160000</v>
      </c>
    </row>
    <row r="221" spans="9:17" x14ac:dyDescent="0.25">
      <c r="I221" t="s">
        <v>552</v>
      </c>
      <c r="J221">
        <v>2.2599999999999998</v>
      </c>
      <c r="K221">
        <v>0.95109999999999995</v>
      </c>
      <c r="L221">
        <v>2.5139999999999999E-2</v>
      </c>
      <c r="M221">
        <v>0.37090000000000001</v>
      </c>
      <c r="N221">
        <v>2.262</v>
      </c>
      <c r="O221">
        <v>4.1379999999999999</v>
      </c>
      <c r="P221">
        <v>40001</v>
      </c>
      <c r="Q221">
        <v>160000</v>
      </c>
    </row>
    <row r="222" spans="9:17" x14ac:dyDescent="0.25">
      <c r="I222" t="s">
        <v>553</v>
      </c>
      <c r="J222">
        <v>2.4260000000000002</v>
      </c>
      <c r="K222">
        <v>0.82779999999999998</v>
      </c>
      <c r="L222">
        <v>2.145E-2</v>
      </c>
      <c r="M222">
        <v>0.81950000000000001</v>
      </c>
      <c r="N222">
        <v>2.42</v>
      </c>
      <c r="O222">
        <v>4.0739999999999998</v>
      </c>
      <c r="P222">
        <v>40001</v>
      </c>
      <c r="Q222">
        <v>160000</v>
      </c>
    </row>
    <row r="223" spans="9:17" x14ac:dyDescent="0.25">
      <c r="I223" t="s">
        <v>554</v>
      </c>
      <c r="J223">
        <v>1.9630000000000001</v>
      </c>
      <c r="K223">
        <v>1.3380000000000001</v>
      </c>
      <c r="L223">
        <v>3.431E-2</v>
      </c>
      <c r="M223">
        <v>-0.6825</v>
      </c>
      <c r="N223">
        <v>1.9550000000000001</v>
      </c>
      <c r="O223">
        <v>4.6390000000000002</v>
      </c>
      <c r="P223">
        <v>40001</v>
      </c>
      <c r="Q223">
        <v>160000</v>
      </c>
    </row>
    <row r="224" spans="9:17" x14ac:dyDescent="0.25">
      <c r="I224" t="s">
        <v>555</v>
      </c>
      <c r="J224">
        <v>0.5121</v>
      </c>
      <c r="K224">
        <v>0.72460000000000002</v>
      </c>
      <c r="L224">
        <v>9.9860000000000001E-3</v>
      </c>
      <c r="M224">
        <v>-0.91049999999999998</v>
      </c>
      <c r="N224">
        <v>0.50729999999999997</v>
      </c>
      <c r="O224">
        <v>1.962</v>
      </c>
      <c r="P224">
        <v>40001</v>
      </c>
      <c r="Q224">
        <v>160000</v>
      </c>
    </row>
    <row r="225" spans="9:17" x14ac:dyDescent="0.25">
      <c r="I225" t="s">
        <v>556</v>
      </c>
      <c r="J225">
        <v>0.6391</v>
      </c>
      <c r="K225">
        <v>0.81799999999999995</v>
      </c>
      <c r="L225">
        <v>1.299E-2</v>
      </c>
      <c r="M225">
        <v>-0.94820000000000004</v>
      </c>
      <c r="N225">
        <v>0.6331</v>
      </c>
      <c r="O225">
        <v>2.282</v>
      </c>
      <c r="P225">
        <v>40001</v>
      </c>
      <c r="Q225">
        <v>160000</v>
      </c>
    </row>
    <row r="226" spans="9:17" x14ac:dyDescent="0.25">
      <c r="I226" t="s">
        <v>557</v>
      </c>
      <c r="J226">
        <v>0.56589999999999996</v>
      </c>
      <c r="K226">
        <v>0.97150000000000003</v>
      </c>
      <c r="L226">
        <v>1.081E-2</v>
      </c>
      <c r="M226">
        <v>-1.35</v>
      </c>
      <c r="N226">
        <v>0.56410000000000005</v>
      </c>
      <c r="O226">
        <v>2.496</v>
      </c>
      <c r="P226">
        <v>40001</v>
      </c>
      <c r="Q226">
        <v>160000</v>
      </c>
    </row>
    <row r="227" spans="9:17" x14ac:dyDescent="0.25">
      <c r="I227" t="s">
        <v>558</v>
      </c>
      <c r="J227">
        <v>1.9590000000000001</v>
      </c>
      <c r="K227">
        <v>0.74339999999999995</v>
      </c>
      <c r="L227">
        <v>7.8239999999999994E-3</v>
      </c>
      <c r="M227">
        <v>0.49590000000000001</v>
      </c>
      <c r="N227">
        <v>1.956</v>
      </c>
      <c r="O227">
        <v>3.4350000000000001</v>
      </c>
      <c r="P227">
        <v>40001</v>
      </c>
      <c r="Q227">
        <v>160000</v>
      </c>
    </row>
    <row r="228" spans="9:17" x14ac:dyDescent="0.25">
      <c r="I228" t="s">
        <v>559</v>
      </c>
      <c r="J228">
        <v>1.206E-3</v>
      </c>
      <c r="K228">
        <v>0.65080000000000005</v>
      </c>
      <c r="L228">
        <v>2.6229999999999999E-3</v>
      </c>
      <c r="M228">
        <v>-1.282</v>
      </c>
      <c r="N228" s="27">
        <v>6.6759999999999996E-4</v>
      </c>
      <c r="O228">
        <v>1.2889999999999999</v>
      </c>
      <c r="P228">
        <v>40001</v>
      </c>
      <c r="Q228">
        <v>160000</v>
      </c>
    </row>
    <row r="229" spans="9:17" x14ac:dyDescent="0.25">
      <c r="I229" t="s">
        <v>560</v>
      </c>
      <c r="J229">
        <v>2.1930000000000001</v>
      </c>
      <c r="K229">
        <v>1.99</v>
      </c>
      <c r="L229">
        <v>4.6739999999999997E-2</v>
      </c>
      <c r="M229">
        <v>-1.544</v>
      </c>
      <c r="N229">
        <v>2.129</v>
      </c>
      <c r="O229">
        <v>6.3579999999999997</v>
      </c>
      <c r="P229">
        <v>40001</v>
      </c>
      <c r="Q229">
        <v>160000</v>
      </c>
    </row>
    <row r="230" spans="9:17" x14ac:dyDescent="0.25">
      <c r="I230" t="s">
        <v>561</v>
      </c>
      <c r="J230">
        <v>2.4260000000000002</v>
      </c>
      <c r="K230">
        <v>0.83789999999999998</v>
      </c>
      <c r="L230">
        <v>8.5749999999999993E-3</v>
      </c>
      <c r="M230">
        <v>0.77790000000000004</v>
      </c>
      <c r="N230">
        <v>2.4220000000000002</v>
      </c>
      <c r="O230">
        <v>4.085</v>
      </c>
      <c r="P230">
        <v>40001</v>
      </c>
      <c r="Q230">
        <v>160000</v>
      </c>
    </row>
    <row r="231" spans="9:17" x14ac:dyDescent="0.25">
      <c r="I231" t="s">
        <v>562</v>
      </c>
      <c r="J231">
        <v>4.1319999999999997</v>
      </c>
      <c r="K231">
        <v>2.0590000000000002</v>
      </c>
      <c r="L231">
        <v>5.5059999999999998E-2</v>
      </c>
      <c r="M231">
        <v>0.39550000000000002</v>
      </c>
      <c r="N231">
        <v>4.0190000000000001</v>
      </c>
      <c r="O231">
        <v>8.4290000000000003</v>
      </c>
      <c r="P231">
        <v>40001</v>
      </c>
      <c r="Q231">
        <v>160000</v>
      </c>
    </row>
    <row r="232" spans="9:17" x14ac:dyDescent="0.25">
      <c r="I232" t="s">
        <v>563</v>
      </c>
      <c r="J232">
        <v>1.573</v>
      </c>
      <c r="K232">
        <v>1.2769999999999999</v>
      </c>
      <c r="L232">
        <v>3.6700000000000003E-2</v>
      </c>
      <c r="M232">
        <v>-0.9476</v>
      </c>
      <c r="N232">
        <v>1.569</v>
      </c>
      <c r="O232">
        <v>4.0890000000000004</v>
      </c>
      <c r="P232">
        <v>40001</v>
      </c>
      <c r="Q232">
        <v>160000</v>
      </c>
    </row>
    <row r="233" spans="9:17" x14ac:dyDescent="0.25">
      <c r="I233" t="s">
        <v>564</v>
      </c>
      <c r="J233">
        <v>1.4259999999999999</v>
      </c>
      <c r="K233">
        <v>1.2789999999999999</v>
      </c>
      <c r="L233">
        <v>3.6360000000000003E-2</v>
      </c>
      <c r="M233">
        <v>-1.095</v>
      </c>
      <c r="N233">
        <v>1.4259999999999999</v>
      </c>
      <c r="O233">
        <v>3.9510000000000001</v>
      </c>
      <c r="P233">
        <v>40001</v>
      </c>
      <c r="Q233">
        <v>160000</v>
      </c>
    </row>
    <row r="234" spans="9:17" x14ac:dyDescent="0.25">
      <c r="I234" t="s">
        <v>565</v>
      </c>
      <c r="J234">
        <v>1.5069999999999999</v>
      </c>
      <c r="K234">
        <v>1.3120000000000001</v>
      </c>
      <c r="L234">
        <v>3.7240000000000002E-2</v>
      </c>
      <c r="M234">
        <v>-1.083</v>
      </c>
      <c r="N234">
        <v>1.506</v>
      </c>
      <c r="O234">
        <v>4.0999999999999996</v>
      </c>
      <c r="P234">
        <v>40001</v>
      </c>
      <c r="Q234">
        <v>160000</v>
      </c>
    </row>
    <row r="235" spans="9:17" x14ac:dyDescent="0.25">
      <c r="I235" t="s">
        <v>566</v>
      </c>
      <c r="J235">
        <v>2.5019999999999998</v>
      </c>
      <c r="K235">
        <v>1.147</v>
      </c>
      <c r="L235">
        <v>2.3800000000000002E-2</v>
      </c>
      <c r="M235">
        <v>0.25609999999999999</v>
      </c>
      <c r="N235">
        <v>2.4950000000000001</v>
      </c>
      <c r="O235">
        <v>4.7919999999999998</v>
      </c>
      <c r="P235">
        <v>40001</v>
      </c>
      <c r="Q235">
        <v>160000</v>
      </c>
    </row>
    <row r="236" spans="9:17" x14ac:dyDescent="0.25">
      <c r="I236" t="s">
        <v>567</v>
      </c>
      <c r="J236">
        <v>2.3460000000000001</v>
      </c>
      <c r="K236">
        <v>1.075</v>
      </c>
      <c r="L236">
        <v>2.7789999999999999E-2</v>
      </c>
      <c r="M236">
        <v>0.25</v>
      </c>
      <c r="N236">
        <v>2.34</v>
      </c>
      <c r="O236">
        <v>4.4779999999999998</v>
      </c>
      <c r="P236">
        <v>40001</v>
      </c>
      <c r="Q236">
        <v>160000</v>
      </c>
    </row>
    <row r="237" spans="9:17" x14ac:dyDescent="0.25">
      <c r="I237" t="s">
        <v>568</v>
      </c>
      <c r="J237">
        <v>2.3730000000000002</v>
      </c>
      <c r="K237">
        <v>1.143</v>
      </c>
      <c r="L237">
        <v>2.9250000000000002E-2</v>
      </c>
      <c r="M237">
        <v>0.1234</v>
      </c>
      <c r="N237">
        <v>2.367</v>
      </c>
      <c r="O237">
        <v>4.6360000000000001</v>
      </c>
      <c r="P237">
        <v>40001</v>
      </c>
      <c r="Q237">
        <v>160000</v>
      </c>
    </row>
    <row r="238" spans="9:17" x14ac:dyDescent="0.25">
      <c r="I238" t="s">
        <v>569</v>
      </c>
      <c r="J238">
        <v>2.3149999999999999</v>
      </c>
      <c r="K238">
        <v>1.0009999999999999</v>
      </c>
      <c r="L238">
        <v>2.512E-2</v>
      </c>
      <c r="M238">
        <v>0.34860000000000002</v>
      </c>
      <c r="N238">
        <v>2.3130000000000002</v>
      </c>
      <c r="O238">
        <v>4.2949999999999999</v>
      </c>
      <c r="P238">
        <v>40001</v>
      </c>
      <c r="Q238">
        <v>160000</v>
      </c>
    </row>
    <row r="239" spans="9:17" x14ac:dyDescent="0.25">
      <c r="I239" t="s">
        <v>570</v>
      </c>
      <c r="J239">
        <v>2.4809999999999999</v>
      </c>
      <c r="K239">
        <v>0.88549999999999995</v>
      </c>
      <c r="L239">
        <v>2.1430000000000001E-2</v>
      </c>
      <c r="M239">
        <v>0.76970000000000005</v>
      </c>
      <c r="N239">
        <v>2.4710000000000001</v>
      </c>
      <c r="O239">
        <v>4.2519999999999998</v>
      </c>
      <c r="P239">
        <v>40001</v>
      </c>
      <c r="Q239">
        <v>160000</v>
      </c>
    </row>
    <row r="240" spans="9:17" x14ac:dyDescent="0.25">
      <c r="I240" t="s">
        <v>571</v>
      </c>
      <c r="J240">
        <v>2.0179999999999998</v>
      </c>
      <c r="K240">
        <v>1.377</v>
      </c>
      <c r="L240">
        <v>3.4340000000000002E-2</v>
      </c>
      <c r="M240">
        <v>-0.69799999999999995</v>
      </c>
      <c r="N240">
        <v>2.0099999999999998</v>
      </c>
      <c r="O240">
        <v>4.7729999999999997</v>
      </c>
      <c r="P240">
        <v>40001</v>
      </c>
      <c r="Q240">
        <v>160000</v>
      </c>
    </row>
    <row r="241" spans="9:17" x14ac:dyDescent="0.25">
      <c r="I241" t="s">
        <v>572</v>
      </c>
      <c r="J241">
        <v>0.56699999999999995</v>
      </c>
      <c r="K241">
        <v>0.76639999999999997</v>
      </c>
      <c r="L241">
        <v>9.7579999999999993E-3</v>
      </c>
      <c r="M241">
        <v>-0.93400000000000005</v>
      </c>
      <c r="N241">
        <v>0.56030000000000002</v>
      </c>
      <c r="O241">
        <v>2.093</v>
      </c>
      <c r="P241">
        <v>40001</v>
      </c>
      <c r="Q241">
        <v>160000</v>
      </c>
    </row>
    <row r="242" spans="9:17" x14ac:dyDescent="0.25">
      <c r="I242" t="s">
        <v>573</v>
      </c>
      <c r="J242">
        <v>0.69399999999999995</v>
      </c>
      <c r="K242">
        <v>0.85970000000000002</v>
      </c>
      <c r="L242">
        <v>1.278E-2</v>
      </c>
      <c r="M242">
        <v>-0.97529999999999994</v>
      </c>
      <c r="N242">
        <v>0.68500000000000005</v>
      </c>
      <c r="O242">
        <v>2.4169999999999998</v>
      </c>
      <c r="P242">
        <v>40001</v>
      </c>
      <c r="Q242">
        <v>160000</v>
      </c>
    </row>
    <row r="243" spans="9:17" x14ac:dyDescent="0.25">
      <c r="I243" t="s">
        <v>574</v>
      </c>
      <c r="J243">
        <v>0.62070000000000003</v>
      </c>
      <c r="K243">
        <v>1.026</v>
      </c>
      <c r="L243">
        <v>1.093E-2</v>
      </c>
      <c r="M243">
        <v>-1.409</v>
      </c>
      <c r="N243">
        <v>0.61980000000000002</v>
      </c>
      <c r="O243">
        <v>2.6560000000000001</v>
      </c>
      <c r="P243">
        <v>40001</v>
      </c>
      <c r="Q243">
        <v>160000</v>
      </c>
    </row>
    <row r="244" spans="9:17" x14ac:dyDescent="0.25">
      <c r="I244" t="s">
        <v>575</v>
      </c>
      <c r="J244">
        <v>2.0139999999999998</v>
      </c>
      <c r="K244">
        <v>0.83879999999999999</v>
      </c>
      <c r="L244">
        <v>8.2660000000000008E-3</v>
      </c>
      <c r="M244">
        <v>0.3584</v>
      </c>
      <c r="N244">
        <v>2.0099999999999998</v>
      </c>
      <c r="O244">
        <v>3.669</v>
      </c>
      <c r="P244">
        <v>40001</v>
      </c>
      <c r="Q244">
        <v>160000</v>
      </c>
    </row>
    <row r="245" spans="9:17" x14ac:dyDescent="0.25">
      <c r="I245" t="s">
        <v>576</v>
      </c>
      <c r="J245">
        <v>2.1920000000000002</v>
      </c>
      <c r="K245">
        <v>2.0339999999999998</v>
      </c>
      <c r="L245">
        <v>4.6800000000000001E-2</v>
      </c>
      <c r="M245">
        <v>-1.641</v>
      </c>
      <c r="N245">
        <v>2.1240000000000001</v>
      </c>
      <c r="O245">
        <v>6.4029999999999996</v>
      </c>
      <c r="P245">
        <v>40001</v>
      </c>
      <c r="Q245">
        <v>160000</v>
      </c>
    </row>
    <row r="246" spans="9:17" x14ac:dyDescent="0.25">
      <c r="I246" t="s">
        <v>577</v>
      </c>
      <c r="J246">
        <v>2.4249999999999998</v>
      </c>
      <c r="K246">
        <v>0.90649999999999997</v>
      </c>
      <c r="L246">
        <v>8.2959999999999996E-3</v>
      </c>
      <c r="M246">
        <v>0.63849999999999996</v>
      </c>
      <c r="N246">
        <v>2.4249999999999998</v>
      </c>
      <c r="O246">
        <v>4.22</v>
      </c>
      <c r="P246">
        <v>40001</v>
      </c>
      <c r="Q246">
        <v>160000</v>
      </c>
    </row>
    <row r="247" spans="9:17" x14ac:dyDescent="0.25">
      <c r="I247" t="s">
        <v>578</v>
      </c>
      <c r="J247">
        <v>4.1310000000000002</v>
      </c>
      <c r="K247">
        <v>2.0990000000000002</v>
      </c>
      <c r="L247">
        <v>5.509E-2</v>
      </c>
      <c r="M247">
        <v>0.28270000000000001</v>
      </c>
      <c r="N247">
        <v>4.0199999999999996</v>
      </c>
      <c r="O247">
        <v>8.5180000000000007</v>
      </c>
      <c r="P247">
        <v>40001</v>
      </c>
      <c r="Q247">
        <v>160000</v>
      </c>
    </row>
    <row r="248" spans="9:17" x14ac:dyDescent="0.25">
      <c r="I248" t="s">
        <v>579</v>
      </c>
      <c r="J248">
        <v>1.5720000000000001</v>
      </c>
      <c r="K248">
        <v>1.34</v>
      </c>
      <c r="L248">
        <v>3.671E-2</v>
      </c>
      <c r="M248">
        <v>-1.0940000000000001</v>
      </c>
      <c r="N248">
        <v>1.5760000000000001</v>
      </c>
      <c r="O248">
        <v>4.2039999999999997</v>
      </c>
      <c r="P248">
        <v>40001</v>
      </c>
      <c r="Q248">
        <v>160000</v>
      </c>
    </row>
    <row r="249" spans="9:17" x14ac:dyDescent="0.25">
      <c r="I249" t="s">
        <v>580</v>
      </c>
      <c r="J249">
        <v>1.425</v>
      </c>
      <c r="K249">
        <v>1.3420000000000001</v>
      </c>
      <c r="L249">
        <v>3.637E-2</v>
      </c>
      <c r="M249">
        <v>-1.2330000000000001</v>
      </c>
      <c r="N249">
        <v>1.4239999999999999</v>
      </c>
      <c r="O249">
        <v>4.0789999999999997</v>
      </c>
      <c r="P249">
        <v>40001</v>
      </c>
      <c r="Q249">
        <v>160000</v>
      </c>
    </row>
    <row r="250" spans="9:17" x14ac:dyDescent="0.25">
      <c r="I250" t="s">
        <v>581</v>
      </c>
      <c r="J250">
        <v>1.5049999999999999</v>
      </c>
      <c r="K250">
        <v>1.3740000000000001</v>
      </c>
      <c r="L250">
        <v>3.7249999999999998E-2</v>
      </c>
      <c r="M250">
        <v>-1.2070000000000001</v>
      </c>
      <c r="N250">
        <v>1.5089999999999999</v>
      </c>
      <c r="O250">
        <v>4.2119999999999997</v>
      </c>
      <c r="P250">
        <v>40001</v>
      </c>
      <c r="Q250">
        <v>160000</v>
      </c>
    </row>
    <row r="251" spans="9:17" x14ac:dyDescent="0.25">
      <c r="I251" t="s">
        <v>582</v>
      </c>
      <c r="J251">
        <v>2.5009999999999999</v>
      </c>
      <c r="K251">
        <v>1.2190000000000001</v>
      </c>
      <c r="L251">
        <v>2.392E-2</v>
      </c>
      <c r="M251">
        <v>0.1004</v>
      </c>
      <c r="N251">
        <v>2.4950000000000001</v>
      </c>
      <c r="O251">
        <v>4.92</v>
      </c>
      <c r="P251">
        <v>40001</v>
      </c>
      <c r="Q251">
        <v>160000</v>
      </c>
    </row>
    <row r="252" spans="9:17" x14ac:dyDescent="0.25">
      <c r="I252" t="s">
        <v>583</v>
      </c>
      <c r="J252">
        <v>2.3450000000000002</v>
      </c>
      <c r="K252">
        <v>1.151</v>
      </c>
      <c r="L252">
        <v>2.784E-2</v>
      </c>
      <c r="M252">
        <v>6.7280000000000006E-2</v>
      </c>
      <c r="N252">
        <v>2.343</v>
      </c>
      <c r="O252">
        <v>4.6289999999999996</v>
      </c>
      <c r="P252">
        <v>40001</v>
      </c>
      <c r="Q252">
        <v>160000</v>
      </c>
    </row>
    <row r="253" spans="9:17" x14ac:dyDescent="0.25">
      <c r="I253" t="s">
        <v>584</v>
      </c>
      <c r="J253">
        <v>2.371</v>
      </c>
      <c r="K253">
        <v>1.2150000000000001</v>
      </c>
      <c r="L253">
        <v>2.928E-2</v>
      </c>
      <c r="M253">
        <v>-3.2829999999999998E-2</v>
      </c>
      <c r="N253">
        <v>2.371</v>
      </c>
      <c r="O253">
        <v>4.7729999999999997</v>
      </c>
      <c r="P253">
        <v>40001</v>
      </c>
      <c r="Q253">
        <v>160000</v>
      </c>
    </row>
    <row r="254" spans="9:17" x14ac:dyDescent="0.25">
      <c r="I254" t="s">
        <v>585</v>
      </c>
      <c r="J254">
        <v>2.3140000000000001</v>
      </c>
      <c r="K254">
        <v>1.083</v>
      </c>
      <c r="L254">
        <v>2.5180000000000001E-2</v>
      </c>
      <c r="M254">
        <v>0.17249999999999999</v>
      </c>
      <c r="N254">
        <v>2.3180000000000001</v>
      </c>
      <c r="O254">
        <v>4.452</v>
      </c>
      <c r="P254">
        <v>40001</v>
      </c>
      <c r="Q254">
        <v>160000</v>
      </c>
    </row>
    <row r="255" spans="9:17" x14ac:dyDescent="0.25">
      <c r="I255" t="s">
        <v>586</v>
      </c>
      <c r="J255">
        <v>2.48</v>
      </c>
      <c r="K255">
        <v>0.97750000000000004</v>
      </c>
      <c r="L255">
        <v>2.1510000000000001E-2</v>
      </c>
      <c r="M255">
        <v>0.56169999999999998</v>
      </c>
      <c r="N255">
        <v>2.476</v>
      </c>
      <c r="O255">
        <v>4.415</v>
      </c>
      <c r="P255">
        <v>40001</v>
      </c>
      <c r="Q255">
        <v>160000</v>
      </c>
    </row>
    <row r="256" spans="9:17" x14ac:dyDescent="0.25">
      <c r="I256" t="s">
        <v>587</v>
      </c>
      <c r="J256">
        <v>2.016</v>
      </c>
      <c r="K256">
        <v>1.4359999999999999</v>
      </c>
      <c r="L256">
        <v>3.4320000000000003E-2</v>
      </c>
      <c r="M256">
        <v>-0.81569999999999998</v>
      </c>
      <c r="N256">
        <v>2.0099999999999998</v>
      </c>
      <c r="O256">
        <v>4.87</v>
      </c>
      <c r="P256">
        <v>40001</v>
      </c>
      <c r="Q256">
        <v>160000</v>
      </c>
    </row>
    <row r="257" spans="9:20" x14ac:dyDescent="0.25">
      <c r="I257" t="s">
        <v>588</v>
      </c>
      <c r="J257">
        <v>0.56579999999999997</v>
      </c>
      <c r="K257">
        <v>0.89370000000000005</v>
      </c>
      <c r="L257">
        <v>1.0109999999999999E-2</v>
      </c>
      <c r="M257">
        <v>-1.1859999999999999</v>
      </c>
      <c r="N257">
        <v>0.5605</v>
      </c>
      <c r="O257">
        <v>2.347</v>
      </c>
      <c r="P257">
        <v>40001</v>
      </c>
      <c r="Q257">
        <v>160000</v>
      </c>
    </row>
    <row r="258" spans="9:20" x14ac:dyDescent="0.25">
      <c r="I258" t="s">
        <v>589</v>
      </c>
      <c r="J258">
        <v>0.69279999999999997</v>
      </c>
      <c r="K258">
        <v>0.9708</v>
      </c>
      <c r="L258">
        <v>1.308E-2</v>
      </c>
      <c r="M258">
        <v>-1.2070000000000001</v>
      </c>
      <c r="N258">
        <v>0.6885</v>
      </c>
      <c r="O258">
        <v>2.6309999999999998</v>
      </c>
      <c r="P258">
        <v>40001</v>
      </c>
      <c r="Q258">
        <v>160000</v>
      </c>
    </row>
    <row r="259" spans="9:20" x14ac:dyDescent="0.25">
      <c r="I259" t="s">
        <v>590</v>
      </c>
      <c r="J259">
        <v>0.61950000000000005</v>
      </c>
      <c r="K259">
        <v>1.1040000000000001</v>
      </c>
      <c r="L259">
        <v>1.0970000000000001E-2</v>
      </c>
      <c r="M259">
        <v>-1.55</v>
      </c>
      <c r="N259">
        <v>0.61529999999999996</v>
      </c>
      <c r="O259">
        <v>2.8170000000000002</v>
      </c>
      <c r="P259">
        <v>40001</v>
      </c>
      <c r="Q259">
        <v>160000</v>
      </c>
    </row>
    <row r="260" spans="9:20" x14ac:dyDescent="0.25">
      <c r="I260" t="s">
        <v>591</v>
      </c>
      <c r="J260">
        <v>2.0129999999999999</v>
      </c>
      <c r="K260">
        <v>0.90969999999999995</v>
      </c>
      <c r="L260">
        <v>8.0239999999999999E-3</v>
      </c>
      <c r="M260">
        <v>0.21390000000000001</v>
      </c>
      <c r="N260">
        <v>2.0129999999999999</v>
      </c>
      <c r="O260">
        <v>3.8109999999999999</v>
      </c>
      <c r="P260">
        <v>40001</v>
      </c>
      <c r="Q260">
        <v>160000</v>
      </c>
    </row>
    <row r="261" spans="9:20" x14ac:dyDescent="0.25">
      <c r="I261" t="s">
        <v>592</v>
      </c>
      <c r="J261">
        <v>0.2324</v>
      </c>
      <c r="K261">
        <v>2.097</v>
      </c>
      <c r="L261">
        <v>4.7640000000000002E-2</v>
      </c>
      <c r="M261">
        <v>-4.0940000000000003</v>
      </c>
      <c r="N261">
        <v>0.28420000000000001</v>
      </c>
      <c r="O261">
        <v>4.2460000000000004</v>
      </c>
      <c r="P261">
        <v>40001</v>
      </c>
      <c r="Q261">
        <v>160000</v>
      </c>
    </row>
    <row r="262" spans="9:20" x14ac:dyDescent="0.25">
      <c r="I262" t="s">
        <v>593</v>
      </c>
      <c r="J262">
        <v>1.9390000000000001</v>
      </c>
      <c r="K262">
        <v>2.4470000000000001</v>
      </c>
      <c r="L262">
        <v>5.0540000000000002E-2</v>
      </c>
      <c r="M262">
        <v>-2.85</v>
      </c>
      <c r="N262">
        <v>1.909</v>
      </c>
      <c r="O262">
        <v>6.8140000000000001</v>
      </c>
      <c r="P262">
        <v>40001</v>
      </c>
      <c r="Q262">
        <v>160000</v>
      </c>
    </row>
    <row r="263" spans="9:20" x14ac:dyDescent="0.25">
      <c r="I263" t="s">
        <v>594</v>
      </c>
      <c r="J263">
        <v>-0.62009999999999998</v>
      </c>
      <c r="K263">
        <v>1.7949999999999999</v>
      </c>
      <c r="L263">
        <v>3.1809999999999998E-2</v>
      </c>
      <c r="M263">
        <v>-4.4580000000000002</v>
      </c>
      <c r="N263">
        <v>-0.53520000000000001</v>
      </c>
      <c r="O263">
        <v>2.6890000000000001</v>
      </c>
      <c r="P263">
        <v>40001</v>
      </c>
      <c r="Q263">
        <v>160000</v>
      </c>
    </row>
    <row r="264" spans="9:20" x14ac:dyDescent="0.25">
      <c r="I264" t="s">
        <v>595</v>
      </c>
      <c r="J264">
        <v>-0.76729999999999998</v>
      </c>
      <c r="K264">
        <v>1.7969999999999999</v>
      </c>
      <c r="L264">
        <v>3.1579999999999997E-2</v>
      </c>
      <c r="M264">
        <v>-4.6040000000000001</v>
      </c>
      <c r="N264">
        <v>-0.68489999999999995</v>
      </c>
      <c r="O264">
        <v>2.556</v>
      </c>
      <c r="P264">
        <v>40001</v>
      </c>
      <c r="Q264">
        <v>160000</v>
      </c>
      <c r="T264" s="27"/>
    </row>
    <row r="265" spans="9:20" x14ac:dyDescent="0.25">
      <c r="I265" t="s">
        <v>596</v>
      </c>
      <c r="J265">
        <v>-0.68679999999999997</v>
      </c>
      <c r="K265">
        <v>1.8220000000000001</v>
      </c>
      <c r="L265">
        <v>3.2149999999999998E-2</v>
      </c>
      <c r="M265">
        <v>-4.5590000000000002</v>
      </c>
      <c r="N265">
        <v>-0.60489999999999999</v>
      </c>
      <c r="O265">
        <v>2.681</v>
      </c>
      <c r="P265">
        <v>40001</v>
      </c>
      <c r="Q265">
        <v>160000</v>
      </c>
    </row>
    <row r="266" spans="9:20" x14ac:dyDescent="0.25">
      <c r="I266" t="s">
        <v>597</v>
      </c>
      <c r="J266">
        <v>0.30840000000000001</v>
      </c>
      <c r="K266">
        <v>1.944</v>
      </c>
      <c r="L266">
        <v>3.5909999999999997E-2</v>
      </c>
      <c r="M266">
        <v>-3.7890000000000001</v>
      </c>
      <c r="N266">
        <v>0.39090000000000003</v>
      </c>
      <c r="O266">
        <v>3.923</v>
      </c>
      <c r="P266">
        <v>40001</v>
      </c>
      <c r="Q266">
        <v>160000</v>
      </c>
    </row>
    <row r="267" spans="9:20" x14ac:dyDescent="0.25">
      <c r="I267" t="s">
        <v>598</v>
      </c>
      <c r="J267">
        <v>0.15260000000000001</v>
      </c>
      <c r="K267">
        <v>1.768</v>
      </c>
      <c r="L267">
        <v>3.1960000000000002E-2</v>
      </c>
      <c r="M267">
        <v>-3.645</v>
      </c>
      <c r="N267">
        <v>0.2281</v>
      </c>
      <c r="O267">
        <v>3.4380000000000002</v>
      </c>
      <c r="P267">
        <v>40001</v>
      </c>
      <c r="Q267">
        <v>160000</v>
      </c>
    </row>
    <row r="268" spans="9:20" x14ac:dyDescent="0.25">
      <c r="I268" t="s">
        <v>599</v>
      </c>
      <c r="J268">
        <v>0.1792</v>
      </c>
      <c r="K268">
        <v>1.7829999999999999</v>
      </c>
      <c r="L268">
        <v>3.1550000000000002E-2</v>
      </c>
      <c r="M268">
        <v>-3.6230000000000002</v>
      </c>
      <c r="N268">
        <v>0.25390000000000001</v>
      </c>
      <c r="O268">
        <v>3.4910000000000001</v>
      </c>
      <c r="P268">
        <v>40001</v>
      </c>
      <c r="Q268">
        <v>160000</v>
      </c>
    </row>
    <row r="269" spans="9:20" x14ac:dyDescent="0.25">
      <c r="I269" t="s">
        <v>600</v>
      </c>
      <c r="J269">
        <v>0.1215</v>
      </c>
      <c r="K269">
        <v>1.772</v>
      </c>
      <c r="L269">
        <v>3.2849999999999997E-2</v>
      </c>
      <c r="M269">
        <v>-3.6989999999999998</v>
      </c>
      <c r="N269">
        <v>0.1973</v>
      </c>
      <c r="O269">
        <v>3.3889999999999998</v>
      </c>
      <c r="P269">
        <v>40001</v>
      </c>
      <c r="Q269">
        <v>160000</v>
      </c>
    </row>
    <row r="270" spans="9:20" x14ac:dyDescent="0.25">
      <c r="I270" t="s">
        <v>601</v>
      </c>
      <c r="J270">
        <v>0.28770000000000001</v>
      </c>
      <c r="K270">
        <v>1.794</v>
      </c>
      <c r="L270">
        <v>3.456E-2</v>
      </c>
      <c r="M270">
        <v>-3.5680000000000001</v>
      </c>
      <c r="N270">
        <v>0.36799999999999999</v>
      </c>
      <c r="O270">
        <v>3.605</v>
      </c>
      <c r="P270">
        <v>40001</v>
      </c>
      <c r="Q270">
        <v>160000</v>
      </c>
    </row>
    <row r="271" spans="9:20" x14ac:dyDescent="0.25">
      <c r="I271" t="s">
        <v>602</v>
      </c>
      <c r="J271">
        <v>-0.1757</v>
      </c>
      <c r="K271">
        <v>1.849</v>
      </c>
      <c r="L271">
        <v>3.1739999999999997E-2</v>
      </c>
      <c r="M271">
        <v>-4.0940000000000003</v>
      </c>
      <c r="N271">
        <v>-9.8610000000000003E-2</v>
      </c>
      <c r="O271">
        <v>3.28</v>
      </c>
      <c r="P271">
        <v>40001</v>
      </c>
      <c r="Q271">
        <v>160000</v>
      </c>
    </row>
    <row r="272" spans="9:20" x14ac:dyDescent="0.25">
      <c r="I272" t="s">
        <v>603</v>
      </c>
      <c r="J272">
        <v>-1.6259999999999999</v>
      </c>
      <c r="K272">
        <v>1.9890000000000001</v>
      </c>
      <c r="L272">
        <v>4.2560000000000001E-2</v>
      </c>
      <c r="M272">
        <v>-5.7930000000000001</v>
      </c>
      <c r="N272">
        <v>-1.5489999999999999</v>
      </c>
      <c r="O272">
        <v>2.12</v>
      </c>
      <c r="P272">
        <v>40001</v>
      </c>
      <c r="Q272">
        <v>160000</v>
      </c>
    </row>
    <row r="273" spans="9:20" x14ac:dyDescent="0.25">
      <c r="I273" t="s">
        <v>604</v>
      </c>
      <c r="J273">
        <v>-1.4990000000000001</v>
      </c>
      <c r="K273">
        <v>1.9790000000000001</v>
      </c>
      <c r="L273">
        <v>4.0689999999999997E-2</v>
      </c>
      <c r="M273">
        <v>-5.6680000000000001</v>
      </c>
      <c r="N273">
        <v>-1.4259999999999999</v>
      </c>
      <c r="O273">
        <v>2.2250000000000001</v>
      </c>
      <c r="P273">
        <v>40001</v>
      </c>
      <c r="Q273">
        <v>160000</v>
      </c>
    </row>
    <row r="274" spans="9:20" x14ac:dyDescent="0.25">
      <c r="I274" t="s">
        <v>605</v>
      </c>
      <c r="J274">
        <v>-1.573</v>
      </c>
      <c r="K274">
        <v>2.1440000000000001</v>
      </c>
      <c r="L274">
        <v>4.6129999999999997E-2</v>
      </c>
      <c r="M274">
        <v>-5.9560000000000004</v>
      </c>
      <c r="N274">
        <v>-1.5269999999999999</v>
      </c>
      <c r="O274">
        <v>2.52</v>
      </c>
      <c r="P274">
        <v>40001</v>
      </c>
      <c r="Q274">
        <v>160000</v>
      </c>
    </row>
    <row r="275" spans="9:20" x14ac:dyDescent="0.25">
      <c r="I275" t="s">
        <v>606</v>
      </c>
      <c r="J275">
        <v>-0.1797</v>
      </c>
      <c r="K275">
        <v>2.09</v>
      </c>
      <c r="L275">
        <v>4.7190000000000003E-2</v>
      </c>
      <c r="M275">
        <v>-4.5190000000000001</v>
      </c>
      <c r="N275">
        <v>-0.1157</v>
      </c>
      <c r="O275">
        <v>3.8130000000000002</v>
      </c>
      <c r="P275">
        <v>40001</v>
      </c>
      <c r="Q275">
        <v>160000</v>
      </c>
      <c r="T275" s="27"/>
    </row>
    <row r="276" spans="9:20" x14ac:dyDescent="0.25">
      <c r="I276" t="s">
        <v>607</v>
      </c>
      <c r="J276">
        <v>1.706</v>
      </c>
      <c r="K276">
        <v>2.169</v>
      </c>
      <c r="L276">
        <v>5.5750000000000001E-2</v>
      </c>
      <c r="M276">
        <v>-2.29</v>
      </c>
      <c r="N276">
        <v>1.599</v>
      </c>
      <c r="O276">
        <v>6.26</v>
      </c>
      <c r="P276">
        <v>40001</v>
      </c>
      <c r="Q276">
        <v>160000</v>
      </c>
    </row>
    <row r="277" spans="9:20" x14ac:dyDescent="0.25">
      <c r="I277" t="s">
        <v>608</v>
      </c>
      <c r="J277">
        <v>-0.85250000000000004</v>
      </c>
      <c r="K277">
        <v>1.4379999999999999</v>
      </c>
      <c r="L277">
        <v>3.7690000000000001E-2</v>
      </c>
      <c r="M277">
        <v>-3.6840000000000002</v>
      </c>
      <c r="N277">
        <v>-0.85260000000000002</v>
      </c>
      <c r="O277">
        <v>1.978</v>
      </c>
      <c r="P277">
        <v>40001</v>
      </c>
      <c r="Q277">
        <v>160000</v>
      </c>
    </row>
    <row r="278" spans="9:20" x14ac:dyDescent="0.25">
      <c r="I278" t="s">
        <v>609</v>
      </c>
      <c r="J278">
        <v>-0.99970000000000003</v>
      </c>
      <c r="K278">
        <v>1.44</v>
      </c>
      <c r="L278">
        <v>3.7350000000000001E-2</v>
      </c>
      <c r="M278">
        <v>-3.831</v>
      </c>
      <c r="N278">
        <v>-1.004</v>
      </c>
      <c r="O278">
        <v>1.8480000000000001</v>
      </c>
      <c r="P278">
        <v>40001</v>
      </c>
      <c r="Q278">
        <v>160000</v>
      </c>
    </row>
    <row r="279" spans="9:20" x14ac:dyDescent="0.25">
      <c r="I279" t="s">
        <v>610</v>
      </c>
      <c r="J279">
        <v>-0.91920000000000002</v>
      </c>
      <c r="K279">
        <v>1.47</v>
      </c>
      <c r="L279">
        <v>3.8219999999999997E-2</v>
      </c>
      <c r="M279">
        <v>-3.8119999999999998</v>
      </c>
      <c r="N279">
        <v>-0.91839999999999999</v>
      </c>
      <c r="O279">
        <v>1.9790000000000001</v>
      </c>
      <c r="P279">
        <v>40001</v>
      </c>
      <c r="Q279">
        <v>160000</v>
      </c>
    </row>
    <row r="280" spans="9:20" x14ac:dyDescent="0.25">
      <c r="I280" t="s">
        <v>611</v>
      </c>
      <c r="J280">
        <v>7.603E-2</v>
      </c>
      <c r="K280">
        <v>1.325</v>
      </c>
      <c r="L280">
        <v>2.5319999999999999E-2</v>
      </c>
      <c r="M280">
        <v>-2.5289999999999999</v>
      </c>
      <c r="N280">
        <v>7.1989999999999998E-2</v>
      </c>
      <c r="O280">
        <v>2.6920000000000002</v>
      </c>
      <c r="P280">
        <v>40001</v>
      </c>
      <c r="Q280">
        <v>160000</v>
      </c>
    </row>
    <row r="281" spans="9:20" x14ac:dyDescent="0.25">
      <c r="I281" t="s">
        <v>612</v>
      </c>
      <c r="J281">
        <v>-7.9740000000000005E-2</v>
      </c>
      <c r="K281">
        <v>1.26</v>
      </c>
      <c r="L281">
        <v>2.9020000000000001E-2</v>
      </c>
      <c r="M281">
        <v>-2.5619999999999998</v>
      </c>
      <c r="N281">
        <v>-7.5149999999999995E-2</v>
      </c>
      <c r="O281">
        <v>2.387</v>
      </c>
      <c r="P281">
        <v>40001</v>
      </c>
      <c r="Q281">
        <v>160000</v>
      </c>
    </row>
    <row r="282" spans="9:20" x14ac:dyDescent="0.25">
      <c r="I282" t="s">
        <v>613</v>
      </c>
      <c r="J282">
        <v>-5.3199999999999997E-2</v>
      </c>
      <c r="K282">
        <v>1.32</v>
      </c>
      <c r="L282">
        <v>3.041E-2</v>
      </c>
      <c r="M282">
        <v>-2.6709999999999998</v>
      </c>
      <c r="N282">
        <v>-4.727E-2</v>
      </c>
      <c r="O282">
        <v>2.536</v>
      </c>
      <c r="P282">
        <v>40001</v>
      </c>
      <c r="Q282">
        <v>160000</v>
      </c>
    </row>
    <row r="283" spans="9:20" x14ac:dyDescent="0.25">
      <c r="I283" t="s">
        <v>614</v>
      </c>
      <c r="J283">
        <v>-0.1108</v>
      </c>
      <c r="K283">
        <v>1.1990000000000001</v>
      </c>
      <c r="L283">
        <v>2.6509999999999999E-2</v>
      </c>
      <c r="M283">
        <v>-2.4900000000000002</v>
      </c>
      <c r="N283">
        <v>-0.1095</v>
      </c>
      <c r="O283">
        <v>2.2309999999999999</v>
      </c>
      <c r="P283">
        <v>40001</v>
      </c>
      <c r="Q283">
        <v>160000</v>
      </c>
    </row>
    <row r="284" spans="9:20" x14ac:dyDescent="0.25">
      <c r="I284" t="s">
        <v>615</v>
      </c>
      <c r="J284">
        <v>5.5370000000000003E-2</v>
      </c>
      <c r="K284">
        <v>1.105</v>
      </c>
      <c r="L284">
        <v>2.3109999999999999E-2</v>
      </c>
      <c r="M284">
        <v>-2.117</v>
      </c>
      <c r="N284">
        <v>5.1330000000000001E-2</v>
      </c>
      <c r="O284">
        <v>2.2269999999999999</v>
      </c>
      <c r="P284">
        <v>40001</v>
      </c>
      <c r="Q284">
        <v>160000</v>
      </c>
    </row>
    <row r="285" spans="9:20" x14ac:dyDescent="0.25">
      <c r="I285" t="s">
        <v>616</v>
      </c>
      <c r="J285">
        <v>-0.40810000000000002</v>
      </c>
      <c r="K285">
        <v>1.53</v>
      </c>
      <c r="L285">
        <v>3.5470000000000002E-2</v>
      </c>
      <c r="M285">
        <v>-3.419</v>
      </c>
      <c r="N285">
        <v>-0.41549999999999998</v>
      </c>
      <c r="O285">
        <v>2.6379999999999999</v>
      </c>
      <c r="P285">
        <v>40001</v>
      </c>
      <c r="Q285">
        <v>160000</v>
      </c>
    </row>
    <row r="286" spans="9:20" x14ac:dyDescent="0.25">
      <c r="I286" t="s">
        <v>617</v>
      </c>
      <c r="J286">
        <v>-1.859</v>
      </c>
      <c r="K286">
        <v>1.0369999999999999</v>
      </c>
      <c r="L286">
        <v>1.3429999999999999E-2</v>
      </c>
      <c r="M286">
        <v>-3.9009999999999998</v>
      </c>
      <c r="N286">
        <v>-1.865</v>
      </c>
      <c r="O286">
        <v>0.19070000000000001</v>
      </c>
      <c r="P286">
        <v>40001</v>
      </c>
      <c r="Q286">
        <v>160000</v>
      </c>
    </row>
    <row r="287" spans="9:20" x14ac:dyDescent="0.25">
      <c r="I287" t="s">
        <v>618</v>
      </c>
      <c r="J287">
        <v>-1.732</v>
      </c>
      <c r="K287">
        <v>1.1040000000000001</v>
      </c>
      <c r="L287">
        <v>1.5879999999999998E-2</v>
      </c>
      <c r="M287">
        <v>-3.8919999999999999</v>
      </c>
      <c r="N287">
        <v>-1.736</v>
      </c>
      <c r="O287">
        <v>0.44890000000000002</v>
      </c>
      <c r="P287">
        <v>40001</v>
      </c>
      <c r="Q287">
        <v>160000</v>
      </c>
    </row>
    <row r="288" spans="9:20" x14ac:dyDescent="0.25">
      <c r="I288" t="s">
        <v>619</v>
      </c>
      <c r="J288">
        <v>-1.8049999999999999</v>
      </c>
      <c r="K288">
        <v>1.222</v>
      </c>
      <c r="L288">
        <v>1.413E-2</v>
      </c>
      <c r="M288">
        <v>-4.2279999999999998</v>
      </c>
      <c r="N288">
        <v>-1.8109999999999999</v>
      </c>
      <c r="O288">
        <v>0.61140000000000005</v>
      </c>
      <c r="P288">
        <v>40001</v>
      </c>
      <c r="Q288">
        <v>160000</v>
      </c>
    </row>
    <row r="289" spans="9:17" x14ac:dyDescent="0.25">
      <c r="I289" t="s">
        <v>620</v>
      </c>
      <c r="J289">
        <v>-0.41199999999999998</v>
      </c>
      <c r="K289">
        <v>0.73470000000000002</v>
      </c>
      <c r="L289">
        <v>4.5240000000000002E-3</v>
      </c>
      <c r="M289">
        <v>-1.8620000000000001</v>
      </c>
      <c r="N289">
        <v>-0.41149999999999998</v>
      </c>
      <c r="O289">
        <v>1.048</v>
      </c>
      <c r="P289">
        <v>40001</v>
      </c>
      <c r="Q289">
        <v>160000</v>
      </c>
    </row>
    <row r="290" spans="9:17" x14ac:dyDescent="0.25">
      <c r="I290" t="s">
        <v>621</v>
      </c>
      <c r="J290">
        <v>-2.5590000000000002</v>
      </c>
      <c r="K290">
        <v>1.6619999999999999</v>
      </c>
      <c r="L290">
        <v>3.5360000000000003E-2</v>
      </c>
      <c r="M290">
        <v>-6.218</v>
      </c>
      <c r="N290">
        <v>-2.4089999999999998</v>
      </c>
      <c r="O290">
        <v>0.29609999999999997</v>
      </c>
      <c r="P290">
        <v>40001</v>
      </c>
      <c r="Q290">
        <v>160000</v>
      </c>
    </row>
    <row r="291" spans="9:17" x14ac:dyDescent="0.25">
      <c r="I291" t="s">
        <v>622</v>
      </c>
      <c r="J291">
        <v>-2.706</v>
      </c>
      <c r="K291">
        <v>1.6930000000000001</v>
      </c>
      <c r="L291">
        <v>3.585E-2</v>
      </c>
      <c r="M291">
        <v>-6.4009999999999998</v>
      </c>
      <c r="N291">
        <v>-2.5609999999999999</v>
      </c>
      <c r="O291">
        <v>0.2218</v>
      </c>
      <c r="P291">
        <v>40001</v>
      </c>
      <c r="Q291">
        <v>160000</v>
      </c>
    </row>
    <row r="292" spans="9:17" x14ac:dyDescent="0.25">
      <c r="I292" t="s">
        <v>623</v>
      </c>
      <c r="J292">
        <v>-2.6259999999999999</v>
      </c>
      <c r="K292">
        <v>1.663</v>
      </c>
      <c r="L292">
        <v>3.508E-2</v>
      </c>
      <c r="M292">
        <v>-6.2679999999999998</v>
      </c>
      <c r="N292">
        <v>-2.4769999999999999</v>
      </c>
      <c r="O292">
        <v>0.2397</v>
      </c>
      <c r="P292">
        <v>40001</v>
      </c>
      <c r="Q292">
        <v>160000</v>
      </c>
    </row>
    <row r="293" spans="9:17" x14ac:dyDescent="0.25">
      <c r="I293" t="s">
        <v>624</v>
      </c>
      <c r="J293">
        <v>-1.63</v>
      </c>
      <c r="K293">
        <v>2.0270000000000001</v>
      </c>
      <c r="L293">
        <v>4.4769999999999997E-2</v>
      </c>
      <c r="M293">
        <v>-5.8879999999999999</v>
      </c>
      <c r="N293">
        <v>-1.5229999999999999</v>
      </c>
      <c r="O293">
        <v>2.0609999999999999</v>
      </c>
      <c r="P293">
        <v>40001</v>
      </c>
      <c r="Q293">
        <v>160000</v>
      </c>
    </row>
    <row r="294" spans="9:17" x14ac:dyDescent="0.25">
      <c r="I294" t="s">
        <v>625</v>
      </c>
      <c r="J294">
        <v>-1.786</v>
      </c>
      <c r="K294">
        <v>1.88</v>
      </c>
      <c r="L294">
        <v>4.1700000000000001E-2</v>
      </c>
      <c r="M294">
        <v>-5.77</v>
      </c>
      <c r="N294">
        <v>-1.6719999999999999</v>
      </c>
      <c r="O294">
        <v>1.5740000000000001</v>
      </c>
      <c r="P294">
        <v>40001</v>
      </c>
      <c r="Q294">
        <v>160000</v>
      </c>
    </row>
    <row r="295" spans="9:17" x14ac:dyDescent="0.25">
      <c r="I295" t="s">
        <v>626</v>
      </c>
      <c r="J295">
        <v>-1.76</v>
      </c>
      <c r="K295">
        <v>1.897</v>
      </c>
      <c r="L295">
        <v>4.1360000000000001E-2</v>
      </c>
      <c r="M295">
        <v>-5.75</v>
      </c>
      <c r="N295">
        <v>-1.6459999999999999</v>
      </c>
      <c r="O295">
        <v>1.6359999999999999</v>
      </c>
      <c r="P295">
        <v>40001</v>
      </c>
      <c r="Q295">
        <v>160000</v>
      </c>
    </row>
    <row r="296" spans="9:17" x14ac:dyDescent="0.25">
      <c r="I296" t="s">
        <v>627</v>
      </c>
      <c r="J296">
        <v>-1.8169999999999999</v>
      </c>
      <c r="K296">
        <v>1.8680000000000001</v>
      </c>
      <c r="L296">
        <v>4.206E-2</v>
      </c>
      <c r="M296">
        <v>-5.8019999999999996</v>
      </c>
      <c r="N296">
        <v>-1.6879999999999999</v>
      </c>
      <c r="O296">
        <v>1.502</v>
      </c>
      <c r="P296">
        <v>40001</v>
      </c>
      <c r="Q296">
        <v>160000</v>
      </c>
    </row>
    <row r="297" spans="9:17" x14ac:dyDescent="0.25">
      <c r="I297" t="s">
        <v>628</v>
      </c>
      <c r="J297">
        <v>-1.651</v>
      </c>
      <c r="K297">
        <v>1.889</v>
      </c>
      <c r="L297">
        <v>4.3970000000000002E-2</v>
      </c>
      <c r="M297">
        <v>-5.67</v>
      </c>
      <c r="N297">
        <v>-1.5249999999999999</v>
      </c>
      <c r="O297">
        <v>1.7150000000000001</v>
      </c>
      <c r="P297">
        <v>40001</v>
      </c>
      <c r="Q297">
        <v>160000</v>
      </c>
    </row>
    <row r="298" spans="9:17" x14ac:dyDescent="0.25">
      <c r="I298" t="s">
        <v>629</v>
      </c>
      <c r="J298">
        <v>-2.1150000000000002</v>
      </c>
      <c r="K298">
        <v>1.944</v>
      </c>
      <c r="L298">
        <v>3.9989999999999998E-2</v>
      </c>
      <c r="M298">
        <v>-6.2249999999999996</v>
      </c>
      <c r="N298">
        <v>-2.012</v>
      </c>
      <c r="O298">
        <v>1.4279999999999999</v>
      </c>
      <c r="P298">
        <v>40001</v>
      </c>
      <c r="Q298">
        <v>160000</v>
      </c>
    </row>
    <row r="299" spans="9:17" x14ac:dyDescent="0.25">
      <c r="I299" t="s">
        <v>630</v>
      </c>
      <c r="J299">
        <v>-3.5649999999999999</v>
      </c>
      <c r="K299">
        <v>2.052</v>
      </c>
      <c r="L299">
        <v>5.0900000000000001E-2</v>
      </c>
      <c r="M299">
        <v>-7.8339999999999996</v>
      </c>
      <c r="N299">
        <v>-3.468</v>
      </c>
      <c r="O299">
        <v>0.2069</v>
      </c>
      <c r="P299">
        <v>40001</v>
      </c>
      <c r="Q299">
        <v>160000</v>
      </c>
    </row>
    <row r="300" spans="9:17" x14ac:dyDescent="0.25">
      <c r="I300" t="s">
        <v>631</v>
      </c>
      <c r="J300">
        <v>-3.4380000000000002</v>
      </c>
      <c r="K300">
        <v>2.0419999999999998</v>
      </c>
      <c r="L300">
        <v>4.9140000000000003E-2</v>
      </c>
      <c r="M300">
        <v>-7.71</v>
      </c>
      <c r="N300">
        <v>-3.34</v>
      </c>
      <c r="O300">
        <v>0.30580000000000002</v>
      </c>
      <c r="P300">
        <v>40001</v>
      </c>
      <c r="Q300">
        <v>160000</v>
      </c>
    </row>
    <row r="301" spans="9:17" x14ac:dyDescent="0.25">
      <c r="I301" t="s">
        <v>632</v>
      </c>
      <c r="J301">
        <v>-3.512</v>
      </c>
      <c r="K301">
        <v>2.21</v>
      </c>
      <c r="L301">
        <v>5.4780000000000002E-2</v>
      </c>
      <c r="M301">
        <v>-8.0459999999999994</v>
      </c>
      <c r="N301">
        <v>-3.4319999999999999</v>
      </c>
      <c r="O301">
        <v>0.60150000000000003</v>
      </c>
      <c r="P301">
        <v>40001</v>
      </c>
      <c r="Q301">
        <v>160000</v>
      </c>
    </row>
    <row r="302" spans="9:17" x14ac:dyDescent="0.25">
      <c r="I302" t="s">
        <v>633</v>
      </c>
      <c r="J302">
        <v>-2.1179999999999999</v>
      </c>
      <c r="K302">
        <v>2.1619999999999999</v>
      </c>
      <c r="L302">
        <v>5.5550000000000002E-2</v>
      </c>
      <c r="M302">
        <v>-6.6520000000000001</v>
      </c>
      <c r="N302">
        <v>-2.0209999999999999</v>
      </c>
      <c r="O302">
        <v>1.871</v>
      </c>
      <c r="P302">
        <v>40001</v>
      </c>
      <c r="Q302">
        <v>160000</v>
      </c>
    </row>
    <row r="303" spans="9:17" x14ac:dyDescent="0.25">
      <c r="I303" t="s">
        <v>634</v>
      </c>
      <c r="J303">
        <v>-0.1472</v>
      </c>
      <c r="K303">
        <v>0.39040000000000002</v>
      </c>
      <c r="L303">
        <v>1.3910000000000001E-3</v>
      </c>
      <c r="M303">
        <v>-0.99629999999999996</v>
      </c>
      <c r="N303">
        <v>-0.114</v>
      </c>
      <c r="O303">
        <v>0.59789999999999999</v>
      </c>
      <c r="P303">
        <v>40001</v>
      </c>
      <c r="Q303">
        <v>160000</v>
      </c>
    </row>
    <row r="304" spans="9:17" x14ac:dyDescent="0.25">
      <c r="I304" t="s">
        <v>635</v>
      </c>
      <c r="J304">
        <v>-6.6650000000000001E-2</v>
      </c>
      <c r="K304">
        <v>0.37959999999999999</v>
      </c>
      <c r="L304">
        <v>1.423E-3</v>
      </c>
      <c r="M304">
        <v>-0.86529999999999996</v>
      </c>
      <c r="N304">
        <v>-5.1749999999999997E-2</v>
      </c>
      <c r="O304">
        <v>0.69810000000000005</v>
      </c>
      <c r="P304">
        <v>40001</v>
      </c>
      <c r="Q304">
        <v>160000</v>
      </c>
    </row>
    <row r="305" spans="9:17" x14ac:dyDescent="0.25">
      <c r="I305" t="s">
        <v>636</v>
      </c>
      <c r="J305">
        <v>0.92849999999999999</v>
      </c>
      <c r="K305">
        <v>1.198</v>
      </c>
      <c r="L305">
        <v>2.0830000000000001E-2</v>
      </c>
      <c r="M305">
        <v>-1.425</v>
      </c>
      <c r="N305">
        <v>0.92490000000000006</v>
      </c>
      <c r="O305">
        <v>3.306</v>
      </c>
      <c r="P305">
        <v>40001</v>
      </c>
      <c r="Q305">
        <v>160000</v>
      </c>
    </row>
    <row r="306" spans="9:17" x14ac:dyDescent="0.25">
      <c r="I306" t="s">
        <v>637</v>
      </c>
      <c r="J306">
        <v>0.77280000000000004</v>
      </c>
      <c r="K306">
        <v>0.91020000000000001</v>
      </c>
      <c r="L306">
        <v>1.4500000000000001E-2</v>
      </c>
      <c r="M306">
        <v>-0.99419999999999997</v>
      </c>
      <c r="N306">
        <v>0.76039999999999996</v>
      </c>
      <c r="O306">
        <v>2.601</v>
      </c>
      <c r="P306">
        <v>40001</v>
      </c>
      <c r="Q306">
        <v>160000</v>
      </c>
    </row>
    <row r="307" spans="9:17" x14ac:dyDescent="0.25">
      <c r="I307" t="s">
        <v>638</v>
      </c>
      <c r="J307">
        <v>0.79930000000000001</v>
      </c>
      <c r="K307">
        <v>0.9395</v>
      </c>
      <c r="L307">
        <v>1.3860000000000001E-2</v>
      </c>
      <c r="M307">
        <v>-1.026</v>
      </c>
      <c r="N307">
        <v>0.78890000000000005</v>
      </c>
      <c r="O307">
        <v>2.6840000000000002</v>
      </c>
      <c r="P307">
        <v>40001</v>
      </c>
      <c r="Q307">
        <v>160000</v>
      </c>
    </row>
    <row r="308" spans="9:17" x14ac:dyDescent="0.25">
      <c r="I308" t="s">
        <v>639</v>
      </c>
      <c r="J308">
        <v>0.74170000000000003</v>
      </c>
      <c r="K308">
        <v>0.90139999999999998</v>
      </c>
      <c r="L308">
        <v>1.5389999999999999E-2</v>
      </c>
      <c r="M308">
        <v>-1.0309999999999999</v>
      </c>
      <c r="N308">
        <v>0.73670000000000002</v>
      </c>
      <c r="O308">
        <v>2.5339999999999998</v>
      </c>
      <c r="P308">
        <v>40001</v>
      </c>
      <c r="Q308">
        <v>160000</v>
      </c>
    </row>
    <row r="309" spans="9:17" x14ac:dyDescent="0.25">
      <c r="I309" t="s">
        <v>640</v>
      </c>
      <c r="J309">
        <v>0.90790000000000004</v>
      </c>
      <c r="K309">
        <v>0.94359999999999999</v>
      </c>
      <c r="L309">
        <v>1.8960000000000001E-2</v>
      </c>
      <c r="M309">
        <v>-0.94550000000000001</v>
      </c>
      <c r="N309">
        <v>0.90339999999999998</v>
      </c>
      <c r="O309">
        <v>2.786</v>
      </c>
      <c r="P309">
        <v>40001</v>
      </c>
      <c r="Q309">
        <v>160000</v>
      </c>
    </row>
    <row r="310" spans="9:17" x14ac:dyDescent="0.25">
      <c r="I310" t="s">
        <v>641</v>
      </c>
      <c r="J310">
        <v>0.44440000000000002</v>
      </c>
      <c r="K310">
        <v>1.0580000000000001</v>
      </c>
      <c r="L310">
        <v>1.319E-2</v>
      </c>
      <c r="M310">
        <v>-1.6259999999999999</v>
      </c>
      <c r="N310">
        <v>0.43780000000000002</v>
      </c>
      <c r="O310">
        <v>2.5569999999999999</v>
      </c>
      <c r="P310">
        <v>40001</v>
      </c>
      <c r="Q310">
        <v>160000</v>
      </c>
    </row>
    <row r="311" spans="9:17" x14ac:dyDescent="0.25">
      <c r="I311" t="s">
        <v>642</v>
      </c>
      <c r="J311">
        <v>-1.006</v>
      </c>
      <c r="K311">
        <v>1.2709999999999999</v>
      </c>
      <c r="L311">
        <v>3.1109999999999999E-2</v>
      </c>
      <c r="M311">
        <v>-3.4980000000000002</v>
      </c>
      <c r="N311">
        <v>-1.016</v>
      </c>
      <c r="O311">
        <v>1.5169999999999999</v>
      </c>
      <c r="P311">
        <v>40001</v>
      </c>
      <c r="Q311">
        <v>160000</v>
      </c>
    </row>
    <row r="312" spans="9:17" x14ac:dyDescent="0.25">
      <c r="I312" t="s">
        <v>643</v>
      </c>
      <c r="J312">
        <v>-0.87929999999999997</v>
      </c>
      <c r="K312">
        <v>1.252</v>
      </c>
      <c r="L312">
        <v>2.8479999999999998E-2</v>
      </c>
      <c r="M312">
        <v>-3.3359999999999999</v>
      </c>
      <c r="N312">
        <v>-0.88439999999999996</v>
      </c>
      <c r="O312">
        <v>1.5920000000000001</v>
      </c>
      <c r="P312">
        <v>40001</v>
      </c>
      <c r="Q312">
        <v>160000</v>
      </c>
    </row>
    <row r="313" spans="9:17" x14ac:dyDescent="0.25">
      <c r="I313" t="s">
        <v>644</v>
      </c>
      <c r="J313">
        <v>-0.9526</v>
      </c>
      <c r="K313">
        <v>1.5149999999999999</v>
      </c>
      <c r="L313">
        <v>3.6749999999999998E-2</v>
      </c>
      <c r="M313">
        <v>-3.907</v>
      </c>
      <c r="N313">
        <v>-0.96109999999999995</v>
      </c>
      <c r="O313">
        <v>2.0680000000000001</v>
      </c>
      <c r="P313">
        <v>40001</v>
      </c>
      <c r="Q313">
        <v>160000</v>
      </c>
    </row>
    <row r="314" spans="9:17" x14ac:dyDescent="0.25">
      <c r="I314" t="s">
        <v>645</v>
      </c>
      <c r="J314">
        <v>0.4405</v>
      </c>
      <c r="K314">
        <v>1.4359999999999999</v>
      </c>
      <c r="L314">
        <v>3.7490000000000002E-2</v>
      </c>
      <c r="M314">
        <v>-2.399</v>
      </c>
      <c r="N314">
        <v>0.44569999999999999</v>
      </c>
      <c r="O314">
        <v>3.2629999999999999</v>
      </c>
      <c r="P314">
        <v>40001</v>
      </c>
      <c r="Q314">
        <v>160000</v>
      </c>
    </row>
    <row r="315" spans="9:17" x14ac:dyDescent="0.25">
      <c r="I315" t="s">
        <v>646</v>
      </c>
      <c r="J315">
        <v>8.054E-2</v>
      </c>
      <c r="K315">
        <v>0.44</v>
      </c>
      <c r="L315">
        <v>2.0230000000000001E-3</v>
      </c>
      <c r="M315">
        <v>-0.79369999999999996</v>
      </c>
      <c r="N315">
        <v>5.5829999999999998E-2</v>
      </c>
      <c r="O315">
        <v>1.0329999999999999</v>
      </c>
      <c r="P315">
        <v>40001</v>
      </c>
      <c r="Q315">
        <v>160000</v>
      </c>
    </row>
    <row r="316" spans="9:17" x14ac:dyDescent="0.25">
      <c r="I316" t="s">
        <v>647</v>
      </c>
      <c r="J316">
        <v>1.0760000000000001</v>
      </c>
      <c r="K316">
        <v>1.2</v>
      </c>
      <c r="L316">
        <v>2.0420000000000001E-2</v>
      </c>
      <c r="M316">
        <v>-1.2969999999999999</v>
      </c>
      <c r="N316">
        <v>1.075</v>
      </c>
      <c r="O316">
        <v>3.4449999999999998</v>
      </c>
      <c r="P316">
        <v>40001</v>
      </c>
      <c r="Q316">
        <v>160000</v>
      </c>
    </row>
    <row r="317" spans="9:17" x14ac:dyDescent="0.25">
      <c r="I317" t="s">
        <v>648</v>
      </c>
      <c r="J317">
        <v>0.92</v>
      </c>
      <c r="K317">
        <v>0.91279999999999994</v>
      </c>
      <c r="L317">
        <v>1.4080000000000001E-2</v>
      </c>
      <c r="M317">
        <v>-0.86229999999999996</v>
      </c>
      <c r="N317">
        <v>0.90990000000000004</v>
      </c>
      <c r="O317">
        <v>2.742</v>
      </c>
      <c r="P317">
        <v>40001</v>
      </c>
      <c r="Q317">
        <v>160000</v>
      </c>
    </row>
    <row r="318" spans="9:17" x14ac:dyDescent="0.25">
      <c r="I318" t="s">
        <v>649</v>
      </c>
      <c r="J318">
        <v>0.94650000000000001</v>
      </c>
      <c r="K318">
        <v>0.94189999999999996</v>
      </c>
      <c r="L318">
        <v>1.345E-2</v>
      </c>
      <c r="M318">
        <v>-0.8891</v>
      </c>
      <c r="N318">
        <v>0.93700000000000006</v>
      </c>
      <c r="O318">
        <v>2.8250000000000002</v>
      </c>
      <c r="P318">
        <v>40001</v>
      </c>
      <c r="Q318">
        <v>160000</v>
      </c>
    </row>
    <row r="319" spans="9:17" x14ac:dyDescent="0.25">
      <c r="I319" t="s">
        <v>650</v>
      </c>
      <c r="J319">
        <v>0.88880000000000003</v>
      </c>
      <c r="K319">
        <v>0.90359999999999996</v>
      </c>
      <c r="L319">
        <v>1.494E-2</v>
      </c>
      <c r="M319">
        <v>-0.89139999999999997</v>
      </c>
      <c r="N319">
        <v>0.88639999999999997</v>
      </c>
      <c r="O319">
        <v>2.6680000000000001</v>
      </c>
      <c r="P319">
        <v>40001</v>
      </c>
      <c r="Q319">
        <v>160000</v>
      </c>
    </row>
    <row r="320" spans="9:17" x14ac:dyDescent="0.25">
      <c r="I320" t="s">
        <v>651</v>
      </c>
      <c r="J320">
        <v>1.0549999999999999</v>
      </c>
      <c r="K320">
        <v>0.94699999999999995</v>
      </c>
      <c r="L320">
        <v>1.8530000000000001E-2</v>
      </c>
      <c r="M320">
        <v>-0.81030000000000002</v>
      </c>
      <c r="N320">
        <v>1.0529999999999999</v>
      </c>
      <c r="O320">
        <v>2.93</v>
      </c>
      <c r="P320">
        <v>40001</v>
      </c>
      <c r="Q320">
        <v>160000</v>
      </c>
    </row>
    <row r="321" spans="9:17" x14ac:dyDescent="0.25">
      <c r="I321" t="s">
        <v>652</v>
      </c>
      <c r="J321">
        <v>0.59160000000000001</v>
      </c>
      <c r="K321">
        <v>1.0609999999999999</v>
      </c>
      <c r="L321">
        <v>1.285E-2</v>
      </c>
      <c r="M321">
        <v>-1.4950000000000001</v>
      </c>
      <c r="N321">
        <v>0.59119999999999995</v>
      </c>
      <c r="O321">
        <v>2.698</v>
      </c>
      <c r="P321">
        <v>40001</v>
      </c>
      <c r="Q321">
        <v>160000</v>
      </c>
    </row>
    <row r="322" spans="9:17" x14ac:dyDescent="0.25">
      <c r="I322" t="s">
        <v>653</v>
      </c>
      <c r="J322">
        <v>-0.85909999999999997</v>
      </c>
      <c r="K322">
        <v>1.2729999999999999</v>
      </c>
      <c r="L322">
        <v>3.075E-2</v>
      </c>
      <c r="M322">
        <v>-3.3580000000000001</v>
      </c>
      <c r="N322">
        <v>-0.86509999999999998</v>
      </c>
      <c r="O322">
        <v>1.6539999999999999</v>
      </c>
      <c r="P322">
        <v>40001</v>
      </c>
      <c r="Q322">
        <v>160000</v>
      </c>
    </row>
    <row r="323" spans="9:17" x14ac:dyDescent="0.25">
      <c r="I323" t="s">
        <v>654</v>
      </c>
      <c r="J323">
        <v>-0.73209999999999997</v>
      </c>
      <c r="K323">
        <v>1.2549999999999999</v>
      </c>
      <c r="L323">
        <v>2.811E-2</v>
      </c>
      <c r="M323">
        <v>-3.2069999999999999</v>
      </c>
      <c r="N323">
        <v>-0.73060000000000003</v>
      </c>
      <c r="O323">
        <v>1.738</v>
      </c>
      <c r="P323">
        <v>40001</v>
      </c>
      <c r="Q323">
        <v>160000</v>
      </c>
    </row>
    <row r="324" spans="9:17" x14ac:dyDescent="0.25">
      <c r="I324" t="s">
        <v>655</v>
      </c>
      <c r="J324">
        <v>-0.8054</v>
      </c>
      <c r="K324">
        <v>1.518</v>
      </c>
      <c r="L324">
        <v>3.6389999999999999E-2</v>
      </c>
      <c r="M324">
        <v>-3.782</v>
      </c>
      <c r="N324">
        <v>-0.80669999999999997</v>
      </c>
      <c r="O324">
        <v>2.2229999999999999</v>
      </c>
      <c r="P324">
        <v>40001</v>
      </c>
      <c r="Q324">
        <v>160000</v>
      </c>
    </row>
    <row r="325" spans="9:17" x14ac:dyDescent="0.25">
      <c r="I325" t="s">
        <v>656</v>
      </c>
      <c r="J325">
        <v>0.5877</v>
      </c>
      <c r="K325">
        <v>1.4379999999999999</v>
      </c>
      <c r="L325">
        <v>3.7159999999999999E-2</v>
      </c>
      <c r="M325">
        <v>-2.2610000000000001</v>
      </c>
      <c r="N325">
        <v>0.59740000000000004</v>
      </c>
      <c r="O325">
        <v>3.407</v>
      </c>
      <c r="P325">
        <v>40001</v>
      </c>
      <c r="Q325">
        <v>160000</v>
      </c>
    </row>
    <row r="326" spans="9:17" x14ac:dyDescent="0.25">
      <c r="I326" t="s">
        <v>657</v>
      </c>
      <c r="J326">
        <v>0.99519999999999997</v>
      </c>
      <c r="K326">
        <v>1.236</v>
      </c>
      <c r="L326">
        <v>2.147E-2</v>
      </c>
      <c r="M326">
        <v>-1.4359999999999999</v>
      </c>
      <c r="N326">
        <v>0.99660000000000004</v>
      </c>
      <c r="O326">
        <v>3.4409999999999998</v>
      </c>
      <c r="P326">
        <v>40001</v>
      </c>
      <c r="Q326">
        <v>160000</v>
      </c>
    </row>
    <row r="327" spans="9:17" x14ac:dyDescent="0.25">
      <c r="I327" t="s">
        <v>658</v>
      </c>
      <c r="J327">
        <v>0.83940000000000003</v>
      </c>
      <c r="K327">
        <v>0.96020000000000005</v>
      </c>
      <c r="L327">
        <v>1.5299999999999999E-2</v>
      </c>
      <c r="M327">
        <v>-1.032</v>
      </c>
      <c r="N327">
        <v>0.82779999999999998</v>
      </c>
      <c r="O327">
        <v>2.762</v>
      </c>
      <c r="P327">
        <v>40001</v>
      </c>
      <c r="Q327">
        <v>160000</v>
      </c>
    </row>
    <row r="328" spans="9:17" x14ac:dyDescent="0.25">
      <c r="I328" t="s">
        <v>659</v>
      </c>
      <c r="J328">
        <v>0.86599999999999999</v>
      </c>
      <c r="K328">
        <v>0.98799999999999999</v>
      </c>
      <c r="L328">
        <v>1.4670000000000001E-2</v>
      </c>
      <c r="M328">
        <v>-1.0569999999999999</v>
      </c>
      <c r="N328">
        <v>0.85580000000000001</v>
      </c>
      <c r="O328">
        <v>2.8439999999999999</v>
      </c>
      <c r="P328">
        <v>40001</v>
      </c>
      <c r="Q328">
        <v>160000</v>
      </c>
    </row>
    <row r="329" spans="9:17" x14ac:dyDescent="0.25">
      <c r="I329" t="s">
        <v>660</v>
      </c>
      <c r="J329">
        <v>0.80830000000000002</v>
      </c>
      <c r="K329">
        <v>0.9516</v>
      </c>
      <c r="L329">
        <v>1.6150000000000001E-2</v>
      </c>
      <c r="M329">
        <v>-1.069</v>
      </c>
      <c r="N329">
        <v>0.80659999999999998</v>
      </c>
      <c r="O329">
        <v>2.7010000000000001</v>
      </c>
      <c r="P329">
        <v>40001</v>
      </c>
      <c r="Q329">
        <v>160000</v>
      </c>
    </row>
    <row r="330" spans="9:17" x14ac:dyDescent="0.25">
      <c r="I330" t="s">
        <v>661</v>
      </c>
      <c r="J330">
        <v>0.97450000000000003</v>
      </c>
      <c r="K330">
        <v>0.99219999999999997</v>
      </c>
      <c r="L330">
        <v>1.967E-2</v>
      </c>
      <c r="M330">
        <v>-0.9748</v>
      </c>
      <c r="N330">
        <v>0.97250000000000003</v>
      </c>
      <c r="O330">
        <v>2.9460000000000002</v>
      </c>
      <c r="P330">
        <v>40001</v>
      </c>
      <c r="Q330">
        <v>160000</v>
      </c>
    </row>
    <row r="331" spans="9:17" x14ac:dyDescent="0.25">
      <c r="I331" t="s">
        <v>662</v>
      </c>
      <c r="J331">
        <v>0.51100000000000001</v>
      </c>
      <c r="K331">
        <v>1.101</v>
      </c>
      <c r="L331">
        <v>1.3849999999999999E-2</v>
      </c>
      <c r="M331">
        <v>-1.649</v>
      </c>
      <c r="N331">
        <v>0.50590000000000002</v>
      </c>
      <c r="O331">
        <v>2.7040000000000002</v>
      </c>
      <c r="P331">
        <v>40001</v>
      </c>
      <c r="Q331">
        <v>160000</v>
      </c>
    </row>
    <row r="332" spans="9:17" x14ac:dyDescent="0.25">
      <c r="I332" t="s">
        <v>663</v>
      </c>
      <c r="J332">
        <v>-0.93959999999999999</v>
      </c>
      <c r="K332">
        <v>1.3080000000000001</v>
      </c>
      <c r="L332">
        <v>3.168E-2</v>
      </c>
      <c r="M332">
        <v>-3.5009999999999999</v>
      </c>
      <c r="N332">
        <v>-0.94730000000000003</v>
      </c>
      <c r="O332">
        <v>1.6579999999999999</v>
      </c>
      <c r="P332">
        <v>40001</v>
      </c>
      <c r="Q332">
        <v>160000</v>
      </c>
    </row>
    <row r="333" spans="9:17" x14ac:dyDescent="0.25">
      <c r="I333" t="s">
        <v>664</v>
      </c>
      <c r="J333">
        <v>-0.81269999999999998</v>
      </c>
      <c r="K333">
        <v>1.2889999999999999</v>
      </c>
      <c r="L333">
        <v>2.9059999999999999E-2</v>
      </c>
      <c r="M333">
        <v>-3.3559999999999999</v>
      </c>
      <c r="N333">
        <v>-0.81679999999999997</v>
      </c>
      <c r="O333">
        <v>1.732</v>
      </c>
      <c r="P333">
        <v>40001</v>
      </c>
      <c r="Q333">
        <v>160000</v>
      </c>
    </row>
    <row r="334" spans="9:17" x14ac:dyDescent="0.25">
      <c r="I334" t="s">
        <v>665</v>
      </c>
      <c r="J334">
        <v>-0.88590000000000002</v>
      </c>
      <c r="K334">
        <v>1.544</v>
      </c>
      <c r="L334">
        <v>3.7269999999999998E-2</v>
      </c>
      <c r="M334">
        <v>-3.9079999999999999</v>
      </c>
      <c r="N334">
        <v>-0.89129999999999998</v>
      </c>
      <c r="O334">
        <v>2.194</v>
      </c>
      <c r="P334">
        <v>40001</v>
      </c>
      <c r="Q334">
        <v>160000</v>
      </c>
    </row>
    <row r="335" spans="9:17" x14ac:dyDescent="0.25">
      <c r="I335" t="s">
        <v>666</v>
      </c>
      <c r="J335">
        <v>0.5071</v>
      </c>
      <c r="K335">
        <v>1.468</v>
      </c>
      <c r="L335">
        <v>3.8019999999999998E-2</v>
      </c>
      <c r="M335">
        <v>-2.3860000000000001</v>
      </c>
      <c r="N335">
        <v>0.51180000000000003</v>
      </c>
      <c r="O335">
        <v>3.3879999999999999</v>
      </c>
      <c r="P335">
        <v>40001</v>
      </c>
      <c r="Q335">
        <v>160000</v>
      </c>
    </row>
    <row r="336" spans="9:17" x14ac:dyDescent="0.25">
      <c r="I336" t="s">
        <v>667</v>
      </c>
      <c r="J336">
        <v>-0.15579999999999999</v>
      </c>
      <c r="K336">
        <v>0.96489999999999998</v>
      </c>
      <c r="L336">
        <v>1.1509999999999999E-2</v>
      </c>
      <c r="M336">
        <v>-2.0609999999999999</v>
      </c>
      <c r="N336">
        <v>-0.1527</v>
      </c>
      <c r="O336">
        <v>1.7390000000000001</v>
      </c>
      <c r="P336">
        <v>40001</v>
      </c>
      <c r="Q336">
        <v>160000</v>
      </c>
    </row>
    <row r="337" spans="9:17" x14ac:dyDescent="0.25">
      <c r="I337" t="s">
        <v>668</v>
      </c>
      <c r="J337">
        <v>-0.12920000000000001</v>
      </c>
      <c r="K337">
        <v>1.0429999999999999</v>
      </c>
      <c r="L337">
        <v>1.2880000000000001E-2</v>
      </c>
      <c r="M337">
        <v>-2.2000000000000002</v>
      </c>
      <c r="N337">
        <v>-0.1242</v>
      </c>
      <c r="O337">
        <v>1.923</v>
      </c>
      <c r="P337">
        <v>40001</v>
      </c>
      <c r="Q337">
        <v>160000</v>
      </c>
    </row>
    <row r="338" spans="9:17" x14ac:dyDescent="0.25">
      <c r="I338" t="s">
        <v>669</v>
      </c>
      <c r="J338">
        <v>-0.18690000000000001</v>
      </c>
      <c r="K338">
        <v>0.87839999999999996</v>
      </c>
      <c r="L338">
        <v>8.6840000000000007E-3</v>
      </c>
      <c r="M338">
        <v>-1.9490000000000001</v>
      </c>
      <c r="N338">
        <v>-0.1724</v>
      </c>
      <c r="O338">
        <v>1.528</v>
      </c>
      <c r="P338">
        <v>40001</v>
      </c>
      <c r="Q338">
        <v>160000</v>
      </c>
    </row>
    <row r="339" spans="9:17" x14ac:dyDescent="0.25">
      <c r="I339" t="s">
        <v>670</v>
      </c>
      <c r="J339">
        <v>-2.0660000000000001E-2</v>
      </c>
      <c r="K339">
        <v>0.73240000000000005</v>
      </c>
      <c r="L339">
        <v>6.9090000000000002E-3</v>
      </c>
      <c r="M339">
        <v>-1.4770000000000001</v>
      </c>
      <c r="N339">
        <v>-1.6789999999999999E-2</v>
      </c>
      <c r="O339">
        <v>1.429</v>
      </c>
      <c r="P339">
        <v>40001</v>
      </c>
      <c r="Q339">
        <v>160000</v>
      </c>
    </row>
    <row r="340" spans="9:17" x14ac:dyDescent="0.25">
      <c r="I340" t="s">
        <v>671</v>
      </c>
      <c r="J340">
        <v>-0.48409999999999997</v>
      </c>
      <c r="K340">
        <v>1.2949999999999999</v>
      </c>
      <c r="L340">
        <v>1.8589999999999999E-2</v>
      </c>
      <c r="M340">
        <v>-3.0419999999999998</v>
      </c>
      <c r="N340">
        <v>-0.48970000000000002</v>
      </c>
      <c r="O340">
        <v>2.0960000000000001</v>
      </c>
      <c r="P340">
        <v>40001</v>
      </c>
      <c r="Q340">
        <v>160000</v>
      </c>
    </row>
    <row r="341" spans="9:17" x14ac:dyDescent="0.25">
      <c r="I341" t="s">
        <v>672</v>
      </c>
      <c r="J341">
        <v>-1.9350000000000001</v>
      </c>
      <c r="K341">
        <v>1.1279999999999999</v>
      </c>
      <c r="L341">
        <v>1.8030000000000001E-2</v>
      </c>
      <c r="M341">
        <v>-4.1639999999999997</v>
      </c>
      <c r="N341">
        <v>-1.9330000000000001</v>
      </c>
      <c r="O341">
        <v>0.29430000000000001</v>
      </c>
      <c r="P341">
        <v>40001</v>
      </c>
      <c r="Q341">
        <v>160000</v>
      </c>
    </row>
    <row r="342" spans="9:17" x14ac:dyDescent="0.25">
      <c r="I342" t="s">
        <v>673</v>
      </c>
      <c r="J342">
        <v>-1.8080000000000001</v>
      </c>
      <c r="K342">
        <v>1.103</v>
      </c>
      <c r="L342">
        <v>1.549E-2</v>
      </c>
      <c r="M342">
        <v>-3.996</v>
      </c>
      <c r="N342">
        <v>-1.8029999999999999</v>
      </c>
      <c r="O342">
        <v>0.37640000000000001</v>
      </c>
      <c r="P342">
        <v>40001</v>
      </c>
      <c r="Q342">
        <v>160000</v>
      </c>
    </row>
    <row r="343" spans="9:17" x14ac:dyDescent="0.25">
      <c r="I343" t="s">
        <v>674</v>
      </c>
      <c r="J343">
        <v>-1.881</v>
      </c>
      <c r="K343">
        <v>1.4179999999999999</v>
      </c>
      <c r="L343">
        <v>2.4340000000000001E-2</v>
      </c>
      <c r="M343">
        <v>-4.6829999999999998</v>
      </c>
      <c r="N343">
        <v>-1.877</v>
      </c>
      <c r="O343">
        <v>0.91610000000000003</v>
      </c>
      <c r="P343">
        <v>40001</v>
      </c>
      <c r="Q343">
        <v>160000</v>
      </c>
    </row>
    <row r="344" spans="9:17" x14ac:dyDescent="0.25">
      <c r="I344" t="s">
        <v>675</v>
      </c>
      <c r="J344">
        <v>-0.48809999999999998</v>
      </c>
      <c r="K344">
        <v>1.3220000000000001</v>
      </c>
      <c r="L344">
        <v>2.5100000000000001E-2</v>
      </c>
      <c r="M344">
        <v>-3.1110000000000002</v>
      </c>
      <c r="N344">
        <v>-0.4844</v>
      </c>
      <c r="O344">
        <v>2.1150000000000002</v>
      </c>
      <c r="P344">
        <v>40001</v>
      </c>
      <c r="Q344">
        <v>160000</v>
      </c>
    </row>
    <row r="345" spans="9:17" x14ac:dyDescent="0.25">
      <c r="I345" t="s">
        <v>676</v>
      </c>
      <c r="J345">
        <v>2.6540000000000001E-2</v>
      </c>
      <c r="K345">
        <v>0.47049999999999997</v>
      </c>
      <c r="L345">
        <v>2.317E-3</v>
      </c>
      <c r="M345">
        <v>-0.94359999999999999</v>
      </c>
      <c r="N345">
        <v>1.8409999999999999E-2</v>
      </c>
      <c r="O345">
        <v>1.012</v>
      </c>
      <c r="P345">
        <v>40001</v>
      </c>
      <c r="Q345">
        <v>160000</v>
      </c>
    </row>
    <row r="346" spans="9:17" x14ac:dyDescent="0.25">
      <c r="I346" t="s">
        <v>677</v>
      </c>
      <c r="J346">
        <v>-3.1109999999999999E-2</v>
      </c>
      <c r="K346">
        <v>0.68469999999999998</v>
      </c>
      <c r="L346">
        <v>5.8450000000000004E-3</v>
      </c>
      <c r="M346">
        <v>-1.397</v>
      </c>
      <c r="N346">
        <v>-2.9159999999999998E-2</v>
      </c>
      <c r="O346">
        <v>1.3029999999999999</v>
      </c>
      <c r="P346">
        <v>40001</v>
      </c>
      <c r="Q346">
        <v>160000</v>
      </c>
    </row>
    <row r="347" spans="9:17" x14ac:dyDescent="0.25">
      <c r="I347" t="s">
        <v>678</v>
      </c>
      <c r="J347">
        <v>0.1351</v>
      </c>
      <c r="K347">
        <v>0.62770000000000004</v>
      </c>
      <c r="L347">
        <v>8.2590000000000007E-3</v>
      </c>
      <c r="M347">
        <v>-1.1060000000000001</v>
      </c>
      <c r="N347">
        <v>0.1331</v>
      </c>
      <c r="O347">
        <v>1.369</v>
      </c>
      <c r="P347">
        <v>40001</v>
      </c>
      <c r="Q347">
        <v>160000</v>
      </c>
    </row>
    <row r="348" spans="9:17" x14ac:dyDescent="0.25">
      <c r="I348" t="s">
        <v>679</v>
      </c>
      <c r="J348">
        <v>-0.32840000000000003</v>
      </c>
      <c r="K348">
        <v>1.0309999999999999</v>
      </c>
      <c r="L348">
        <v>1.225E-2</v>
      </c>
      <c r="M348">
        <v>-2.371</v>
      </c>
      <c r="N348">
        <v>-0.33</v>
      </c>
      <c r="O348">
        <v>1.675</v>
      </c>
      <c r="P348">
        <v>40001</v>
      </c>
      <c r="Q348">
        <v>160000</v>
      </c>
    </row>
    <row r="349" spans="9:17" x14ac:dyDescent="0.25">
      <c r="I349" t="s">
        <v>680</v>
      </c>
      <c r="J349">
        <v>-1.7789999999999999</v>
      </c>
      <c r="K349">
        <v>1.0589999999999999</v>
      </c>
      <c r="L349">
        <v>2.1950000000000001E-2</v>
      </c>
      <c r="M349">
        <v>-3.8660000000000001</v>
      </c>
      <c r="N349">
        <v>-1.782</v>
      </c>
      <c r="O349">
        <v>0.31459999999999999</v>
      </c>
      <c r="P349">
        <v>40001</v>
      </c>
      <c r="Q349">
        <v>160000</v>
      </c>
    </row>
    <row r="350" spans="9:17" x14ac:dyDescent="0.25">
      <c r="I350" t="s">
        <v>681</v>
      </c>
      <c r="J350">
        <v>-1.6519999999999999</v>
      </c>
      <c r="K350">
        <v>1.034</v>
      </c>
      <c r="L350">
        <v>1.9290000000000002E-2</v>
      </c>
      <c r="M350">
        <v>-3.6890000000000001</v>
      </c>
      <c r="N350">
        <v>-1.6519999999999999</v>
      </c>
      <c r="O350">
        <v>0.38069999999999998</v>
      </c>
      <c r="P350">
        <v>40001</v>
      </c>
      <c r="Q350">
        <v>160000</v>
      </c>
    </row>
    <row r="351" spans="9:17" x14ac:dyDescent="0.25">
      <c r="I351" t="s">
        <v>682</v>
      </c>
      <c r="J351">
        <v>-1.7250000000000001</v>
      </c>
      <c r="K351">
        <v>1.3560000000000001</v>
      </c>
      <c r="L351">
        <v>2.8049999999999999E-2</v>
      </c>
      <c r="M351">
        <v>-4.3860000000000001</v>
      </c>
      <c r="N351">
        <v>-1.722</v>
      </c>
      <c r="O351">
        <v>0.94879999999999998</v>
      </c>
      <c r="P351">
        <v>40001</v>
      </c>
      <c r="Q351">
        <v>160000</v>
      </c>
    </row>
    <row r="352" spans="9:17" x14ac:dyDescent="0.25">
      <c r="I352" t="s">
        <v>683</v>
      </c>
      <c r="J352">
        <v>-0.33229999999999998</v>
      </c>
      <c r="K352">
        <v>1.262</v>
      </c>
      <c r="L352">
        <v>2.877E-2</v>
      </c>
      <c r="M352">
        <v>-2.8279999999999998</v>
      </c>
      <c r="N352">
        <v>-0.32879999999999998</v>
      </c>
      <c r="O352">
        <v>2.1459999999999999</v>
      </c>
      <c r="P352">
        <v>40001</v>
      </c>
      <c r="Q352">
        <v>160000</v>
      </c>
    </row>
    <row r="353" spans="9:17" x14ac:dyDescent="0.25">
      <c r="I353" t="s">
        <v>684</v>
      </c>
      <c r="J353">
        <v>-5.765E-2</v>
      </c>
      <c r="K353">
        <v>0.76080000000000003</v>
      </c>
      <c r="L353">
        <v>7.1279999999999998E-3</v>
      </c>
      <c r="M353">
        <v>-1.5920000000000001</v>
      </c>
      <c r="N353">
        <v>-4.836E-2</v>
      </c>
      <c r="O353">
        <v>1.4219999999999999</v>
      </c>
      <c r="P353">
        <v>40001</v>
      </c>
      <c r="Q353">
        <v>160000</v>
      </c>
    </row>
    <row r="354" spans="9:17" x14ac:dyDescent="0.25">
      <c r="I354" t="s">
        <v>685</v>
      </c>
      <c r="J354">
        <v>0.1086</v>
      </c>
      <c r="K354">
        <v>0.74070000000000003</v>
      </c>
      <c r="L354">
        <v>9.8980000000000005E-3</v>
      </c>
      <c r="M354">
        <v>-1.3520000000000001</v>
      </c>
      <c r="N354">
        <v>0.1056</v>
      </c>
      <c r="O354">
        <v>1.573</v>
      </c>
      <c r="P354">
        <v>40001</v>
      </c>
      <c r="Q354">
        <v>160000</v>
      </c>
    </row>
    <row r="355" spans="9:17" x14ac:dyDescent="0.25">
      <c r="I355" t="s">
        <v>686</v>
      </c>
      <c r="J355">
        <v>-0.35489999999999999</v>
      </c>
      <c r="K355">
        <v>1.0549999999999999</v>
      </c>
      <c r="L355">
        <v>1.1690000000000001E-2</v>
      </c>
      <c r="M355">
        <v>-2.452</v>
      </c>
      <c r="N355">
        <v>-0.35510000000000003</v>
      </c>
      <c r="O355">
        <v>1.698</v>
      </c>
      <c r="P355">
        <v>40001</v>
      </c>
      <c r="Q355">
        <v>160000</v>
      </c>
    </row>
    <row r="356" spans="9:17" x14ac:dyDescent="0.25">
      <c r="I356" t="s">
        <v>687</v>
      </c>
      <c r="J356">
        <v>-1.806</v>
      </c>
      <c r="K356">
        <v>1.1279999999999999</v>
      </c>
      <c r="L356">
        <v>2.3429999999999999E-2</v>
      </c>
      <c r="M356">
        <v>-4.0179999999999998</v>
      </c>
      <c r="N356">
        <v>-1.8109999999999999</v>
      </c>
      <c r="O356">
        <v>0.4274</v>
      </c>
      <c r="P356">
        <v>40001</v>
      </c>
      <c r="Q356">
        <v>160000</v>
      </c>
    </row>
    <row r="357" spans="9:17" x14ac:dyDescent="0.25">
      <c r="I357" t="s">
        <v>688</v>
      </c>
      <c r="J357">
        <v>-1.679</v>
      </c>
      <c r="K357">
        <v>1.1060000000000001</v>
      </c>
      <c r="L357">
        <v>2.077E-2</v>
      </c>
      <c r="M357">
        <v>-3.8490000000000002</v>
      </c>
      <c r="N357">
        <v>-1.6839999999999999</v>
      </c>
      <c r="O357">
        <v>0.50260000000000005</v>
      </c>
      <c r="P357">
        <v>40001</v>
      </c>
      <c r="Q357">
        <v>160000</v>
      </c>
    </row>
    <row r="358" spans="9:17" x14ac:dyDescent="0.25">
      <c r="I358" t="s">
        <v>689</v>
      </c>
      <c r="J358">
        <v>-1.752</v>
      </c>
      <c r="K358">
        <v>1.411</v>
      </c>
      <c r="L358">
        <v>2.937E-2</v>
      </c>
      <c r="M358">
        <v>-4.5179999999999998</v>
      </c>
      <c r="N358">
        <v>-1.752</v>
      </c>
      <c r="O358">
        <v>1.018</v>
      </c>
      <c r="P358">
        <v>40001</v>
      </c>
      <c r="Q358">
        <v>160000</v>
      </c>
    </row>
    <row r="359" spans="9:17" x14ac:dyDescent="0.25">
      <c r="I359" t="s">
        <v>690</v>
      </c>
      <c r="J359">
        <v>-0.35880000000000001</v>
      </c>
      <c r="K359">
        <v>1.3220000000000001</v>
      </c>
      <c r="L359">
        <v>3.015E-2</v>
      </c>
      <c r="M359">
        <v>-2.97</v>
      </c>
      <c r="N359">
        <v>-0.35589999999999999</v>
      </c>
      <c r="O359">
        <v>2.2370000000000001</v>
      </c>
      <c r="P359">
        <v>40001</v>
      </c>
      <c r="Q359">
        <v>160000</v>
      </c>
    </row>
    <row r="360" spans="9:17" x14ac:dyDescent="0.25">
      <c r="I360" t="s">
        <v>691</v>
      </c>
      <c r="J360">
        <v>0.16619999999999999</v>
      </c>
      <c r="K360">
        <v>0.48580000000000001</v>
      </c>
      <c r="L360">
        <v>4.7939999999999997E-3</v>
      </c>
      <c r="M360">
        <v>-0.74780000000000002</v>
      </c>
      <c r="N360">
        <v>0.1186</v>
      </c>
      <c r="O360">
        <v>1.252</v>
      </c>
      <c r="P360">
        <v>40001</v>
      </c>
      <c r="Q360">
        <v>160000</v>
      </c>
    </row>
    <row r="361" spans="9:17" x14ac:dyDescent="0.25">
      <c r="I361" t="s">
        <v>692</v>
      </c>
      <c r="J361">
        <v>-0.29730000000000001</v>
      </c>
      <c r="K361">
        <v>1.022</v>
      </c>
      <c r="L361">
        <v>1.3169999999999999E-2</v>
      </c>
      <c r="M361">
        <v>-2.3180000000000001</v>
      </c>
      <c r="N361">
        <v>-0.2989</v>
      </c>
      <c r="O361">
        <v>1.7270000000000001</v>
      </c>
      <c r="P361">
        <v>40001</v>
      </c>
      <c r="Q361">
        <v>160000</v>
      </c>
    </row>
    <row r="362" spans="9:17" x14ac:dyDescent="0.25">
      <c r="I362" t="s">
        <v>693</v>
      </c>
      <c r="J362">
        <v>-1.748</v>
      </c>
      <c r="K362">
        <v>0.98629999999999995</v>
      </c>
      <c r="L362">
        <v>1.9140000000000001E-2</v>
      </c>
      <c r="M362">
        <v>-3.6760000000000002</v>
      </c>
      <c r="N362">
        <v>-1.752</v>
      </c>
      <c r="O362">
        <v>0.21079999999999999</v>
      </c>
      <c r="P362">
        <v>40001</v>
      </c>
      <c r="Q362">
        <v>160000</v>
      </c>
    </row>
    <row r="363" spans="9:17" x14ac:dyDescent="0.25">
      <c r="I363" t="s">
        <v>694</v>
      </c>
      <c r="J363">
        <v>-1.621</v>
      </c>
      <c r="K363">
        <v>0.95889999999999997</v>
      </c>
      <c r="L363">
        <v>1.6400000000000001E-2</v>
      </c>
      <c r="M363">
        <v>-3.4929999999999999</v>
      </c>
      <c r="N363">
        <v>-1.6240000000000001</v>
      </c>
      <c r="O363">
        <v>0.27810000000000001</v>
      </c>
      <c r="P363">
        <v>40001</v>
      </c>
      <c r="Q363">
        <v>160000</v>
      </c>
    </row>
    <row r="364" spans="9:17" x14ac:dyDescent="0.25">
      <c r="I364" t="s">
        <v>695</v>
      </c>
      <c r="J364">
        <v>-1.694</v>
      </c>
      <c r="K364">
        <v>1.2989999999999999</v>
      </c>
      <c r="L364">
        <v>2.5530000000000001E-2</v>
      </c>
      <c r="M364">
        <v>-4.2549999999999999</v>
      </c>
      <c r="N364">
        <v>-1.69</v>
      </c>
      <c r="O364">
        <v>0.879</v>
      </c>
      <c r="P364">
        <v>40001</v>
      </c>
      <c r="Q364">
        <v>160000</v>
      </c>
    </row>
    <row r="365" spans="9:17" x14ac:dyDescent="0.25">
      <c r="I365" t="s">
        <v>696</v>
      </c>
      <c r="J365">
        <v>-0.30120000000000002</v>
      </c>
      <c r="K365">
        <v>1.198</v>
      </c>
      <c r="L365">
        <v>2.623E-2</v>
      </c>
      <c r="M365">
        <v>-2.669</v>
      </c>
      <c r="N365">
        <v>-0.29809999999999998</v>
      </c>
      <c r="O365">
        <v>2.0619999999999998</v>
      </c>
      <c r="P365">
        <v>40001</v>
      </c>
      <c r="Q365">
        <v>160000</v>
      </c>
    </row>
    <row r="366" spans="9:17" x14ac:dyDescent="0.25">
      <c r="I366" t="s">
        <v>697</v>
      </c>
      <c r="J366">
        <v>-0.46350000000000002</v>
      </c>
      <c r="K366">
        <v>1.0629999999999999</v>
      </c>
      <c r="L366">
        <v>1.6469999999999999E-2</v>
      </c>
      <c r="M366">
        <v>-2.5619999999999998</v>
      </c>
      <c r="N366">
        <v>-0.46539999999999998</v>
      </c>
      <c r="O366">
        <v>1.647</v>
      </c>
      <c r="P366">
        <v>40001</v>
      </c>
      <c r="Q366">
        <v>160000</v>
      </c>
    </row>
    <row r="367" spans="9:17" x14ac:dyDescent="0.25">
      <c r="I367" t="s">
        <v>698</v>
      </c>
      <c r="J367">
        <v>-1.9139999999999999</v>
      </c>
      <c r="K367">
        <v>0.86280000000000001</v>
      </c>
      <c r="L367">
        <v>1.537E-2</v>
      </c>
      <c r="M367">
        <v>-3.6179999999999999</v>
      </c>
      <c r="N367">
        <v>-1.9119999999999999</v>
      </c>
      <c r="O367">
        <v>-0.22470000000000001</v>
      </c>
      <c r="P367">
        <v>40001</v>
      </c>
      <c r="Q367">
        <v>160000</v>
      </c>
    </row>
    <row r="368" spans="9:17" x14ac:dyDescent="0.25">
      <c r="I368" t="s">
        <v>699</v>
      </c>
      <c r="J368">
        <v>-1.7869999999999999</v>
      </c>
      <c r="K368">
        <v>0.82979999999999998</v>
      </c>
      <c r="L368">
        <v>1.2699999999999999E-2</v>
      </c>
      <c r="M368">
        <v>-3.427</v>
      </c>
      <c r="N368">
        <v>-1.7829999999999999</v>
      </c>
      <c r="O368">
        <v>-0.1658</v>
      </c>
      <c r="P368">
        <v>40001</v>
      </c>
      <c r="Q368">
        <v>160000</v>
      </c>
    </row>
    <row r="369" spans="9:17" x14ac:dyDescent="0.25">
      <c r="I369" t="s">
        <v>700</v>
      </c>
      <c r="J369">
        <v>-1.86</v>
      </c>
      <c r="K369">
        <v>1.2150000000000001</v>
      </c>
      <c r="L369">
        <v>2.215E-2</v>
      </c>
      <c r="M369">
        <v>-4.2629999999999999</v>
      </c>
      <c r="N369">
        <v>-1.855</v>
      </c>
      <c r="O369">
        <v>0.53469999999999995</v>
      </c>
      <c r="P369">
        <v>40001</v>
      </c>
      <c r="Q369">
        <v>160000</v>
      </c>
    </row>
    <row r="370" spans="9:17" x14ac:dyDescent="0.25">
      <c r="I370" t="s">
        <v>701</v>
      </c>
      <c r="J370">
        <v>-0.46739999999999998</v>
      </c>
      <c r="K370">
        <v>1.1060000000000001</v>
      </c>
      <c r="L370">
        <v>2.281E-2</v>
      </c>
      <c r="M370">
        <v>-2.66</v>
      </c>
      <c r="N370">
        <v>-0.46289999999999998</v>
      </c>
      <c r="O370">
        <v>1.6950000000000001</v>
      </c>
      <c r="P370">
        <v>40001</v>
      </c>
      <c r="Q370">
        <v>160000</v>
      </c>
    </row>
    <row r="371" spans="9:17" x14ac:dyDescent="0.25">
      <c r="I371" t="s">
        <v>702</v>
      </c>
      <c r="J371">
        <v>-1.4510000000000001</v>
      </c>
      <c r="K371">
        <v>1.3660000000000001</v>
      </c>
      <c r="L371">
        <v>2.8740000000000002E-2</v>
      </c>
      <c r="M371">
        <v>-4.1180000000000003</v>
      </c>
      <c r="N371">
        <v>-1.4550000000000001</v>
      </c>
      <c r="O371">
        <v>1.2509999999999999</v>
      </c>
      <c r="P371">
        <v>40001</v>
      </c>
      <c r="Q371">
        <v>160000</v>
      </c>
    </row>
    <row r="372" spans="9:17" x14ac:dyDescent="0.25">
      <c r="I372" t="s">
        <v>703</v>
      </c>
      <c r="J372">
        <v>-1.3240000000000001</v>
      </c>
      <c r="K372">
        <v>1.3460000000000001</v>
      </c>
      <c r="L372">
        <v>2.6169999999999999E-2</v>
      </c>
      <c r="M372">
        <v>-3.9590000000000001</v>
      </c>
      <c r="N372">
        <v>-1.3260000000000001</v>
      </c>
      <c r="O372">
        <v>1.339</v>
      </c>
      <c r="P372">
        <v>40001</v>
      </c>
      <c r="Q372">
        <v>160000</v>
      </c>
    </row>
    <row r="373" spans="9:17" x14ac:dyDescent="0.25">
      <c r="I373" t="s">
        <v>704</v>
      </c>
      <c r="J373">
        <v>-1.397</v>
      </c>
      <c r="K373">
        <v>1.5940000000000001</v>
      </c>
      <c r="L373">
        <v>3.4110000000000001E-2</v>
      </c>
      <c r="M373">
        <v>-4.5270000000000001</v>
      </c>
      <c r="N373">
        <v>-1.397</v>
      </c>
      <c r="O373">
        <v>1.7809999999999999</v>
      </c>
      <c r="P373">
        <v>40001</v>
      </c>
      <c r="Q373">
        <v>160000</v>
      </c>
    </row>
    <row r="374" spans="9:17" x14ac:dyDescent="0.25">
      <c r="I374" t="s">
        <v>705</v>
      </c>
      <c r="J374">
        <v>-3.9100000000000003E-3</v>
      </c>
      <c r="K374">
        <v>1.5269999999999999</v>
      </c>
      <c r="L374">
        <v>3.5229999999999997E-2</v>
      </c>
      <c r="M374">
        <v>-3.028</v>
      </c>
      <c r="N374">
        <v>3.7950000000000002E-3</v>
      </c>
      <c r="O374">
        <v>2.9860000000000002</v>
      </c>
      <c r="P374">
        <v>40001</v>
      </c>
      <c r="Q374">
        <v>160000</v>
      </c>
    </row>
    <row r="375" spans="9:17" x14ac:dyDescent="0.25">
      <c r="I375" t="s">
        <v>706</v>
      </c>
      <c r="J375">
        <v>0.127</v>
      </c>
      <c r="K375">
        <v>0.51480000000000004</v>
      </c>
      <c r="L375">
        <v>3.8549999999999999E-3</v>
      </c>
      <c r="M375">
        <v>-0.86719999999999997</v>
      </c>
      <c r="N375">
        <v>8.5860000000000006E-2</v>
      </c>
      <c r="O375">
        <v>1.272</v>
      </c>
      <c r="P375">
        <v>40001</v>
      </c>
      <c r="Q375">
        <v>160000</v>
      </c>
    </row>
    <row r="376" spans="9:17" x14ac:dyDescent="0.25">
      <c r="I376" t="s">
        <v>707</v>
      </c>
      <c r="J376">
        <v>5.373E-2</v>
      </c>
      <c r="K376">
        <v>1.1850000000000001</v>
      </c>
      <c r="L376">
        <v>1.3820000000000001E-2</v>
      </c>
      <c r="M376">
        <v>-2.2970000000000002</v>
      </c>
      <c r="N376">
        <v>6.071E-2</v>
      </c>
      <c r="O376">
        <v>2.3719999999999999</v>
      </c>
      <c r="P376">
        <v>40001</v>
      </c>
      <c r="Q376">
        <v>160000</v>
      </c>
    </row>
    <row r="377" spans="9:17" x14ac:dyDescent="0.25">
      <c r="I377" t="s">
        <v>708</v>
      </c>
      <c r="J377">
        <v>1.4470000000000001</v>
      </c>
      <c r="K377">
        <v>1.0349999999999999</v>
      </c>
      <c r="L377">
        <v>1.303E-2</v>
      </c>
      <c r="M377">
        <v>-0.60040000000000004</v>
      </c>
      <c r="N377">
        <v>1.448</v>
      </c>
      <c r="O377">
        <v>3.4830000000000001</v>
      </c>
      <c r="P377">
        <v>40001</v>
      </c>
      <c r="Q377">
        <v>160000</v>
      </c>
    </row>
    <row r="378" spans="9:17" x14ac:dyDescent="0.25">
      <c r="I378" t="s">
        <v>709</v>
      </c>
      <c r="J378">
        <v>-7.3260000000000006E-2</v>
      </c>
      <c r="K378">
        <v>1.238</v>
      </c>
      <c r="L378">
        <v>1.575E-2</v>
      </c>
      <c r="M378">
        <v>-2.5310000000000001</v>
      </c>
      <c r="N378">
        <v>-6.6180000000000003E-2</v>
      </c>
      <c r="O378">
        <v>2.343</v>
      </c>
      <c r="P378">
        <v>40001</v>
      </c>
      <c r="Q378">
        <v>160000</v>
      </c>
    </row>
    <row r="379" spans="9:17" x14ac:dyDescent="0.25">
      <c r="I379" t="s">
        <v>710</v>
      </c>
      <c r="J379">
        <v>1.32</v>
      </c>
      <c r="K379">
        <v>1.103</v>
      </c>
      <c r="L379">
        <v>1.5480000000000001E-2</v>
      </c>
      <c r="M379">
        <v>-0.86709999999999998</v>
      </c>
      <c r="N379">
        <v>1.319</v>
      </c>
      <c r="O379">
        <v>3.4780000000000002</v>
      </c>
      <c r="P379">
        <v>40001</v>
      </c>
      <c r="Q379">
        <v>160000</v>
      </c>
    </row>
    <row r="380" spans="9:17" x14ac:dyDescent="0.25">
      <c r="I380" t="s">
        <v>711</v>
      </c>
      <c r="J380">
        <v>1.393</v>
      </c>
      <c r="K380">
        <v>1.2250000000000001</v>
      </c>
      <c r="L380">
        <v>1.389E-2</v>
      </c>
      <c r="M380">
        <v>-1.056</v>
      </c>
      <c r="N380">
        <v>1.397</v>
      </c>
      <c r="O380">
        <v>3.7930000000000001</v>
      </c>
      <c r="P380">
        <v>40001</v>
      </c>
      <c r="Q380">
        <v>160000</v>
      </c>
    </row>
    <row r="492" spans="10:10" x14ac:dyDescent="0.25">
      <c r="J492" s="27"/>
    </row>
    <row r="543" spans="14:14" x14ac:dyDescent="0.25">
      <c r="N543" s="27"/>
    </row>
    <row r="696" spans="10:10" x14ac:dyDescent="0.25">
      <c r="J696" s="27"/>
    </row>
    <row r="867" spans="14:14" x14ac:dyDescent="0.25">
      <c r="N867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26" sqref="E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13</v>
      </c>
      <c r="D1" s="13" t="s">
        <v>14</v>
      </c>
      <c r="G1" s="13" t="s">
        <v>3</v>
      </c>
      <c r="H1" s="13" t="s">
        <v>13</v>
      </c>
      <c r="I1" s="13" t="s">
        <v>14</v>
      </c>
    </row>
    <row r="2" spans="1:9" x14ac:dyDescent="0.25">
      <c r="A2" s="7">
        <v>11</v>
      </c>
      <c r="B2" s="6" t="str">
        <f>VLOOKUP(A2,'WinBUGS output'!B:C,2,FALSE)</f>
        <v>Computerised-problem solving therapy with support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(1, 10)</v>
      </c>
      <c r="F2" s="7">
        <v>10</v>
      </c>
      <c r="G2" s="4" t="str">
        <f>VLOOKUP(F2,'WinBUGS output'!E:F,2,FALSE)</f>
        <v>Self-help with support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(1, 11)</v>
      </c>
    </row>
    <row r="3" spans="1:9" x14ac:dyDescent="0.25">
      <c r="A3" s="7">
        <v>15</v>
      </c>
      <c r="B3" s="6" t="str">
        <f>VLOOKUP(A3,'WinBUGS output'!B:C,2,FALSE)</f>
        <v>Behavioural activation (BA)</v>
      </c>
      <c r="C3" s="6">
        <f>VLOOKUP(A3,'WinBUGS output'!AC:AJ,7,FALSE)</f>
        <v>4</v>
      </c>
      <c r="D3" s="6" t="str">
        <f>"("&amp;VLOOKUP(A3,'WinBUGS output'!AC:AJ,6,FALSE)&amp;", "&amp;VLOOKUP(A3,'WinBUGS output'!AC:AJ,8,FALSE)&amp;")"</f>
        <v>(1, 10)</v>
      </c>
      <c r="F3" s="7">
        <v>9</v>
      </c>
      <c r="G3" s="4" t="str">
        <f>VLOOKUP(F3,'WinBUGS output'!E:F,2,FALSE)</f>
        <v>Long-term psychodynamic psychotherapies</v>
      </c>
      <c r="H3" s="6">
        <f>VLOOKUP(F3,'WinBUGS output'!AN:AU,7,FALSE)</f>
        <v>5</v>
      </c>
      <c r="I3" s="6" t="str">
        <f>"("&amp;VLOOKUP(F3,'WinBUGS output'!AN:AU,6,FALSE)&amp;", "&amp;VLOOKUP(F3,'WinBUGS output'!AN:AU,8,FALSE)&amp;")"</f>
        <v>(1, 13)</v>
      </c>
    </row>
    <row r="4" spans="1:9" x14ac:dyDescent="0.25">
      <c r="A4" s="7">
        <v>10</v>
      </c>
      <c r="B4" s="6" t="str">
        <f>VLOOKUP(A4,'WinBUGS output'!B:C,2,FALSE)</f>
        <v>Long-term psychodynamic psychotherapy individual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(1, 11)</v>
      </c>
      <c r="F4" s="7">
        <v>12</v>
      </c>
      <c r="G4" s="4" t="str">
        <f>VLOOKUP(F4,'WinBUGS output'!E:F,2,FALSE)</f>
        <v>Interpersonal psychotherapy (IPT)</v>
      </c>
      <c r="H4" s="6">
        <f>VLOOKUP(F4,'WinBUGS output'!AN:AU,7,FALSE)</f>
        <v>5</v>
      </c>
      <c r="I4" s="6" t="str">
        <f>"("&amp;VLOOKUP(F4,'WinBUGS output'!AN:AU,6,FALSE)&amp;", "&amp;VLOOKUP(F4,'WinBUGS output'!AN:AU,8,FALSE)&amp;")"</f>
        <v>(1, 13)</v>
      </c>
    </row>
    <row r="5" spans="1:9" x14ac:dyDescent="0.25">
      <c r="A5" s="7">
        <v>14</v>
      </c>
      <c r="B5" s="6" t="str">
        <f>VLOOKUP(A5,'WinBUGS output'!B:C,2,FALSE)</f>
        <v>Interpersonal psychotherapy (IPT)</v>
      </c>
      <c r="C5" s="6">
        <f>VLOOKUP(A5,'WinBUGS output'!AC:AJ,7,FALSE)</f>
        <v>4</v>
      </c>
      <c r="D5" s="6" t="str">
        <f>"("&amp;VLOOKUP(A5,'WinBUGS output'!AC:AJ,6,FALSE)&amp;", "&amp;VLOOKUP(A5,'WinBUGS output'!AC:AJ,8,FALSE)&amp;")"</f>
        <v>(1, 11)</v>
      </c>
      <c r="F5" s="7">
        <v>14</v>
      </c>
      <c r="G5" s="4" t="str">
        <f>VLOOKUP(F5,'WinBUGS output'!E:F,2,FALSE)</f>
        <v>Cognitive and cognitive behavioural therapies (individual) [CBT/CT]</v>
      </c>
      <c r="H5" s="6">
        <f>VLOOKUP(F5,'WinBUGS output'!AN:AU,7,FALSE)</f>
        <v>5</v>
      </c>
      <c r="I5" s="6" t="str">
        <f>"("&amp;VLOOKUP(F5,'WinBUGS output'!AN:AU,6,FALSE)&amp;", "&amp;VLOOKUP(F5,'WinBUGS output'!AN:AU,8,FALSE)&amp;")"</f>
        <v>(2, 10)</v>
      </c>
    </row>
    <row r="6" spans="1:9" x14ac:dyDescent="0.25">
      <c r="A6" s="7">
        <v>16</v>
      </c>
      <c r="B6" s="6" t="str">
        <f>VLOOKUP(A6,'WinBUGS output'!B:C,2,FALSE)</f>
        <v>CBT individual (over 15 sessions)</v>
      </c>
      <c r="C6" s="6">
        <f>VLOOKUP(A6,'WinBUGS output'!AC:AJ,7,FALSE)</f>
        <v>4</v>
      </c>
      <c r="D6" s="6" t="str">
        <f>"("&amp;VLOOKUP(A6,'WinBUGS output'!AC:AJ,6,FALSE)&amp;", "&amp;VLOOKUP(A6,'WinBUGS output'!AC:AJ,8,FALSE)&amp;")"</f>
        <v>(1, 8)</v>
      </c>
      <c r="F6" s="7">
        <v>13</v>
      </c>
      <c r="G6" s="4" t="str">
        <f>VLOOKUP(F6,'WinBUGS output'!E:F,2,FALSE)</f>
        <v>Behavioural therapies (individual)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(2, 12)</v>
      </c>
    </row>
    <row r="7" spans="1:9" x14ac:dyDescent="0.25">
      <c r="A7" s="7">
        <v>20</v>
      </c>
      <c r="B7" s="6" t="str">
        <f>VLOOKUP(A7,'WinBUGS output'!B:C,2,FALSE)</f>
        <v>Long-term psychodynamic psychotherapy individual + fluoxetine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(1, 13)</v>
      </c>
      <c r="F7" s="7">
        <v>8</v>
      </c>
      <c r="G7" s="4" t="str">
        <f>VLOOKUP(F7,'WinBUGS output'!E:F,2,FALSE)</f>
        <v>Short-term psychodynamic psychotherapies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(1, 18)</v>
      </c>
    </row>
    <row r="8" spans="1:9" x14ac:dyDescent="0.25">
      <c r="A8" s="7">
        <v>12</v>
      </c>
      <c r="B8" s="6" t="str">
        <f>VLOOKUP(A8,'WinBUGS output'!B:C,2,FALSE)</f>
        <v>Computerised-CBT (CCBT)</v>
      </c>
      <c r="C8" s="6">
        <f>VLOOKUP(A8,'WinBUGS output'!AC:AJ,7,FALSE)</f>
        <v>8</v>
      </c>
      <c r="D8" s="6" t="str">
        <f>"("&amp;VLOOKUP(A8,'WinBUGS output'!AC:AJ,6,FALSE)&amp;", "&amp;VLOOKUP(A8,'WinBUGS output'!AC:AJ,8,FALSE)&amp;")"</f>
        <v>(2, 18)</v>
      </c>
      <c r="F8" s="7">
        <v>18</v>
      </c>
      <c r="G8" s="4" t="str">
        <f>VLOOKUP(F8,'WinBUGS output'!E:F,2,FALSE)</f>
        <v>Combined (Long-term psychodynamic psychotherapies + AD)</v>
      </c>
      <c r="H8" s="6">
        <f>VLOOKUP(F8,'WinBUGS output'!AN:AU,7,FALSE)</f>
        <v>7</v>
      </c>
      <c r="I8" s="6" t="str">
        <f>"("&amp;VLOOKUP(F8,'WinBUGS output'!AN:AU,6,FALSE)&amp;", "&amp;VLOOKUP(F8,'WinBUGS output'!AN:AU,8,FALSE)&amp;")"</f>
        <v>(1, 14)</v>
      </c>
    </row>
    <row r="9" spans="1:9" x14ac:dyDescent="0.25">
      <c r="A9" s="7">
        <v>13</v>
      </c>
      <c r="B9" s="6" t="str">
        <f>VLOOKUP(A9,'WinBUGS output'!B:C,2,FALSE)</f>
        <v>Computerised-problem solving therapy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(2, 19)</v>
      </c>
      <c r="F9" s="7">
        <v>4</v>
      </c>
      <c r="G9" s="4" t="str">
        <f>VLOOKUP(F9,'WinBUGS output'!E:F,2,FALSE)</f>
        <v>Exercise</v>
      </c>
      <c r="H9" s="6">
        <f>VLOOKUP(F9,'WinBUGS output'!AN:AU,7,FALSE)</f>
        <v>7</v>
      </c>
      <c r="I9" s="6" t="str">
        <f>"("&amp;VLOOKUP(F9,'WinBUGS output'!AN:AU,6,FALSE)&amp;", "&amp;VLOOKUP(F9,'WinBUGS output'!AN:AU,8,FALSE)&amp;")"</f>
        <v>(1, 17)</v>
      </c>
    </row>
    <row r="10" spans="1:9" x14ac:dyDescent="0.25">
      <c r="A10" s="7">
        <v>3</v>
      </c>
      <c r="B10" s="6" t="str">
        <f>VLOOKUP(A10,'WinBUGS output'!B:C,2,FALSE)</f>
        <v>TAU</v>
      </c>
      <c r="C10" s="6">
        <f>VLOOKUP(A10,'WinBUGS output'!AC:AJ,7,FALSE)</f>
        <v>9</v>
      </c>
      <c r="D10" s="6" t="str">
        <f>"("&amp;VLOOKUP(A10,'WinBUGS output'!AC:AJ,6,FALSE)&amp;", "&amp;VLOOKUP(A10,'WinBUGS output'!AC:AJ,8,FALSE)&amp;")"</f>
        <v>(5, 19)</v>
      </c>
      <c r="F10" s="7">
        <v>15</v>
      </c>
      <c r="G10" s="4" t="str">
        <f>VLOOKUP(F10,'WinBUGS output'!E:F,2,FALSE)</f>
        <v>Behavioural, cognitive, or CBT groups</v>
      </c>
      <c r="H10" s="6">
        <f>VLOOKUP(F10,'WinBUGS output'!AN:AU,7,FALSE)</f>
        <v>7</v>
      </c>
      <c r="I10" s="6" t="str">
        <f>"("&amp;VLOOKUP(F10,'WinBUGS output'!AN:AU,6,FALSE)&amp;", "&amp;VLOOKUP(F10,'WinBUGS output'!AN:AU,8,FALSE)&amp;")"</f>
        <v>(1, 17)</v>
      </c>
    </row>
    <row r="11" spans="1:9" x14ac:dyDescent="0.25">
      <c r="A11" s="7">
        <v>2</v>
      </c>
      <c r="B11" s="6" t="str">
        <f>VLOOKUP(A11,'WinBUGS output'!B:C,2,FALSE)</f>
        <v>Waitlist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(2, 20)</v>
      </c>
      <c r="F11" s="7">
        <v>11</v>
      </c>
      <c r="G11" s="4" t="str">
        <f>VLOOKUP(F11,'WinBUGS output'!E:F,2,FALSE)</f>
        <v>Self-help</v>
      </c>
      <c r="H11" s="6">
        <f>VLOOKUP(F11,'WinBUGS output'!AN:AU,7,FALSE)</f>
        <v>9</v>
      </c>
      <c r="I11" s="6" t="str">
        <f>"("&amp;VLOOKUP(F11,'WinBUGS output'!AN:AU,6,FALSE)&amp;", "&amp;VLOOKUP(F11,'WinBUGS output'!AN:AU,8,FALSE)&amp;")"</f>
        <v>(3, 17)</v>
      </c>
    </row>
    <row r="12" spans="1:9" x14ac:dyDescent="0.25">
      <c r="A12" s="7">
        <v>18</v>
      </c>
      <c r="B12" s="6" t="str">
        <f>VLOOKUP(A12,'WinBUGS output'!B:C,2,FALSE)</f>
        <v>CBT individual (over 15 sessions) + amitriptyline</v>
      </c>
      <c r="C12" s="6">
        <f>VLOOKUP(A12,'WinBUGS output'!AC:AJ,7,FALSE)</f>
        <v>11</v>
      </c>
      <c r="D12" s="6" t="str">
        <f>"("&amp;VLOOKUP(A12,'WinBUGS output'!AC:AJ,6,FALSE)&amp;", "&amp;VLOOKUP(A12,'WinBUGS output'!AC:AJ,8,FALSE)&amp;")"</f>
        <v>(5, 20)</v>
      </c>
      <c r="F12" s="7">
        <v>2</v>
      </c>
      <c r="G12" s="4" t="str">
        <f>VLOOKUP(F12,'WinBUGS output'!E:F,2,FALSE)</f>
        <v>No treatment</v>
      </c>
      <c r="H12" s="6">
        <f>VLOOKUP(F12,'WinBUGS output'!AN:AU,7,FALSE)</f>
        <v>11</v>
      </c>
      <c r="I12" s="6" t="str">
        <f>"("&amp;VLOOKUP(F12,'WinBUGS output'!AN:AU,6,FALSE)&amp;", "&amp;VLOOKUP(F12,'WinBUGS output'!AN:AU,8,FALSE)&amp;")"</f>
        <v>(3, 18)</v>
      </c>
    </row>
    <row r="13" spans="1:9" x14ac:dyDescent="0.25">
      <c r="A13" s="7">
        <v>19</v>
      </c>
      <c r="B13" s="6" t="str">
        <f>VLOOKUP(A13,'WinBUGS output'!B:C,2,FALSE)</f>
        <v>Short-term psychodynamic psychotherapy individual + any TCA</v>
      </c>
      <c r="C13" s="6">
        <f>VLOOKUP(A13,'WinBUGS output'!AC:AJ,7,FALSE)</f>
        <v>12</v>
      </c>
      <c r="D13" s="6" t="str">
        <f>"("&amp;VLOOKUP(A13,'WinBUGS output'!AC:AJ,6,FALSE)&amp;", "&amp;VLOOKUP(A13,'WinBUGS output'!AC:AJ,8,FALSE)&amp;")"</f>
        <v>(3, 20)</v>
      </c>
      <c r="F13" s="7">
        <v>3</v>
      </c>
      <c r="G13" s="4" t="str">
        <f>VLOOKUP(F13,'WinBUGS output'!E:F,2,FALSE)</f>
        <v>TAU</v>
      </c>
      <c r="H13" s="6">
        <f>VLOOKUP(F13,'WinBUGS output'!AN:AU,7,FALSE)</f>
        <v>11</v>
      </c>
      <c r="I13" s="6" t="str">
        <f>"("&amp;VLOOKUP(F13,'WinBUGS output'!AN:AU,6,FALSE)&amp;", "&amp;VLOOKUP(F13,'WinBUGS output'!AN:AU,8,FALSE)&amp;")"</f>
        <v>(5, 17)</v>
      </c>
    </row>
    <row r="14" spans="1:9" x14ac:dyDescent="0.25">
      <c r="A14" s="7">
        <v>17</v>
      </c>
      <c r="B14" s="6" t="str">
        <f>VLOOKUP(A14,'WinBUGS output'!B:C,2,FALSE)</f>
        <v>CBT individual (under 15 sessions) + escitalopram</v>
      </c>
      <c r="C14" s="6">
        <f>VLOOKUP(A14,'WinBUGS output'!AC:AJ,7,FALSE)</f>
        <v>12</v>
      </c>
      <c r="D14" s="6" t="str">
        <f>"("&amp;VLOOKUP(A14,'WinBUGS output'!AC:AJ,6,FALSE)&amp;", "&amp;VLOOKUP(A14,'WinBUGS output'!AC:AJ,8,FALSE)&amp;")"</f>
        <v>(6, 20)</v>
      </c>
      <c r="F14" s="7">
        <v>17</v>
      </c>
      <c r="G14" s="4" t="str">
        <f>VLOOKUP(F14,'WinBUGS output'!E:F,2,FALSE)</f>
        <v>Combined (Short-term psychodynamic psychotherapies + AD)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(3, 18)</v>
      </c>
    </row>
    <row r="15" spans="1:9" x14ac:dyDescent="0.25">
      <c r="A15" s="7">
        <v>6</v>
      </c>
      <c r="B15" s="6" t="str">
        <f>VLOOKUP(A15,'WinBUGS output'!B:C,2,FALSE)</f>
        <v>Escitalopram</v>
      </c>
      <c r="C15" s="6">
        <f>VLOOKUP(A15,'WinBUGS output'!AC:AJ,7,FALSE)</f>
        <v>13</v>
      </c>
      <c r="D15" s="6" t="str">
        <f>"("&amp;VLOOKUP(A15,'WinBUGS output'!AC:AJ,6,FALSE)&amp;", "&amp;VLOOKUP(A15,'WinBUGS output'!AC:AJ,8,FALSE)&amp;")"</f>
        <v>(8, 17)</v>
      </c>
      <c r="F15" s="7">
        <v>16</v>
      </c>
      <c r="G15" s="4" t="str">
        <f>VLOOKUP(F15,'WinBUGS output'!E:F,2,FALSE)</f>
        <v>Combined (Cognitive and cognitive behavioural therapies individual + AD)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(6, 18)</v>
      </c>
    </row>
    <row r="16" spans="1:9" x14ac:dyDescent="0.25">
      <c r="A16" s="7">
        <v>4</v>
      </c>
      <c r="B16" s="6" t="str">
        <f>VLOOKUP(A16,'WinBUGS output'!B:C,2,FALSE)</f>
        <v>Amitriptyline</v>
      </c>
      <c r="C16" s="6">
        <f>VLOOKUP(A16,'WinBUGS output'!AC:AJ,7,FALSE)</f>
        <v>15</v>
      </c>
      <c r="D16" s="6" t="str">
        <f>"("&amp;VLOOKUP(A16,'WinBUGS output'!AC:AJ,6,FALSE)&amp;", "&amp;VLOOKUP(A16,'WinBUGS output'!AC:AJ,8,FALSE)&amp;")"</f>
        <v>(9, 20)</v>
      </c>
      <c r="F16" s="7">
        <v>6</v>
      </c>
      <c r="G16" s="4" t="str">
        <f>VLOOKUP(F16,'WinBUGS output'!E:F,2,FALSE)</f>
        <v>SSRI</v>
      </c>
      <c r="H16" s="6">
        <f>VLOOKUP(F16,'WinBUGS output'!AN:AU,7,FALSE)</f>
        <v>15</v>
      </c>
      <c r="I16" s="6" t="str">
        <f>"("&amp;VLOOKUP(F16,'WinBUGS output'!AN:AU,6,FALSE)&amp;", "&amp;VLOOKUP(F16,'WinBUGS output'!AN:AU,8,FALSE)&amp;")"</f>
        <v>(10, 18)</v>
      </c>
    </row>
    <row r="17" spans="1:9" x14ac:dyDescent="0.25">
      <c r="A17" s="7">
        <v>7</v>
      </c>
      <c r="B17" s="6" t="str">
        <f>VLOOKUP(A17,'WinBUGS output'!B:C,2,FALSE)</f>
        <v>Fluoxetine</v>
      </c>
      <c r="C17" s="6">
        <f>VLOOKUP(A17,'WinBUGS output'!AC:AJ,7,FALSE)</f>
        <v>16</v>
      </c>
      <c r="D17" s="6" t="str">
        <f>"("&amp;VLOOKUP(A17,'WinBUGS output'!AC:AJ,6,FALSE)&amp;", "&amp;VLOOKUP(A17,'WinBUGS output'!AC:AJ,8,FALSE)&amp;")"</f>
        <v>(10, 19)</v>
      </c>
      <c r="F17" s="7">
        <v>5</v>
      </c>
      <c r="G17" s="4" t="str">
        <f>VLOOKUP(F17,'WinBUGS output'!E:F,2,FALSE)</f>
        <v>TCA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(9, 18)</v>
      </c>
    </row>
    <row r="18" spans="1:9" x14ac:dyDescent="0.25">
      <c r="A18" s="7">
        <v>9</v>
      </c>
      <c r="B18" s="6" t="str">
        <f>VLOOKUP(A18,'WinBUGS output'!B:C,2,FALSE)</f>
        <v>Mirtazapine</v>
      </c>
      <c r="C18" s="6">
        <f>VLOOKUP(A18,'WinBUGS output'!AC:AJ,7,FALSE)</f>
        <v>16</v>
      </c>
      <c r="D18" s="6" t="str">
        <f>"("&amp;VLOOKUP(A18,'WinBUGS output'!AC:AJ,6,FALSE)&amp;", "&amp;VLOOKUP(A18,'WinBUGS output'!AC:AJ,8,FALSE)&amp;")"</f>
        <v>(7, 20)</v>
      </c>
      <c r="F18" s="7">
        <v>1</v>
      </c>
      <c r="G18" s="4" t="str">
        <f>VLOOKUP(F18,'WinBUGS output'!E:F,2,FALSE)</f>
        <v>Pill placebo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(11, 18)</v>
      </c>
    </row>
    <row r="19" spans="1:9" x14ac:dyDescent="0.25">
      <c r="A19" s="7">
        <v>8</v>
      </c>
      <c r="B19" s="6" t="str">
        <f>VLOOKUP(A19,'WinBUGS output'!B:C,2,FALSE)</f>
        <v>Sertraline</v>
      </c>
      <c r="C19" s="6">
        <f>VLOOKUP(A19,'WinBUGS output'!AC:AJ,7,FALSE)</f>
        <v>16</v>
      </c>
      <c r="D19" s="6" t="str">
        <f>"("&amp;VLOOKUP(A19,'WinBUGS output'!AC:AJ,6,FALSE)&amp;", "&amp;VLOOKUP(A19,'WinBUGS output'!AC:AJ,8,FALSE)&amp;")"</f>
        <v>(9, 20)</v>
      </c>
      <c r="F19" s="7">
        <v>7</v>
      </c>
      <c r="G19" s="4" t="str">
        <f>VLOOKUP(F19,'WinBUGS output'!E:F,2,FALSE)</f>
        <v>Mirtazapine</v>
      </c>
      <c r="H19" s="6">
        <f>VLOOKUP(F19,'WinBUGS output'!AN:AU,7,FALSE)</f>
        <v>16</v>
      </c>
      <c r="I19" s="6" t="str">
        <f>"("&amp;VLOOKUP(F19,'WinBUGS output'!AN:AU,6,FALSE)&amp;", "&amp;VLOOKUP(F19,'WinBUGS output'!AN:AU,8,FALSE)&amp;")"</f>
        <v>(8, 18)</v>
      </c>
    </row>
    <row r="20" spans="1:9" x14ac:dyDescent="0.25">
      <c r="A20" s="7">
        <v>1</v>
      </c>
      <c r="B20" s="6" t="str">
        <f>VLOOKUP(A20,'WinBUGS output'!B:C,2,FALSE)</f>
        <v>Pill placebo</v>
      </c>
      <c r="C20" s="6">
        <f>VLOOKUP(A20,'WinBUGS output'!AC:AJ,7,FALSE)</f>
        <v>17</v>
      </c>
      <c r="D20" s="6" t="str">
        <f>"("&amp;VLOOKUP(A20,'WinBUGS output'!AC:AJ,6,FALSE)&amp;", "&amp;VLOOKUP(A20,'WinBUGS output'!AC:AJ,8,FALSE)&amp;")"</f>
        <v>(11, 20)</v>
      </c>
    </row>
    <row r="21" spans="1:9" x14ac:dyDescent="0.25">
      <c r="A21" s="7">
        <v>5</v>
      </c>
      <c r="B21" s="6" t="str">
        <f>VLOOKUP(A21,'WinBUGS output'!B:C,2,FALSE)</f>
        <v>Citalopram</v>
      </c>
      <c r="C21" s="6">
        <f>VLOOKUP(A21,'WinBUGS output'!AC:AJ,7,FALSE)</f>
        <v>18</v>
      </c>
      <c r="D21" s="6" t="str">
        <f>"("&amp;VLOOKUP(A21,'WinBUGS output'!AC:AJ,6,FALSE)&amp;", "&amp;VLOOKUP(A21,'WinBUGS output'!AC:AJ,8,FALSE)&amp;")"</f>
        <v>(12, 20)</v>
      </c>
    </row>
  </sheetData>
  <sortState ref="A2:D22">
    <sortCondition ref="C2:C22"/>
    <sortCondition ref="D2:D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5" zoomScaleNormal="75" workbookViewId="0"/>
  </sheetViews>
  <sheetFormatPr defaultRowHeight="15" x14ac:dyDescent="0.25"/>
  <cols>
    <col min="1" max="1" width="3.42578125" style="38" bestFit="1" customWidth="1"/>
    <col min="2" max="2" width="37.28515625" style="38" customWidth="1"/>
    <col min="3" max="3" width="5.42578125" style="38" bestFit="1" customWidth="1"/>
    <col min="4" max="4" width="46.5703125" style="39" customWidth="1"/>
    <col min="5" max="5" width="3.42578125" style="38" bestFit="1" customWidth="1"/>
    <col min="6" max="6" width="5.42578125" style="38" bestFit="1" customWidth="1"/>
    <col min="7" max="16384" width="9.140625" style="32"/>
  </cols>
  <sheetData>
    <row r="1" spans="1:6" x14ac:dyDescent="0.25">
      <c r="A1" s="29"/>
      <c r="B1" s="30" t="s">
        <v>1</v>
      </c>
      <c r="C1" s="30" t="s">
        <v>2</v>
      </c>
      <c r="D1" s="30" t="s">
        <v>3</v>
      </c>
      <c r="E1" s="31"/>
      <c r="F1" s="30" t="s">
        <v>2</v>
      </c>
    </row>
    <row r="2" spans="1:6" x14ac:dyDescent="0.25">
      <c r="A2" s="33">
        <v>1</v>
      </c>
      <c r="B2" s="31" t="s">
        <v>0</v>
      </c>
      <c r="C2" s="31">
        <v>1185</v>
      </c>
      <c r="D2" s="34" t="s">
        <v>0</v>
      </c>
      <c r="E2" s="33">
        <v>1</v>
      </c>
      <c r="F2" s="31">
        <v>1185</v>
      </c>
    </row>
    <row r="3" spans="1:6" x14ac:dyDescent="0.25">
      <c r="A3" s="33">
        <v>2</v>
      </c>
      <c r="B3" s="31" t="s">
        <v>41</v>
      </c>
      <c r="C3" s="31">
        <v>134</v>
      </c>
      <c r="D3" s="34" t="s">
        <v>42</v>
      </c>
      <c r="E3" s="33">
        <v>2</v>
      </c>
      <c r="F3" s="31">
        <v>134</v>
      </c>
    </row>
    <row r="4" spans="1:6" x14ac:dyDescent="0.25">
      <c r="A4" s="33">
        <v>3</v>
      </c>
      <c r="B4" s="31" t="s">
        <v>43</v>
      </c>
      <c r="C4" s="31">
        <v>391</v>
      </c>
      <c r="D4" s="34" t="s">
        <v>43</v>
      </c>
      <c r="E4" s="33">
        <v>3</v>
      </c>
      <c r="F4" s="31">
        <v>391</v>
      </c>
    </row>
    <row r="5" spans="1:6" x14ac:dyDescent="0.25">
      <c r="A5" s="33">
        <v>4</v>
      </c>
      <c r="B5" s="31" t="s">
        <v>45</v>
      </c>
      <c r="C5" s="31">
        <v>25</v>
      </c>
      <c r="D5" s="34" t="s">
        <v>44</v>
      </c>
      <c r="E5" s="33">
        <v>4</v>
      </c>
      <c r="F5" s="31">
        <v>25</v>
      </c>
    </row>
    <row r="6" spans="1:6" x14ac:dyDescent="0.25">
      <c r="A6" s="33">
        <v>5</v>
      </c>
      <c r="B6" s="31" t="s">
        <v>115</v>
      </c>
      <c r="C6" s="31">
        <v>48</v>
      </c>
      <c r="D6" s="34" t="s">
        <v>46</v>
      </c>
      <c r="E6" s="33">
        <v>5</v>
      </c>
      <c r="F6" s="31">
        <v>858</v>
      </c>
    </row>
    <row r="7" spans="1:6" x14ac:dyDescent="0.25">
      <c r="A7" s="33">
        <v>6</v>
      </c>
      <c r="B7" s="31" t="s">
        <v>47</v>
      </c>
      <c r="C7" s="31">
        <v>279</v>
      </c>
      <c r="D7" s="34"/>
      <c r="E7" s="33">
        <v>5</v>
      </c>
      <c r="F7" s="31"/>
    </row>
    <row r="8" spans="1:6" x14ac:dyDescent="0.25">
      <c r="A8" s="33">
        <v>7</v>
      </c>
      <c r="B8" s="31" t="s">
        <v>48</v>
      </c>
      <c r="C8" s="31">
        <v>531</v>
      </c>
      <c r="D8" s="34"/>
      <c r="E8" s="33">
        <v>5</v>
      </c>
      <c r="F8" s="31"/>
    </row>
    <row r="9" spans="1:6" x14ac:dyDescent="0.25">
      <c r="A9" s="33">
        <v>8</v>
      </c>
      <c r="B9" s="31" t="s">
        <v>50</v>
      </c>
      <c r="C9" s="31">
        <v>736</v>
      </c>
      <c r="D9" s="34" t="s">
        <v>49</v>
      </c>
      <c r="E9" s="33">
        <v>6</v>
      </c>
      <c r="F9" s="31">
        <v>3025</v>
      </c>
    </row>
    <row r="10" spans="1:6" x14ac:dyDescent="0.25">
      <c r="A10" s="33">
        <v>9</v>
      </c>
      <c r="B10" s="31" t="s">
        <v>51</v>
      </c>
      <c r="C10" s="31">
        <v>975</v>
      </c>
      <c r="D10" s="34"/>
      <c r="E10" s="33">
        <v>6</v>
      </c>
      <c r="F10" s="31"/>
    </row>
    <row r="11" spans="1:6" x14ac:dyDescent="0.25">
      <c r="A11" s="33">
        <v>10</v>
      </c>
      <c r="B11" s="31" t="s">
        <v>52</v>
      </c>
      <c r="C11" s="31">
        <v>1180</v>
      </c>
      <c r="D11" s="34"/>
      <c r="E11" s="33">
        <v>6</v>
      </c>
      <c r="F11" s="31"/>
    </row>
    <row r="12" spans="1:6" x14ac:dyDescent="0.25">
      <c r="A12" s="33">
        <v>11</v>
      </c>
      <c r="B12" s="31" t="s">
        <v>53</v>
      </c>
      <c r="C12" s="31">
        <v>134</v>
      </c>
      <c r="D12" s="34"/>
      <c r="E12" s="33">
        <v>6</v>
      </c>
      <c r="F12" s="31"/>
    </row>
    <row r="13" spans="1:6" x14ac:dyDescent="0.25">
      <c r="A13" s="33">
        <v>12</v>
      </c>
      <c r="B13" s="31" t="s">
        <v>54</v>
      </c>
      <c r="C13" s="31">
        <v>213</v>
      </c>
      <c r="D13" s="34" t="s">
        <v>54</v>
      </c>
      <c r="E13" s="33">
        <v>7</v>
      </c>
      <c r="F13" s="31">
        <v>213</v>
      </c>
    </row>
    <row r="14" spans="1:6" ht="26.25" x14ac:dyDescent="0.25">
      <c r="A14" s="33">
        <v>13</v>
      </c>
      <c r="B14" s="31" t="s">
        <v>94</v>
      </c>
      <c r="C14" s="31">
        <v>44</v>
      </c>
      <c r="D14" s="34" t="s">
        <v>55</v>
      </c>
      <c r="E14" s="33">
        <v>8</v>
      </c>
      <c r="F14" s="31">
        <v>44</v>
      </c>
    </row>
    <row r="15" spans="1:6" ht="26.25" x14ac:dyDescent="0.25">
      <c r="A15" s="33">
        <v>14</v>
      </c>
      <c r="B15" s="31" t="s">
        <v>116</v>
      </c>
      <c r="C15" s="31">
        <v>90</v>
      </c>
      <c r="D15" s="34" t="s">
        <v>117</v>
      </c>
      <c r="E15" s="33">
        <v>9</v>
      </c>
      <c r="F15" s="31">
        <v>90</v>
      </c>
    </row>
    <row r="16" spans="1:6" ht="26.25" x14ac:dyDescent="0.25">
      <c r="A16" s="33">
        <v>15</v>
      </c>
      <c r="B16" s="31" t="s">
        <v>118</v>
      </c>
      <c r="C16" s="31">
        <v>49</v>
      </c>
      <c r="D16" s="34" t="s">
        <v>56</v>
      </c>
      <c r="E16" s="33">
        <v>10</v>
      </c>
      <c r="F16" s="31">
        <v>49</v>
      </c>
    </row>
    <row r="17" spans="1:6" x14ac:dyDescent="0.25">
      <c r="A17" s="33">
        <v>16</v>
      </c>
      <c r="B17" s="31" t="s">
        <v>58</v>
      </c>
      <c r="C17" s="31">
        <v>188</v>
      </c>
      <c r="D17" s="34" t="s">
        <v>57</v>
      </c>
      <c r="E17" s="33">
        <v>11</v>
      </c>
      <c r="F17" s="31">
        <v>376</v>
      </c>
    </row>
    <row r="18" spans="1:6" x14ac:dyDescent="0.25">
      <c r="A18" s="33">
        <v>17</v>
      </c>
      <c r="B18" s="31" t="s">
        <v>59</v>
      </c>
      <c r="C18" s="31">
        <v>100</v>
      </c>
      <c r="D18" s="34"/>
      <c r="E18" s="33">
        <v>11</v>
      </c>
      <c r="F18" s="31"/>
    </row>
    <row r="19" spans="1:6" x14ac:dyDescent="0.25">
      <c r="A19" s="33">
        <v>18</v>
      </c>
      <c r="B19" s="31" t="s">
        <v>95</v>
      </c>
      <c r="C19" s="31">
        <v>88</v>
      </c>
      <c r="D19" s="34"/>
      <c r="E19" s="33">
        <v>11</v>
      </c>
      <c r="F19" s="31"/>
    </row>
    <row r="20" spans="1:6" x14ac:dyDescent="0.25">
      <c r="A20" s="33">
        <v>19</v>
      </c>
      <c r="B20" s="31" t="s">
        <v>60</v>
      </c>
      <c r="C20" s="31">
        <v>75</v>
      </c>
      <c r="D20" s="34" t="s">
        <v>60</v>
      </c>
      <c r="E20" s="33">
        <v>12</v>
      </c>
      <c r="F20" s="31">
        <v>75</v>
      </c>
    </row>
    <row r="21" spans="1:6" x14ac:dyDescent="0.25">
      <c r="A21" s="33">
        <v>20</v>
      </c>
      <c r="B21" s="31" t="s">
        <v>61</v>
      </c>
      <c r="C21" s="31">
        <v>79</v>
      </c>
      <c r="D21" s="34" t="s">
        <v>62</v>
      </c>
      <c r="E21" s="33">
        <v>13</v>
      </c>
      <c r="F21" s="31">
        <v>100</v>
      </c>
    </row>
    <row r="22" spans="1:6" x14ac:dyDescent="0.25">
      <c r="A22" s="33">
        <v>21</v>
      </c>
      <c r="B22" s="31" t="s">
        <v>63</v>
      </c>
      <c r="C22" s="31">
        <v>21</v>
      </c>
      <c r="D22" s="34"/>
      <c r="E22" s="33">
        <v>13</v>
      </c>
      <c r="F22" s="31"/>
    </row>
    <row r="23" spans="1:6" ht="26.25" x14ac:dyDescent="0.25">
      <c r="A23" s="33">
        <v>22</v>
      </c>
      <c r="B23" s="31" t="s">
        <v>64</v>
      </c>
      <c r="C23" s="31">
        <v>149</v>
      </c>
      <c r="D23" s="34" t="s">
        <v>96</v>
      </c>
      <c r="E23" s="33">
        <v>14</v>
      </c>
      <c r="F23" s="31">
        <v>312</v>
      </c>
    </row>
    <row r="24" spans="1:6" x14ac:dyDescent="0.25">
      <c r="A24" s="33">
        <v>23</v>
      </c>
      <c r="B24" s="31" t="s">
        <v>65</v>
      </c>
      <c r="C24" s="31">
        <v>163</v>
      </c>
      <c r="D24" s="34"/>
      <c r="E24" s="33">
        <v>14</v>
      </c>
      <c r="F24" s="31"/>
    </row>
    <row r="25" spans="1:6" x14ac:dyDescent="0.25">
      <c r="A25" s="33">
        <v>24</v>
      </c>
      <c r="B25" s="31" t="s">
        <v>119</v>
      </c>
      <c r="C25" s="31">
        <v>47</v>
      </c>
      <c r="D25" s="34" t="s">
        <v>66</v>
      </c>
      <c r="E25" s="33">
        <v>15</v>
      </c>
      <c r="F25" s="31">
        <v>47</v>
      </c>
    </row>
    <row r="26" spans="1:6" ht="26.25" x14ac:dyDescent="0.25">
      <c r="A26" s="33">
        <v>25</v>
      </c>
      <c r="B26" s="31" t="s">
        <v>120</v>
      </c>
      <c r="C26" s="31">
        <v>52</v>
      </c>
      <c r="D26" s="34" t="s">
        <v>67</v>
      </c>
      <c r="E26" s="33">
        <v>16</v>
      </c>
      <c r="F26" s="31">
        <v>67</v>
      </c>
    </row>
    <row r="27" spans="1:6" ht="26.25" x14ac:dyDescent="0.25">
      <c r="A27" s="33">
        <v>26</v>
      </c>
      <c r="B27" s="31" t="s">
        <v>121</v>
      </c>
      <c r="C27" s="31">
        <v>15</v>
      </c>
      <c r="D27" s="34"/>
      <c r="E27" s="33">
        <v>16</v>
      </c>
      <c r="F27" s="31"/>
    </row>
    <row r="28" spans="1:6" ht="26.25" x14ac:dyDescent="0.25">
      <c r="A28" s="33">
        <v>27</v>
      </c>
      <c r="B28" s="31" t="s">
        <v>122</v>
      </c>
      <c r="C28" s="31">
        <v>47</v>
      </c>
      <c r="D28" s="34" t="s">
        <v>123</v>
      </c>
      <c r="E28" s="33">
        <v>17</v>
      </c>
      <c r="F28" s="31">
        <v>47</v>
      </c>
    </row>
    <row r="29" spans="1:6" ht="26.25" x14ac:dyDescent="0.25">
      <c r="A29" s="33">
        <v>28</v>
      </c>
      <c r="B29" s="31" t="s">
        <v>124</v>
      </c>
      <c r="C29" s="31">
        <v>91</v>
      </c>
      <c r="D29" s="34" t="s">
        <v>125</v>
      </c>
      <c r="E29" s="33">
        <v>18</v>
      </c>
      <c r="F29" s="31">
        <v>91</v>
      </c>
    </row>
    <row r="30" spans="1:6" x14ac:dyDescent="0.25">
      <c r="A30" s="35"/>
      <c r="B30" s="36"/>
      <c r="C30" s="36"/>
      <c r="D30" s="37"/>
      <c r="E30" s="35"/>
      <c r="F30" s="36"/>
    </row>
    <row r="31" spans="1:6" x14ac:dyDescent="0.25">
      <c r="A31" s="35"/>
      <c r="B31" s="36"/>
      <c r="C31" s="36"/>
      <c r="D31" s="37"/>
      <c r="E31" s="35"/>
      <c r="F31" s="36"/>
    </row>
    <row r="32" spans="1:6" x14ac:dyDescent="0.25">
      <c r="A32" s="35"/>
      <c r="B32" s="36"/>
      <c r="C32" s="36"/>
      <c r="D32" s="37"/>
      <c r="E32" s="35"/>
      <c r="F32" s="36"/>
    </row>
    <row r="33" spans="1:6" x14ac:dyDescent="0.25">
      <c r="A33" s="35"/>
      <c r="B33" s="36"/>
      <c r="C33" s="36"/>
      <c r="D33" s="37"/>
      <c r="E33" s="35"/>
      <c r="F33" s="36"/>
    </row>
    <row r="34" spans="1:6" x14ac:dyDescent="0.25">
      <c r="A34" s="35"/>
      <c r="B34" s="36"/>
      <c r="C34" s="36"/>
      <c r="D34" s="37"/>
      <c r="E34" s="35"/>
      <c r="F34" s="36"/>
    </row>
    <row r="35" spans="1:6" x14ac:dyDescent="0.25">
      <c r="A35" s="35"/>
      <c r="B35" s="36"/>
      <c r="C35" s="36"/>
      <c r="D35" s="37"/>
      <c r="E35" s="35"/>
      <c r="F35" s="36"/>
    </row>
    <row r="36" spans="1:6" x14ac:dyDescent="0.25">
      <c r="A36" s="35"/>
      <c r="B36" s="36"/>
      <c r="C36" s="36"/>
      <c r="D36" s="37"/>
      <c r="E36" s="35"/>
      <c r="F36" s="36"/>
    </row>
    <row r="37" spans="1:6" x14ac:dyDescent="0.25">
      <c r="A37" s="35"/>
      <c r="B37" s="36"/>
      <c r="C37" s="36"/>
      <c r="D37" s="37"/>
      <c r="E37" s="35"/>
      <c r="F37" s="36"/>
    </row>
    <row r="38" spans="1:6" x14ac:dyDescent="0.25">
      <c r="A38" s="35"/>
      <c r="B38" s="36"/>
      <c r="C38" s="36"/>
      <c r="D38" s="37"/>
      <c r="E38" s="35"/>
      <c r="F38" s="36"/>
    </row>
    <row r="39" spans="1:6" x14ac:dyDescent="0.25">
      <c r="A39" s="35"/>
      <c r="B39" s="36"/>
      <c r="C39" s="36"/>
      <c r="D39" s="37"/>
      <c r="E39" s="35"/>
      <c r="F39" s="36"/>
    </row>
    <row r="40" spans="1:6" x14ac:dyDescent="0.25">
      <c r="A40" s="35"/>
      <c r="B40" s="36"/>
      <c r="C40" s="36"/>
      <c r="D40" s="37"/>
      <c r="E40" s="35"/>
      <c r="F40" s="36"/>
    </row>
    <row r="41" spans="1:6" x14ac:dyDescent="0.25">
      <c r="A41" s="35"/>
      <c r="B41" s="36"/>
      <c r="C41" s="36"/>
      <c r="D41" s="37"/>
      <c r="E41" s="35"/>
      <c r="F41" s="36"/>
    </row>
    <row r="42" spans="1:6" x14ac:dyDescent="0.25">
      <c r="A42" s="35"/>
      <c r="B42" s="36"/>
      <c r="C42" s="36"/>
      <c r="D42" s="37"/>
      <c r="E42" s="35"/>
      <c r="F42" s="3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19</v>
      </c>
      <c r="G1" t="s">
        <v>20</v>
      </c>
    </row>
    <row r="2" spans="1:10" x14ac:dyDescent="0.25">
      <c r="A2" t="s">
        <v>21</v>
      </c>
      <c r="B2" t="s">
        <v>22</v>
      </c>
      <c r="C2" t="s">
        <v>25</v>
      </c>
      <c r="D2" t="s">
        <v>26</v>
      </c>
      <c r="G2" t="s">
        <v>23</v>
      </c>
      <c r="H2" t="s">
        <v>24</v>
      </c>
      <c r="I2" t="s">
        <v>25</v>
      </c>
      <c r="J2" t="s">
        <v>26</v>
      </c>
    </row>
    <row r="3" spans="1:10" x14ac:dyDescent="0.25">
      <c r="A3">
        <v>1</v>
      </c>
      <c r="B3">
        <v>7</v>
      </c>
      <c r="C3">
        <v>948</v>
      </c>
      <c r="D3">
        <v>2</v>
      </c>
      <c r="G3">
        <v>1</v>
      </c>
      <c r="H3">
        <v>5</v>
      </c>
      <c r="I3">
        <v>948</v>
      </c>
      <c r="J3">
        <v>2</v>
      </c>
    </row>
    <row r="4" spans="1:10" x14ac:dyDescent="0.25">
      <c r="A4">
        <v>1</v>
      </c>
      <c r="B4">
        <v>8</v>
      </c>
      <c r="C4">
        <v>314</v>
      </c>
      <c r="D4">
        <v>1</v>
      </c>
      <c r="G4">
        <v>1</v>
      </c>
      <c r="H4">
        <v>6</v>
      </c>
      <c r="I4">
        <v>2548</v>
      </c>
      <c r="J4">
        <v>8</v>
      </c>
    </row>
    <row r="5" spans="1:10" x14ac:dyDescent="0.25">
      <c r="A5">
        <v>1</v>
      </c>
      <c r="B5">
        <v>9</v>
      </c>
      <c r="C5">
        <v>930</v>
      </c>
      <c r="D5">
        <v>3</v>
      </c>
      <c r="G5">
        <v>2</v>
      </c>
      <c r="H5">
        <v>10</v>
      </c>
      <c r="I5">
        <v>96</v>
      </c>
      <c r="J5">
        <v>1</v>
      </c>
    </row>
    <row r="6" spans="1:10" x14ac:dyDescent="0.25">
      <c r="A6">
        <v>1</v>
      </c>
      <c r="B6">
        <v>10</v>
      </c>
      <c r="C6">
        <v>1304</v>
      </c>
      <c r="D6">
        <v>4</v>
      </c>
      <c r="G6">
        <v>2</v>
      </c>
      <c r="H6">
        <v>11</v>
      </c>
      <c r="I6">
        <v>350</v>
      </c>
      <c r="J6">
        <v>2</v>
      </c>
    </row>
    <row r="7" spans="1:10" x14ac:dyDescent="0.25">
      <c r="A7">
        <v>2</v>
      </c>
      <c r="B7">
        <v>15</v>
      </c>
      <c r="C7">
        <v>96</v>
      </c>
      <c r="D7">
        <v>1</v>
      </c>
      <c r="G7">
        <v>3</v>
      </c>
      <c r="H7">
        <v>4</v>
      </c>
      <c r="I7">
        <v>50</v>
      </c>
      <c r="J7">
        <v>1</v>
      </c>
    </row>
    <row r="8" spans="1:10" x14ac:dyDescent="0.25">
      <c r="A8">
        <v>2</v>
      </c>
      <c r="B8">
        <v>16</v>
      </c>
      <c r="C8">
        <v>175</v>
      </c>
      <c r="D8">
        <v>1</v>
      </c>
      <c r="G8">
        <v>3</v>
      </c>
      <c r="H8">
        <v>8</v>
      </c>
      <c r="I8">
        <v>87</v>
      </c>
      <c r="J8">
        <v>1</v>
      </c>
    </row>
    <row r="9" spans="1:10" x14ac:dyDescent="0.25">
      <c r="A9">
        <v>2</v>
      </c>
      <c r="B9">
        <v>18</v>
      </c>
      <c r="C9">
        <v>175</v>
      </c>
      <c r="D9">
        <v>1</v>
      </c>
      <c r="G9">
        <v>3</v>
      </c>
      <c r="H9">
        <v>11</v>
      </c>
      <c r="I9">
        <v>406</v>
      </c>
      <c r="J9">
        <v>2</v>
      </c>
    </row>
    <row r="10" spans="1:10" x14ac:dyDescent="0.25">
      <c r="A10">
        <v>3</v>
      </c>
      <c r="B10">
        <v>4</v>
      </c>
      <c r="C10">
        <v>50</v>
      </c>
      <c r="D10">
        <v>1</v>
      </c>
      <c r="G10">
        <v>3</v>
      </c>
      <c r="H10">
        <v>13</v>
      </c>
      <c r="I10">
        <v>90</v>
      </c>
      <c r="J10">
        <v>2</v>
      </c>
    </row>
    <row r="11" spans="1:10" x14ac:dyDescent="0.25">
      <c r="A11">
        <v>3</v>
      </c>
      <c r="B11">
        <v>13</v>
      </c>
      <c r="C11">
        <v>87</v>
      </c>
      <c r="D11">
        <v>1</v>
      </c>
      <c r="G11">
        <v>3</v>
      </c>
      <c r="H11">
        <v>14</v>
      </c>
      <c r="I11">
        <v>297</v>
      </c>
      <c r="J11">
        <v>1</v>
      </c>
    </row>
    <row r="12" spans="1:10" x14ac:dyDescent="0.25">
      <c r="A12">
        <v>3</v>
      </c>
      <c r="B12">
        <v>16</v>
      </c>
      <c r="C12">
        <v>203</v>
      </c>
      <c r="D12">
        <v>1</v>
      </c>
      <c r="G12">
        <v>3</v>
      </c>
      <c r="H12">
        <v>15</v>
      </c>
      <c r="I12">
        <v>73</v>
      </c>
      <c r="J12">
        <v>1</v>
      </c>
    </row>
    <row r="13" spans="1:10" x14ac:dyDescent="0.25">
      <c r="A13">
        <v>3</v>
      </c>
      <c r="B13">
        <v>17</v>
      </c>
      <c r="C13">
        <v>203</v>
      </c>
      <c r="D13">
        <v>1</v>
      </c>
      <c r="G13">
        <v>5</v>
      </c>
      <c r="H13">
        <v>6</v>
      </c>
      <c r="I13">
        <v>1076</v>
      </c>
      <c r="J13">
        <v>5</v>
      </c>
    </row>
    <row r="14" spans="1:10" x14ac:dyDescent="0.25">
      <c r="A14">
        <v>3</v>
      </c>
      <c r="B14">
        <v>20</v>
      </c>
      <c r="C14">
        <v>47</v>
      </c>
      <c r="D14">
        <v>1</v>
      </c>
      <c r="G14">
        <v>5</v>
      </c>
      <c r="H14">
        <v>14</v>
      </c>
      <c r="I14">
        <v>41</v>
      </c>
      <c r="J14">
        <v>1</v>
      </c>
    </row>
    <row r="15" spans="1:10" x14ac:dyDescent="0.25">
      <c r="A15">
        <v>3</v>
      </c>
      <c r="B15">
        <v>21</v>
      </c>
      <c r="C15">
        <v>43</v>
      </c>
      <c r="D15">
        <v>1</v>
      </c>
      <c r="G15">
        <v>5</v>
      </c>
      <c r="H15">
        <v>17</v>
      </c>
      <c r="I15">
        <v>95</v>
      </c>
      <c r="J15">
        <v>1</v>
      </c>
    </row>
    <row r="16" spans="1:10" x14ac:dyDescent="0.25">
      <c r="A16">
        <v>3</v>
      </c>
      <c r="B16">
        <v>22</v>
      </c>
      <c r="C16">
        <v>297</v>
      </c>
      <c r="D16">
        <v>1</v>
      </c>
      <c r="G16">
        <v>6</v>
      </c>
      <c r="H16">
        <v>6</v>
      </c>
      <c r="I16">
        <v>2078</v>
      </c>
      <c r="J16">
        <v>9</v>
      </c>
    </row>
    <row r="17" spans="1:10" x14ac:dyDescent="0.25">
      <c r="A17">
        <v>3</v>
      </c>
      <c r="B17">
        <v>24</v>
      </c>
      <c r="C17">
        <v>73</v>
      </c>
      <c r="D17">
        <v>1</v>
      </c>
      <c r="G17">
        <v>6</v>
      </c>
      <c r="H17">
        <v>7</v>
      </c>
      <c r="I17">
        <v>432</v>
      </c>
      <c r="J17">
        <v>2</v>
      </c>
    </row>
    <row r="18" spans="1:10" x14ac:dyDescent="0.25">
      <c r="A18">
        <v>5</v>
      </c>
      <c r="B18">
        <v>27</v>
      </c>
      <c r="C18">
        <v>95</v>
      </c>
      <c r="D18">
        <v>1</v>
      </c>
      <c r="G18">
        <v>6</v>
      </c>
      <c r="H18">
        <v>9</v>
      </c>
      <c r="I18">
        <v>181</v>
      </c>
      <c r="J18">
        <v>1</v>
      </c>
    </row>
    <row r="19" spans="1:10" x14ac:dyDescent="0.25">
      <c r="A19">
        <v>6</v>
      </c>
      <c r="B19">
        <v>8</v>
      </c>
      <c r="C19">
        <v>365</v>
      </c>
      <c r="D19">
        <v>1</v>
      </c>
      <c r="G19">
        <v>6</v>
      </c>
      <c r="H19">
        <v>16</v>
      </c>
      <c r="I19">
        <v>105</v>
      </c>
      <c r="J19">
        <v>1</v>
      </c>
    </row>
    <row r="20" spans="1:10" x14ac:dyDescent="0.25">
      <c r="A20">
        <v>6</v>
      </c>
      <c r="B20">
        <v>10</v>
      </c>
      <c r="C20">
        <v>178</v>
      </c>
      <c r="D20">
        <v>2</v>
      </c>
      <c r="G20">
        <v>6</v>
      </c>
      <c r="H20">
        <v>18</v>
      </c>
      <c r="I20">
        <v>182</v>
      </c>
      <c r="J20">
        <v>1</v>
      </c>
    </row>
    <row r="21" spans="1:10" x14ac:dyDescent="0.25">
      <c r="A21">
        <v>7</v>
      </c>
      <c r="B21">
        <v>10</v>
      </c>
      <c r="C21">
        <v>533</v>
      </c>
      <c r="D21">
        <v>2</v>
      </c>
      <c r="G21">
        <v>9</v>
      </c>
      <c r="H21">
        <v>18</v>
      </c>
      <c r="I21">
        <v>181</v>
      </c>
      <c r="J21">
        <v>1</v>
      </c>
    </row>
    <row r="22" spans="1:10" x14ac:dyDescent="0.25">
      <c r="A22">
        <v>7</v>
      </c>
      <c r="B22">
        <v>23</v>
      </c>
      <c r="C22">
        <v>41</v>
      </c>
      <c r="D22">
        <v>1</v>
      </c>
      <c r="G22">
        <v>11</v>
      </c>
      <c r="H22">
        <v>11</v>
      </c>
      <c r="I22">
        <v>376</v>
      </c>
      <c r="J22">
        <v>2</v>
      </c>
    </row>
    <row r="23" spans="1:10" x14ac:dyDescent="0.25">
      <c r="A23">
        <v>8</v>
      </c>
      <c r="B23">
        <v>8</v>
      </c>
      <c r="C23">
        <v>220</v>
      </c>
      <c r="D23">
        <v>1</v>
      </c>
      <c r="G23">
        <v>12</v>
      </c>
      <c r="H23">
        <v>14</v>
      </c>
      <c r="I23">
        <v>151</v>
      </c>
      <c r="J23">
        <v>1</v>
      </c>
    </row>
    <row r="24" spans="1:10" x14ac:dyDescent="0.25">
      <c r="A24">
        <v>8</v>
      </c>
      <c r="B24">
        <v>9</v>
      </c>
      <c r="C24">
        <v>1049</v>
      </c>
      <c r="D24">
        <v>4</v>
      </c>
      <c r="G24">
        <v>13</v>
      </c>
      <c r="H24">
        <v>14</v>
      </c>
      <c r="I24">
        <v>106</v>
      </c>
      <c r="J24">
        <v>1</v>
      </c>
    </row>
    <row r="25" spans="1:10" x14ac:dyDescent="0.25">
      <c r="A25">
        <v>8</v>
      </c>
      <c r="B25">
        <v>11</v>
      </c>
      <c r="C25">
        <v>51</v>
      </c>
      <c r="D25">
        <v>1</v>
      </c>
      <c r="G25">
        <v>14</v>
      </c>
      <c r="H25">
        <v>16</v>
      </c>
      <c r="I25">
        <v>33</v>
      </c>
      <c r="J25">
        <v>1</v>
      </c>
    </row>
    <row r="26" spans="1:10" x14ac:dyDescent="0.25">
      <c r="A26">
        <v>9</v>
      </c>
      <c r="B26">
        <v>10</v>
      </c>
      <c r="C26">
        <v>543</v>
      </c>
      <c r="D26">
        <v>2</v>
      </c>
    </row>
    <row r="27" spans="1:10" x14ac:dyDescent="0.25">
      <c r="A27">
        <v>9</v>
      </c>
      <c r="B27">
        <v>11</v>
      </c>
      <c r="C27">
        <v>215</v>
      </c>
      <c r="D27">
        <v>1</v>
      </c>
    </row>
    <row r="28" spans="1:10" x14ac:dyDescent="0.25">
      <c r="A28">
        <v>9</v>
      </c>
      <c r="B28">
        <v>25</v>
      </c>
      <c r="C28">
        <v>105</v>
      </c>
      <c r="D28">
        <v>1</v>
      </c>
    </row>
    <row r="29" spans="1:10" x14ac:dyDescent="0.25">
      <c r="A29">
        <v>10</v>
      </c>
      <c r="B29">
        <v>12</v>
      </c>
      <c r="C29">
        <v>432</v>
      </c>
      <c r="D29">
        <v>2</v>
      </c>
    </row>
    <row r="30" spans="1:10" x14ac:dyDescent="0.25">
      <c r="A30">
        <v>10</v>
      </c>
      <c r="B30">
        <v>14</v>
      </c>
      <c r="C30">
        <v>181</v>
      </c>
      <c r="D30">
        <v>1</v>
      </c>
    </row>
    <row r="31" spans="1:10" x14ac:dyDescent="0.25">
      <c r="A31">
        <v>10</v>
      </c>
      <c r="B31">
        <v>28</v>
      </c>
      <c r="C31">
        <v>182</v>
      </c>
      <c r="D31">
        <v>1</v>
      </c>
    </row>
    <row r="32" spans="1:10" x14ac:dyDescent="0.25">
      <c r="A32">
        <v>14</v>
      </c>
      <c r="B32">
        <v>28</v>
      </c>
      <c r="C32">
        <v>181</v>
      </c>
      <c r="D32">
        <v>1</v>
      </c>
    </row>
    <row r="33" spans="1:4" x14ac:dyDescent="0.25">
      <c r="A33">
        <v>16</v>
      </c>
      <c r="B33">
        <v>17</v>
      </c>
      <c r="C33">
        <v>200</v>
      </c>
      <c r="D33">
        <v>1</v>
      </c>
    </row>
    <row r="34" spans="1:4" x14ac:dyDescent="0.25">
      <c r="A34">
        <v>16</v>
      </c>
      <c r="B34">
        <v>18</v>
      </c>
      <c r="C34">
        <v>176</v>
      </c>
      <c r="D34">
        <v>1</v>
      </c>
    </row>
    <row r="35" spans="1:4" x14ac:dyDescent="0.25">
      <c r="A35">
        <v>19</v>
      </c>
      <c r="B35">
        <v>23</v>
      </c>
      <c r="C35">
        <v>151</v>
      </c>
      <c r="D35">
        <v>1</v>
      </c>
    </row>
    <row r="36" spans="1:4" x14ac:dyDescent="0.25">
      <c r="A36">
        <v>20</v>
      </c>
      <c r="B36">
        <v>23</v>
      </c>
      <c r="C36">
        <v>106</v>
      </c>
      <c r="D36">
        <v>1</v>
      </c>
    </row>
    <row r="37" spans="1:4" x14ac:dyDescent="0.25">
      <c r="A37">
        <v>23</v>
      </c>
      <c r="B37">
        <v>26</v>
      </c>
      <c r="C37">
        <v>33</v>
      </c>
      <c r="D3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defaultRowHeight="15" x14ac:dyDescent="0.25"/>
  <sheetData>
    <row r="1" spans="1:15" x14ac:dyDescent="0.25">
      <c r="A1" t="s">
        <v>17</v>
      </c>
      <c r="O1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workbookViewId="0">
      <selection activeCell="S14" sqref="S14"/>
    </sheetView>
  </sheetViews>
  <sheetFormatPr defaultRowHeight="15" x14ac:dyDescent="0.25"/>
  <sheetData>
    <row r="1" spans="1:24" x14ac:dyDescent="0.25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  <c r="L1" s="1" t="s">
        <v>39</v>
      </c>
    </row>
    <row r="2" spans="1:24" x14ac:dyDescent="0.25">
      <c r="A2" s="1">
        <v>2</v>
      </c>
      <c r="B2" s="28">
        <v>7</v>
      </c>
      <c r="C2" s="28">
        <v>23</v>
      </c>
      <c r="D2" s="1" t="s">
        <v>40</v>
      </c>
      <c r="E2" s="28">
        <v>22</v>
      </c>
      <c r="F2" s="28">
        <v>19</v>
      </c>
      <c r="G2" s="1" t="s">
        <v>40</v>
      </c>
      <c r="H2" s="28">
        <v>5</v>
      </c>
      <c r="I2" s="28">
        <v>15</v>
      </c>
      <c r="J2" s="1" t="s">
        <v>40</v>
      </c>
      <c r="K2" s="1" t="s">
        <v>38</v>
      </c>
      <c r="L2" s="1" t="s">
        <v>104</v>
      </c>
      <c r="M2" s="18"/>
      <c r="N2" s="18"/>
      <c r="O2" s="18"/>
      <c r="P2" s="18"/>
      <c r="Q2" s="18"/>
      <c r="R2" s="17"/>
      <c r="S2" s="17"/>
    </row>
    <row r="3" spans="1:24" x14ac:dyDescent="0.25">
      <c r="A3" s="1">
        <v>2</v>
      </c>
      <c r="B3" s="28">
        <v>3</v>
      </c>
      <c r="C3" s="28">
        <v>21</v>
      </c>
      <c r="D3" s="1" t="s">
        <v>40</v>
      </c>
      <c r="E3" s="28">
        <v>22</v>
      </c>
      <c r="F3" s="28">
        <v>21</v>
      </c>
      <c r="G3" s="1" t="s">
        <v>40</v>
      </c>
      <c r="H3" s="28">
        <v>4</v>
      </c>
      <c r="I3" s="28">
        <v>9</v>
      </c>
      <c r="J3" s="1" t="s">
        <v>40</v>
      </c>
      <c r="K3" s="1" t="s">
        <v>38</v>
      </c>
      <c r="L3" s="1" t="s">
        <v>111</v>
      </c>
    </row>
    <row r="4" spans="1:24" x14ac:dyDescent="0.25">
      <c r="A4" s="1">
        <v>2</v>
      </c>
      <c r="B4" s="28">
        <v>9</v>
      </c>
      <c r="C4" s="28">
        <v>10</v>
      </c>
      <c r="D4" s="1" t="s">
        <v>40</v>
      </c>
      <c r="E4" s="28">
        <v>102</v>
      </c>
      <c r="F4" s="28">
        <v>103</v>
      </c>
      <c r="G4" s="1" t="s">
        <v>40</v>
      </c>
      <c r="H4" s="28">
        <v>59</v>
      </c>
      <c r="I4" s="28">
        <v>61</v>
      </c>
      <c r="J4" s="1" t="s">
        <v>40</v>
      </c>
      <c r="K4" s="1" t="s">
        <v>38</v>
      </c>
      <c r="L4" s="1" t="s">
        <v>102</v>
      </c>
    </row>
    <row r="5" spans="1:24" x14ac:dyDescent="0.25">
      <c r="A5" s="1">
        <v>2</v>
      </c>
      <c r="B5" s="28">
        <v>19</v>
      </c>
      <c r="C5" s="28">
        <v>23</v>
      </c>
      <c r="D5" s="1" t="s">
        <v>40</v>
      </c>
      <c r="E5" s="28">
        <v>75</v>
      </c>
      <c r="F5" s="28">
        <v>76</v>
      </c>
      <c r="G5" s="1" t="s">
        <v>40</v>
      </c>
      <c r="H5" s="28">
        <v>26</v>
      </c>
      <c r="I5" s="28">
        <v>26</v>
      </c>
      <c r="J5" s="1" t="s">
        <v>40</v>
      </c>
      <c r="K5" s="1" t="s">
        <v>38</v>
      </c>
      <c r="L5" s="1" t="s">
        <v>103</v>
      </c>
    </row>
    <row r="6" spans="1:24" x14ac:dyDescent="0.25">
      <c r="A6" s="1">
        <v>2</v>
      </c>
      <c r="B6" s="28">
        <v>8</v>
      </c>
      <c r="C6" s="28">
        <v>11</v>
      </c>
      <c r="D6" s="1" t="s">
        <v>40</v>
      </c>
      <c r="E6" s="28">
        <v>25</v>
      </c>
      <c r="F6" s="28">
        <v>26</v>
      </c>
      <c r="G6" s="1" t="s">
        <v>40</v>
      </c>
      <c r="H6" s="28">
        <v>6</v>
      </c>
      <c r="I6" s="28">
        <v>4</v>
      </c>
      <c r="J6" s="1" t="s">
        <v>40</v>
      </c>
      <c r="K6" s="1" t="s">
        <v>38</v>
      </c>
      <c r="L6" s="1" t="s">
        <v>105</v>
      </c>
    </row>
    <row r="7" spans="1:24" x14ac:dyDescent="0.25">
      <c r="A7" s="1">
        <v>2</v>
      </c>
      <c r="B7" s="28">
        <v>20</v>
      </c>
      <c r="C7" s="28">
        <v>23</v>
      </c>
      <c r="D7" s="1" t="s">
        <v>40</v>
      </c>
      <c r="E7" s="28">
        <v>56</v>
      </c>
      <c r="F7" s="28">
        <v>50</v>
      </c>
      <c r="G7" s="1" t="s">
        <v>40</v>
      </c>
      <c r="H7" s="28">
        <v>25</v>
      </c>
      <c r="I7" s="28">
        <v>28</v>
      </c>
      <c r="J7" s="1" t="s">
        <v>40</v>
      </c>
      <c r="K7" s="1" t="s">
        <v>38</v>
      </c>
      <c r="L7" s="1" t="s">
        <v>100</v>
      </c>
    </row>
    <row r="8" spans="1:24" x14ac:dyDescent="0.25">
      <c r="A8" s="1">
        <v>2</v>
      </c>
      <c r="B8" s="28">
        <v>10</v>
      </c>
      <c r="C8" s="28">
        <v>12</v>
      </c>
      <c r="D8" s="1" t="s">
        <v>40</v>
      </c>
      <c r="E8" s="28">
        <v>67</v>
      </c>
      <c r="F8" s="28">
        <v>66</v>
      </c>
      <c r="G8" s="1" t="s">
        <v>40</v>
      </c>
      <c r="H8" s="28">
        <v>12</v>
      </c>
      <c r="I8" s="28">
        <v>11</v>
      </c>
      <c r="J8" s="1" t="s">
        <v>40</v>
      </c>
      <c r="K8" s="1" t="s">
        <v>38</v>
      </c>
      <c r="L8" s="1" t="s">
        <v>126</v>
      </c>
    </row>
    <row r="9" spans="1:24" x14ac:dyDescent="0.25">
      <c r="A9" s="1">
        <v>2</v>
      </c>
      <c r="B9" s="28">
        <v>1</v>
      </c>
      <c r="C9" s="28">
        <v>9</v>
      </c>
      <c r="D9" s="1" t="s">
        <v>40</v>
      </c>
      <c r="E9" s="28">
        <v>135</v>
      </c>
      <c r="F9" s="28">
        <v>132</v>
      </c>
      <c r="G9" s="1" t="s">
        <v>40</v>
      </c>
      <c r="H9" s="28">
        <v>39</v>
      </c>
      <c r="I9" s="28">
        <v>44</v>
      </c>
      <c r="J9" s="1" t="s">
        <v>40</v>
      </c>
      <c r="K9" s="1" t="s">
        <v>38</v>
      </c>
      <c r="L9" s="1" t="s">
        <v>110</v>
      </c>
    </row>
    <row r="10" spans="1:24" x14ac:dyDescent="0.25">
      <c r="A10" s="1">
        <v>2</v>
      </c>
      <c r="B10" s="28">
        <v>6</v>
      </c>
      <c r="C10" s="28">
        <v>10</v>
      </c>
      <c r="D10" s="1" t="s">
        <v>40</v>
      </c>
      <c r="E10" s="28">
        <v>71</v>
      </c>
      <c r="F10" s="28">
        <v>65</v>
      </c>
      <c r="G10" s="1" t="s">
        <v>40</v>
      </c>
      <c r="H10" s="28">
        <v>13</v>
      </c>
      <c r="I10" s="28">
        <v>10</v>
      </c>
      <c r="J10" s="1" t="s">
        <v>40</v>
      </c>
      <c r="K10" s="1" t="s">
        <v>38</v>
      </c>
      <c r="L10" s="1" t="s">
        <v>97</v>
      </c>
    </row>
    <row r="11" spans="1:24" x14ac:dyDescent="0.25">
      <c r="A11" s="1">
        <v>2</v>
      </c>
      <c r="B11" s="28">
        <v>6</v>
      </c>
      <c r="C11" s="28">
        <v>10</v>
      </c>
      <c r="D11" s="1" t="s">
        <v>40</v>
      </c>
      <c r="E11" s="28">
        <v>22</v>
      </c>
      <c r="F11" s="28">
        <v>20</v>
      </c>
      <c r="G11" s="1" t="s">
        <v>40</v>
      </c>
      <c r="H11" s="28">
        <v>13</v>
      </c>
      <c r="I11" s="28">
        <v>14</v>
      </c>
      <c r="J11" s="1" t="s">
        <v>40</v>
      </c>
      <c r="K11" s="1" t="s">
        <v>38</v>
      </c>
      <c r="L11" s="1" t="s">
        <v>127</v>
      </c>
      <c r="M11" s="19"/>
      <c r="N11" s="19"/>
    </row>
    <row r="12" spans="1:24" x14ac:dyDescent="0.25">
      <c r="A12" s="1">
        <v>2</v>
      </c>
      <c r="B12" s="28">
        <v>9</v>
      </c>
      <c r="C12" s="28">
        <v>11</v>
      </c>
      <c r="D12" s="1" t="s">
        <v>40</v>
      </c>
      <c r="E12" s="28">
        <v>107</v>
      </c>
      <c r="F12" s="28">
        <v>108</v>
      </c>
      <c r="G12" s="1" t="s">
        <v>40</v>
      </c>
      <c r="H12" s="28">
        <v>60</v>
      </c>
      <c r="I12" s="28">
        <v>62</v>
      </c>
      <c r="J12" s="1" t="s">
        <v>40</v>
      </c>
      <c r="K12" s="1" t="s">
        <v>38</v>
      </c>
      <c r="L12" s="1" t="s">
        <v>98</v>
      </c>
      <c r="M12" s="19"/>
      <c r="N12" s="19"/>
    </row>
    <row r="13" spans="1:24" x14ac:dyDescent="0.25">
      <c r="A13" s="1">
        <v>2</v>
      </c>
      <c r="B13" s="28">
        <v>1</v>
      </c>
      <c r="C13" s="28">
        <v>10</v>
      </c>
      <c r="D13" s="1" t="s">
        <v>40</v>
      </c>
      <c r="E13" s="28">
        <v>152</v>
      </c>
      <c r="F13" s="28">
        <v>154</v>
      </c>
      <c r="G13" s="1" t="s">
        <v>40</v>
      </c>
      <c r="H13" s="28">
        <v>49</v>
      </c>
      <c r="I13" s="28">
        <v>61</v>
      </c>
      <c r="J13" s="1" t="s">
        <v>40</v>
      </c>
      <c r="K13" s="1" t="s">
        <v>38</v>
      </c>
      <c r="L13" s="1" t="s">
        <v>128</v>
      </c>
      <c r="M13" s="19"/>
      <c r="N13" s="19"/>
    </row>
    <row r="14" spans="1:24" x14ac:dyDescent="0.25">
      <c r="A14" s="1">
        <v>2</v>
      </c>
      <c r="B14" s="28">
        <v>3</v>
      </c>
      <c r="C14" s="28">
        <v>24</v>
      </c>
      <c r="D14" s="1" t="s">
        <v>40</v>
      </c>
      <c r="E14" s="28">
        <v>26</v>
      </c>
      <c r="F14" s="28">
        <v>47</v>
      </c>
      <c r="G14" s="1" t="s">
        <v>40</v>
      </c>
      <c r="H14" s="28">
        <v>10</v>
      </c>
      <c r="I14" s="28">
        <v>27</v>
      </c>
      <c r="J14" s="1" t="s">
        <v>40</v>
      </c>
      <c r="K14" s="1" t="s">
        <v>38</v>
      </c>
      <c r="L14" s="1" t="s">
        <v>129</v>
      </c>
      <c r="M14" s="19"/>
      <c r="N14" s="19"/>
      <c r="O14" s="19"/>
      <c r="P14" s="19"/>
      <c r="Q14" s="19"/>
    </row>
    <row r="15" spans="1:24" x14ac:dyDescent="0.25">
      <c r="A15" s="1">
        <v>2</v>
      </c>
      <c r="B15" s="28">
        <v>23</v>
      </c>
      <c r="C15" s="28">
        <v>26</v>
      </c>
      <c r="D15" s="1" t="s">
        <v>40</v>
      </c>
      <c r="E15" s="28">
        <v>18</v>
      </c>
      <c r="F15" s="28">
        <v>15</v>
      </c>
      <c r="G15" s="1" t="s">
        <v>40</v>
      </c>
      <c r="H15" s="28">
        <v>10</v>
      </c>
      <c r="I15" s="28">
        <v>4</v>
      </c>
      <c r="J15" s="1" t="s">
        <v>40</v>
      </c>
      <c r="K15" s="1" t="s">
        <v>38</v>
      </c>
      <c r="L15" s="1" t="s">
        <v>130</v>
      </c>
      <c r="Q15" s="19"/>
      <c r="R15" s="19"/>
      <c r="S15" s="19"/>
      <c r="T15" s="19"/>
      <c r="V15" s="19"/>
      <c r="W15" s="19"/>
      <c r="X15" s="19"/>
    </row>
    <row r="16" spans="1:24" x14ac:dyDescent="0.25">
      <c r="A16" s="1">
        <v>2</v>
      </c>
      <c r="B16" s="28">
        <v>3</v>
      </c>
      <c r="C16" s="28">
        <v>22</v>
      </c>
      <c r="D16" s="1" t="s">
        <v>40</v>
      </c>
      <c r="E16" s="28">
        <v>148</v>
      </c>
      <c r="F16" s="28">
        <v>149</v>
      </c>
      <c r="G16" s="1" t="s">
        <v>40</v>
      </c>
      <c r="H16" s="28">
        <v>23</v>
      </c>
      <c r="I16" s="28">
        <v>43</v>
      </c>
      <c r="J16" s="1" t="s">
        <v>40</v>
      </c>
      <c r="K16" s="1" t="s">
        <v>38</v>
      </c>
      <c r="L16" s="1" t="s">
        <v>131</v>
      </c>
      <c r="Q16" s="19"/>
      <c r="R16" s="19"/>
      <c r="S16" s="19"/>
      <c r="T16" s="19"/>
      <c r="V16" s="19"/>
      <c r="W16" s="19"/>
      <c r="X16" s="19"/>
    </row>
    <row r="17" spans="1:24" x14ac:dyDescent="0.25">
      <c r="A17" s="1">
        <v>2</v>
      </c>
      <c r="B17" s="28">
        <v>3</v>
      </c>
      <c r="C17" s="28">
        <v>20</v>
      </c>
      <c r="D17" s="1" t="s">
        <v>40</v>
      </c>
      <c r="E17" s="28">
        <v>24</v>
      </c>
      <c r="F17" s="28">
        <v>23</v>
      </c>
      <c r="G17" s="1" t="s">
        <v>40</v>
      </c>
      <c r="H17" s="28">
        <v>3</v>
      </c>
      <c r="I17" s="28">
        <v>9</v>
      </c>
      <c r="J17" s="1" t="s">
        <v>40</v>
      </c>
      <c r="K17" s="1" t="s">
        <v>38</v>
      </c>
      <c r="L17" s="1" t="s">
        <v>112</v>
      </c>
      <c r="Q17" s="19"/>
      <c r="R17" s="19"/>
      <c r="S17" s="19"/>
      <c r="T17" s="19"/>
      <c r="V17" s="19"/>
      <c r="W17" s="19"/>
      <c r="X17" s="19"/>
    </row>
    <row r="18" spans="1:24" x14ac:dyDescent="0.25">
      <c r="A18" s="1">
        <v>2</v>
      </c>
      <c r="B18" s="28">
        <v>9</v>
      </c>
      <c r="C18" s="28">
        <v>25</v>
      </c>
      <c r="D18" s="1" t="s">
        <v>40</v>
      </c>
      <c r="E18" s="28">
        <v>53</v>
      </c>
      <c r="F18" s="28">
        <v>52</v>
      </c>
      <c r="G18" s="1" t="s">
        <v>40</v>
      </c>
      <c r="H18" s="28">
        <v>27</v>
      </c>
      <c r="I18" s="28">
        <v>27</v>
      </c>
      <c r="J18" s="1" t="s">
        <v>40</v>
      </c>
      <c r="K18" s="1" t="s">
        <v>38</v>
      </c>
      <c r="L18" s="1" t="s">
        <v>132</v>
      </c>
      <c r="M18" s="18"/>
      <c r="N18" s="17"/>
      <c r="O18" s="18"/>
      <c r="P18" s="18"/>
      <c r="Q18" s="18"/>
      <c r="R18" s="18"/>
      <c r="S18" s="17"/>
      <c r="T18" s="18"/>
      <c r="U18" s="17"/>
      <c r="V18" s="17"/>
      <c r="W18" s="17"/>
      <c r="X18" s="17"/>
    </row>
    <row r="19" spans="1:24" x14ac:dyDescent="0.25">
      <c r="A19" s="1">
        <v>2</v>
      </c>
      <c r="B19" s="28">
        <v>3</v>
      </c>
      <c r="C19" s="28">
        <v>13</v>
      </c>
      <c r="D19" s="1" t="s">
        <v>40</v>
      </c>
      <c r="E19" s="28">
        <v>43</v>
      </c>
      <c r="F19" s="28">
        <v>44</v>
      </c>
      <c r="G19" s="1" t="s">
        <v>40</v>
      </c>
      <c r="H19" s="28">
        <v>1</v>
      </c>
      <c r="I19" s="28">
        <v>2</v>
      </c>
      <c r="J19" s="1" t="s">
        <v>40</v>
      </c>
      <c r="K19" s="1" t="s">
        <v>38</v>
      </c>
      <c r="L19" s="1" t="s">
        <v>101</v>
      </c>
      <c r="M19" s="19"/>
      <c r="N19" s="19"/>
    </row>
    <row r="20" spans="1:24" x14ac:dyDescent="0.25">
      <c r="A20" s="1">
        <v>2</v>
      </c>
      <c r="B20" s="28">
        <v>1</v>
      </c>
      <c r="C20" s="28">
        <v>10</v>
      </c>
      <c r="D20" s="1" t="s">
        <v>40</v>
      </c>
      <c r="E20" s="28">
        <v>95</v>
      </c>
      <c r="F20" s="28">
        <v>99</v>
      </c>
      <c r="G20" s="1" t="s">
        <v>40</v>
      </c>
      <c r="H20" s="28">
        <v>16</v>
      </c>
      <c r="I20" s="28">
        <v>17</v>
      </c>
      <c r="J20" s="1" t="s">
        <v>40</v>
      </c>
      <c r="K20" s="1" t="s">
        <v>38</v>
      </c>
      <c r="L20" s="1" t="s">
        <v>106</v>
      </c>
      <c r="M20" s="19"/>
      <c r="N20" s="19"/>
    </row>
    <row r="21" spans="1:24" x14ac:dyDescent="0.25">
      <c r="A21" s="1">
        <v>2</v>
      </c>
      <c r="B21" s="28">
        <v>2</v>
      </c>
      <c r="C21" s="28">
        <v>15</v>
      </c>
      <c r="D21" s="1" t="s">
        <v>40</v>
      </c>
      <c r="E21" s="28">
        <v>47</v>
      </c>
      <c r="F21" s="28">
        <v>49</v>
      </c>
      <c r="G21" s="1" t="s">
        <v>40</v>
      </c>
      <c r="H21" s="28">
        <v>1</v>
      </c>
      <c r="I21" s="28">
        <v>10</v>
      </c>
      <c r="J21" s="1" t="s">
        <v>40</v>
      </c>
      <c r="K21" s="1" t="s">
        <v>38</v>
      </c>
      <c r="L21" s="1" t="s">
        <v>133</v>
      </c>
      <c r="M21" s="19"/>
      <c r="N21" s="19"/>
    </row>
    <row r="22" spans="1:24" x14ac:dyDescent="0.25">
      <c r="A22" s="1">
        <v>2</v>
      </c>
      <c r="B22" s="28">
        <v>3</v>
      </c>
      <c r="C22" s="28">
        <v>4</v>
      </c>
      <c r="D22" s="1" t="s">
        <v>40</v>
      </c>
      <c r="E22" s="28">
        <v>25</v>
      </c>
      <c r="F22" s="28">
        <v>25</v>
      </c>
      <c r="G22" s="1" t="s">
        <v>40</v>
      </c>
      <c r="H22" s="28">
        <v>8</v>
      </c>
      <c r="I22" s="28">
        <v>12</v>
      </c>
      <c r="J22" s="1" t="s">
        <v>40</v>
      </c>
      <c r="K22" s="1" t="s">
        <v>38</v>
      </c>
      <c r="L22" s="1" t="s">
        <v>108</v>
      </c>
      <c r="M22" s="19"/>
      <c r="N22" s="19"/>
    </row>
    <row r="23" spans="1:24" x14ac:dyDescent="0.25">
      <c r="A23" s="1">
        <v>2</v>
      </c>
      <c r="B23" s="28">
        <v>10</v>
      </c>
      <c r="C23" s="28">
        <v>12</v>
      </c>
      <c r="D23" s="1" t="s">
        <v>40</v>
      </c>
      <c r="E23" s="28">
        <v>152</v>
      </c>
      <c r="F23" s="28">
        <v>147</v>
      </c>
      <c r="G23" s="1" t="s">
        <v>40</v>
      </c>
      <c r="H23" s="28">
        <v>61</v>
      </c>
      <c r="I23" s="28">
        <v>58</v>
      </c>
      <c r="J23" s="1" t="s">
        <v>40</v>
      </c>
      <c r="K23" s="1" t="s">
        <v>38</v>
      </c>
      <c r="L23" s="1" t="s">
        <v>134</v>
      </c>
      <c r="M23" s="19"/>
      <c r="N23" s="19"/>
    </row>
    <row r="24" spans="1:24" x14ac:dyDescent="0.25">
      <c r="A24" s="1">
        <v>2</v>
      </c>
      <c r="B24" s="28">
        <v>1</v>
      </c>
      <c r="C24" s="28">
        <v>7</v>
      </c>
      <c r="D24" s="1" t="s">
        <v>40</v>
      </c>
      <c r="E24" s="28">
        <v>244</v>
      </c>
      <c r="F24" s="28">
        <v>241</v>
      </c>
      <c r="G24" s="1" t="s">
        <v>40</v>
      </c>
      <c r="H24" s="28">
        <v>31</v>
      </c>
      <c r="I24" s="28">
        <v>63</v>
      </c>
      <c r="J24" s="1" t="s">
        <v>40</v>
      </c>
      <c r="K24" s="1" t="s">
        <v>38</v>
      </c>
      <c r="L24" s="1" t="s">
        <v>135</v>
      </c>
      <c r="M24" s="19"/>
      <c r="N24" s="19"/>
    </row>
    <row r="25" spans="1:24" x14ac:dyDescent="0.25">
      <c r="A25" s="1">
        <v>2</v>
      </c>
      <c r="B25" s="28">
        <v>5</v>
      </c>
      <c r="C25" s="28">
        <v>27</v>
      </c>
      <c r="D25" s="1" t="s">
        <v>40</v>
      </c>
      <c r="E25" s="28">
        <v>48</v>
      </c>
      <c r="F25" s="28">
        <v>47</v>
      </c>
      <c r="G25" s="1" t="s">
        <v>40</v>
      </c>
      <c r="H25" s="28">
        <v>28</v>
      </c>
      <c r="I25" s="28">
        <v>32</v>
      </c>
      <c r="J25" s="1" t="s">
        <v>40</v>
      </c>
      <c r="K25" s="1" t="s">
        <v>38</v>
      </c>
      <c r="L25" s="1" t="s">
        <v>136</v>
      </c>
      <c r="M25" s="19"/>
      <c r="N25" s="19"/>
    </row>
    <row r="26" spans="1:24" x14ac:dyDescent="0.25">
      <c r="A26" s="1">
        <v>2</v>
      </c>
      <c r="B26" s="28">
        <v>6</v>
      </c>
      <c r="C26" s="28">
        <v>8</v>
      </c>
      <c r="D26" s="1" t="s">
        <v>40</v>
      </c>
      <c r="E26" s="28">
        <v>186</v>
      </c>
      <c r="F26" s="28">
        <v>179</v>
      </c>
      <c r="G26" s="1" t="s">
        <v>40</v>
      </c>
      <c r="H26" s="28">
        <v>99</v>
      </c>
      <c r="I26" s="28">
        <v>96</v>
      </c>
      <c r="J26" s="1" t="s">
        <v>40</v>
      </c>
      <c r="K26" s="1" t="s">
        <v>38</v>
      </c>
      <c r="L26" s="1" t="s">
        <v>137</v>
      </c>
      <c r="M26" s="19"/>
      <c r="N26" s="19"/>
    </row>
    <row r="27" spans="1:24" x14ac:dyDescent="0.25">
      <c r="A27" s="1">
        <v>2</v>
      </c>
      <c r="B27" s="28">
        <v>7</v>
      </c>
      <c r="C27" s="28">
        <v>10</v>
      </c>
      <c r="D27" s="1" t="s">
        <v>40</v>
      </c>
      <c r="E27" s="28">
        <v>30</v>
      </c>
      <c r="F27" s="28">
        <v>30</v>
      </c>
      <c r="G27" s="1" t="s">
        <v>40</v>
      </c>
      <c r="H27" s="28">
        <v>15</v>
      </c>
      <c r="I27" s="28">
        <v>11</v>
      </c>
      <c r="J27" s="1" t="s">
        <v>40</v>
      </c>
      <c r="K27" s="1" t="s">
        <v>38</v>
      </c>
      <c r="L27" s="1" t="s">
        <v>138</v>
      </c>
      <c r="M27" s="19"/>
      <c r="N27" s="19"/>
    </row>
    <row r="28" spans="1:24" x14ac:dyDescent="0.25">
      <c r="A28" s="1">
        <v>2</v>
      </c>
      <c r="B28" s="28">
        <v>8</v>
      </c>
      <c r="C28" s="28">
        <v>9</v>
      </c>
      <c r="D28" s="1" t="s">
        <v>40</v>
      </c>
      <c r="E28" s="28">
        <v>152</v>
      </c>
      <c r="F28" s="28">
        <v>142</v>
      </c>
      <c r="G28" s="1" t="s">
        <v>40</v>
      </c>
      <c r="H28" s="28">
        <v>61</v>
      </c>
      <c r="I28" s="28">
        <v>75</v>
      </c>
      <c r="J28" s="1" t="s">
        <v>40</v>
      </c>
      <c r="K28" s="1" t="s">
        <v>38</v>
      </c>
      <c r="L28" s="1" t="s">
        <v>109</v>
      </c>
      <c r="M28" s="19"/>
      <c r="N28" s="19"/>
    </row>
    <row r="29" spans="1:24" x14ac:dyDescent="0.25">
      <c r="A29" s="1">
        <v>3</v>
      </c>
      <c r="B29" s="28">
        <v>1</v>
      </c>
      <c r="C29" s="28">
        <v>7</v>
      </c>
      <c r="D29" s="28">
        <v>10</v>
      </c>
      <c r="E29" s="28">
        <v>225</v>
      </c>
      <c r="F29" s="28">
        <v>238</v>
      </c>
      <c r="G29" s="28">
        <v>235</v>
      </c>
      <c r="H29" s="28">
        <v>49</v>
      </c>
      <c r="I29" s="28">
        <v>84</v>
      </c>
      <c r="J29" s="28">
        <v>82</v>
      </c>
      <c r="K29" s="1" t="s">
        <v>38</v>
      </c>
      <c r="L29" s="1" t="s">
        <v>139</v>
      </c>
      <c r="M29" s="19"/>
      <c r="N29" s="19"/>
    </row>
    <row r="30" spans="1:24" x14ac:dyDescent="0.25">
      <c r="A30" s="1">
        <v>3</v>
      </c>
      <c r="B30" s="28">
        <v>1</v>
      </c>
      <c r="C30" s="28">
        <v>8</v>
      </c>
      <c r="D30" s="28">
        <v>9</v>
      </c>
      <c r="E30" s="28">
        <v>154</v>
      </c>
      <c r="F30" s="28">
        <v>160</v>
      </c>
      <c r="G30" s="28">
        <v>155</v>
      </c>
      <c r="H30" s="28">
        <v>63</v>
      </c>
      <c r="I30" s="28">
        <v>66</v>
      </c>
      <c r="J30" s="28">
        <v>78</v>
      </c>
      <c r="K30" s="1" t="s">
        <v>38</v>
      </c>
      <c r="L30" s="1" t="s">
        <v>99</v>
      </c>
      <c r="M30" s="19"/>
      <c r="N30" s="19"/>
    </row>
    <row r="31" spans="1:24" x14ac:dyDescent="0.25">
      <c r="A31" s="1">
        <v>3</v>
      </c>
      <c r="B31" s="28">
        <v>2</v>
      </c>
      <c r="C31" s="28">
        <v>16</v>
      </c>
      <c r="D31" s="28">
        <v>18</v>
      </c>
      <c r="E31" s="28">
        <v>87</v>
      </c>
      <c r="F31" s="28">
        <v>88</v>
      </c>
      <c r="G31" s="28">
        <v>88</v>
      </c>
      <c r="H31" s="28">
        <v>15</v>
      </c>
      <c r="I31" s="28">
        <v>21</v>
      </c>
      <c r="J31" s="28">
        <v>20</v>
      </c>
      <c r="K31" s="1" t="s">
        <v>38</v>
      </c>
      <c r="L31" s="1" t="s">
        <v>107</v>
      </c>
      <c r="M31" s="19"/>
      <c r="N31" s="19"/>
    </row>
    <row r="32" spans="1:24" x14ac:dyDescent="0.25">
      <c r="A32" s="1">
        <v>3</v>
      </c>
      <c r="B32" s="28">
        <v>10</v>
      </c>
      <c r="C32" s="28">
        <v>14</v>
      </c>
      <c r="D32" s="28">
        <v>28</v>
      </c>
      <c r="E32" s="28">
        <v>91</v>
      </c>
      <c r="F32" s="28">
        <v>90</v>
      </c>
      <c r="G32" s="28">
        <v>91</v>
      </c>
      <c r="H32" s="28">
        <v>20</v>
      </c>
      <c r="I32" s="28">
        <v>67</v>
      </c>
      <c r="J32" s="28">
        <v>60</v>
      </c>
      <c r="K32" s="1" t="s">
        <v>38</v>
      </c>
      <c r="L32" s="1" t="s">
        <v>140</v>
      </c>
      <c r="M32" s="19"/>
      <c r="N32" s="19"/>
    </row>
    <row r="33" spans="1:19" x14ac:dyDescent="0.25">
      <c r="A33" s="1">
        <v>3</v>
      </c>
      <c r="B33" s="28">
        <v>3</v>
      </c>
      <c r="C33" s="28">
        <v>16</v>
      </c>
      <c r="D33" s="28">
        <v>17</v>
      </c>
      <c r="E33" s="28">
        <v>103</v>
      </c>
      <c r="F33" s="28">
        <v>100</v>
      </c>
      <c r="G33" s="28">
        <v>100</v>
      </c>
      <c r="H33" s="28">
        <v>16</v>
      </c>
      <c r="I33" s="28">
        <v>24</v>
      </c>
      <c r="J33" s="28">
        <v>16</v>
      </c>
      <c r="K33" s="1" t="s">
        <v>38</v>
      </c>
      <c r="L33" s="1" t="s">
        <v>141</v>
      </c>
      <c r="M33" s="19"/>
      <c r="N33" s="19"/>
    </row>
    <row r="34" spans="1:19" x14ac:dyDescent="0.25">
      <c r="A34" s="1">
        <v>3</v>
      </c>
      <c r="B34" s="28">
        <v>1</v>
      </c>
      <c r="C34" s="28">
        <v>9</v>
      </c>
      <c r="D34" s="28">
        <v>10</v>
      </c>
      <c r="E34" s="28">
        <v>180</v>
      </c>
      <c r="F34" s="28">
        <v>174</v>
      </c>
      <c r="G34" s="28">
        <v>164</v>
      </c>
      <c r="H34" s="28">
        <v>76</v>
      </c>
      <c r="I34" s="28">
        <v>68</v>
      </c>
      <c r="J34" s="28">
        <v>49</v>
      </c>
      <c r="K34" s="1" t="s">
        <v>38</v>
      </c>
      <c r="L34" s="1" t="s">
        <v>113</v>
      </c>
      <c r="M34" s="19"/>
      <c r="N34" s="19"/>
    </row>
    <row r="35" spans="1:19" x14ac:dyDescent="0.25">
      <c r="A35" s="1">
        <v>3</v>
      </c>
      <c r="B35" s="28">
        <v>8</v>
      </c>
      <c r="C35" s="28">
        <v>8</v>
      </c>
      <c r="D35" s="28">
        <v>9</v>
      </c>
      <c r="E35" s="28">
        <v>110</v>
      </c>
      <c r="F35" s="28">
        <v>110</v>
      </c>
      <c r="G35" s="28">
        <v>110</v>
      </c>
      <c r="H35" s="28">
        <v>27</v>
      </c>
      <c r="I35" s="28">
        <v>55</v>
      </c>
      <c r="J35" s="28">
        <v>97</v>
      </c>
      <c r="K35" s="1" t="s">
        <v>38</v>
      </c>
      <c r="L35" s="1" t="s">
        <v>142</v>
      </c>
      <c r="M35" s="19"/>
      <c r="N35" s="19"/>
    </row>
    <row r="36" spans="1:19" x14ac:dyDescent="0.25">
      <c r="B36" s="19"/>
      <c r="C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9" x14ac:dyDescent="0.25">
      <c r="B37" s="19"/>
      <c r="C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9" x14ac:dyDescent="0.25">
      <c r="B38" s="19"/>
      <c r="C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9" x14ac:dyDescent="0.25">
      <c r="B39" s="19"/>
      <c r="C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9" x14ac:dyDescent="0.25">
      <c r="B40" s="19"/>
      <c r="C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9" x14ac:dyDescent="0.25">
      <c r="B41" s="19"/>
      <c r="C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9" x14ac:dyDescent="0.25">
      <c r="A42" s="1"/>
      <c r="B42" s="28"/>
      <c r="C42" s="28"/>
      <c r="D42" s="1"/>
      <c r="E42" s="28"/>
      <c r="F42" s="28"/>
      <c r="G42" s="1"/>
      <c r="H42" s="28"/>
      <c r="I42" s="28"/>
      <c r="J42" s="1"/>
      <c r="K42" s="1"/>
      <c r="L42" s="1"/>
      <c r="M42" s="19"/>
      <c r="N42" s="19"/>
    </row>
    <row r="43" spans="1:19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9"/>
      <c r="N43" s="19"/>
    </row>
    <row r="44" spans="1:19" x14ac:dyDescent="0.25">
      <c r="A44" s="1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9"/>
      <c r="N44" s="19"/>
    </row>
    <row r="45" spans="1:19" x14ac:dyDescent="0.25">
      <c r="B45" s="19"/>
      <c r="C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9" x14ac:dyDescent="0.25">
      <c r="B46" s="19"/>
      <c r="C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9" x14ac:dyDescent="0.25">
      <c r="B47" s="19"/>
      <c r="C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9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24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24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24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24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24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24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24" x14ac:dyDescent="0.25">
      <c r="B55" s="19"/>
      <c r="C55" s="19"/>
      <c r="D55" s="19"/>
      <c r="G55" s="19"/>
      <c r="H55" s="19"/>
      <c r="I55" s="19"/>
      <c r="Q55" s="19"/>
      <c r="R55" s="19"/>
      <c r="S55" s="19"/>
    </row>
    <row r="56" spans="1:24" x14ac:dyDescent="0.25">
      <c r="B56" s="19"/>
      <c r="C56" s="19"/>
      <c r="D56" s="19"/>
      <c r="G56" s="19"/>
      <c r="H56" s="19"/>
      <c r="I56" s="19"/>
      <c r="Q56" s="19"/>
      <c r="R56" s="19"/>
      <c r="S56" s="19"/>
    </row>
    <row r="57" spans="1:24" x14ac:dyDescent="0.25">
      <c r="A57" s="17"/>
      <c r="B57" s="19"/>
      <c r="C57" s="19"/>
      <c r="D57" s="19"/>
      <c r="G57" s="19"/>
      <c r="H57" s="19"/>
      <c r="I57" s="19"/>
      <c r="Q57" s="19"/>
      <c r="R57" s="19"/>
      <c r="S57" s="19"/>
    </row>
    <row r="58" spans="1:24" x14ac:dyDescent="0.25">
      <c r="A58" s="18"/>
      <c r="B58" s="18"/>
      <c r="C58" s="18"/>
      <c r="D58" s="18"/>
      <c r="E58" s="18"/>
      <c r="F58" s="18"/>
      <c r="G58" s="18"/>
      <c r="H58" s="17"/>
      <c r="I58" s="17"/>
      <c r="J58" s="17"/>
      <c r="K58" s="18"/>
      <c r="L58" s="18"/>
      <c r="M58" s="18"/>
      <c r="N58" s="18"/>
      <c r="O58" s="18"/>
      <c r="P58" s="18"/>
      <c r="Q58" s="18"/>
      <c r="R58" s="18"/>
      <c r="S58" s="17"/>
      <c r="T58" s="17"/>
      <c r="U58" s="17"/>
      <c r="V58" s="17"/>
      <c r="W58" s="17"/>
      <c r="X58" s="17"/>
    </row>
    <row r="59" spans="1:24" x14ac:dyDescent="0.25">
      <c r="B59" s="19"/>
      <c r="C59" s="19"/>
      <c r="E59" s="19"/>
      <c r="F59" s="19"/>
      <c r="H59" s="19"/>
      <c r="I59" s="19"/>
      <c r="K59" s="19"/>
      <c r="L59" s="19"/>
      <c r="M59" s="19"/>
      <c r="N59" s="19"/>
    </row>
    <row r="60" spans="1:24" x14ac:dyDescent="0.25">
      <c r="B60" s="19"/>
      <c r="C60" s="19"/>
      <c r="E60" s="19"/>
      <c r="F60" s="19"/>
      <c r="H60" s="19"/>
      <c r="I60" s="19"/>
      <c r="K60" s="19"/>
      <c r="L60" s="19"/>
      <c r="M60" s="19"/>
      <c r="N60" s="19"/>
    </row>
    <row r="61" spans="1:24" x14ac:dyDescent="0.25">
      <c r="B61" s="19"/>
      <c r="C61" s="19"/>
      <c r="E61" s="19"/>
      <c r="F61" s="19"/>
      <c r="H61" s="19"/>
      <c r="I61" s="19"/>
      <c r="K61" s="19"/>
      <c r="L61" s="19"/>
      <c r="M61" s="19"/>
      <c r="N61" s="19"/>
    </row>
    <row r="62" spans="1:24" x14ac:dyDescent="0.25">
      <c r="B62" s="19"/>
      <c r="C62" s="19"/>
      <c r="E62" s="19"/>
      <c r="F62" s="19"/>
      <c r="H62" s="19"/>
      <c r="I62" s="19"/>
      <c r="K62" s="19"/>
      <c r="L62" s="19"/>
      <c r="M62" s="19"/>
      <c r="N62" s="19"/>
    </row>
    <row r="63" spans="1:24" x14ac:dyDescent="0.25">
      <c r="B63" s="19"/>
      <c r="C63" s="19"/>
      <c r="E63" s="19"/>
      <c r="F63" s="19"/>
      <c r="H63" s="19"/>
      <c r="I63" s="19"/>
      <c r="K63" s="19"/>
      <c r="L63" s="19"/>
      <c r="M63" s="19"/>
      <c r="N63" s="19"/>
    </row>
    <row r="64" spans="1:24" x14ac:dyDescent="0.25">
      <c r="B64" s="19"/>
      <c r="C64" s="19"/>
      <c r="E64" s="19"/>
      <c r="F64" s="19"/>
      <c r="H64" s="19"/>
      <c r="I64" s="19"/>
      <c r="K64" s="19"/>
      <c r="L64" s="19"/>
      <c r="M64" s="19"/>
      <c r="N64" s="19"/>
    </row>
    <row r="65" spans="2:16" x14ac:dyDescent="0.25">
      <c r="B65" s="19"/>
      <c r="C65" s="19"/>
      <c r="E65" s="19"/>
      <c r="F65" s="19"/>
      <c r="H65" s="19"/>
      <c r="I65" s="19"/>
      <c r="K65" s="19"/>
      <c r="L65" s="19"/>
      <c r="M65" s="19"/>
      <c r="N65" s="19"/>
    </row>
    <row r="66" spans="2:16" x14ac:dyDescent="0.25">
      <c r="B66" s="19"/>
      <c r="C66" s="19"/>
      <c r="E66" s="19"/>
      <c r="F66" s="19"/>
      <c r="H66" s="19"/>
      <c r="I66" s="19"/>
      <c r="K66" s="19"/>
      <c r="L66" s="19"/>
      <c r="M66" s="19"/>
      <c r="N66" s="19"/>
    </row>
    <row r="67" spans="2:16" x14ac:dyDescent="0.25">
      <c r="B67" s="19"/>
      <c r="C67" s="19"/>
      <c r="E67" s="19"/>
      <c r="F67" s="19"/>
      <c r="H67" s="19"/>
      <c r="I67" s="19"/>
      <c r="K67" s="19"/>
      <c r="L67" s="19"/>
      <c r="M67" s="19"/>
      <c r="N67" s="19"/>
    </row>
    <row r="68" spans="2:16" x14ac:dyDescent="0.25">
      <c r="B68" s="19"/>
      <c r="C68" s="19"/>
      <c r="E68" s="19"/>
      <c r="F68" s="19"/>
      <c r="H68" s="19"/>
      <c r="I68" s="19"/>
      <c r="K68" s="19"/>
      <c r="L68" s="19"/>
      <c r="M68" s="19"/>
      <c r="N68" s="19"/>
    </row>
    <row r="69" spans="2:16" x14ac:dyDescent="0.25">
      <c r="B69" s="19"/>
      <c r="C69" s="19"/>
      <c r="E69" s="19"/>
      <c r="F69" s="19"/>
      <c r="H69" s="19"/>
      <c r="I69" s="19"/>
      <c r="K69" s="19"/>
      <c r="L69" s="19"/>
      <c r="M69" s="19"/>
      <c r="N69" s="19"/>
    </row>
    <row r="70" spans="2:16" x14ac:dyDescent="0.25">
      <c r="B70" s="19"/>
      <c r="C70" s="19"/>
      <c r="E70" s="19"/>
      <c r="F70" s="19"/>
      <c r="H70" s="19"/>
      <c r="I70" s="19"/>
      <c r="K70" s="19"/>
      <c r="L70" s="19"/>
      <c r="M70" s="19"/>
      <c r="N70" s="19"/>
    </row>
    <row r="71" spans="2:16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2:16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2:16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4" sqref="B4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20" t="s">
        <v>27</v>
      </c>
    </row>
    <row r="2" spans="1:8" x14ac:dyDescent="0.25">
      <c r="A2" s="12" t="s">
        <v>12</v>
      </c>
      <c r="B2" s="12" t="s">
        <v>805</v>
      </c>
      <c r="C2" s="12">
        <v>75.599999999999994</v>
      </c>
      <c r="D2" s="12">
        <v>77</v>
      </c>
      <c r="E2" s="12">
        <v>480.09399999999999</v>
      </c>
    </row>
    <row r="3" spans="1:8" x14ac:dyDescent="0.25">
      <c r="A3" s="12" t="s">
        <v>114</v>
      </c>
      <c r="B3" s="12" t="s">
        <v>806</v>
      </c>
      <c r="C3" s="12">
        <v>76.5</v>
      </c>
      <c r="D3" s="12">
        <v>77</v>
      </c>
      <c r="E3" s="12">
        <v>484.88099999999997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2" sqref="G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84</v>
      </c>
      <c r="D3" s="9" t="s">
        <v>85</v>
      </c>
      <c r="E3" s="10"/>
      <c r="G3" s="8" t="s">
        <v>3</v>
      </c>
      <c r="H3" s="9" t="s">
        <v>84</v>
      </c>
      <c r="I3" s="9" t="s">
        <v>85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lors'!B$4:G$30,4,FALSE),2)</f>
        <v>1.26</v>
      </c>
      <c r="D4" s="3" t="str">
        <f>"("&amp;FIXED(VLOOKUP(A4,'Direct lors'!B$4:G$30,5,FALSE),2)&amp;", "&amp;FIXED(VLOOKUP(A4,'Direct lors'!B$4:G$30,6,FALSE),2)&amp;")"</f>
        <v>(-1.51, 4.01)</v>
      </c>
      <c r="F4" s="1">
        <v>2</v>
      </c>
      <c r="G4" s="2" t="str">
        <f>VLOOKUP(F4,'WinBUGS output'!D:F,3,FALSE)</f>
        <v>No treatment</v>
      </c>
      <c r="H4" s="3" t="str">
        <f>FIXED(VLOOKUP(F4,'Direct lors'!O$4:T$20,4,FALSE),2)</f>
        <v>1.26</v>
      </c>
      <c r="I4" s="3" t="str">
        <f>"("&amp;FIXED(VLOOKUP(F4,'Direct lors'!O$4:T$20,5,FALSE),2)&amp;", "&amp;FIXED(VLOOKUP(F4,'Direct lors'!O$4:T$20,6,FALSE),2)&amp;")"</f>
        <v>(-1.61, 4.12)</v>
      </c>
    </row>
    <row r="5" spans="1:9" x14ac:dyDescent="0.25">
      <c r="A5" s="1">
        <v>3</v>
      </c>
      <c r="B5" s="3" t="str">
        <f>VLOOKUP(A5,'WinBUGS output'!A:C,3,FALSE)</f>
        <v>TAU</v>
      </c>
      <c r="C5" s="3" t="str">
        <f>FIXED(VLOOKUP(A5,'Direct lors'!B$4:G$30,4,FALSE),2)</f>
        <v>1.34</v>
      </c>
      <c r="D5" s="3" t="str">
        <f>"("&amp;FIXED(VLOOKUP(A5,'Direct lors'!B$4:G$30,5,FALSE),2)&amp;", "&amp;FIXED(VLOOKUP(A5,'Direct lors'!B$4:G$30,6,FALSE),2)&amp;")"</f>
        <v>(-0.79, 3.43)</v>
      </c>
      <c r="F5" s="1">
        <v>3</v>
      </c>
      <c r="G5" s="2" t="str">
        <f>VLOOKUP(F5,'WinBUGS output'!D:F,3,FALSE)</f>
        <v>TAU</v>
      </c>
      <c r="H5" s="3" t="str">
        <f>FIXED(VLOOKUP(F5,'Direct lors'!O$4:T$20,4,FALSE),2)</f>
        <v>1.34</v>
      </c>
      <c r="I5" s="3" t="str">
        <f>"("&amp;FIXED(VLOOKUP(F5,'Direct lors'!O$4:T$20,5,FALSE),2)&amp;", "&amp;FIXED(VLOOKUP(F5,'Direct lors'!O$4:T$20,6,FALSE),2)&amp;")"</f>
        <v>(-0.91, 3.56)</v>
      </c>
    </row>
    <row r="6" spans="1:9" x14ac:dyDescent="0.25">
      <c r="A6" s="1">
        <v>4</v>
      </c>
      <c r="B6" s="3" t="str">
        <f>VLOOKUP(A6,'WinBUGS output'!A:C,3,FALSE)</f>
        <v>Exercise + TAU</v>
      </c>
      <c r="C6" s="3" t="str">
        <f>FIXED(VLOOKUP(A6,'Direct lors'!B$4:G$30,4,FALSE),2)</f>
        <v>2.03</v>
      </c>
      <c r="D6" s="3" t="str">
        <f>"("&amp;FIXED(VLOOKUP(A6,'Direct lors'!B$4:G$30,5,FALSE),2)&amp;", "&amp;FIXED(VLOOKUP(A6,'Direct lors'!B$4:G$30,6,FALSE),2)&amp;")"</f>
        <v>(-0.69, 4.78)</v>
      </c>
      <c r="F6" s="1">
        <v>4</v>
      </c>
      <c r="G6" s="2" t="str">
        <f>VLOOKUP(F6,'WinBUGS output'!D:F,3,FALSE)</f>
        <v>Exercise</v>
      </c>
      <c r="H6" s="3" t="str">
        <f>FIXED(VLOOKUP(F6,'Direct lors'!O$4:T$20,4,FALSE),2)</f>
        <v>2.03</v>
      </c>
      <c r="I6" s="3" t="str">
        <f>"("&amp;FIXED(VLOOKUP(F6,'Direct lors'!O$4:T$20,5,FALSE),2)&amp;", "&amp;FIXED(VLOOKUP(F6,'Direct lors'!O$4:T$20,6,FALSE),2)&amp;")"</f>
        <v>(-0.79, 4.87)</v>
      </c>
    </row>
    <row r="7" spans="1:9" x14ac:dyDescent="0.25">
      <c r="A7" s="1">
        <v>5</v>
      </c>
      <c r="B7" s="3" t="str">
        <f>VLOOKUP(A7,'WinBUGS output'!A:C,3,FALSE)</f>
        <v>Any TCA</v>
      </c>
      <c r="C7" s="3" t="str">
        <f>FIXED(VLOOKUP(A7,'Direct lors'!B$4:G$30,4,FALSE),2)</f>
        <v>0.30</v>
      </c>
      <c r="D7" s="3" t="str">
        <f>"("&amp;FIXED(VLOOKUP(A7,'Direct lors'!B$4:G$30,5,FALSE),2)&amp;", "&amp;FIXED(VLOOKUP(A7,'Direct lors'!B$4:G$30,6,FALSE),2)&amp;")"</f>
        <v>(-0.90, 1.48)</v>
      </c>
      <c r="F7" s="1">
        <v>5</v>
      </c>
      <c r="G7" s="2" t="str">
        <f>VLOOKUP(F7,'WinBUGS output'!D:F,3,FALSE)</f>
        <v>TCA</v>
      </c>
      <c r="H7" s="3" t="str">
        <f>FIXED(VLOOKUP(F7,'Direct lors'!O$4:T$20,4,FALSE),2)</f>
        <v>0.30</v>
      </c>
      <c r="I7" s="3" t="str">
        <f>"("&amp;FIXED(VLOOKUP(F7,'Direct lors'!O$4:T$20,5,FALSE),2)&amp;", "&amp;FIXED(VLOOKUP(F7,'Direct lors'!O$4:T$20,6,FALSE),2)&amp;")"</f>
        <v>(-0.58, 1.19)</v>
      </c>
    </row>
    <row r="8" spans="1:9" x14ac:dyDescent="0.25">
      <c r="A8" s="1">
        <v>6</v>
      </c>
      <c r="B8" s="3" t="str">
        <f>VLOOKUP(A8,'WinBUGS output'!A:C,3,FALSE)</f>
        <v>Amitriptyline</v>
      </c>
      <c r="C8" s="3" t="str">
        <f>FIXED(VLOOKUP(A8,'Direct lors'!B$4:G$30,4,FALSE),2)</f>
        <v>0.18</v>
      </c>
      <c r="D8" s="3" t="str">
        <f>"("&amp;FIXED(VLOOKUP(A8,'Direct lors'!B$4:G$30,5,FALSE),2)&amp;", "&amp;FIXED(VLOOKUP(A8,'Direct lors'!B$4:G$30,6,FALSE),2)&amp;")"</f>
        <v>(-0.68, 1.04)</v>
      </c>
      <c r="F8" s="1">
        <v>6</v>
      </c>
      <c r="G8" s="2" t="str">
        <f>VLOOKUP(F8,'WinBUGS output'!D:F,3,FALSE)</f>
        <v>SSRI</v>
      </c>
      <c r="H8" s="3" t="str">
        <f>FIXED(VLOOKUP(F8,'Direct lors'!O$4:T$20,4,FALSE),2)</f>
        <v>0.14</v>
      </c>
      <c r="I8" s="3" t="str">
        <f>"("&amp;FIXED(VLOOKUP(F8,'Direct lors'!O$4:T$20,5,FALSE),2)&amp;", "&amp;FIXED(VLOOKUP(F8,'Direct lors'!O$4:T$20,6,FALSE),2)&amp;")"</f>
        <v>(-0.54, 0.81)</v>
      </c>
    </row>
    <row r="9" spans="1:9" x14ac:dyDescent="0.25">
      <c r="A9" s="1">
        <v>7</v>
      </c>
      <c r="B9" s="3" t="str">
        <f>VLOOKUP(A9,'WinBUGS output'!A:C,3,FALSE)</f>
        <v>Imipramine</v>
      </c>
      <c r="C9" s="3" t="str">
        <f>FIXED(VLOOKUP(A9,'Direct lors'!B$4:G$30,4,FALSE),2)</f>
        <v>0.42</v>
      </c>
      <c r="D9" s="3" t="str">
        <f>"("&amp;FIXED(VLOOKUP(A9,'Direct lors'!B$4:G$30,5,FALSE),2)&amp;", "&amp;FIXED(VLOOKUP(A9,'Direct lors'!B$4:G$30,6,FALSE),2)&amp;")"</f>
        <v>(-0.32, 1.15)</v>
      </c>
      <c r="F9" s="1">
        <v>7</v>
      </c>
      <c r="G9" s="2" t="str">
        <f>VLOOKUP(F9,'WinBUGS output'!D:F,3,FALSE)</f>
        <v>Mirtazapine</v>
      </c>
      <c r="H9" s="3" t="str">
        <f>FIXED(VLOOKUP(F9,'Direct lors'!O$4:T$20,4,FALSE),2)</f>
        <v>0.12</v>
      </c>
      <c r="I9" s="3" t="str">
        <f>"("&amp;FIXED(VLOOKUP(F9,'Direct lors'!O$4:T$20,5,FALSE),2)&amp;", "&amp;FIXED(VLOOKUP(F9,'Direct lors'!O$4:T$20,6,FALSE),2)&amp;")"</f>
        <v>(-1.06, 1.30)</v>
      </c>
    </row>
    <row r="10" spans="1:9" x14ac:dyDescent="0.25">
      <c r="A10" s="1">
        <v>8</v>
      </c>
      <c r="B10" s="3" t="str">
        <f>VLOOKUP(A10,'WinBUGS output'!A:C,3,FALSE)</f>
        <v>Citalopram</v>
      </c>
      <c r="C10" s="3" t="str">
        <f>FIXED(VLOOKUP(A10,'Direct lors'!B$4:G$30,4,FALSE),2)</f>
        <v>-0.15</v>
      </c>
      <c r="D10" s="3" t="str">
        <f>"("&amp;FIXED(VLOOKUP(A10,'Direct lors'!B$4:G$30,5,FALSE),2)&amp;", "&amp;FIXED(VLOOKUP(A10,'Direct lors'!B$4:G$30,6,FALSE),2)&amp;")"</f>
        <v>(-0.87, 0.57)</v>
      </c>
      <c r="F10" s="1">
        <v>8</v>
      </c>
      <c r="G10" s="2" t="str">
        <f>VLOOKUP(F10,'WinBUGS output'!D:F,3,FALSE)</f>
        <v>Short-term psychodynamic psychotherapies</v>
      </c>
      <c r="H10" s="3" t="str">
        <f>FIXED(VLOOKUP(F10,'Direct lors'!O$4:T$20,4,FALSE),2)</f>
        <v>2.25</v>
      </c>
      <c r="I10" s="3" t="str">
        <f>"("&amp;FIXED(VLOOKUP(F10,'Direct lors'!O$4:T$20,5,FALSE),2)&amp;", "&amp;FIXED(VLOOKUP(F10,'Direct lors'!O$4:T$20,6,FALSE),2)&amp;")"</f>
        <v>(-1.44, 6.49)</v>
      </c>
    </row>
    <row r="11" spans="1:9" x14ac:dyDescent="0.25">
      <c r="A11" s="1">
        <v>9</v>
      </c>
      <c r="B11" s="3" t="str">
        <f>VLOOKUP(A11,'WinBUGS output'!A:C,3,FALSE)</f>
        <v>Escitalopram</v>
      </c>
      <c r="C11" s="3" t="str">
        <f>FIXED(VLOOKUP(A11,'Direct lors'!B$4:G$30,4,FALSE),2)</f>
        <v>0.41</v>
      </c>
      <c r="D11" s="3" t="str">
        <f>"("&amp;FIXED(VLOOKUP(A11,'Direct lors'!B$4:G$30,5,FALSE),2)&amp;", "&amp;FIXED(VLOOKUP(A11,'Direct lors'!B$4:G$30,6,FALSE),2)&amp;")"</f>
        <v>(-0.20, 1.02)</v>
      </c>
      <c r="F11" s="1">
        <v>9</v>
      </c>
      <c r="G11" s="2" t="str">
        <f>VLOOKUP(F11,'WinBUGS output'!D:F,3,FALSE)</f>
        <v>Long-term psychodynamic psychotherapies</v>
      </c>
      <c r="H11" s="3" t="str">
        <f>FIXED(VLOOKUP(F11,'Direct lors'!O$4:T$20,4,FALSE),2)</f>
        <v>2.55</v>
      </c>
      <c r="I11" s="3" t="str">
        <f>"("&amp;FIXED(VLOOKUP(F11,'Direct lors'!O$4:T$20,5,FALSE),2)&amp;", "&amp;FIXED(VLOOKUP(F11,'Direct lors'!O$4:T$20,6,FALSE),2)&amp;")"</f>
        <v>(0.82, 4.30)</v>
      </c>
    </row>
    <row r="12" spans="1:9" x14ac:dyDescent="0.25">
      <c r="A12" s="1">
        <v>10</v>
      </c>
      <c r="B12" s="3" t="str">
        <f>VLOOKUP(A12,'WinBUGS output'!A:C,3,FALSE)</f>
        <v>Fluoxetine</v>
      </c>
      <c r="C12" s="3" t="str">
        <f>FIXED(VLOOKUP(A12,'Direct lors'!B$4:G$30,4,FALSE),2)</f>
        <v>0.18</v>
      </c>
      <c r="D12" s="3" t="str">
        <f>"("&amp;FIXED(VLOOKUP(A12,'Direct lors'!B$4:G$30,5,FALSE),2)&amp;", "&amp;FIXED(VLOOKUP(A12,'Direct lors'!B$4:G$30,6,FALSE),2)&amp;")"</f>
        <v>(-0.38, 0.74)</v>
      </c>
      <c r="F12" s="1">
        <v>10</v>
      </c>
      <c r="G12" s="2" t="str">
        <f>VLOOKUP(F12,'WinBUGS output'!D:F,3,FALSE)</f>
        <v>Self-help with support</v>
      </c>
      <c r="H12" s="3" t="str">
        <f>FIXED(VLOOKUP(F12,'Direct lors'!O$4:T$20,4,FALSE),2)</f>
        <v>4.14</v>
      </c>
      <c r="I12" s="3" t="str">
        <f>"("&amp;FIXED(VLOOKUP(F12,'Direct lors'!O$4:T$20,5,FALSE),2)&amp;", "&amp;FIXED(VLOOKUP(F12,'Direct lors'!O$4:T$20,6,FALSE),2)&amp;")"</f>
        <v>(0.49, 8.58)</v>
      </c>
    </row>
    <row r="13" spans="1:9" x14ac:dyDescent="0.25">
      <c r="A13" s="1">
        <v>11</v>
      </c>
      <c r="B13" s="3" t="str">
        <f>VLOOKUP(A13,'WinBUGS output'!A:C,3,FALSE)</f>
        <v>Sertraline</v>
      </c>
      <c r="C13" s="3" t="str">
        <f>FIXED(VLOOKUP(A13,'Direct lors'!B$4:G$30,4,FALSE),2)</f>
        <v>0.13</v>
      </c>
      <c r="D13" s="3" t="str">
        <f>"("&amp;FIXED(VLOOKUP(A13,'Direct lors'!B$4:G$30,5,FALSE),2)&amp;", "&amp;FIXED(VLOOKUP(A13,'Direct lors'!B$4:G$30,6,FALSE),2)&amp;")"</f>
        <v>(-0.74, 0.96)</v>
      </c>
      <c r="F13" s="1">
        <v>11</v>
      </c>
      <c r="G13" s="2" t="str">
        <f>VLOOKUP(F13,'WinBUGS output'!D:F,3,FALSE)</f>
        <v>Self-help</v>
      </c>
      <c r="H13" s="3" t="str">
        <f>FIXED(VLOOKUP(F13,'Direct lors'!O$4:T$20,4,FALSE),2)</f>
        <v>1.62</v>
      </c>
      <c r="I13" s="3" t="str">
        <f>"("&amp;FIXED(VLOOKUP(F13,'Direct lors'!O$4:T$20,5,FALSE),2)&amp;", "&amp;FIXED(VLOOKUP(F13,'Direct lors'!O$4:T$20,6,FALSE),2)&amp;")"</f>
        <v>(-0.84, 4.08)</v>
      </c>
    </row>
    <row r="14" spans="1:9" x14ac:dyDescent="0.25">
      <c r="A14" s="1">
        <v>12</v>
      </c>
      <c r="B14" s="3" t="str">
        <f>VLOOKUP(A14,'WinBUGS output'!A:C,3,FALSE)</f>
        <v>Mirtazapine</v>
      </c>
      <c r="C14" s="3" t="str">
        <f>FIXED(VLOOKUP(A14,'Direct lors'!B$4:G$30,4,FALSE),2)</f>
        <v>0.12</v>
      </c>
      <c r="D14" s="3" t="str">
        <f>"("&amp;FIXED(VLOOKUP(A14,'Direct lors'!B$4:G$30,5,FALSE),2)&amp;", "&amp;FIXED(VLOOKUP(A14,'Direct lors'!B$4:G$30,6,FALSE),2)&amp;")"</f>
        <v>(-1.06, 1.30)</v>
      </c>
      <c r="F14" s="1">
        <v>12</v>
      </c>
      <c r="G14" s="2" t="str">
        <f>VLOOKUP(F14,'WinBUGS output'!D:F,3,FALSE)</f>
        <v>Interpersonal psychotherapy (IPT)</v>
      </c>
      <c r="H14" s="3" t="str">
        <f>FIXED(VLOOKUP(F14,'Direct lors'!O$4:T$20,4,FALSE),2)</f>
        <v>2.62</v>
      </c>
      <c r="I14" s="3" t="str">
        <f>"("&amp;FIXED(VLOOKUP(F14,'Direct lors'!O$4:T$20,5,FALSE),2)&amp;", "&amp;FIXED(VLOOKUP(F14,'Direct lors'!O$4:T$20,6,FALSE),2)&amp;")"</f>
        <v>(0.33, 4.95)</v>
      </c>
    </row>
    <row r="15" spans="1:9" x14ac:dyDescent="0.25">
      <c r="A15" s="1">
        <v>13</v>
      </c>
      <c r="B15" s="3" t="str">
        <f>VLOOKUP(A15,'WinBUGS output'!A:C,3,FALSE)</f>
        <v>Short-term psychodynamic psychotherapy individual + TAU</v>
      </c>
      <c r="C15" s="3" t="str">
        <f>FIXED(VLOOKUP(A15,'Direct lors'!B$4:G$30,4,FALSE),2)</f>
        <v>2.24</v>
      </c>
      <c r="D15" s="3" t="str">
        <f>"("&amp;FIXED(VLOOKUP(A15,'Direct lors'!B$4:G$30,5,FALSE),2)&amp;", "&amp;FIXED(VLOOKUP(A15,'Direct lors'!B$4:G$30,6,FALSE),2)&amp;")"</f>
        <v>(-1.38, 6.44)</v>
      </c>
      <c r="F15" s="1">
        <v>13</v>
      </c>
      <c r="G15" s="2" t="str">
        <f>VLOOKUP(F15,'WinBUGS output'!D:F,3,FALSE)</f>
        <v>Behavioural therapies (individual)</v>
      </c>
      <c r="H15" s="3" t="str">
        <f>FIXED(VLOOKUP(F15,'Direct lors'!O$4:T$20,4,FALSE),2)</f>
        <v>2.48</v>
      </c>
      <c r="I15" s="3" t="str">
        <f>"("&amp;FIXED(VLOOKUP(F15,'Direct lors'!O$4:T$20,5,FALSE),2)&amp;", "&amp;FIXED(VLOOKUP(F15,'Direct lors'!O$4:T$20,6,FALSE),2)&amp;")"</f>
        <v>(0.36, 4.61)</v>
      </c>
    </row>
    <row r="16" spans="1:9" x14ac:dyDescent="0.25">
      <c r="A16" s="1">
        <v>14</v>
      </c>
      <c r="B16" s="3" t="str">
        <f>VLOOKUP(A16,'WinBUGS output'!A:C,3,FALSE)</f>
        <v>Long-term psychodynamic psychotherapy individual</v>
      </c>
      <c r="C16" s="3" t="str">
        <f>FIXED(VLOOKUP(A16,'Direct lors'!B$4:G$30,4,FALSE),2)</f>
        <v>2.55</v>
      </c>
      <c r="D16" s="3" t="str">
        <f>"("&amp;FIXED(VLOOKUP(A16,'Direct lors'!B$4:G$30,5,FALSE),2)&amp;", "&amp;FIXED(VLOOKUP(A16,'Direct lors'!B$4:G$30,6,FALSE),2)&amp;")"</f>
        <v>(0.98, 4.13)</v>
      </c>
      <c r="F16" s="1">
        <v>14</v>
      </c>
      <c r="G16" s="2" t="str">
        <f>VLOOKUP(F16,'WinBUGS output'!D:F,3,FALSE)</f>
        <v>Cognitive and cognitive behavioural therapies (individual) [CBT/CT]</v>
      </c>
      <c r="H16" s="3" t="str">
        <f>FIXED(VLOOKUP(F16,'Direct lors'!O$4:T$20,4,FALSE),2)</f>
        <v>2.51</v>
      </c>
      <c r="I16" s="3" t="str">
        <f>"("&amp;FIXED(VLOOKUP(F16,'Direct lors'!O$4:T$20,5,FALSE),2)&amp;", "&amp;FIXED(VLOOKUP(F16,'Direct lors'!O$4:T$20,6,FALSE),2)&amp;")"</f>
        <v>(0.75, 4.31)</v>
      </c>
    </row>
    <row r="17" spans="1:9" x14ac:dyDescent="0.25">
      <c r="A17" s="1">
        <v>15</v>
      </c>
      <c r="B17" s="3" t="str">
        <f>VLOOKUP(A17,'WinBUGS output'!A:C,3,FALSE)</f>
        <v>Computerised-problem solving therapy with support</v>
      </c>
      <c r="C17" s="3" t="str">
        <f>FIXED(VLOOKUP(A17,'Direct lors'!B$4:G$30,4,FALSE),2)</f>
        <v>4.14</v>
      </c>
      <c r="D17" s="3" t="str">
        <f>"("&amp;FIXED(VLOOKUP(A17,'Direct lors'!B$4:G$30,5,FALSE),2)&amp;", "&amp;FIXED(VLOOKUP(A17,'Direct lors'!B$4:G$30,6,FALSE),2)&amp;")"</f>
        <v>(0.57, 8.52)</v>
      </c>
      <c r="F17" s="1">
        <v>15</v>
      </c>
      <c r="G17" s="2" t="str">
        <f>VLOOKUP(F17,'WinBUGS output'!D:F,3,FALSE)</f>
        <v>Behavioural, cognitive, or CBT groups</v>
      </c>
      <c r="H17" s="3" t="str">
        <f>FIXED(VLOOKUP(F17,'Direct lors'!O$4:T$20,4,FALSE),2)</f>
        <v>2.13</v>
      </c>
      <c r="I17" s="3" t="str">
        <f>"("&amp;FIXED(VLOOKUP(F17,'Direct lors'!O$4:T$20,5,FALSE),2)&amp;", "&amp;FIXED(VLOOKUP(F17,'Direct lors'!O$4:T$20,6,FALSE),2)&amp;")"</f>
        <v>(-0.60, 4.93)</v>
      </c>
    </row>
    <row r="18" spans="1:9" x14ac:dyDescent="0.25">
      <c r="A18" s="1">
        <v>16</v>
      </c>
      <c r="B18" s="3" t="str">
        <f>VLOOKUP(A18,'WinBUGS output'!A:C,3,FALSE)</f>
        <v>Computerised-CBT (CCBT)</v>
      </c>
      <c r="C18" s="3" t="str">
        <f>FIXED(VLOOKUP(A18,'Direct lors'!B$4:G$30,4,FALSE),2)</f>
        <v>1.69</v>
      </c>
      <c r="D18" s="3" t="str">
        <f>"("&amp;FIXED(VLOOKUP(A18,'Direct lors'!B$4:G$30,5,FALSE),2)&amp;", "&amp;FIXED(VLOOKUP(A18,'Direct lors'!B$4:G$30,6,FALSE),2)&amp;")"</f>
        <v>(-0.76, 4.13)</v>
      </c>
      <c r="F18" s="1">
        <v>16</v>
      </c>
      <c r="G18" s="2" t="str">
        <f>VLOOKUP(F18,'WinBUGS output'!D:F,3,FALSE)</f>
        <v>Combined (Cognitive and cognitive behavioural therapies individual + AD)</v>
      </c>
      <c r="H18" s="3" t="str">
        <f>FIXED(VLOOKUP(F18,'Direct lors'!O$4:T$20,4,FALSE),2)</f>
        <v>0.75</v>
      </c>
      <c r="I18" s="3" t="str">
        <f>"("&amp;FIXED(VLOOKUP(F18,'Direct lors'!O$4:T$20,5,FALSE),2)&amp;", "&amp;FIXED(VLOOKUP(F18,'Direct lors'!O$4:T$20,6,FALSE),2)&amp;")"</f>
        <v>(-0.78, 2.33)</v>
      </c>
    </row>
    <row r="19" spans="1:9" x14ac:dyDescent="0.25">
      <c r="A19" s="1">
        <v>17</v>
      </c>
      <c r="B19" s="3" t="str">
        <f>VLOOKUP(A19,'WinBUGS output'!A:C,3,FALSE)</f>
        <v>Computerised-CBT (CCBT) + TAU</v>
      </c>
      <c r="C19" s="3" t="str">
        <f>FIXED(VLOOKUP(A19,'Direct lors'!B$4:G$30,4,FALSE),2)</f>
        <v>1.54</v>
      </c>
      <c r="D19" s="3" t="str">
        <f>"("&amp;FIXED(VLOOKUP(A19,'Direct lors'!B$4:G$30,5,FALSE),2)&amp;", "&amp;FIXED(VLOOKUP(A19,'Direct lors'!B$4:G$30,6,FALSE),2)&amp;")"</f>
        <v>(-0.90, 4.00)</v>
      </c>
      <c r="F19" s="1">
        <v>17</v>
      </c>
      <c r="G19" s="2" t="str">
        <f>VLOOKUP(F19,'WinBUGS output'!D:F,3,FALSE)</f>
        <v>Combined (Short-term psychodynamic psychotherapies + AD)</v>
      </c>
      <c r="H19" s="3" t="str">
        <f>FIXED(VLOOKUP(F19,'Direct lors'!O$4:T$20,4,FALSE),2)</f>
        <v>0.74</v>
      </c>
      <c r="I19" s="3" t="str">
        <f>"("&amp;FIXED(VLOOKUP(F19,'Direct lors'!O$4:T$20,5,FALSE),2)&amp;", "&amp;FIXED(VLOOKUP(F19,'Direct lors'!O$4:T$20,6,FALSE),2)&amp;")"</f>
        <v>(-1.33, 2.83)</v>
      </c>
    </row>
    <row r="20" spans="1:9" x14ac:dyDescent="0.25">
      <c r="A20" s="1">
        <v>18</v>
      </c>
      <c r="B20" s="3" t="str">
        <f>VLOOKUP(A20,'WinBUGS output'!A:C,3,FALSE)</f>
        <v>Computerised-problem solving therapy</v>
      </c>
      <c r="C20" s="3" t="str">
        <f>FIXED(VLOOKUP(A20,'Direct lors'!B$4:G$30,4,FALSE),2)</f>
        <v>1.63</v>
      </c>
      <c r="D20" s="3" t="str">
        <f>"("&amp;FIXED(VLOOKUP(A20,'Direct lors'!B$4:G$30,5,FALSE),2)&amp;", "&amp;FIXED(VLOOKUP(A20,'Direct lors'!B$4:G$30,6,FALSE),2)&amp;")"</f>
        <v>(-0.90, 4.14)</v>
      </c>
      <c r="F20" s="1">
        <v>18</v>
      </c>
      <c r="G20" s="2" t="str">
        <f>VLOOKUP(F20,'WinBUGS output'!D:F,3,FALSE)</f>
        <v>Combined (Long-term psychodynamic psychotherapies + AD)</v>
      </c>
      <c r="H20" s="3" t="str">
        <f>FIXED(VLOOKUP(F20,'Direct lors'!O$4:T$20,4,FALSE),2)</f>
        <v>2.13</v>
      </c>
      <c r="I20" s="3" t="str">
        <f>"("&amp;FIXED(VLOOKUP(F20,'Direct lors'!O$4:T$20,5,FALSE),2)&amp;", "&amp;FIXED(VLOOKUP(F20,'Direct lors'!O$4:T$20,6,FALSE),2)&amp;")"</f>
        <v>(0.38, 3.90)</v>
      </c>
    </row>
    <row r="21" spans="1:9" x14ac:dyDescent="0.25">
      <c r="A21" s="1">
        <v>19</v>
      </c>
      <c r="B21" s="3" t="str">
        <f>VLOOKUP(A21,'WinBUGS output'!A:C,3,FALSE)</f>
        <v>Interpersonal psychotherapy (IPT)</v>
      </c>
      <c r="C21" s="3" t="str">
        <f>FIXED(VLOOKUP(A21,'Direct lors'!B$4:G$30,4,FALSE),2)</f>
        <v>2.62</v>
      </c>
      <c r="D21" s="3" t="str">
        <f>"("&amp;FIXED(VLOOKUP(A21,'Direct lors'!B$4:G$30,5,FALSE),2)&amp;", "&amp;FIXED(VLOOKUP(A21,'Direct lors'!B$4:G$30,6,FALSE),2)&amp;")"</f>
        <v>(0.46, 4.83)</v>
      </c>
    </row>
    <row r="22" spans="1:9" x14ac:dyDescent="0.25">
      <c r="A22" s="1">
        <v>20</v>
      </c>
      <c r="B22" s="3" t="str">
        <f>VLOOKUP(A22,'WinBUGS output'!A:C,3,FALSE)</f>
        <v>Behavioural activation (BA)</v>
      </c>
      <c r="C22" s="3" t="str">
        <f>FIXED(VLOOKUP(A22,'Direct lors'!B$4:G$30,4,FALSE),2)</f>
        <v>2.47</v>
      </c>
      <c r="D22" s="3" t="str">
        <f>"("&amp;FIXED(VLOOKUP(A22,'Direct lors'!B$4:G$30,5,FALSE),2)&amp;", "&amp;FIXED(VLOOKUP(A22,'Direct lors'!B$4:G$30,6,FALSE),2)&amp;")"</f>
        <v>(0.44, 4.52)</v>
      </c>
    </row>
    <row r="23" spans="1:9" x14ac:dyDescent="0.25">
      <c r="A23" s="1">
        <v>21</v>
      </c>
      <c r="B23" s="3" t="str">
        <f>VLOOKUP(A23,'WinBUGS output'!A:C,3,FALSE)</f>
        <v>Behavioural activation (BA) + TAU</v>
      </c>
      <c r="C23" s="3" t="str">
        <f>FIXED(VLOOKUP(A23,'Direct lors'!B$4:G$30,4,FALSE),2)</f>
        <v>2.49</v>
      </c>
      <c r="D23" s="3" t="str">
        <f>"("&amp;FIXED(VLOOKUP(A23,'Direct lors'!B$4:G$30,5,FALSE),2)&amp;", "&amp;FIXED(VLOOKUP(A23,'Direct lors'!B$4:G$30,6,FALSE),2)&amp;")"</f>
        <v>(0.32, 4.68)</v>
      </c>
    </row>
    <row r="24" spans="1:9" x14ac:dyDescent="0.25">
      <c r="A24" s="1">
        <v>22</v>
      </c>
      <c r="B24" s="3" t="str">
        <f>VLOOKUP(A24,'WinBUGS output'!A:C,3,FALSE)</f>
        <v>CBT individual (under 15 sessions) + TAU</v>
      </c>
      <c r="C24" s="3" t="str">
        <f>FIXED(VLOOKUP(A24,'Direct lors'!B$4:G$30,4,FALSE),2)</f>
        <v>2.44</v>
      </c>
      <c r="D24" s="3" t="str">
        <f>"("&amp;FIXED(VLOOKUP(A24,'Direct lors'!B$4:G$30,5,FALSE),2)&amp;", "&amp;FIXED(VLOOKUP(A24,'Direct lors'!B$4:G$30,6,FALSE),2)&amp;")"</f>
        <v>(0.55, 4.32)</v>
      </c>
    </row>
    <row r="25" spans="1:9" x14ac:dyDescent="0.25">
      <c r="A25" s="1">
        <v>23</v>
      </c>
      <c r="B25" s="3" t="str">
        <f>VLOOKUP(A25,'WinBUGS output'!A:C,3,FALSE)</f>
        <v>CBT individual (over 15 sessions)</v>
      </c>
      <c r="C25" s="3" t="str">
        <f>FIXED(VLOOKUP(A25,'Direct lors'!B$4:G$30,4,FALSE),2)</f>
        <v>2.59</v>
      </c>
      <c r="D25" s="3" t="str">
        <f>"("&amp;FIXED(VLOOKUP(A25,'Direct lors'!B$4:G$30,5,FALSE),2)&amp;", "&amp;FIXED(VLOOKUP(A25,'Direct lors'!B$4:G$30,6,FALSE),2)&amp;")"</f>
        <v>(0.98, 4.27)</v>
      </c>
    </row>
    <row r="26" spans="1:9" x14ac:dyDescent="0.25">
      <c r="A26" s="1">
        <v>24</v>
      </c>
      <c r="B26" s="3" t="str">
        <f>VLOOKUP(A26,'WinBUGS output'!A:C,3,FALSE)</f>
        <v>CBT group (over 15 sessions) + TAU</v>
      </c>
      <c r="C26" s="3" t="str">
        <f>FIXED(VLOOKUP(A26,'Direct lors'!B$4:G$30,4,FALSE),2)</f>
        <v>2.13</v>
      </c>
      <c r="D26" s="3" t="str">
        <f>"("&amp;FIXED(VLOOKUP(A26,'Direct lors'!B$4:G$30,5,FALSE),2)&amp;", "&amp;FIXED(VLOOKUP(A26,'Direct lors'!B$4:G$30,6,FALSE),2)&amp;")"</f>
        <v>(-0.51, 4.83)</v>
      </c>
    </row>
    <row r="27" spans="1:9" x14ac:dyDescent="0.25">
      <c r="A27" s="1">
        <v>25</v>
      </c>
      <c r="B27" s="3" t="str">
        <f>VLOOKUP(A27,'WinBUGS output'!A:C,3,FALSE)</f>
        <v>CBT individual (under 15 sessions) + escitalopram</v>
      </c>
      <c r="C27" s="3" t="str">
        <f>FIXED(VLOOKUP(A27,'Direct lors'!B$4:G$30,4,FALSE),2)</f>
        <v>0.69</v>
      </c>
      <c r="D27" s="3" t="str">
        <f>"("&amp;FIXED(VLOOKUP(A27,'Direct lors'!B$4:G$30,5,FALSE),2)&amp;", "&amp;FIXED(VLOOKUP(A27,'Direct lors'!B$4:G$30,6,FALSE),2)&amp;")"</f>
        <v>(-0.75, 2.16)</v>
      </c>
    </row>
    <row r="28" spans="1:9" x14ac:dyDescent="0.25">
      <c r="A28" s="1">
        <v>26</v>
      </c>
      <c r="B28" s="3" t="str">
        <f>VLOOKUP(A28,'WinBUGS output'!A:C,3,FALSE)</f>
        <v>CBT individual (over 15 sessions) + amitriptyline</v>
      </c>
      <c r="C28" s="3" t="str">
        <f>FIXED(VLOOKUP(A28,'Direct lors'!B$4:G$30,4,FALSE),2)</f>
        <v>0.81</v>
      </c>
      <c r="D28" s="3" t="str">
        <f>"("&amp;FIXED(VLOOKUP(A28,'Direct lors'!B$4:G$30,5,FALSE),2)&amp;", "&amp;FIXED(VLOOKUP(A28,'Direct lors'!B$4:G$30,6,FALSE),2)&amp;")"</f>
        <v>(-0.79, 2.47)</v>
      </c>
    </row>
    <row r="29" spans="1:9" x14ac:dyDescent="0.25">
      <c r="A29" s="1">
        <v>27</v>
      </c>
      <c r="B29" s="3" t="str">
        <f>VLOOKUP(A29,'WinBUGS output'!A:C,3,FALSE)</f>
        <v>Short-term psychodynamic psychotherapy individual + any TCA</v>
      </c>
      <c r="C29" s="3" t="str">
        <f>FIXED(VLOOKUP(A29,'Direct lors'!B$4:G$30,4,FALSE),2)</f>
        <v>0.74</v>
      </c>
      <c r="D29" s="3" t="str">
        <f>"("&amp;FIXED(VLOOKUP(A29,'Direct lors'!B$4:G$30,5,FALSE),2)&amp;", "&amp;FIXED(VLOOKUP(A29,'Direct lors'!B$4:G$30,6,FALSE),2)&amp;")"</f>
        <v>(-1.20, 2.69)</v>
      </c>
    </row>
    <row r="30" spans="1:9" x14ac:dyDescent="0.25">
      <c r="A30" s="1">
        <v>28</v>
      </c>
      <c r="B30" s="3" t="str">
        <f>VLOOKUP(A30,'WinBUGS output'!A:C,3,FALSE)</f>
        <v>Long-term psychodynamic psychotherapy individual + fluoxetine</v>
      </c>
      <c r="C30" s="3" t="str">
        <f>FIXED(VLOOKUP(A30,'Direct lors'!B$4:G$30,4,FALSE),2)</f>
        <v>2.13</v>
      </c>
      <c r="D30" s="3" t="str">
        <f>"("&amp;FIXED(VLOOKUP(A30,'Direct lors'!B$4:G$30,5,FALSE),2)&amp;", "&amp;FIXED(VLOOKUP(A30,'Direct lors'!B$4:G$30,6,FALSE),2)&amp;")"</f>
        <v>(0.57, 3.72)</v>
      </c>
    </row>
    <row r="31" spans="1:9" x14ac:dyDescent="0.25">
      <c r="B31"/>
      <c r="C31"/>
      <c r="D31"/>
      <c r="E31"/>
    </row>
    <row r="32" spans="1:9" x14ac:dyDescent="0.25">
      <c r="B32"/>
      <c r="C32"/>
      <c r="D32"/>
      <c r="E32"/>
    </row>
    <row r="33" spans="1:5" x14ac:dyDescent="0.25">
      <c r="B33"/>
      <c r="C33"/>
      <c r="D33"/>
      <c r="E33"/>
    </row>
    <row r="34" spans="1:5" x14ac:dyDescent="0.25">
      <c r="B34"/>
      <c r="C34"/>
      <c r="D34"/>
      <c r="E34"/>
    </row>
    <row r="35" spans="1:5" x14ac:dyDescent="0.25">
      <c r="B35"/>
      <c r="C35"/>
      <c r="D35"/>
      <c r="E35"/>
    </row>
    <row r="36" spans="1:5" x14ac:dyDescent="0.25">
      <c r="B36"/>
      <c r="C36"/>
      <c r="D36"/>
      <c r="E36"/>
    </row>
    <row r="37" spans="1:5" x14ac:dyDescent="0.25">
      <c r="B37"/>
      <c r="C37"/>
      <c r="D37"/>
      <c r="E37"/>
    </row>
    <row r="38" spans="1:5" x14ac:dyDescent="0.25">
      <c r="B38"/>
      <c r="C38"/>
      <c r="D38"/>
      <c r="E38"/>
    </row>
    <row r="39" spans="1:5" x14ac:dyDescent="0.25">
      <c r="B39"/>
      <c r="C39"/>
      <c r="D39"/>
      <c r="E39"/>
    </row>
    <row r="40" spans="1:5" x14ac:dyDescent="0.25"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2" sqref="G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2" style="1" customWidth="1"/>
    <col min="4" max="4" width="14.28515625" style="1" bestFit="1" customWidth="1"/>
    <col min="5" max="5" width="9.5703125" style="1" customWidth="1"/>
    <col min="6" max="6" width="4.85546875" customWidth="1"/>
    <col min="7" max="7" width="68.28515625" bestFit="1" customWidth="1"/>
    <col min="8" max="8" width="12.42578125" customWidth="1"/>
    <col min="9" max="9" width="14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86</v>
      </c>
      <c r="D3" s="9" t="s">
        <v>85</v>
      </c>
      <c r="E3" s="10" t="s">
        <v>87</v>
      </c>
      <c r="G3" s="8" t="s">
        <v>3</v>
      </c>
      <c r="H3" s="8" t="s">
        <v>86</v>
      </c>
      <c r="I3" s="9" t="s">
        <v>85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lors'!B$4:G$30,4,FALSE)),2)</f>
        <v>3.53</v>
      </c>
      <c r="D4" s="3" t="str">
        <f>"("&amp;FIXED(EXP(VLOOKUP(A4,'Direct lors'!B$4:G$30,5,FALSE)),2)&amp;", "&amp;FIXED(EXP(VLOOKUP(A4,'Direct lors'!B$4:G$30,6,FALSE)),2)&amp;")"</f>
        <v>(0.22, 55.15)</v>
      </c>
      <c r="F4" s="1">
        <v>2</v>
      </c>
      <c r="G4" s="2" t="str">
        <f>VLOOKUP(F4,'WinBUGS output'!D:F,3,FALSE)</f>
        <v>No treatment</v>
      </c>
      <c r="H4" s="3" t="str">
        <f>FIXED(EXP(VLOOKUP(F4,'Direct lors'!O$4:T$20,4,FALSE)),2)</f>
        <v>3.53</v>
      </c>
      <c r="I4" s="3" t="str">
        <f>"("&amp;FIXED(EXP(VLOOKUP(F4,'Direct lors'!O$4:T$20,5,FALSE)),2)&amp;", "&amp;FIXED(EXP(VLOOKUP(F4,'Direct lors'!O$4:T$20,6,FALSE)),2)&amp;")"</f>
        <v>(0.20, 61.56)</v>
      </c>
    </row>
    <row r="5" spans="1:9" x14ac:dyDescent="0.25">
      <c r="A5" s="1">
        <v>3</v>
      </c>
      <c r="B5" s="3" t="str">
        <f>VLOOKUP(A5,'WinBUGS output'!A:C,3,FALSE)</f>
        <v>TAU</v>
      </c>
      <c r="C5" s="3" t="str">
        <f>FIXED(EXP(VLOOKUP(A5,'Direct lors'!B$4:G$30,4,FALSE)),2)</f>
        <v>3.82</v>
      </c>
      <c r="D5" s="3" t="str">
        <f>"("&amp;FIXED(EXP(VLOOKUP(A5,'Direct lors'!B$4:G$30,5,FALSE)),2)&amp;", "&amp;FIXED(EXP(VLOOKUP(A5,'Direct lors'!B$4:G$30,6,FALSE)),2)&amp;")"</f>
        <v>(0.45, 30.88)</v>
      </c>
      <c r="F5" s="1">
        <v>3</v>
      </c>
      <c r="G5" s="2" t="str">
        <f>VLOOKUP(F5,'WinBUGS output'!D:F,3,FALSE)</f>
        <v>TAU</v>
      </c>
      <c r="H5" s="3" t="str">
        <f>FIXED(EXP(VLOOKUP(F5,'Direct lors'!O$4:T$20,4,FALSE)),2)</f>
        <v>3.82</v>
      </c>
      <c r="I5" s="3" t="str">
        <f>"("&amp;FIXED(EXP(VLOOKUP(F5,'Direct lors'!O$4:T$20,5,FALSE)),2)&amp;", "&amp;FIXED(EXP(VLOOKUP(F5,'Direct lors'!O$4:T$20,6,FALSE)),2)&amp;")"</f>
        <v>(0.40, 35.16)</v>
      </c>
    </row>
    <row r="6" spans="1:9" x14ac:dyDescent="0.25">
      <c r="A6" s="1">
        <v>4</v>
      </c>
      <c r="B6" s="3" t="str">
        <f>VLOOKUP(A6,'WinBUGS output'!A:C,3,FALSE)</f>
        <v>Exercise + TAU</v>
      </c>
      <c r="C6" s="3" t="str">
        <f>FIXED(EXP(VLOOKUP(A6,'Direct lors'!B$4:G$30,4,FALSE)),2)</f>
        <v>7.61</v>
      </c>
      <c r="D6" s="3" t="str">
        <f>"("&amp;FIXED(EXP(VLOOKUP(A6,'Direct lors'!B$4:G$30,5,FALSE)),2)&amp;", "&amp;FIXED(EXP(VLOOKUP(A6,'Direct lors'!B$4:G$30,6,FALSE)),2)&amp;")"</f>
        <v>(0.50, 119.10)</v>
      </c>
      <c r="F6" s="1">
        <v>4</v>
      </c>
      <c r="G6" s="2" t="str">
        <f>VLOOKUP(F6,'WinBUGS output'!D:F,3,FALSE)</f>
        <v>Exercise</v>
      </c>
      <c r="H6" s="3" t="str">
        <f>FIXED(EXP(VLOOKUP(F6,'Direct lors'!O$4:T$20,4,FALSE)),2)</f>
        <v>7.61</v>
      </c>
      <c r="I6" s="3" t="str">
        <f>"("&amp;FIXED(EXP(VLOOKUP(F6,'Direct lors'!O$4:T$20,5,FALSE)),2)&amp;", "&amp;FIXED(EXP(VLOOKUP(F6,'Direct lors'!O$4:T$20,6,FALSE)),2)&amp;")"</f>
        <v>(0.45, 130.32)</v>
      </c>
    </row>
    <row r="7" spans="1:9" x14ac:dyDescent="0.25">
      <c r="A7" s="1">
        <v>5</v>
      </c>
      <c r="B7" s="3" t="str">
        <f>VLOOKUP(A7,'WinBUGS output'!A:C,3,FALSE)</f>
        <v>Any TCA</v>
      </c>
      <c r="C7" s="3" t="str">
        <f>FIXED(EXP(VLOOKUP(A7,'Direct lors'!B$4:G$30,4,FALSE)),2)</f>
        <v>1.35</v>
      </c>
      <c r="D7" s="3" t="str">
        <f>"("&amp;FIXED(EXP(VLOOKUP(A7,'Direct lors'!B$4:G$30,5,FALSE)),2)&amp;", "&amp;FIXED(EXP(VLOOKUP(A7,'Direct lors'!B$4:G$30,6,FALSE)),2)&amp;")"</f>
        <v>(0.41, 4.39)</v>
      </c>
      <c r="F7" s="1">
        <v>5</v>
      </c>
      <c r="G7" s="2" t="str">
        <f>VLOOKUP(F7,'WinBUGS output'!D:F,3,FALSE)</f>
        <v>TCA</v>
      </c>
      <c r="H7" s="3" t="str">
        <f>FIXED(EXP(VLOOKUP(F7,'Direct lors'!O$4:T$20,4,FALSE)),2)</f>
        <v>1.35</v>
      </c>
      <c r="I7" s="3" t="str">
        <f>"("&amp;FIXED(EXP(VLOOKUP(F7,'Direct lors'!O$4:T$20,5,FALSE)),2)&amp;", "&amp;FIXED(EXP(VLOOKUP(F7,'Direct lors'!O$4:T$20,6,FALSE)),2)&amp;")"</f>
        <v>(0.56, 3.29)</v>
      </c>
    </row>
    <row r="8" spans="1:9" x14ac:dyDescent="0.25">
      <c r="A8" s="1">
        <v>6</v>
      </c>
      <c r="B8" s="3" t="str">
        <f>VLOOKUP(A8,'WinBUGS output'!A:C,3,FALSE)</f>
        <v>Amitriptyline</v>
      </c>
      <c r="C8" s="3" t="str">
        <f>FIXED(EXP(VLOOKUP(A8,'Direct lors'!B$4:G$30,4,FALSE)),2)</f>
        <v>1.20</v>
      </c>
      <c r="D8" s="3" t="str">
        <f>"("&amp;FIXED(EXP(VLOOKUP(A8,'Direct lors'!B$4:G$30,5,FALSE)),2)&amp;", "&amp;FIXED(EXP(VLOOKUP(A8,'Direct lors'!B$4:G$30,6,FALSE)),2)&amp;")"</f>
        <v>(0.51, 2.83)</v>
      </c>
      <c r="F8" s="1">
        <v>6</v>
      </c>
      <c r="G8" s="2" t="str">
        <f>VLOOKUP(F8,'WinBUGS output'!D:F,3,FALSE)</f>
        <v>SSRI</v>
      </c>
      <c r="H8" s="3" t="str">
        <f>FIXED(EXP(VLOOKUP(F8,'Direct lors'!O$4:T$20,4,FALSE)),2)</f>
        <v>1.15</v>
      </c>
      <c r="I8" s="3" t="str">
        <f>"("&amp;FIXED(EXP(VLOOKUP(F8,'Direct lors'!O$4:T$20,5,FALSE)),2)&amp;", "&amp;FIXED(EXP(VLOOKUP(F8,'Direct lors'!O$4:T$20,6,FALSE)),2)&amp;")"</f>
        <v>(0.58, 2.25)</v>
      </c>
    </row>
    <row r="9" spans="1:9" x14ac:dyDescent="0.25">
      <c r="A9" s="1">
        <v>7</v>
      </c>
      <c r="B9" s="3" t="str">
        <f>VLOOKUP(A9,'WinBUGS output'!A:C,3,FALSE)</f>
        <v>Imipramine</v>
      </c>
      <c r="C9" s="3" t="str">
        <f>FIXED(EXP(VLOOKUP(A9,'Direct lors'!B$4:G$30,4,FALSE)),2)</f>
        <v>1.52</v>
      </c>
      <c r="D9" s="3" t="str">
        <f>"("&amp;FIXED(EXP(VLOOKUP(A9,'Direct lors'!B$4:G$30,5,FALSE)),2)&amp;", "&amp;FIXED(EXP(VLOOKUP(A9,'Direct lors'!B$4:G$30,6,FALSE)),2)&amp;")"</f>
        <v>(0.73, 3.16)</v>
      </c>
      <c r="F9" s="1">
        <v>7</v>
      </c>
      <c r="G9" s="2" t="str">
        <f>VLOOKUP(F9,'WinBUGS output'!D:F,3,FALSE)</f>
        <v>Mirtazapine</v>
      </c>
      <c r="H9" s="3" t="str">
        <f>FIXED(EXP(VLOOKUP(F9,'Direct lors'!O$4:T$20,4,FALSE)),2)</f>
        <v>1.13</v>
      </c>
      <c r="I9" s="3" t="str">
        <f>"("&amp;FIXED(EXP(VLOOKUP(F9,'Direct lors'!O$4:T$20,5,FALSE)),2)&amp;", "&amp;FIXED(EXP(VLOOKUP(F9,'Direct lors'!O$4:T$20,6,FALSE)),2)&amp;")"</f>
        <v>(0.35, 3.67)</v>
      </c>
    </row>
    <row r="10" spans="1:9" x14ac:dyDescent="0.25">
      <c r="A10" s="1">
        <v>8</v>
      </c>
      <c r="B10" s="3" t="str">
        <f>VLOOKUP(A10,'WinBUGS output'!A:C,3,FALSE)</f>
        <v>Citalopram</v>
      </c>
      <c r="C10" s="3" t="str">
        <f>FIXED(EXP(VLOOKUP(A10,'Direct lors'!B$4:G$30,4,FALSE)),2)</f>
        <v>0.86</v>
      </c>
      <c r="D10" s="3" t="str">
        <f>"("&amp;FIXED(EXP(VLOOKUP(A10,'Direct lors'!B$4:G$30,5,FALSE)),2)&amp;", "&amp;FIXED(EXP(VLOOKUP(A10,'Direct lors'!B$4:G$30,6,FALSE)),2)&amp;")"</f>
        <v>(0.42, 1.77)</v>
      </c>
      <c r="F10" s="1">
        <v>8</v>
      </c>
      <c r="G10" s="2" t="str">
        <f>VLOOKUP(F10,'WinBUGS output'!D:F,3,FALSE)</f>
        <v>Short-term psychodynamic psychotherapies</v>
      </c>
      <c r="H10" s="3" t="str">
        <f>FIXED(EXP(VLOOKUP(F10,'Direct lors'!O$4:T$20,4,FALSE)),2)</f>
        <v>9.49</v>
      </c>
      <c r="I10" s="3" t="str">
        <f>"("&amp;FIXED(EXP(VLOOKUP(F10,'Direct lors'!O$4:T$20,5,FALSE)),2)&amp;", "&amp;FIXED(EXP(VLOOKUP(F10,'Direct lors'!O$4:T$20,6,FALSE)),2)&amp;")"</f>
        <v>(0.24, 658.52)</v>
      </c>
    </row>
    <row r="11" spans="1:9" x14ac:dyDescent="0.25">
      <c r="A11" s="1">
        <v>9</v>
      </c>
      <c r="B11" s="3" t="str">
        <f>VLOOKUP(A11,'WinBUGS output'!A:C,3,FALSE)</f>
        <v>Escitalopram</v>
      </c>
      <c r="C11" s="3" t="str">
        <f>FIXED(EXP(VLOOKUP(A11,'Direct lors'!B$4:G$30,4,FALSE)),2)</f>
        <v>1.51</v>
      </c>
      <c r="D11" s="3" t="str">
        <f>"("&amp;FIXED(EXP(VLOOKUP(A11,'Direct lors'!B$4:G$30,5,FALSE)),2)&amp;", "&amp;FIXED(EXP(VLOOKUP(A11,'Direct lors'!B$4:G$30,6,FALSE)),2)&amp;")"</f>
        <v>(0.82, 2.77)</v>
      </c>
      <c r="F11" s="1">
        <v>9</v>
      </c>
      <c r="G11" s="2" t="str">
        <f>VLOOKUP(F11,'WinBUGS output'!D:F,3,FALSE)</f>
        <v>Long-term psychodynamic psychotherapies</v>
      </c>
      <c r="H11" s="3" t="str">
        <f>FIXED(EXP(VLOOKUP(F11,'Direct lors'!O$4:T$20,4,FALSE)),2)</f>
        <v>12.81</v>
      </c>
      <c r="I11" s="3" t="str">
        <f>"("&amp;FIXED(EXP(VLOOKUP(F11,'Direct lors'!O$4:T$20,5,FALSE)),2)&amp;", "&amp;FIXED(EXP(VLOOKUP(F11,'Direct lors'!O$4:T$20,6,FALSE)),2)&amp;")"</f>
        <v>(2.27, 73.70)</v>
      </c>
    </row>
    <row r="12" spans="1:9" x14ac:dyDescent="0.25">
      <c r="A12" s="1">
        <v>10</v>
      </c>
      <c r="B12" s="3" t="str">
        <f>VLOOKUP(A12,'WinBUGS output'!A:C,3,FALSE)</f>
        <v>Fluoxetine</v>
      </c>
      <c r="C12" s="3" t="str">
        <f>FIXED(EXP(VLOOKUP(A12,'Direct lors'!B$4:G$30,4,FALSE)),2)</f>
        <v>1.20</v>
      </c>
      <c r="D12" s="3" t="str">
        <f>"("&amp;FIXED(EXP(VLOOKUP(A12,'Direct lors'!B$4:G$30,5,FALSE)),2)&amp;", "&amp;FIXED(EXP(VLOOKUP(A12,'Direct lors'!B$4:G$30,6,FALSE)),2)&amp;")"</f>
        <v>(0.68, 2.10)</v>
      </c>
      <c r="F12" s="1">
        <v>10</v>
      </c>
      <c r="G12" s="2" t="str">
        <f>VLOOKUP(F12,'WinBUGS output'!D:F,3,FALSE)</f>
        <v>Self-help with support</v>
      </c>
      <c r="H12" s="3" t="str">
        <f>FIXED(EXP(VLOOKUP(F12,'Direct lors'!O$4:T$20,4,FALSE)),2)</f>
        <v>62.80</v>
      </c>
      <c r="I12" s="3" t="str">
        <f>"("&amp;FIXED(EXP(VLOOKUP(F12,'Direct lors'!O$4:T$20,5,FALSE)),2)&amp;", "&amp;FIXED(EXP(VLOOKUP(F12,'Direct lors'!O$4:T$20,6,FALSE)),2)&amp;")"</f>
        <v>(1.63, 5,324.11)</v>
      </c>
    </row>
    <row r="13" spans="1:9" x14ac:dyDescent="0.25">
      <c r="A13" s="1">
        <v>11</v>
      </c>
      <c r="B13" s="3" t="str">
        <f>VLOOKUP(A13,'WinBUGS output'!A:C,3,FALSE)</f>
        <v>Sertraline</v>
      </c>
      <c r="C13" s="3" t="str">
        <f>FIXED(EXP(VLOOKUP(A13,'Direct lors'!B$4:G$30,4,FALSE)),2)</f>
        <v>1.14</v>
      </c>
      <c r="D13" s="3" t="str">
        <f>"("&amp;FIXED(EXP(VLOOKUP(A13,'Direct lors'!B$4:G$30,5,FALSE)),2)&amp;", "&amp;FIXED(EXP(VLOOKUP(A13,'Direct lors'!B$4:G$30,6,FALSE)),2)&amp;")"</f>
        <v>(0.48, 2.61)</v>
      </c>
      <c r="F13" s="1">
        <v>11</v>
      </c>
      <c r="G13" s="2" t="str">
        <f>VLOOKUP(F13,'WinBUGS output'!D:F,3,FALSE)</f>
        <v>Self-help</v>
      </c>
      <c r="H13" s="3" t="str">
        <f>FIXED(EXP(VLOOKUP(F13,'Direct lors'!O$4:T$20,4,FALSE)),2)</f>
        <v>5.05</v>
      </c>
      <c r="I13" s="3" t="str">
        <f>"("&amp;FIXED(EXP(VLOOKUP(F13,'Direct lors'!O$4:T$20,5,FALSE)),2)&amp;", "&amp;FIXED(EXP(VLOOKUP(F13,'Direct lors'!O$4:T$20,6,FALSE)),2)&amp;")"</f>
        <v>(0.43, 59.15)</v>
      </c>
    </row>
    <row r="14" spans="1:9" x14ac:dyDescent="0.25">
      <c r="A14" s="1">
        <v>12</v>
      </c>
      <c r="B14" s="3" t="str">
        <f>VLOOKUP(A14,'WinBUGS output'!A:C,3,FALSE)</f>
        <v>Mirtazapine</v>
      </c>
      <c r="C14" s="3" t="str">
        <f>FIXED(EXP(VLOOKUP(A14,'Direct lors'!B$4:G$30,4,FALSE)),2)</f>
        <v>1.13</v>
      </c>
      <c r="D14" s="3" t="str">
        <f>"("&amp;FIXED(EXP(VLOOKUP(A14,'Direct lors'!B$4:G$30,5,FALSE)),2)&amp;", "&amp;FIXED(EXP(VLOOKUP(A14,'Direct lors'!B$4:G$30,6,FALSE)),2)&amp;")"</f>
        <v>(0.35, 3.67)</v>
      </c>
      <c r="F14" s="1">
        <v>12</v>
      </c>
      <c r="G14" s="2" t="str">
        <f>VLOOKUP(F14,'WinBUGS output'!D:F,3,FALSE)</f>
        <v>Interpersonal psychotherapy (IPT)</v>
      </c>
      <c r="H14" s="3" t="str">
        <f>FIXED(EXP(VLOOKUP(F14,'Direct lors'!O$4:T$20,4,FALSE)),2)</f>
        <v>13.74</v>
      </c>
      <c r="I14" s="3" t="str">
        <f>"("&amp;FIXED(EXP(VLOOKUP(F14,'Direct lors'!O$4:T$20,5,FALSE)),2)&amp;", "&amp;FIXED(EXP(VLOOKUP(F14,'Direct lors'!O$4:T$20,6,FALSE)),2)&amp;")"</f>
        <v>(1.39, 141.17)</v>
      </c>
    </row>
    <row r="15" spans="1:9" x14ac:dyDescent="0.25">
      <c r="A15" s="1">
        <v>13</v>
      </c>
      <c r="B15" s="3" t="str">
        <f>VLOOKUP(A15,'WinBUGS output'!A:C,3,FALSE)</f>
        <v>Short-term psychodynamic psychotherapy individual + TAU</v>
      </c>
      <c r="C15" s="3" t="str">
        <f>FIXED(EXP(VLOOKUP(A15,'Direct lors'!B$4:G$30,4,FALSE)),2)</f>
        <v>9.39</v>
      </c>
      <c r="D15" s="3" t="str">
        <f>"("&amp;FIXED(EXP(VLOOKUP(A15,'Direct lors'!B$4:G$30,5,FALSE)),2)&amp;", "&amp;FIXED(EXP(VLOOKUP(A15,'Direct lors'!B$4:G$30,6,FALSE)),2)&amp;")"</f>
        <v>(0.25, 626.41)</v>
      </c>
      <c r="F15" s="1">
        <v>13</v>
      </c>
      <c r="G15" s="2" t="str">
        <f>VLOOKUP(F15,'WinBUGS output'!D:F,3,FALSE)</f>
        <v>Behavioural therapies (individual)</v>
      </c>
      <c r="H15" s="3" t="str">
        <f>FIXED(EXP(VLOOKUP(F15,'Direct lors'!O$4:T$20,4,FALSE)),2)</f>
        <v>11.94</v>
      </c>
      <c r="I15" s="3" t="str">
        <f>"("&amp;FIXED(EXP(VLOOKUP(F15,'Direct lors'!O$4:T$20,5,FALSE)),2)&amp;", "&amp;FIXED(EXP(VLOOKUP(F15,'Direct lors'!O$4:T$20,6,FALSE)),2)&amp;")"</f>
        <v>(1.43, 100.48)</v>
      </c>
    </row>
    <row r="16" spans="1:9" x14ac:dyDescent="0.25">
      <c r="A16" s="1">
        <v>14</v>
      </c>
      <c r="B16" s="3" t="str">
        <f>VLOOKUP(A16,'WinBUGS output'!A:C,3,FALSE)</f>
        <v>Long-term psychodynamic psychotherapy individual</v>
      </c>
      <c r="C16" s="3" t="str">
        <f>FIXED(EXP(VLOOKUP(A16,'Direct lors'!B$4:G$30,4,FALSE)),2)</f>
        <v>12.81</v>
      </c>
      <c r="D16" s="3" t="str">
        <f>"("&amp;FIXED(EXP(VLOOKUP(A16,'Direct lors'!B$4:G$30,5,FALSE)),2)&amp;", "&amp;FIXED(EXP(VLOOKUP(A16,'Direct lors'!B$4:G$30,6,FALSE)),2)&amp;")"</f>
        <v>(2.66, 62.18)</v>
      </c>
      <c r="F16" s="1">
        <v>14</v>
      </c>
      <c r="G16" s="2" t="str">
        <f>VLOOKUP(F16,'WinBUGS output'!D:F,3,FALSE)</f>
        <v>Cognitive and cognitive behavioural therapies (individual) [CBT/CT]</v>
      </c>
      <c r="H16" s="3" t="str">
        <f>FIXED(EXP(VLOOKUP(F16,'Direct lors'!O$4:T$20,4,FALSE)),2)</f>
        <v>12.30</v>
      </c>
      <c r="I16" s="3" t="str">
        <f>"("&amp;FIXED(EXP(VLOOKUP(F16,'Direct lors'!O$4:T$20,5,FALSE)),2)&amp;", "&amp;FIXED(EXP(VLOOKUP(F16,'Direct lors'!O$4:T$20,6,FALSE)),2)&amp;")"</f>
        <v>(2.12, 74.44)</v>
      </c>
    </row>
    <row r="17" spans="1:9" x14ac:dyDescent="0.25">
      <c r="A17" s="1">
        <v>15</v>
      </c>
      <c r="B17" s="3" t="str">
        <f>VLOOKUP(A17,'WinBUGS output'!A:C,3,FALSE)</f>
        <v>Computerised-problem solving therapy with support</v>
      </c>
      <c r="C17" s="3" t="str">
        <f>FIXED(EXP(VLOOKUP(A17,'Direct lors'!B$4:G$30,4,FALSE)),2)</f>
        <v>62.80</v>
      </c>
      <c r="D17" s="3" t="str">
        <f>"("&amp;FIXED(EXP(VLOOKUP(A17,'Direct lors'!B$4:G$30,5,FALSE)),2)&amp;", "&amp;FIXED(EXP(VLOOKUP(A17,'Direct lors'!B$4:G$30,6,FALSE)),2)&amp;")"</f>
        <v>(1.77, 5,014.05)</v>
      </c>
      <c r="F17" s="1">
        <v>15</v>
      </c>
      <c r="G17" s="2" t="str">
        <f>VLOOKUP(F17,'WinBUGS output'!D:F,3,FALSE)</f>
        <v>Behavioural, cognitive, or CBT groups</v>
      </c>
      <c r="H17" s="3" t="str">
        <f>FIXED(EXP(VLOOKUP(F17,'Direct lors'!O$4:T$20,4,FALSE)),2)</f>
        <v>8.41</v>
      </c>
      <c r="I17" s="3" t="str">
        <f>"("&amp;FIXED(EXP(VLOOKUP(F17,'Direct lors'!O$4:T$20,5,FALSE)),2)&amp;", "&amp;FIXED(EXP(VLOOKUP(F17,'Direct lors'!O$4:T$20,6,FALSE)),2)&amp;")"</f>
        <v>(0.55, 138.38)</v>
      </c>
    </row>
    <row r="18" spans="1:9" x14ac:dyDescent="0.25">
      <c r="A18" s="1">
        <v>16</v>
      </c>
      <c r="B18" s="3" t="str">
        <f>VLOOKUP(A18,'WinBUGS output'!A:C,3,FALSE)</f>
        <v>Computerised-CBT (CCBT)</v>
      </c>
      <c r="C18" s="3" t="str">
        <f>FIXED(EXP(VLOOKUP(A18,'Direct lors'!B$4:G$30,4,FALSE)),2)</f>
        <v>5.42</v>
      </c>
      <c r="D18" s="3" t="str">
        <f>"("&amp;FIXED(EXP(VLOOKUP(A18,'Direct lors'!B$4:G$30,5,FALSE)),2)&amp;", "&amp;FIXED(EXP(VLOOKUP(A18,'Direct lors'!B$4:G$30,6,FALSE)),2)&amp;")"</f>
        <v>(0.47, 62.18)</v>
      </c>
      <c r="F18" s="1">
        <v>16</v>
      </c>
      <c r="G18" s="2" t="str">
        <f>VLOOKUP(F18,'WinBUGS output'!D:F,3,FALSE)</f>
        <v>Combined (Cognitive and cognitive behavioural therapies individual + AD)</v>
      </c>
      <c r="H18" s="3" t="str">
        <f>FIXED(EXP(VLOOKUP(F18,'Direct lors'!O$4:T$20,4,FALSE)),2)</f>
        <v>2.12</v>
      </c>
      <c r="I18" s="3" t="str">
        <f>"("&amp;FIXED(EXP(VLOOKUP(F18,'Direct lors'!O$4:T$20,5,FALSE)),2)&amp;", "&amp;FIXED(EXP(VLOOKUP(F18,'Direct lors'!O$4:T$20,6,FALSE)),2)&amp;")"</f>
        <v>(0.46, 10.28)</v>
      </c>
    </row>
    <row r="19" spans="1:9" x14ac:dyDescent="0.25">
      <c r="A19" s="1">
        <v>17</v>
      </c>
      <c r="B19" s="3" t="str">
        <f>VLOOKUP(A19,'WinBUGS output'!A:C,3,FALSE)</f>
        <v>Computerised-CBT (CCBT) + TAU</v>
      </c>
      <c r="C19" s="3" t="str">
        <f>FIXED(EXP(VLOOKUP(A19,'Direct lors'!B$4:G$30,4,FALSE)),2)</f>
        <v>4.66</v>
      </c>
      <c r="D19" s="3" t="str">
        <f>"("&amp;FIXED(EXP(VLOOKUP(A19,'Direct lors'!B$4:G$30,5,FALSE)),2)&amp;", "&amp;FIXED(EXP(VLOOKUP(A19,'Direct lors'!B$4:G$30,6,FALSE)),2)&amp;")"</f>
        <v>(0.41, 54.60)</v>
      </c>
      <c r="F19" s="1">
        <v>17</v>
      </c>
      <c r="G19" s="2" t="str">
        <f>VLOOKUP(F19,'WinBUGS output'!D:F,3,FALSE)</f>
        <v>Combined (Short-term psychodynamic psychotherapies + AD)</v>
      </c>
      <c r="H19" s="3" t="str">
        <f>FIXED(EXP(VLOOKUP(F19,'Direct lors'!O$4:T$20,4,FALSE)),2)</f>
        <v>2.10</v>
      </c>
      <c r="I19" s="3" t="str">
        <f>"("&amp;FIXED(EXP(VLOOKUP(F19,'Direct lors'!O$4:T$20,5,FALSE)),2)&amp;", "&amp;FIXED(EXP(VLOOKUP(F19,'Direct lors'!O$4:T$20,6,FALSE)),2)&amp;")"</f>
        <v>(0.26, 16.95)</v>
      </c>
    </row>
    <row r="20" spans="1:9" x14ac:dyDescent="0.25">
      <c r="A20" s="1">
        <v>18</v>
      </c>
      <c r="B20" s="3" t="str">
        <f>VLOOKUP(A20,'WinBUGS output'!A:C,3,FALSE)</f>
        <v>Computerised-problem solving therapy</v>
      </c>
      <c r="C20" s="3" t="str">
        <f>FIXED(EXP(VLOOKUP(A20,'Direct lors'!B$4:G$30,4,FALSE)),2)</f>
        <v>5.10</v>
      </c>
      <c r="D20" s="3" t="str">
        <f>"("&amp;FIXED(EXP(VLOOKUP(A20,'Direct lors'!B$4:G$30,5,FALSE)),2)&amp;", "&amp;FIXED(EXP(VLOOKUP(A20,'Direct lors'!B$4:G$30,6,FALSE)),2)&amp;")"</f>
        <v>(0.41, 62.80)</v>
      </c>
      <c r="F20" s="1">
        <v>18</v>
      </c>
      <c r="G20" s="2" t="str">
        <f>VLOOKUP(F20,'WinBUGS output'!D:F,3,FALSE)</f>
        <v>Combined (Long-term psychodynamic psychotherapies + AD)</v>
      </c>
      <c r="H20" s="3" t="str">
        <f>FIXED(EXP(VLOOKUP(F20,'Direct lors'!O$4:T$20,4,FALSE)),2)</f>
        <v>8.41</v>
      </c>
      <c r="I20" s="3" t="str">
        <f>"("&amp;FIXED(EXP(VLOOKUP(F20,'Direct lors'!O$4:T$20,5,FALSE)),2)&amp;", "&amp;FIXED(EXP(VLOOKUP(F20,'Direct lors'!O$4:T$20,6,FALSE)),2)&amp;")"</f>
        <v>(1.46, 49.40)</v>
      </c>
    </row>
    <row r="21" spans="1:9" x14ac:dyDescent="0.25">
      <c r="A21" s="1">
        <v>19</v>
      </c>
      <c r="B21" s="3" t="str">
        <f>VLOOKUP(A21,'WinBUGS output'!A:C,3,FALSE)</f>
        <v>Interpersonal psychotherapy (IPT)</v>
      </c>
      <c r="C21" s="3" t="str">
        <f>FIXED(EXP(VLOOKUP(A21,'Direct lors'!B$4:G$30,4,FALSE)),2)</f>
        <v>13.74</v>
      </c>
      <c r="D21" s="3" t="str">
        <f>"("&amp;FIXED(EXP(VLOOKUP(A21,'Direct lors'!B$4:G$30,5,FALSE)),2)&amp;", "&amp;FIXED(EXP(VLOOKUP(A21,'Direct lors'!B$4:G$30,6,FALSE)),2)&amp;")"</f>
        <v>(1.58, 125.21)</v>
      </c>
    </row>
    <row r="22" spans="1:9" x14ac:dyDescent="0.25">
      <c r="A22" s="1">
        <v>20</v>
      </c>
      <c r="B22" s="3" t="str">
        <f>VLOOKUP(A22,'WinBUGS output'!A:C,3,FALSE)</f>
        <v>Behavioural activation (BA)</v>
      </c>
      <c r="C22" s="3" t="str">
        <f>FIXED(EXP(VLOOKUP(A22,'Direct lors'!B$4:G$30,4,FALSE)),2)</f>
        <v>11.82</v>
      </c>
      <c r="D22" s="3" t="str">
        <f>"("&amp;FIXED(EXP(VLOOKUP(A22,'Direct lors'!B$4:G$30,5,FALSE)),2)&amp;", "&amp;FIXED(EXP(VLOOKUP(A22,'Direct lors'!B$4:G$30,6,FALSE)),2)&amp;")"</f>
        <v>(1.55, 91.84)</v>
      </c>
    </row>
    <row r="23" spans="1:9" x14ac:dyDescent="0.25">
      <c r="A23" s="1">
        <v>21</v>
      </c>
      <c r="B23" s="3" t="str">
        <f>VLOOKUP(A23,'WinBUGS output'!A:C,3,FALSE)</f>
        <v>Behavioural activation (BA) + TAU</v>
      </c>
      <c r="C23" s="3" t="str">
        <f>FIXED(EXP(VLOOKUP(A23,'Direct lors'!B$4:G$30,4,FALSE)),2)</f>
        <v>12.06</v>
      </c>
      <c r="D23" s="3" t="str">
        <f>"("&amp;FIXED(EXP(VLOOKUP(A23,'Direct lors'!B$4:G$30,5,FALSE)),2)&amp;", "&amp;FIXED(EXP(VLOOKUP(A23,'Direct lors'!B$4:G$30,6,FALSE)),2)&amp;")"</f>
        <v>(1.38, 107.77)</v>
      </c>
    </row>
    <row r="24" spans="1:9" x14ac:dyDescent="0.25">
      <c r="A24" s="1">
        <v>22</v>
      </c>
      <c r="B24" s="3" t="str">
        <f>VLOOKUP(A24,'WinBUGS output'!A:C,3,FALSE)</f>
        <v>CBT individual (under 15 sessions) + TAU</v>
      </c>
      <c r="C24" s="3" t="str">
        <f>FIXED(EXP(VLOOKUP(A24,'Direct lors'!B$4:G$30,4,FALSE)),2)</f>
        <v>11.47</v>
      </c>
      <c r="D24" s="3" t="str">
        <f>"("&amp;FIXED(EXP(VLOOKUP(A24,'Direct lors'!B$4:G$30,5,FALSE)),2)&amp;", "&amp;FIXED(EXP(VLOOKUP(A24,'Direct lors'!B$4:G$30,6,FALSE)),2)&amp;")"</f>
        <v>(1.73, 75.19)</v>
      </c>
    </row>
    <row r="25" spans="1:9" x14ac:dyDescent="0.25">
      <c r="A25" s="1">
        <v>23</v>
      </c>
      <c r="B25" s="3" t="str">
        <f>VLOOKUP(A25,'WinBUGS output'!A:C,3,FALSE)</f>
        <v>CBT individual (over 15 sessions)</v>
      </c>
      <c r="C25" s="3" t="str">
        <f>FIXED(EXP(VLOOKUP(A25,'Direct lors'!B$4:G$30,4,FALSE)),2)</f>
        <v>13.33</v>
      </c>
      <c r="D25" s="3" t="str">
        <f>"("&amp;FIXED(EXP(VLOOKUP(A25,'Direct lors'!B$4:G$30,5,FALSE)),2)&amp;", "&amp;FIXED(EXP(VLOOKUP(A25,'Direct lors'!B$4:G$30,6,FALSE)),2)&amp;")"</f>
        <v>(2.66, 71.52)</v>
      </c>
    </row>
    <row r="26" spans="1:9" x14ac:dyDescent="0.25">
      <c r="A26" s="1">
        <v>24</v>
      </c>
      <c r="B26" s="3" t="str">
        <f>VLOOKUP(A26,'WinBUGS output'!A:C,3,FALSE)</f>
        <v>CBT group (over 15 sessions) + TAU</v>
      </c>
      <c r="C26" s="3" t="str">
        <f>FIXED(EXP(VLOOKUP(A26,'Direct lors'!B$4:G$30,4,FALSE)),2)</f>
        <v>8.41</v>
      </c>
      <c r="D26" s="3" t="str">
        <f>"("&amp;FIXED(EXP(VLOOKUP(A26,'Direct lors'!B$4:G$30,5,FALSE)),2)&amp;", "&amp;FIXED(EXP(VLOOKUP(A26,'Direct lors'!B$4:G$30,6,FALSE)),2)&amp;")"</f>
        <v>(0.60, 125.21)</v>
      </c>
    </row>
    <row r="27" spans="1:9" x14ac:dyDescent="0.25">
      <c r="A27" s="1">
        <v>25</v>
      </c>
      <c r="B27" s="3" t="str">
        <f>VLOOKUP(A27,'WinBUGS output'!A:C,3,FALSE)</f>
        <v>CBT individual (under 15 sessions) + escitalopram</v>
      </c>
      <c r="C27" s="3" t="str">
        <f>FIXED(EXP(VLOOKUP(A27,'Direct lors'!B$4:G$30,4,FALSE)),2)</f>
        <v>1.99</v>
      </c>
      <c r="D27" s="3" t="str">
        <f>"("&amp;FIXED(EXP(VLOOKUP(A27,'Direct lors'!B$4:G$30,5,FALSE)),2)&amp;", "&amp;FIXED(EXP(VLOOKUP(A27,'Direct lors'!B$4:G$30,6,FALSE)),2)&amp;")"</f>
        <v>(0.47, 8.67)</v>
      </c>
    </row>
    <row r="28" spans="1:9" x14ac:dyDescent="0.25">
      <c r="A28" s="1">
        <v>26</v>
      </c>
      <c r="B28" s="3" t="str">
        <f>VLOOKUP(A28,'WinBUGS output'!A:C,3,FALSE)</f>
        <v>CBT individual (over 15 sessions) + amitriptyline</v>
      </c>
      <c r="C28" s="3" t="str">
        <f>FIXED(EXP(VLOOKUP(A28,'Direct lors'!B$4:G$30,4,FALSE)),2)</f>
        <v>2.25</v>
      </c>
      <c r="D28" s="3" t="str">
        <f>"("&amp;FIXED(EXP(VLOOKUP(A28,'Direct lors'!B$4:G$30,5,FALSE)),2)&amp;", "&amp;FIXED(EXP(VLOOKUP(A28,'Direct lors'!B$4:G$30,6,FALSE)),2)&amp;")"</f>
        <v>(0.45, 11.82)</v>
      </c>
    </row>
    <row r="29" spans="1:9" x14ac:dyDescent="0.25">
      <c r="A29" s="1">
        <v>27</v>
      </c>
      <c r="B29" s="3" t="str">
        <f>VLOOKUP(A29,'WinBUGS output'!A:C,3,FALSE)</f>
        <v>Short-term psychodynamic psychotherapy individual + any TCA</v>
      </c>
      <c r="C29" s="3" t="str">
        <f>FIXED(EXP(VLOOKUP(A29,'Direct lors'!B$4:G$30,4,FALSE)),2)</f>
        <v>2.10</v>
      </c>
      <c r="D29" s="3" t="str">
        <f>"("&amp;FIXED(EXP(VLOOKUP(A29,'Direct lors'!B$4:G$30,5,FALSE)),2)&amp;", "&amp;FIXED(EXP(VLOOKUP(A29,'Direct lors'!B$4:G$30,6,FALSE)),2)&amp;")"</f>
        <v>(0.30, 14.73)</v>
      </c>
    </row>
    <row r="30" spans="1:9" x14ac:dyDescent="0.25">
      <c r="A30" s="1">
        <v>28</v>
      </c>
      <c r="B30" s="3" t="str">
        <f>VLOOKUP(A30,'WinBUGS output'!A:C,3,FALSE)</f>
        <v>Long-term psychodynamic psychotherapy individual + fluoxetine</v>
      </c>
      <c r="C30" s="3" t="str">
        <f>FIXED(EXP(VLOOKUP(A30,'Direct lors'!B$4:G$30,4,FALSE)),2)</f>
        <v>8.41</v>
      </c>
      <c r="D30" s="3" t="str">
        <f>"("&amp;FIXED(EXP(VLOOKUP(A30,'Direct lors'!B$4:G$30,5,FALSE)),2)&amp;", "&amp;FIXED(EXP(VLOOKUP(A30,'Direct lors'!B$4:G$30,6,FALSE)),2)&amp;")"</f>
        <v>(1.77, 41.26)</v>
      </c>
    </row>
    <row r="31" spans="1:9" x14ac:dyDescent="0.25">
      <c r="B31"/>
      <c r="C31"/>
      <c r="D31"/>
      <c r="E31"/>
    </row>
    <row r="32" spans="1:9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9"/>
  <sheetViews>
    <sheetView workbookViewId="0">
      <selection activeCell="P20" sqref="P20"/>
    </sheetView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3" max="13" width="11.140625" customWidth="1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8" width="9.140625" style="14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40" t="s">
        <v>88</v>
      </c>
      <c r="D1" s="40"/>
      <c r="E1" s="40"/>
      <c r="F1" s="40"/>
      <c r="G1" s="40"/>
      <c r="H1" s="40"/>
      <c r="I1" s="40"/>
      <c r="J1" s="40"/>
      <c r="P1" s="40" t="s">
        <v>89</v>
      </c>
      <c r="Q1" s="40"/>
      <c r="R1" s="40"/>
      <c r="S1" s="40"/>
      <c r="T1" s="40"/>
      <c r="U1" s="23"/>
      <c r="V1" s="23"/>
      <c r="W1" s="23"/>
      <c r="X1" s="40" t="s">
        <v>90</v>
      </c>
      <c r="Y1" s="40"/>
      <c r="Z1" s="40"/>
      <c r="AA1" s="40"/>
      <c r="AB1" s="40"/>
      <c r="AF1" s="40" t="s">
        <v>91</v>
      </c>
      <c r="AG1" s="40"/>
      <c r="AH1" s="40"/>
      <c r="AI1" s="40"/>
      <c r="AJ1" s="40"/>
    </row>
    <row r="2" spans="1:36" x14ac:dyDescent="0.25">
      <c r="E2" s="41" t="s">
        <v>15</v>
      </c>
      <c r="F2" s="41"/>
      <c r="G2" s="41"/>
      <c r="H2" s="42" t="s">
        <v>16</v>
      </c>
      <c r="I2" s="42"/>
      <c r="J2" s="42"/>
      <c r="N2" s="14"/>
      <c r="O2" s="14"/>
      <c r="P2" s="14"/>
      <c r="Q2" s="14"/>
      <c r="R2" s="41" t="s">
        <v>15</v>
      </c>
      <c r="S2" s="41"/>
      <c r="T2" s="41"/>
      <c r="Z2" s="41" t="s">
        <v>15</v>
      </c>
      <c r="AA2" s="41"/>
      <c r="AB2" s="41"/>
      <c r="AF2" s="14"/>
      <c r="AG2" s="14"/>
      <c r="AH2" s="41" t="s">
        <v>15</v>
      </c>
      <c r="AI2" s="41"/>
      <c r="AJ2" s="41"/>
    </row>
    <row r="3" spans="1:36" x14ac:dyDescent="0.25">
      <c r="C3" s="24" t="s">
        <v>21</v>
      </c>
      <c r="D3" s="24" t="s">
        <v>22</v>
      </c>
      <c r="E3" s="25" t="s">
        <v>92</v>
      </c>
      <c r="F3" s="26">
        <v>2.5000000000000001E-2</v>
      </c>
      <c r="G3" s="26">
        <v>0.97499999999999998</v>
      </c>
      <c r="H3" s="15" t="s">
        <v>92</v>
      </c>
      <c r="I3" s="16">
        <v>2.5000000000000001E-2</v>
      </c>
      <c r="J3" s="16">
        <v>0.97499999999999998</v>
      </c>
      <c r="N3" s="14"/>
      <c r="O3" s="14"/>
      <c r="P3" s="24" t="s">
        <v>23</v>
      </c>
      <c r="Q3" s="24" t="s">
        <v>24</v>
      </c>
      <c r="R3" s="25" t="s">
        <v>92</v>
      </c>
      <c r="S3" s="26">
        <v>2.5000000000000001E-2</v>
      </c>
      <c r="T3" s="26">
        <v>0.97499999999999998</v>
      </c>
      <c r="X3" s="24" t="s">
        <v>21</v>
      </c>
      <c r="Y3" s="24" t="s">
        <v>22</v>
      </c>
      <c r="Z3" s="25" t="s">
        <v>93</v>
      </c>
      <c r="AA3" s="26">
        <v>2.5000000000000001E-2</v>
      </c>
      <c r="AB3" s="26">
        <v>0.97499999999999998</v>
      </c>
      <c r="AF3" s="24" t="s">
        <v>23</v>
      </c>
      <c r="AG3" s="24" t="s">
        <v>24</v>
      </c>
      <c r="AH3" s="25" t="s">
        <v>93</v>
      </c>
      <c r="AI3" s="26">
        <v>2.5000000000000001E-2</v>
      </c>
      <c r="AJ3" s="26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1.26</v>
      </c>
      <c r="F4" s="5" t="str">
        <f>FIXED('WinBUGS output'!M3,2)</f>
        <v>-1.51</v>
      </c>
      <c r="G4" s="5" t="str">
        <f>FIXED('WinBUGS output'!O3,2)</f>
        <v>4.01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No treatment</v>
      </c>
      <c r="R4" s="5" t="str">
        <f>FIXED('WinBUGS output'!X3,2)</f>
        <v>1.26</v>
      </c>
      <c r="S4" s="5" t="str">
        <f>FIXED('WinBUGS output'!W3,2)</f>
        <v>-1.61</v>
      </c>
      <c r="T4" s="5" t="str">
        <f>FIXED('WinBUGS output'!Y3,2)</f>
        <v>4.12</v>
      </c>
      <c r="X4" s="5" t="str">
        <f>C4</f>
        <v>Pill placebo</v>
      </c>
      <c r="Y4" s="5" t="str">
        <f>D4</f>
        <v>Waitlist</v>
      </c>
      <c r="Z4" s="5" t="str">
        <f>FIXED(EXP('WinBUGS output'!N3),2)</f>
        <v>3.52</v>
      </c>
      <c r="AA4" s="5" t="str">
        <f>FIXED(EXP('WinBUGS output'!M3),2)</f>
        <v>0.22</v>
      </c>
      <c r="AB4" s="5" t="str">
        <f>FIXED(EXP('WinBUGS output'!O3),2)</f>
        <v>54.98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3.52</v>
      </c>
      <c r="AI4" s="5" t="str">
        <f>FIXED(EXP('WinBUGS output'!W3),2)</f>
        <v>0.20</v>
      </c>
      <c r="AJ4" s="5" t="str">
        <f>FIXED(EXP('WinBUGS output'!Y3),2)</f>
        <v>61.56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TAU</v>
      </c>
      <c r="E5" s="5" t="str">
        <f>FIXED('WinBUGS output'!N4,2)</f>
        <v>1.34</v>
      </c>
      <c r="F5" s="5" t="str">
        <f>FIXED('WinBUGS output'!M4,2)</f>
        <v>-0.79</v>
      </c>
      <c r="G5" s="5" t="str">
        <f>FIXED('WinBUGS output'!O4,2)</f>
        <v>3.43</v>
      </c>
      <c r="H5"/>
      <c r="I5"/>
      <c r="J5"/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TAU</v>
      </c>
      <c r="R5" s="5" t="str">
        <f>FIXED('WinBUGS output'!X4,2)</f>
        <v>1.34</v>
      </c>
      <c r="S5" s="5" t="str">
        <f>FIXED('WinBUGS output'!W4,2)</f>
        <v>-0.91</v>
      </c>
      <c r="T5" s="5" t="str">
        <f>FIXED('WinBUGS output'!Y4,2)</f>
        <v>3.56</v>
      </c>
      <c r="X5" s="5" t="str">
        <f t="shared" ref="X5:X68" si="0">C5</f>
        <v>Pill placebo</v>
      </c>
      <c r="Y5" s="5" t="str">
        <f t="shared" ref="Y5:Y68" si="1">D5</f>
        <v>TAU</v>
      </c>
      <c r="Z5" s="5" t="str">
        <f>FIXED(EXP('WinBUGS output'!N4),2)</f>
        <v>3.80</v>
      </c>
      <c r="AA5" s="5" t="str">
        <f>FIXED(EXP('WinBUGS output'!M4),2)</f>
        <v>0.46</v>
      </c>
      <c r="AB5" s="5" t="str">
        <f>FIXED(EXP('WinBUGS output'!O4),2)</f>
        <v>30.78</v>
      </c>
      <c r="AF5" s="5" t="str">
        <f t="shared" ref="AF5:AF68" si="2">P5</f>
        <v>Pill placebo</v>
      </c>
      <c r="AG5" s="5" t="str">
        <f t="shared" ref="AG5:AG68" si="3">Q5</f>
        <v>TAU</v>
      </c>
      <c r="AH5" s="5" t="str">
        <f>FIXED(EXP('WinBUGS output'!X4),2)</f>
        <v>3.81</v>
      </c>
      <c r="AI5" s="5" t="str">
        <f>FIXED(EXP('WinBUGS output'!W4),2)</f>
        <v>0.40</v>
      </c>
      <c r="AJ5" s="5" t="str">
        <f>FIXED(EXP('WinBUGS output'!Y4),2)</f>
        <v>35.13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Exercise + TAU</v>
      </c>
      <c r="E6" s="5" t="str">
        <f>FIXED('WinBUGS output'!N5,2)</f>
        <v>2.03</v>
      </c>
      <c r="F6" s="5" t="str">
        <f>FIXED('WinBUGS output'!M5,2)</f>
        <v>-0.69</v>
      </c>
      <c r="G6" s="5" t="str">
        <f>FIXED('WinBUGS output'!O5,2)</f>
        <v>4.78</v>
      </c>
      <c r="H6"/>
      <c r="I6"/>
      <c r="J6"/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Exercise</v>
      </c>
      <c r="R6" s="5" t="str">
        <f>FIXED('WinBUGS output'!X5,2)</f>
        <v>2.03</v>
      </c>
      <c r="S6" s="5" t="str">
        <f>FIXED('WinBUGS output'!W5,2)</f>
        <v>-0.79</v>
      </c>
      <c r="T6" s="5" t="str">
        <f>FIXED('WinBUGS output'!Y5,2)</f>
        <v>4.87</v>
      </c>
      <c r="X6" s="5" t="str">
        <f t="shared" si="0"/>
        <v>Pill placebo</v>
      </c>
      <c r="Y6" s="5" t="str">
        <f t="shared" si="1"/>
        <v>Exercise + TAU</v>
      </c>
      <c r="Z6" s="5" t="str">
        <f>FIXED(EXP('WinBUGS output'!N5),2)</f>
        <v>7.64</v>
      </c>
      <c r="AA6" s="5" t="str">
        <f>FIXED(EXP('WinBUGS output'!M5),2)</f>
        <v>0.50</v>
      </c>
      <c r="AB6" s="5" t="str">
        <f>FIXED(EXP('WinBUGS output'!O5),2)</f>
        <v>118.99</v>
      </c>
      <c r="AF6" s="5" t="str">
        <f t="shared" si="2"/>
        <v>Pill placebo</v>
      </c>
      <c r="AG6" s="5" t="str">
        <f t="shared" si="3"/>
        <v>Exercise</v>
      </c>
      <c r="AH6" s="5" t="str">
        <f>FIXED(EXP('WinBUGS output'!X5),2)</f>
        <v>7.64</v>
      </c>
      <c r="AI6" s="5" t="str">
        <f>FIXED(EXP('WinBUGS output'!W5),2)</f>
        <v>0.45</v>
      </c>
      <c r="AJ6" s="5" t="str">
        <f>FIXED(EXP('WinBUGS output'!Y5),2)</f>
        <v>130.71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Any TCA</v>
      </c>
      <c r="E7" s="5" t="str">
        <f>FIXED('WinBUGS output'!N6,2)</f>
        <v>0.30</v>
      </c>
      <c r="F7" s="5" t="str">
        <f>FIXED('WinBUGS output'!M6,2)</f>
        <v>-0.90</v>
      </c>
      <c r="G7" s="5" t="str">
        <f>FIXED('WinBUGS output'!O6,2)</f>
        <v>1.48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TCA</v>
      </c>
      <c r="R7" s="5" t="str">
        <f>FIXED('WinBUGS output'!X6,2)</f>
        <v>0.30</v>
      </c>
      <c r="S7" s="5" t="str">
        <f>FIXED('WinBUGS output'!W6,2)</f>
        <v>-0.58</v>
      </c>
      <c r="T7" s="5" t="str">
        <f>FIXED('WinBUGS output'!Y6,2)</f>
        <v>1.19</v>
      </c>
      <c r="X7" s="5" t="str">
        <f t="shared" si="0"/>
        <v>Pill placebo</v>
      </c>
      <c r="Y7" s="5" t="str">
        <f t="shared" si="1"/>
        <v>Any TCA</v>
      </c>
      <c r="Z7" s="5" t="str">
        <f>FIXED(EXP('WinBUGS output'!N6),2)</f>
        <v>1.35</v>
      </c>
      <c r="AA7" s="5" t="str">
        <f>FIXED(EXP('WinBUGS output'!M6),2)</f>
        <v>0.41</v>
      </c>
      <c r="AB7" s="5" t="str">
        <f>FIXED(EXP('WinBUGS output'!O6),2)</f>
        <v>4.41</v>
      </c>
      <c r="AF7" s="5" t="str">
        <f t="shared" si="2"/>
        <v>Pill placebo</v>
      </c>
      <c r="AG7" s="5" t="str">
        <f t="shared" si="3"/>
        <v>TCA</v>
      </c>
      <c r="AH7" s="5" t="str">
        <f>FIXED(EXP('WinBUGS output'!X6),2)</f>
        <v>1.35</v>
      </c>
      <c r="AI7" s="5" t="str">
        <f>FIXED(EXP('WinBUGS output'!W6),2)</f>
        <v>0.56</v>
      </c>
      <c r="AJ7" s="5" t="str">
        <f>FIXED(EXP('WinBUGS output'!Y6),2)</f>
        <v>3.27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Amitriptyline</v>
      </c>
      <c r="E8" s="5" t="str">
        <f>FIXED('WinBUGS output'!N7,2)</f>
        <v>0.18</v>
      </c>
      <c r="F8" s="5" t="str">
        <f>FIXED('WinBUGS output'!M7,2)</f>
        <v>-0.68</v>
      </c>
      <c r="G8" s="5" t="str">
        <f>FIXED('WinBUGS output'!O7,2)</f>
        <v>1.04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SSRI</v>
      </c>
      <c r="R8" s="5" t="str">
        <f>FIXED('WinBUGS output'!X7,2)</f>
        <v>0.14</v>
      </c>
      <c r="S8" s="5" t="str">
        <f>FIXED('WinBUGS output'!W7,2)</f>
        <v>-0.54</v>
      </c>
      <c r="T8" s="5" t="str">
        <f>FIXED('WinBUGS output'!Y7,2)</f>
        <v>0.81</v>
      </c>
      <c r="X8" s="5" t="str">
        <f t="shared" si="0"/>
        <v>Pill placebo</v>
      </c>
      <c r="Y8" s="5" t="str">
        <f t="shared" si="1"/>
        <v>Amitriptyline</v>
      </c>
      <c r="Z8" s="5" t="str">
        <f>FIXED(EXP('WinBUGS output'!N7),2)</f>
        <v>1.19</v>
      </c>
      <c r="AA8" s="5" t="str">
        <f>FIXED(EXP('WinBUGS output'!M7),2)</f>
        <v>0.51</v>
      </c>
      <c r="AB8" s="5" t="str">
        <f>FIXED(EXP('WinBUGS output'!O7),2)</f>
        <v>2.82</v>
      </c>
      <c r="AF8" s="5" t="str">
        <f t="shared" si="2"/>
        <v>Pill placebo</v>
      </c>
      <c r="AG8" s="5" t="str">
        <f t="shared" si="3"/>
        <v>SSRI</v>
      </c>
      <c r="AH8" s="5" t="str">
        <f>FIXED(EXP('WinBUGS output'!X7),2)</f>
        <v>1.15</v>
      </c>
      <c r="AI8" s="5" t="str">
        <f>FIXED(EXP('WinBUGS output'!W7),2)</f>
        <v>0.58</v>
      </c>
      <c r="AJ8" s="5" t="str">
        <f>FIXED(EXP('WinBUGS output'!Y7),2)</f>
        <v>2.24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Imipramine</v>
      </c>
      <c r="E9" s="5" t="str">
        <f>FIXED('WinBUGS output'!N8,2)</f>
        <v>0.42</v>
      </c>
      <c r="F9" s="5" t="str">
        <f>FIXED('WinBUGS output'!M8,2)</f>
        <v>-0.32</v>
      </c>
      <c r="G9" s="5" t="str">
        <f>FIXED('WinBUGS output'!O8,2)</f>
        <v>1.15</v>
      </c>
      <c r="H9" t="s">
        <v>712</v>
      </c>
      <c r="I9" t="s">
        <v>713</v>
      </c>
      <c r="J9" t="s">
        <v>714</v>
      </c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Mirtazapine</v>
      </c>
      <c r="R9" s="5" t="str">
        <f>FIXED('WinBUGS output'!X8,2)</f>
        <v>0.12</v>
      </c>
      <c r="S9" s="5" t="str">
        <f>FIXED('WinBUGS output'!W8,2)</f>
        <v>-1.06</v>
      </c>
      <c r="T9" s="5" t="str">
        <f>FIXED('WinBUGS output'!Y8,2)</f>
        <v>1.30</v>
      </c>
      <c r="X9" s="5" t="str">
        <f t="shared" si="0"/>
        <v>Pill placebo</v>
      </c>
      <c r="Y9" s="5" t="str">
        <f t="shared" si="1"/>
        <v>Imipramine</v>
      </c>
      <c r="Z9" s="5" t="str">
        <f>FIXED(EXP('WinBUGS output'!N8),2)</f>
        <v>1.52</v>
      </c>
      <c r="AA9" s="5" t="str">
        <f>FIXED(EXP('WinBUGS output'!M8),2)</f>
        <v>0.73</v>
      </c>
      <c r="AB9" s="5" t="str">
        <f>FIXED(EXP('WinBUGS output'!O8),2)</f>
        <v>3.17</v>
      </c>
      <c r="AF9" s="5" t="str">
        <f t="shared" si="2"/>
        <v>Pill placebo</v>
      </c>
      <c r="AG9" s="5" t="str">
        <f t="shared" si="3"/>
        <v>Mirtazapine</v>
      </c>
      <c r="AH9" s="5" t="str">
        <f>FIXED(EXP('WinBUGS output'!X8),2)</f>
        <v>1.13</v>
      </c>
      <c r="AI9" s="5" t="str">
        <f>FIXED(EXP('WinBUGS output'!W8),2)</f>
        <v>0.35</v>
      </c>
      <c r="AJ9" s="5" t="str">
        <f>FIXED(EXP('WinBUGS output'!Y8),2)</f>
        <v>3.67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Citalopram</v>
      </c>
      <c r="E10" s="5" t="str">
        <f>FIXED('WinBUGS output'!N9,2)</f>
        <v>-0.15</v>
      </c>
      <c r="F10" s="5" t="str">
        <f>FIXED('WinBUGS output'!M9,2)</f>
        <v>-0.87</v>
      </c>
      <c r="G10" s="5" t="str">
        <f>FIXED('WinBUGS output'!O9,2)</f>
        <v>0.57</v>
      </c>
      <c r="H10" t="s">
        <v>715</v>
      </c>
      <c r="I10" t="s">
        <v>716</v>
      </c>
      <c r="J10" t="s">
        <v>717</v>
      </c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Short-term psychodynamic psychotherapies</v>
      </c>
      <c r="R10" s="5" t="str">
        <f>FIXED('WinBUGS output'!X9,2)</f>
        <v>2.25</v>
      </c>
      <c r="S10" s="5" t="str">
        <f>FIXED('WinBUGS output'!W9,2)</f>
        <v>-1.44</v>
      </c>
      <c r="T10" s="5" t="str">
        <f>FIXED('WinBUGS output'!Y9,2)</f>
        <v>6.49</v>
      </c>
      <c r="X10" s="5" t="str">
        <f t="shared" si="0"/>
        <v>Pill placebo</v>
      </c>
      <c r="Y10" s="5" t="str">
        <f t="shared" si="1"/>
        <v>Citalopram</v>
      </c>
      <c r="Z10" s="5" t="str">
        <f>FIXED(EXP('WinBUGS output'!N9),2)</f>
        <v>0.86</v>
      </c>
      <c r="AA10" s="5" t="str">
        <f>FIXED(EXP('WinBUGS output'!M9),2)</f>
        <v>0.42</v>
      </c>
      <c r="AB10" s="5" t="str">
        <f>FIXED(EXP('WinBUGS output'!O9),2)</f>
        <v>1.77</v>
      </c>
      <c r="AF10" s="5" t="str">
        <f t="shared" si="2"/>
        <v>Pill placebo</v>
      </c>
      <c r="AG10" s="5" t="str">
        <f t="shared" si="3"/>
        <v>Short-term psychodynamic psychotherapies</v>
      </c>
      <c r="AH10" s="5" t="str">
        <f>FIXED(EXP('WinBUGS output'!X9),2)</f>
        <v>9.47</v>
      </c>
      <c r="AI10" s="5" t="str">
        <f>FIXED(EXP('WinBUGS output'!W9),2)</f>
        <v>0.24</v>
      </c>
      <c r="AJ10" s="5" t="str">
        <f>FIXED(EXP('WinBUGS output'!Y9),2)</f>
        <v>655.89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Escitalopram</v>
      </c>
      <c r="E11" s="5" t="str">
        <f>FIXED('WinBUGS output'!N10,2)</f>
        <v>0.41</v>
      </c>
      <c r="F11" s="5" t="str">
        <f>FIXED('WinBUGS output'!M10,2)</f>
        <v>-0.20</v>
      </c>
      <c r="G11" s="5" t="str">
        <f>FIXED('WinBUGS output'!O10,2)</f>
        <v>1.02</v>
      </c>
      <c r="H11" t="s">
        <v>718</v>
      </c>
      <c r="I11" t="s">
        <v>719</v>
      </c>
      <c r="J11" t="s">
        <v>720</v>
      </c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Long-term psychodynamic psychotherapies</v>
      </c>
      <c r="R11" s="5" t="str">
        <f>FIXED('WinBUGS output'!X10,2)</f>
        <v>2.55</v>
      </c>
      <c r="S11" s="5" t="str">
        <f>FIXED('WinBUGS output'!W10,2)</f>
        <v>0.82</v>
      </c>
      <c r="T11" s="5" t="str">
        <f>FIXED('WinBUGS output'!Y10,2)</f>
        <v>4.30</v>
      </c>
      <c r="X11" s="5" t="str">
        <f t="shared" si="0"/>
        <v>Pill placebo</v>
      </c>
      <c r="Y11" s="5" t="str">
        <f t="shared" si="1"/>
        <v>Escitalopram</v>
      </c>
      <c r="Z11" s="5" t="str">
        <f>FIXED(EXP('WinBUGS output'!N10),2)</f>
        <v>1.51</v>
      </c>
      <c r="AA11" s="5" t="str">
        <f>FIXED(EXP('WinBUGS output'!M10),2)</f>
        <v>0.82</v>
      </c>
      <c r="AB11" s="5" t="str">
        <f>FIXED(EXP('WinBUGS output'!O10),2)</f>
        <v>2.77</v>
      </c>
      <c r="AF11" s="5" t="str">
        <f t="shared" si="2"/>
        <v>Pill placebo</v>
      </c>
      <c r="AG11" s="5" t="str">
        <f t="shared" si="3"/>
        <v>Long-term psychodynamic psychotherapies</v>
      </c>
      <c r="AH11" s="5" t="str">
        <f>FIXED(EXP('WinBUGS output'!X10),2)</f>
        <v>12.79</v>
      </c>
      <c r="AI11" s="5" t="str">
        <f>FIXED(EXP('WinBUGS output'!W10),2)</f>
        <v>2.27</v>
      </c>
      <c r="AJ11" s="5" t="str">
        <f>FIXED(EXP('WinBUGS output'!Y10),2)</f>
        <v>73.48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Fluoxetine</v>
      </c>
      <c r="E12" s="5" t="str">
        <f>FIXED('WinBUGS output'!N11,2)</f>
        <v>0.18</v>
      </c>
      <c r="F12" s="5" t="str">
        <f>FIXED('WinBUGS output'!M11,2)</f>
        <v>-0.38</v>
      </c>
      <c r="G12" s="5" t="str">
        <f>FIXED('WinBUGS output'!O11,2)</f>
        <v>0.74</v>
      </c>
      <c r="H12" t="s">
        <v>721</v>
      </c>
      <c r="I12" t="s">
        <v>722</v>
      </c>
      <c r="J12" t="s">
        <v>723</v>
      </c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Self-help with support</v>
      </c>
      <c r="R12" s="5" t="str">
        <f>FIXED('WinBUGS output'!X11,2)</f>
        <v>4.14</v>
      </c>
      <c r="S12" s="5" t="str">
        <f>FIXED('WinBUGS output'!W11,2)</f>
        <v>0.49</v>
      </c>
      <c r="T12" s="5" t="str">
        <f>FIXED('WinBUGS output'!Y11,2)</f>
        <v>8.58</v>
      </c>
      <c r="X12" s="5" t="str">
        <f t="shared" si="0"/>
        <v>Pill placebo</v>
      </c>
      <c r="Y12" s="5" t="str">
        <f t="shared" si="1"/>
        <v>Fluoxetine</v>
      </c>
      <c r="Z12" s="5" t="str">
        <f>FIXED(EXP('WinBUGS output'!N11),2)</f>
        <v>1.19</v>
      </c>
      <c r="AA12" s="5" t="str">
        <f>FIXED(EXP('WinBUGS output'!M11),2)</f>
        <v>0.68</v>
      </c>
      <c r="AB12" s="5" t="str">
        <f>FIXED(EXP('WinBUGS output'!O11),2)</f>
        <v>2.10</v>
      </c>
      <c r="AF12" s="5" t="str">
        <f t="shared" si="2"/>
        <v>Pill placebo</v>
      </c>
      <c r="AG12" s="5" t="str">
        <f t="shared" si="3"/>
        <v>Self-help with support</v>
      </c>
      <c r="AH12" s="5" t="str">
        <f>FIXED(EXP('WinBUGS output'!X11),2)</f>
        <v>62.74</v>
      </c>
      <c r="AI12" s="5" t="str">
        <f>FIXED(EXP('WinBUGS output'!W11),2)</f>
        <v>1.64</v>
      </c>
      <c r="AJ12" s="5" t="str">
        <f>FIXED(EXP('WinBUGS output'!Y11),2)</f>
        <v>5,302.85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Sertraline</v>
      </c>
      <c r="E13" s="5" t="str">
        <f>FIXED('WinBUGS output'!N12,2)</f>
        <v>0.13</v>
      </c>
      <c r="F13" s="5" t="str">
        <f>FIXED('WinBUGS output'!M12,2)</f>
        <v>-0.74</v>
      </c>
      <c r="G13" s="5" t="str">
        <f>FIXED('WinBUGS output'!O12,2)</f>
        <v>0.96</v>
      </c>
      <c r="H13"/>
      <c r="I13"/>
      <c r="J13"/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</v>
      </c>
      <c r="R13" s="5" t="str">
        <f>FIXED('WinBUGS output'!X12,2)</f>
        <v>1.62</v>
      </c>
      <c r="S13" s="5" t="str">
        <f>FIXED('WinBUGS output'!W12,2)</f>
        <v>-0.84</v>
      </c>
      <c r="T13" s="5" t="str">
        <f>FIXED('WinBUGS output'!Y12,2)</f>
        <v>4.08</v>
      </c>
      <c r="X13" s="5" t="str">
        <f t="shared" si="0"/>
        <v>Pill placebo</v>
      </c>
      <c r="Y13" s="5" t="str">
        <f t="shared" si="1"/>
        <v>Sertraline</v>
      </c>
      <c r="Z13" s="5" t="str">
        <f>FIXED(EXP('WinBUGS output'!N12),2)</f>
        <v>1.13</v>
      </c>
      <c r="AA13" s="5" t="str">
        <f>FIXED(EXP('WinBUGS output'!M12),2)</f>
        <v>0.48</v>
      </c>
      <c r="AB13" s="5" t="str">
        <f>FIXED(EXP('WinBUGS output'!O12),2)</f>
        <v>2.62</v>
      </c>
      <c r="AF13" s="5" t="str">
        <f t="shared" si="2"/>
        <v>Pill placebo</v>
      </c>
      <c r="AG13" s="5" t="str">
        <f t="shared" si="3"/>
        <v>Self-help</v>
      </c>
      <c r="AH13" s="5" t="str">
        <f>FIXED(EXP('WinBUGS output'!X12),2)</f>
        <v>5.06</v>
      </c>
      <c r="AI13" s="5" t="str">
        <f>FIXED(EXP('WinBUGS output'!W12),2)</f>
        <v>0.43</v>
      </c>
      <c r="AJ13" s="5" t="str">
        <f>FIXED(EXP('WinBUGS output'!Y12),2)</f>
        <v>59.15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Mirtazapine</v>
      </c>
      <c r="E14" s="5" t="str">
        <f>FIXED('WinBUGS output'!N13,2)</f>
        <v>0.12</v>
      </c>
      <c r="F14" s="5" t="str">
        <f>FIXED('WinBUGS output'!M13,2)</f>
        <v>-1.06</v>
      </c>
      <c r="G14" s="5" t="str">
        <f>FIXED('WinBUGS output'!O13,2)</f>
        <v>1.30</v>
      </c>
      <c r="H14"/>
      <c r="I14"/>
      <c r="J14"/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Interpersonal psychotherapy (IPT)</v>
      </c>
      <c r="R14" s="5" t="str">
        <f>FIXED('WinBUGS output'!X13,2)</f>
        <v>2.62</v>
      </c>
      <c r="S14" s="5" t="str">
        <f>FIXED('WinBUGS output'!W13,2)</f>
        <v>0.33</v>
      </c>
      <c r="T14" s="5" t="str">
        <f>FIXED('WinBUGS output'!Y13,2)</f>
        <v>4.95</v>
      </c>
      <c r="X14" s="5" t="str">
        <f t="shared" si="0"/>
        <v>Pill placebo</v>
      </c>
      <c r="Y14" s="5" t="str">
        <f t="shared" si="1"/>
        <v>Mirtazapine</v>
      </c>
      <c r="Z14" s="5" t="str">
        <f>FIXED(EXP('WinBUGS output'!N13),2)</f>
        <v>1.13</v>
      </c>
      <c r="AA14" s="5" t="str">
        <f>FIXED(EXP('WinBUGS output'!M13),2)</f>
        <v>0.35</v>
      </c>
      <c r="AB14" s="5" t="str">
        <f>FIXED(EXP('WinBUGS output'!O13),2)</f>
        <v>3.67</v>
      </c>
      <c r="AF14" s="5" t="str">
        <f t="shared" si="2"/>
        <v>Pill placebo</v>
      </c>
      <c r="AG14" s="5" t="str">
        <f t="shared" si="3"/>
        <v>Interpersonal psychotherapy (IPT)</v>
      </c>
      <c r="AH14" s="5" t="str">
        <f>FIXED(EXP('WinBUGS output'!X13),2)</f>
        <v>13.72</v>
      </c>
      <c r="AI14" s="5" t="str">
        <f>FIXED(EXP('WinBUGS output'!W13),2)</f>
        <v>1.39</v>
      </c>
      <c r="AJ14" s="5" t="str">
        <f>FIXED(EXP('WinBUGS output'!Y13),2)</f>
        <v>140.75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Short-term psychodynamic psychotherapy individual + TAU</v>
      </c>
      <c r="E15" s="5" t="str">
        <f>FIXED('WinBUGS output'!N14,2)</f>
        <v>2.24</v>
      </c>
      <c r="F15" s="5" t="str">
        <f>FIXED('WinBUGS output'!M14,2)</f>
        <v>-1.38</v>
      </c>
      <c r="G15" s="5" t="str">
        <f>FIXED('WinBUGS output'!O14,2)</f>
        <v>6.44</v>
      </c>
      <c r="H15"/>
      <c r="I15"/>
      <c r="J15"/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Behavioural therapies (individual)</v>
      </c>
      <c r="R15" s="5" t="str">
        <f>FIXED('WinBUGS output'!X14,2)</f>
        <v>2.48</v>
      </c>
      <c r="S15" s="5" t="str">
        <f>FIXED('WinBUGS output'!W14,2)</f>
        <v>0.36</v>
      </c>
      <c r="T15" s="5" t="str">
        <f>FIXED('WinBUGS output'!Y14,2)</f>
        <v>4.61</v>
      </c>
      <c r="X15" s="5" t="str">
        <f t="shared" si="0"/>
        <v>Pill placebo</v>
      </c>
      <c r="Y15" s="5" t="str">
        <f t="shared" si="1"/>
        <v>Short-term psychodynamic psychotherapy individual + TAU</v>
      </c>
      <c r="Z15" s="5" t="str">
        <f>FIXED(EXP('WinBUGS output'!N14),2)</f>
        <v>9.42</v>
      </c>
      <c r="AA15" s="5" t="str">
        <f>FIXED(EXP('WinBUGS output'!M14),2)</f>
        <v>0.25</v>
      </c>
      <c r="AB15" s="5" t="str">
        <f>FIXED(EXP('WinBUGS output'!O14),2)</f>
        <v>627.03</v>
      </c>
      <c r="AF15" s="5" t="str">
        <f t="shared" si="2"/>
        <v>Pill placebo</v>
      </c>
      <c r="AG15" s="5" t="str">
        <f t="shared" si="3"/>
        <v>Behavioural therapies (individual)</v>
      </c>
      <c r="AH15" s="5" t="str">
        <f>FIXED(EXP('WinBUGS output'!X14),2)</f>
        <v>11.93</v>
      </c>
      <c r="AI15" s="5" t="str">
        <f>FIXED(EXP('WinBUGS output'!W14),2)</f>
        <v>1.43</v>
      </c>
      <c r="AJ15" s="5" t="str">
        <f>FIXED(EXP('WinBUGS output'!Y14),2)</f>
        <v>100.08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Long-term psychodynamic psychotherapy individual</v>
      </c>
      <c r="E16" s="5" t="str">
        <f>FIXED('WinBUGS output'!N15,2)</f>
        <v>2.55</v>
      </c>
      <c r="F16" s="5" t="str">
        <f>FIXED('WinBUGS output'!M15,2)</f>
        <v>0.98</v>
      </c>
      <c r="G16" s="5" t="str">
        <f>FIXED('WinBUGS output'!O15,2)</f>
        <v>4.13</v>
      </c>
      <c r="H16"/>
      <c r="I16"/>
      <c r="J16"/>
      <c r="N16">
        <v>1</v>
      </c>
      <c r="O16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Cognitive and cognitive behavioural therapies (individual) [CBT/CT]</v>
      </c>
      <c r="R16" s="5" t="str">
        <f>FIXED('WinBUGS output'!X15,2)</f>
        <v>2.51</v>
      </c>
      <c r="S16" s="5" t="str">
        <f>FIXED('WinBUGS output'!W15,2)</f>
        <v>0.75</v>
      </c>
      <c r="T16" s="5" t="str">
        <f>FIXED('WinBUGS output'!Y15,2)</f>
        <v>4.31</v>
      </c>
      <c r="X16" s="5" t="str">
        <f t="shared" si="0"/>
        <v>Pill placebo</v>
      </c>
      <c r="Y16" s="5" t="str">
        <f t="shared" si="1"/>
        <v>Long-term psychodynamic psychotherapy individual</v>
      </c>
      <c r="Z16" s="5" t="str">
        <f>FIXED(EXP('WinBUGS output'!N15),2)</f>
        <v>12.76</v>
      </c>
      <c r="AA16" s="5" t="str">
        <f>FIXED(EXP('WinBUGS output'!M15),2)</f>
        <v>2.68</v>
      </c>
      <c r="AB16" s="5" t="str">
        <f>FIXED(EXP('WinBUGS output'!O15),2)</f>
        <v>62.43</v>
      </c>
      <c r="AF16" s="5" t="str">
        <f t="shared" si="2"/>
        <v>Pill placebo</v>
      </c>
      <c r="AG16" s="5" t="str">
        <f t="shared" si="3"/>
        <v>Cognitive and cognitive behavioural therapies (individual) [CBT/CT]</v>
      </c>
      <c r="AH16" s="5" t="str">
        <f>FIXED(EXP('WinBUGS output'!X15),2)</f>
        <v>12.35</v>
      </c>
      <c r="AI16" s="5" t="str">
        <f>FIXED(EXP('WinBUGS output'!W15),2)</f>
        <v>2.12</v>
      </c>
      <c r="AJ16" s="5" t="str">
        <f>FIXED(EXP('WinBUGS output'!Y15),2)</f>
        <v>74.44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Computerised-problem solving therapy with support</v>
      </c>
      <c r="E17" s="5" t="str">
        <f>FIXED('WinBUGS output'!N16,2)</f>
        <v>4.14</v>
      </c>
      <c r="F17" s="5" t="str">
        <f>FIXED('WinBUGS output'!M16,2)</f>
        <v>0.57</v>
      </c>
      <c r="G17" s="5" t="str">
        <f>FIXED('WinBUGS output'!O16,2)</f>
        <v>8.52</v>
      </c>
      <c r="H17"/>
      <c r="I17"/>
      <c r="J17"/>
      <c r="N17">
        <v>1</v>
      </c>
      <c r="O17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Behavioural, cognitive, or CBT groups</v>
      </c>
      <c r="R17" s="5" t="str">
        <f>FIXED('WinBUGS output'!X16,2)</f>
        <v>2.13</v>
      </c>
      <c r="S17" s="5" t="str">
        <f>FIXED('WinBUGS output'!W16,2)</f>
        <v>-0.60</v>
      </c>
      <c r="T17" s="5" t="str">
        <f>FIXED('WinBUGS output'!Y16,2)</f>
        <v>4.93</v>
      </c>
      <c r="X17" s="5" t="str">
        <f t="shared" si="0"/>
        <v>Pill placebo</v>
      </c>
      <c r="Y17" s="5" t="str">
        <f t="shared" si="1"/>
        <v>Computerised-problem solving therapy with support</v>
      </c>
      <c r="Z17" s="5" t="str">
        <f>FIXED(EXP('WinBUGS output'!N16),2)</f>
        <v>62.61</v>
      </c>
      <c r="AA17" s="5" t="str">
        <f>FIXED(EXP('WinBUGS output'!M16),2)</f>
        <v>1.78</v>
      </c>
      <c r="AB17" s="5" t="str">
        <f>FIXED(EXP('WinBUGS output'!O16),2)</f>
        <v>4,999.03</v>
      </c>
      <c r="AF17" s="5" t="str">
        <f t="shared" si="2"/>
        <v>Pill placebo</v>
      </c>
      <c r="AG17" s="5" t="str">
        <f t="shared" si="3"/>
        <v>Behavioural, cognitive, or CBT groups</v>
      </c>
      <c r="AH17" s="5" t="str">
        <f>FIXED(EXP('WinBUGS output'!X16),2)</f>
        <v>8.45</v>
      </c>
      <c r="AI17" s="5" t="str">
        <f>FIXED(EXP('WinBUGS output'!W16),2)</f>
        <v>0.55</v>
      </c>
      <c r="AJ17" s="5" t="str">
        <f>FIXED(EXP('WinBUGS output'!Y16),2)</f>
        <v>137.69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Computerised-CBT (CCBT)</v>
      </c>
      <c r="E18" s="5" t="str">
        <f>FIXED('WinBUGS output'!N17,2)</f>
        <v>1.69</v>
      </c>
      <c r="F18" s="5" t="str">
        <f>FIXED('WinBUGS output'!M17,2)</f>
        <v>-0.76</v>
      </c>
      <c r="G18" s="5" t="str">
        <f>FIXED('WinBUGS output'!O17,2)</f>
        <v>4.13</v>
      </c>
      <c r="H18"/>
      <c r="I18"/>
      <c r="J18"/>
      <c r="N18">
        <v>1</v>
      </c>
      <c r="O18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Combined (Cognitive and cognitive behavioural therapies individual + AD)</v>
      </c>
      <c r="R18" s="5" t="str">
        <f>FIXED('WinBUGS output'!X17,2)</f>
        <v>0.75</v>
      </c>
      <c r="S18" s="5" t="str">
        <f>FIXED('WinBUGS output'!W17,2)</f>
        <v>-0.78</v>
      </c>
      <c r="T18" s="5" t="str">
        <f>FIXED('WinBUGS output'!Y17,2)</f>
        <v>2.33</v>
      </c>
      <c r="X18" s="5" t="str">
        <f t="shared" si="0"/>
        <v>Pill placebo</v>
      </c>
      <c r="Y18" s="5" t="str">
        <f t="shared" si="1"/>
        <v>Computerised-CBT (CCBT)</v>
      </c>
      <c r="Z18" s="5" t="str">
        <f>FIXED(EXP('WinBUGS output'!N17),2)</f>
        <v>5.44</v>
      </c>
      <c r="AA18" s="5" t="str">
        <f>FIXED(EXP('WinBUGS output'!M17),2)</f>
        <v>0.47</v>
      </c>
      <c r="AB18" s="5" t="str">
        <f>FIXED(EXP('WinBUGS output'!O17),2)</f>
        <v>62.43</v>
      </c>
      <c r="AF18" s="5" t="str">
        <f t="shared" si="2"/>
        <v>Pill placebo</v>
      </c>
      <c r="AG18" s="5" t="str">
        <f t="shared" si="3"/>
        <v>Combined (Cognitive and cognitive behavioural therapies individual + AD)</v>
      </c>
      <c r="AH18" s="5" t="str">
        <f>FIXED(EXP('WinBUGS output'!X17),2)</f>
        <v>2.12</v>
      </c>
      <c r="AI18" s="5" t="str">
        <f>FIXED(EXP('WinBUGS output'!W17),2)</f>
        <v>0.46</v>
      </c>
      <c r="AJ18" s="5" t="str">
        <f>FIXED(EXP('WinBUGS output'!Y17),2)</f>
        <v>10.25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Computerised-CBT (CCBT) + TAU</v>
      </c>
      <c r="E19" s="5" t="str">
        <f>FIXED('WinBUGS output'!N18,2)</f>
        <v>1.54</v>
      </c>
      <c r="F19" s="5" t="str">
        <f>FIXED('WinBUGS output'!M18,2)</f>
        <v>-0.90</v>
      </c>
      <c r="G19" s="5" t="str">
        <f>FIXED('WinBUGS output'!O18,2)</f>
        <v>4.00</v>
      </c>
      <c r="H19"/>
      <c r="I19"/>
      <c r="J19"/>
      <c r="N19">
        <v>1</v>
      </c>
      <c r="O19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Combined (Short-term psychodynamic psychotherapies + AD)</v>
      </c>
      <c r="R19" s="5" t="str">
        <f>FIXED('WinBUGS output'!X18,2)</f>
        <v>0.74</v>
      </c>
      <c r="S19" s="5" t="str">
        <f>FIXED('WinBUGS output'!W18,2)</f>
        <v>-1.33</v>
      </c>
      <c r="T19" s="5" t="str">
        <f>FIXED('WinBUGS output'!Y18,2)</f>
        <v>2.83</v>
      </c>
      <c r="X19" s="5" t="str">
        <f t="shared" si="0"/>
        <v>Pill placebo</v>
      </c>
      <c r="Y19" s="5" t="str">
        <f t="shared" si="1"/>
        <v>Computerised-CBT (CCBT) + TAU</v>
      </c>
      <c r="Z19" s="5" t="str">
        <f>FIXED(EXP('WinBUGS output'!N18),2)</f>
        <v>4.68</v>
      </c>
      <c r="AA19" s="5" t="str">
        <f>FIXED(EXP('WinBUGS output'!M18),2)</f>
        <v>0.41</v>
      </c>
      <c r="AB19" s="5" t="str">
        <f>FIXED(EXP('WinBUGS output'!O18),2)</f>
        <v>54.38</v>
      </c>
      <c r="AF19" s="5" t="str">
        <f t="shared" si="2"/>
        <v>Pill placebo</v>
      </c>
      <c r="AG19" s="5" t="str">
        <f t="shared" si="3"/>
        <v>Combined (Short-term psychodynamic psychotherapies + AD)</v>
      </c>
      <c r="AH19" s="5" t="str">
        <f>FIXED(EXP('WinBUGS output'!X18),2)</f>
        <v>2.10</v>
      </c>
      <c r="AI19" s="5" t="str">
        <f>FIXED(EXP('WinBUGS output'!W18),2)</f>
        <v>0.26</v>
      </c>
      <c r="AJ19" s="5" t="str">
        <f>FIXED(EXP('WinBUGS output'!Y18),2)</f>
        <v>16.93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Computerised-problem solving therapy</v>
      </c>
      <c r="E20" s="5" t="str">
        <f>FIXED('WinBUGS output'!N19,2)</f>
        <v>1.63</v>
      </c>
      <c r="F20" s="5" t="str">
        <f>FIXED('WinBUGS output'!M19,2)</f>
        <v>-0.90</v>
      </c>
      <c r="G20" s="5" t="str">
        <f>FIXED('WinBUGS output'!O19,2)</f>
        <v>4.14</v>
      </c>
      <c r="H20"/>
      <c r="I20"/>
      <c r="J20"/>
      <c r="N20">
        <v>1</v>
      </c>
      <c r="O20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Combined (Long-term psychodynamic psychotherapies + AD)</v>
      </c>
      <c r="R20" s="5" t="str">
        <f>FIXED('WinBUGS output'!X19,2)</f>
        <v>2.13</v>
      </c>
      <c r="S20" s="5" t="str">
        <f>FIXED('WinBUGS output'!W19,2)</f>
        <v>0.38</v>
      </c>
      <c r="T20" s="5" t="str">
        <f>FIXED('WinBUGS output'!Y19,2)</f>
        <v>3.90</v>
      </c>
      <c r="X20" s="5" t="str">
        <f t="shared" si="0"/>
        <v>Pill placebo</v>
      </c>
      <c r="Y20" s="5" t="str">
        <f t="shared" si="1"/>
        <v>Computerised-problem solving therapy</v>
      </c>
      <c r="Z20" s="5" t="str">
        <f>FIXED(EXP('WinBUGS output'!N19),2)</f>
        <v>5.08</v>
      </c>
      <c r="AA20" s="5" t="str">
        <f>FIXED(EXP('WinBUGS output'!M19),2)</f>
        <v>0.41</v>
      </c>
      <c r="AB20" s="5" t="str">
        <f>FIXED(EXP('WinBUGS output'!O19),2)</f>
        <v>62.93</v>
      </c>
      <c r="AF20" s="5" t="str">
        <f t="shared" si="2"/>
        <v>Pill placebo</v>
      </c>
      <c r="AG20" s="5" t="str">
        <f t="shared" si="3"/>
        <v>Combined (Long-term psychodynamic psychotherapies + AD)</v>
      </c>
      <c r="AH20" s="5" t="str">
        <f>FIXED(EXP('WinBUGS output'!X19),2)</f>
        <v>8.44</v>
      </c>
      <c r="AI20" s="5" t="str">
        <f>FIXED(EXP('WinBUGS output'!W19),2)</f>
        <v>1.46</v>
      </c>
      <c r="AJ20" s="5" t="str">
        <f>FIXED(EXP('WinBUGS output'!Y19),2)</f>
        <v>49.40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Interpersonal psychotherapy (IPT)</v>
      </c>
      <c r="E21" s="5" t="str">
        <f>FIXED('WinBUGS output'!N20,2)</f>
        <v>2.62</v>
      </c>
      <c r="F21" s="5" t="str">
        <f>FIXED('WinBUGS output'!M20,2)</f>
        <v>0.46</v>
      </c>
      <c r="G21" s="5" t="str">
        <f>FIXED('WinBUGS output'!O20,2)</f>
        <v>4.83</v>
      </c>
      <c r="H21"/>
      <c r="I21"/>
      <c r="J21"/>
      <c r="N21">
        <v>2</v>
      </c>
      <c r="O21">
        <v>3</v>
      </c>
      <c r="P21" s="5" t="str">
        <f>VLOOKUP('Direct lors'!N21,'WinBUGS output'!D:F,3,FALSE)</f>
        <v>No treatment</v>
      </c>
      <c r="Q21" s="5" t="str">
        <f>VLOOKUP('Direct lors'!O21,'WinBUGS output'!D:F,3,FALSE)</f>
        <v>TAU</v>
      </c>
      <c r="R21" s="5" t="str">
        <f>FIXED('WinBUGS output'!X20,2)</f>
        <v>0.07</v>
      </c>
      <c r="S21" s="5" t="str">
        <f>FIXED('WinBUGS output'!W20,2)</f>
        <v>-2.09</v>
      </c>
      <c r="T21" s="5" t="str">
        <f>FIXED('WinBUGS output'!Y20,2)</f>
        <v>2.21</v>
      </c>
      <c r="X21" s="5" t="str">
        <f t="shared" si="0"/>
        <v>Pill placebo</v>
      </c>
      <c r="Y21" s="5" t="str">
        <f t="shared" si="1"/>
        <v>Interpersonal psychotherapy (IPT)</v>
      </c>
      <c r="Z21" s="5" t="str">
        <f>FIXED(EXP('WinBUGS output'!N20),2)</f>
        <v>13.69</v>
      </c>
      <c r="AA21" s="5" t="str">
        <f>FIXED(EXP('WinBUGS output'!M20),2)</f>
        <v>1.58</v>
      </c>
      <c r="AB21" s="5" t="str">
        <f>FIXED(EXP('WinBUGS output'!O20),2)</f>
        <v>125.34</v>
      </c>
      <c r="AF21" s="5" t="str">
        <f t="shared" si="2"/>
        <v>No treatment</v>
      </c>
      <c r="AG21" s="5" t="str">
        <f t="shared" si="3"/>
        <v>TAU</v>
      </c>
      <c r="AH21" s="5" t="str">
        <f>FIXED(EXP('WinBUGS output'!X20),2)</f>
        <v>1.07</v>
      </c>
      <c r="AI21" s="5" t="str">
        <f>FIXED(EXP('WinBUGS output'!W20),2)</f>
        <v>0.12</v>
      </c>
      <c r="AJ21" s="5" t="str">
        <f>FIXED(EXP('WinBUGS output'!Y20),2)</f>
        <v>9.13</v>
      </c>
    </row>
    <row r="22" spans="1:36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Behavioural activation (BA)</v>
      </c>
      <c r="E22" s="5" t="str">
        <f>FIXED('WinBUGS output'!N21,2)</f>
        <v>2.47</v>
      </c>
      <c r="F22" s="5" t="str">
        <f>FIXED('WinBUGS output'!M21,2)</f>
        <v>0.44</v>
      </c>
      <c r="G22" s="5" t="str">
        <f>FIXED('WinBUGS output'!O21,2)</f>
        <v>4.52</v>
      </c>
      <c r="H22"/>
      <c r="I22"/>
      <c r="J22"/>
      <c r="N22">
        <v>2</v>
      </c>
      <c r="O22">
        <v>4</v>
      </c>
      <c r="P22" s="5" t="str">
        <f>VLOOKUP('Direct lors'!N22,'WinBUGS output'!D:F,3,FALSE)</f>
        <v>No treatment</v>
      </c>
      <c r="Q22" s="5" t="str">
        <f>VLOOKUP('Direct lors'!O22,'WinBUGS output'!D:F,3,FALSE)</f>
        <v>Exercise</v>
      </c>
      <c r="R22" s="5" t="str">
        <f>FIXED('WinBUGS output'!X21,2)</f>
        <v>0.77</v>
      </c>
      <c r="S22" s="5" t="str">
        <f>FIXED('WinBUGS output'!W21,2)</f>
        <v>-1.99</v>
      </c>
      <c r="T22" s="5" t="str">
        <f>FIXED('WinBUGS output'!Y21,2)</f>
        <v>3.53</v>
      </c>
      <c r="X22" s="5" t="str">
        <f t="shared" si="0"/>
        <v>Pill placebo</v>
      </c>
      <c r="Y22" s="5" t="str">
        <f t="shared" si="1"/>
        <v>Behavioural activation (BA)</v>
      </c>
      <c r="Z22" s="5" t="str">
        <f>FIXED(EXP('WinBUGS output'!N21),2)</f>
        <v>11.78</v>
      </c>
      <c r="AA22" s="5" t="str">
        <f>FIXED(EXP('WinBUGS output'!M21),2)</f>
        <v>1.55</v>
      </c>
      <c r="AB22" s="5" t="str">
        <f>FIXED(EXP('WinBUGS output'!O21),2)</f>
        <v>91.38</v>
      </c>
      <c r="AF22" s="5" t="str">
        <f t="shared" si="2"/>
        <v>No treatment</v>
      </c>
      <c r="AG22" s="5" t="str">
        <f t="shared" si="3"/>
        <v>Exercise</v>
      </c>
      <c r="AH22" s="5" t="str">
        <f>FIXED(EXP('WinBUGS output'!X21),2)</f>
        <v>2.17</v>
      </c>
      <c r="AI22" s="5" t="str">
        <f>FIXED(EXP('WinBUGS output'!W21),2)</f>
        <v>0.14</v>
      </c>
      <c r="AJ22" s="5" t="str">
        <f>FIXED(EXP('WinBUGS output'!Y21),2)</f>
        <v>34.19</v>
      </c>
    </row>
    <row r="23" spans="1:36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Behavioural activation (BA) + TAU</v>
      </c>
      <c r="E23" s="5" t="str">
        <f>FIXED('WinBUGS output'!N22,2)</f>
        <v>2.49</v>
      </c>
      <c r="F23" s="5" t="str">
        <f>FIXED('WinBUGS output'!M22,2)</f>
        <v>0.32</v>
      </c>
      <c r="G23" s="5" t="str">
        <f>FIXED('WinBUGS output'!O22,2)</f>
        <v>4.68</v>
      </c>
      <c r="H23"/>
      <c r="I23"/>
      <c r="J23"/>
      <c r="N23">
        <v>2</v>
      </c>
      <c r="O23">
        <v>5</v>
      </c>
      <c r="P23" s="5" t="str">
        <f>VLOOKUP('Direct lors'!N23,'WinBUGS output'!D:F,3,FALSE)</f>
        <v>No treatment</v>
      </c>
      <c r="Q23" s="5" t="str">
        <f>VLOOKUP('Direct lors'!O23,'WinBUGS output'!D:F,3,FALSE)</f>
        <v>TCA</v>
      </c>
      <c r="R23" s="5" t="str">
        <f>FIXED('WinBUGS output'!X22,2)</f>
        <v>-0.96</v>
      </c>
      <c r="S23" s="5" t="str">
        <f>FIXED('WinBUGS output'!W22,2)</f>
        <v>-3.86</v>
      </c>
      <c r="T23" s="5" t="str">
        <f>FIXED('WinBUGS output'!Y22,2)</f>
        <v>1.92</v>
      </c>
      <c r="X23" s="5" t="str">
        <f t="shared" si="0"/>
        <v>Pill placebo</v>
      </c>
      <c r="Y23" s="5" t="str">
        <f t="shared" si="1"/>
        <v>Behavioural activation (BA) + TAU</v>
      </c>
      <c r="Z23" s="5" t="str">
        <f>FIXED(EXP('WinBUGS output'!N22),2)</f>
        <v>12.09</v>
      </c>
      <c r="AA23" s="5" t="str">
        <f>FIXED(EXP('WinBUGS output'!M22),2)</f>
        <v>1.37</v>
      </c>
      <c r="AB23" s="5" t="str">
        <f>FIXED(EXP('WinBUGS output'!O22),2)</f>
        <v>107.34</v>
      </c>
      <c r="AF23" s="5" t="str">
        <f t="shared" si="2"/>
        <v>No treatment</v>
      </c>
      <c r="AG23" s="5" t="str">
        <f t="shared" si="3"/>
        <v>TCA</v>
      </c>
      <c r="AH23" s="5" t="str">
        <f>FIXED(EXP('WinBUGS output'!X22),2)</f>
        <v>0.38</v>
      </c>
      <c r="AI23" s="5" t="str">
        <f>FIXED(EXP('WinBUGS output'!W22),2)</f>
        <v>0.02</v>
      </c>
      <c r="AJ23" s="5" t="str">
        <f>FIXED(EXP('WinBUGS output'!Y22),2)</f>
        <v>6.81</v>
      </c>
    </row>
    <row r="24" spans="1:36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CBT individual (under 15 sessions) + TAU</v>
      </c>
      <c r="E24" s="5" t="str">
        <f>FIXED('WinBUGS output'!N23,2)</f>
        <v>2.44</v>
      </c>
      <c r="F24" s="5" t="str">
        <f>FIXED('WinBUGS output'!M23,2)</f>
        <v>0.55</v>
      </c>
      <c r="G24" s="5" t="str">
        <f>FIXED('WinBUGS output'!O23,2)</f>
        <v>4.32</v>
      </c>
      <c r="H24"/>
      <c r="I24"/>
      <c r="J24"/>
      <c r="N24">
        <v>2</v>
      </c>
      <c r="O24">
        <v>6</v>
      </c>
      <c r="P24" s="5" t="str">
        <f>VLOOKUP('Direct lors'!N24,'WinBUGS output'!D:F,3,FALSE)</f>
        <v>No treatment</v>
      </c>
      <c r="Q24" s="5" t="str">
        <f>VLOOKUP('Direct lors'!O24,'WinBUGS output'!D:F,3,FALSE)</f>
        <v>SSRI</v>
      </c>
      <c r="R24" s="5" t="str">
        <f>FIXED('WinBUGS output'!X23,2)</f>
        <v>-1.12</v>
      </c>
      <c r="S24" s="5" t="str">
        <f>FIXED('WinBUGS output'!W23,2)</f>
        <v>-4.00</v>
      </c>
      <c r="T24" s="5" t="str">
        <f>FIXED('WinBUGS output'!Y23,2)</f>
        <v>1.77</v>
      </c>
      <c r="X24" s="5" t="str">
        <f t="shared" si="0"/>
        <v>Pill placebo</v>
      </c>
      <c r="Y24" s="5" t="str">
        <f t="shared" si="1"/>
        <v>CBT individual (under 15 sessions) + TAU</v>
      </c>
      <c r="Z24" s="5" t="str">
        <f>FIXED(EXP('WinBUGS output'!N23),2)</f>
        <v>11.44</v>
      </c>
      <c r="AA24" s="5" t="str">
        <f>FIXED(EXP('WinBUGS output'!M23),2)</f>
        <v>1.73</v>
      </c>
      <c r="AB24" s="5" t="str">
        <f>FIXED(EXP('WinBUGS output'!O23),2)</f>
        <v>74.89</v>
      </c>
      <c r="AF24" s="5" t="str">
        <f t="shared" si="2"/>
        <v>No treatment</v>
      </c>
      <c r="AG24" s="5" t="str">
        <f t="shared" si="3"/>
        <v>SSRI</v>
      </c>
      <c r="AH24" s="5" t="str">
        <f>FIXED(EXP('WinBUGS output'!X23),2)</f>
        <v>0.33</v>
      </c>
      <c r="AI24" s="5" t="str">
        <f>FIXED(EXP('WinBUGS output'!W23),2)</f>
        <v>0.02</v>
      </c>
      <c r="AJ24" s="5" t="str">
        <f>FIXED(EXP('WinBUGS output'!Y23),2)</f>
        <v>5.86</v>
      </c>
    </row>
    <row r="25" spans="1:36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CBT individual (over 15 sessions)</v>
      </c>
      <c r="E25" s="5" t="str">
        <f>FIXED('WinBUGS output'!N24,2)</f>
        <v>2.59</v>
      </c>
      <c r="F25" s="5" t="str">
        <f>FIXED('WinBUGS output'!M24,2)</f>
        <v>0.98</v>
      </c>
      <c r="G25" s="5" t="str">
        <f>FIXED('WinBUGS output'!O24,2)</f>
        <v>4.27</v>
      </c>
      <c r="H25"/>
      <c r="I25"/>
      <c r="J25"/>
      <c r="N25">
        <v>2</v>
      </c>
      <c r="O25">
        <v>7</v>
      </c>
      <c r="P25" s="5" t="str">
        <f>VLOOKUP('Direct lors'!N25,'WinBUGS output'!D:F,3,FALSE)</f>
        <v>No treatment</v>
      </c>
      <c r="Q25" s="5" t="str">
        <f>VLOOKUP('Direct lors'!O25,'WinBUGS output'!D:F,3,FALSE)</f>
        <v>Mirtazapine</v>
      </c>
      <c r="R25" s="5" t="str">
        <f>FIXED('WinBUGS output'!X24,2)</f>
        <v>-1.14</v>
      </c>
      <c r="S25" s="5" t="str">
        <f>FIXED('WinBUGS output'!W24,2)</f>
        <v>-4.18</v>
      </c>
      <c r="T25" s="5" t="str">
        <f>FIXED('WinBUGS output'!Y24,2)</f>
        <v>1.90</v>
      </c>
      <c r="X25" s="5" t="str">
        <f t="shared" si="0"/>
        <v>Pill placebo</v>
      </c>
      <c r="Y25" s="5" t="str">
        <f t="shared" si="1"/>
        <v>CBT individual (over 15 sessions)</v>
      </c>
      <c r="Z25" s="5" t="str">
        <f>FIXED(EXP('WinBUGS output'!N24),2)</f>
        <v>13.37</v>
      </c>
      <c r="AA25" s="5" t="str">
        <f>FIXED(EXP('WinBUGS output'!M24),2)</f>
        <v>2.68</v>
      </c>
      <c r="AB25" s="5" t="str">
        <f>FIXED(EXP('WinBUGS output'!O24),2)</f>
        <v>71.16</v>
      </c>
      <c r="AF25" s="5" t="str">
        <f t="shared" si="2"/>
        <v>No treatment</v>
      </c>
      <c r="AG25" s="5" t="str">
        <f t="shared" si="3"/>
        <v>Mirtazapine</v>
      </c>
      <c r="AH25" s="5" t="str">
        <f>FIXED(EXP('WinBUGS output'!X24),2)</f>
        <v>0.32</v>
      </c>
      <c r="AI25" s="5" t="str">
        <f>FIXED(EXP('WinBUGS output'!W24),2)</f>
        <v>0.02</v>
      </c>
      <c r="AJ25" s="5" t="str">
        <f>FIXED(EXP('WinBUGS output'!Y24),2)</f>
        <v>6.69</v>
      </c>
    </row>
    <row r="26" spans="1:36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CBT group (over 15 sessions) + TAU</v>
      </c>
      <c r="E26" s="5" t="str">
        <f>FIXED('WinBUGS output'!N25,2)</f>
        <v>2.13</v>
      </c>
      <c r="F26" s="5" t="str">
        <f>FIXED('WinBUGS output'!M25,2)</f>
        <v>-0.51</v>
      </c>
      <c r="G26" s="5" t="str">
        <f>FIXED('WinBUGS output'!O25,2)</f>
        <v>4.83</v>
      </c>
      <c r="H26"/>
      <c r="I26"/>
      <c r="J26"/>
      <c r="N26">
        <v>2</v>
      </c>
      <c r="O26">
        <v>8</v>
      </c>
      <c r="P26" s="5" t="str">
        <f>VLOOKUP('Direct lors'!N26,'WinBUGS output'!D:F,3,FALSE)</f>
        <v>No treatment</v>
      </c>
      <c r="Q26" s="5" t="str">
        <f>VLOOKUP('Direct lors'!O26,'WinBUGS output'!D:F,3,FALSE)</f>
        <v>Short-term psychodynamic psychotherapies</v>
      </c>
      <c r="R26" s="5" t="str">
        <f>FIXED('WinBUGS output'!X25,2)</f>
        <v>0.98</v>
      </c>
      <c r="S26" s="5" t="str">
        <f>FIXED('WinBUGS output'!W25,2)</f>
        <v>-2.68</v>
      </c>
      <c r="T26" s="5" t="str">
        <f>FIXED('WinBUGS output'!Y25,2)</f>
        <v>5.22</v>
      </c>
      <c r="X26" s="5" t="str">
        <f t="shared" si="0"/>
        <v>Pill placebo</v>
      </c>
      <c r="Y26" s="5" t="str">
        <f t="shared" si="1"/>
        <v>CBT group (over 15 sessions) + TAU</v>
      </c>
      <c r="Z26" s="5" t="str">
        <f>FIXED(EXP('WinBUGS output'!N25),2)</f>
        <v>8.43</v>
      </c>
      <c r="AA26" s="5" t="str">
        <f>FIXED(EXP('WinBUGS output'!M25),2)</f>
        <v>0.60</v>
      </c>
      <c r="AB26" s="5" t="str">
        <f>FIXED(EXP('WinBUGS output'!O25),2)</f>
        <v>124.96</v>
      </c>
      <c r="AF26" s="5" t="str">
        <f t="shared" si="2"/>
        <v>No treatment</v>
      </c>
      <c r="AG26" s="5" t="str">
        <f t="shared" si="3"/>
        <v>Short-term psychodynamic psychotherapies</v>
      </c>
      <c r="AH26" s="5" t="str">
        <f>FIXED(EXP('WinBUGS output'!X25),2)</f>
        <v>2.66</v>
      </c>
      <c r="AI26" s="5" t="str">
        <f>FIXED(EXP('WinBUGS output'!W25),2)</f>
        <v>0.07</v>
      </c>
      <c r="AJ26" s="5" t="str">
        <f>FIXED(EXP('WinBUGS output'!Y25),2)</f>
        <v>184.20</v>
      </c>
    </row>
    <row r="27" spans="1:36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CBT individual (under 15 sessions) + escitalopram</v>
      </c>
      <c r="E27" s="5" t="str">
        <f>FIXED('WinBUGS output'!N26,2)</f>
        <v>0.69</v>
      </c>
      <c r="F27" s="5" t="str">
        <f>FIXED('WinBUGS output'!M26,2)</f>
        <v>-0.75</v>
      </c>
      <c r="G27" s="5" t="str">
        <f>FIXED('WinBUGS output'!O26,2)</f>
        <v>2.16</v>
      </c>
      <c r="H27"/>
      <c r="I27"/>
      <c r="J27"/>
      <c r="N27">
        <v>2</v>
      </c>
      <c r="O27">
        <v>9</v>
      </c>
      <c r="P27" s="5" t="str">
        <f>VLOOKUP('Direct lors'!N27,'WinBUGS output'!D:F,3,FALSE)</f>
        <v>No treatment</v>
      </c>
      <c r="Q27" s="5" t="str">
        <f>VLOOKUP('Direct lors'!O27,'WinBUGS output'!D:F,3,FALSE)</f>
        <v>Long-term psychodynamic psychotherapies</v>
      </c>
      <c r="R27" s="5" t="str">
        <f>FIXED('WinBUGS output'!X26,2)</f>
        <v>1.28</v>
      </c>
      <c r="S27" s="5" t="str">
        <f>FIXED('WinBUGS output'!W26,2)</f>
        <v>-2.01</v>
      </c>
      <c r="T27" s="5" t="str">
        <f>FIXED('WinBUGS output'!Y26,2)</f>
        <v>4.57</v>
      </c>
      <c r="X27" s="5" t="str">
        <f t="shared" si="0"/>
        <v>Pill placebo</v>
      </c>
      <c r="Y27" s="5" t="str">
        <f t="shared" si="1"/>
        <v>CBT individual (under 15 sessions) + escitalopram</v>
      </c>
      <c r="Z27" s="5" t="str">
        <f>FIXED(EXP('WinBUGS output'!N26),2)</f>
        <v>1.99</v>
      </c>
      <c r="AA27" s="5" t="str">
        <f>FIXED(EXP('WinBUGS output'!M26),2)</f>
        <v>0.47</v>
      </c>
      <c r="AB27" s="5" t="str">
        <f>FIXED(EXP('WinBUGS output'!O26),2)</f>
        <v>8.67</v>
      </c>
      <c r="AF27" s="5" t="str">
        <f t="shared" si="2"/>
        <v>No treatment</v>
      </c>
      <c r="AG27" s="5" t="str">
        <f t="shared" si="3"/>
        <v>Long-term psychodynamic psychotherapies</v>
      </c>
      <c r="AH27" s="5" t="str">
        <f>FIXED(EXP('WinBUGS output'!X26),2)</f>
        <v>3.60</v>
      </c>
      <c r="AI27" s="5" t="str">
        <f>FIXED(EXP('WinBUGS output'!W26),2)</f>
        <v>0.13</v>
      </c>
      <c r="AJ27" s="5" t="str">
        <f>FIXED(EXP('WinBUGS output'!Y26),2)</f>
        <v>96.45</v>
      </c>
    </row>
    <row r="28" spans="1:36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CBT individual (over 15 sessions) + amitriptyline</v>
      </c>
      <c r="E28" s="5" t="str">
        <f>FIXED('WinBUGS output'!N27,2)</f>
        <v>0.81</v>
      </c>
      <c r="F28" s="5" t="str">
        <f>FIXED('WinBUGS output'!M27,2)</f>
        <v>-0.79</v>
      </c>
      <c r="G28" s="5" t="str">
        <f>FIXED('WinBUGS output'!O27,2)</f>
        <v>2.47</v>
      </c>
      <c r="H28"/>
      <c r="I28"/>
      <c r="J28"/>
      <c r="N28">
        <v>2</v>
      </c>
      <c r="O28">
        <v>10</v>
      </c>
      <c r="P28" s="5" t="str">
        <f>VLOOKUP('Direct lors'!N28,'WinBUGS output'!D:F,3,FALSE)</f>
        <v>No treatment</v>
      </c>
      <c r="Q28" s="5" t="str">
        <f>VLOOKUP('Direct lors'!O28,'WinBUGS output'!D:F,3,FALSE)</f>
        <v>Self-help with support</v>
      </c>
      <c r="R28" s="5" t="str">
        <f>FIXED('WinBUGS output'!X27,2)</f>
        <v>2.84</v>
      </c>
      <c r="S28" s="5" t="str">
        <f>FIXED('WinBUGS output'!W27,2)</f>
        <v>0.24</v>
      </c>
      <c r="T28" s="5" t="str">
        <f>FIXED('WinBUGS output'!Y27,2)</f>
        <v>6.56</v>
      </c>
      <c r="X28" s="5" t="str">
        <f t="shared" si="0"/>
        <v>Pill placebo</v>
      </c>
      <c r="Y28" s="5" t="str">
        <f t="shared" si="1"/>
        <v>CBT individual (over 15 sessions) + amitriptyline</v>
      </c>
      <c r="Z28" s="5" t="str">
        <f>FIXED(EXP('WinBUGS output'!N27),2)</f>
        <v>2.25</v>
      </c>
      <c r="AA28" s="5" t="str">
        <f>FIXED(EXP('WinBUGS output'!M27),2)</f>
        <v>0.46</v>
      </c>
      <c r="AB28" s="5" t="str">
        <f>FIXED(EXP('WinBUGS output'!O27),2)</f>
        <v>11.80</v>
      </c>
      <c r="AF28" s="5" t="str">
        <f t="shared" si="2"/>
        <v>No treatment</v>
      </c>
      <c r="AG28" s="5" t="str">
        <f t="shared" si="3"/>
        <v>Self-help with support</v>
      </c>
      <c r="AH28" s="5" t="str">
        <f>FIXED(EXP('WinBUGS output'!X27),2)</f>
        <v>17.15</v>
      </c>
      <c r="AI28" s="5" t="str">
        <f>FIXED(EXP('WinBUGS output'!W27),2)</f>
        <v>1.27</v>
      </c>
      <c r="AJ28" s="5" t="str">
        <f>FIXED(EXP('WinBUGS output'!Y27),2)</f>
        <v>706.27</v>
      </c>
    </row>
    <row r="29" spans="1:36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Short-term psychodynamic psychotherapy individual + any TCA</v>
      </c>
      <c r="E29" s="5" t="str">
        <f>FIXED('WinBUGS output'!N28,2)</f>
        <v>0.74</v>
      </c>
      <c r="F29" s="5" t="str">
        <f>FIXED('WinBUGS output'!M28,2)</f>
        <v>-1.20</v>
      </c>
      <c r="G29" s="5" t="str">
        <f>FIXED('WinBUGS output'!O28,2)</f>
        <v>2.69</v>
      </c>
      <c r="H29"/>
      <c r="I29"/>
      <c r="J29"/>
      <c r="N29">
        <v>2</v>
      </c>
      <c r="O29">
        <v>11</v>
      </c>
      <c r="P29" s="5" t="str">
        <f>VLOOKUP('Direct lors'!N29,'WinBUGS output'!D:F,3,FALSE)</f>
        <v>No treatment</v>
      </c>
      <c r="Q29" s="5" t="str">
        <f>VLOOKUP('Direct lors'!O29,'WinBUGS output'!D:F,3,FALSE)</f>
        <v>Self-help</v>
      </c>
      <c r="R29" s="5" t="str">
        <f>FIXED('WinBUGS output'!X28,2)</f>
        <v>0.36</v>
      </c>
      <c r="S29" s="5" t="str">
        <f>FIXED('WinBUGS output'!W28,2)</f>
        <v>-1.23</v>
      </c>
      <c r="T29" s="5" t="str">
        <f>FIXED('WinBUGS output'!Y28,2)</f>
        <v>1.94</v>
      </c>
      <c r="X29" s="5" t="str">
        <f t="shared" si="0"/>
        <v>Pill placebo</v>
      </c>
      <c r="Y29" s="5" t="str">
        <f t="shared" si="1"/>
        <v>Short-term psychodynamic psychotherapy individual + any TCA</v>
      </c>
      <c r="Z29" s="5" t="str">
        <f>FIXED(EXP('WinBUGS output'!N28),2)</f>
        <v>2.10</v>
      </c>
      <c r="AA29" s="5" t="str">
        <f>FIXED(EXP('WinBUGS output'!M28),2)</f>
        <v>0.30</v>
      </c>
      <c r="AB29" s="5" t="str">
        <f>FIXED(EXP('WinBUGS output'!O28),2)</f>
        <v>14.70</v>
      </c>
      <c r="AF29" s="5" t="str">
        <f t="shared" si="2"/>
        <v>No treatment</v>
      </c>
      <c r="AG29" s="5" t="str">
        <f t="shared" si="3"/>
        <v>Self-help</v>
      </c>
      <c r="AH29" s="5" t="str">
        <f>FIXED(EXP('WinBUGS output'!X28),2)</f>
        <v>1.43</v>
      </c>
      <c r="AI29" s="5" t="str">
        <f>FIXED(EXP('WinBUGS output'!W28),2)</f>
        <v>0.29</v>
      </c>
      <c r="AJ29" s="5" t="str">
        <f>FIXED(EXP('WinBUGS output'!Y28),2)</f>
        <v>6.94</v>
      </c>
    </row>
    <row r="30" spans="1:36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Long-term psychodynamic psychotherapy individual + fluoxetine</v>
      </c>
      <c r="E30" s="5" t="str">
        <f>FIXED('WinBUGS output'!N29,2)</f>
        <v>2.13</v>
      </c>
      <c r="F30" s="5" t="str">
        <f>FIXED('WinBUGS output'!M29,2)</f>
        <v>0.57</v>
      </c>
      <c r="G30" s="5" t="str">
        <f>FIXED('WinBUGS output'!O29,2)</f>
        <v>3.72</v>
      </c>
      <c r="H30"/>
      <c r="I30"/>
      <c r="J30"/>
      <c r="N30">
        <v>2</v>
      </c>
      <c r="O30">
        <v>12</v>
      </c>
      <c r="P30" s="5" t="str">
        <f>VLOOKUP('Direct lors'!N30,'WinBUGS output'!D:F,3,FALSE)</f>
        <v>No treatment</v>
      </c>
      <c r="Q30" s="5" t="str">
        <f>VLOOKUP('Direct lors'!O30,'WinBUGS output'!D:F,3,FALSE)</f>
        <v>Interpersonal psychotherapy (IPT)</v>
      </c>
      <c r="R30" s="5" t="str">
        <f>FIXED('WinBUGS output'!X29,2)</f>
        <v>1.35</v>
      </c>
      <c r="S30" s="5" t="str">
        <f>FIXED('WinBUGS output'!W29,2)</f>
        <v>-1.53</v>
      </c>
      <c r="T30" s="5" t="str">
        <f>FIXED('WinBUGS output'!Y29,2)</f>
        <v>4.26</v>
      </c>
      <c r="X30" s="5" t="str">
        <f t="shared" si="0"/>
        <v>Pill placebo</v>
      </c>
      <c r="Y30" s="5" t="str">
        <f t="shared" si="1"/>
        <v>Long-term psychodynamic psychotherapy individual + fluoxetine</v>
      </c>
      <c r="Z30" s="5" t="str">
        <f>FIXED(EXP('WinBUGS output'!N29),2)</f>
        <v>8.44</v>
      </c>
      <c r="AA30" s="5" t="str">
        <f>FIXED(EXP('WinBUGS output'!M29),2)</f>
        <v>1.76</v>
      </c>
      <c r="AB30" s="5" t="str">
        <f>FIXED(EXP('WinBUGS output'!O29),2)</f>
        <v>41.35</v>
      </c>
      <c r="AF30" s="5" t="str">
        <f t="shared" si="2"/>
        <v>No treatment</v>
      </c>
      <c r="AG30" s="5" t="str">
        <f t="shared" si="3"/>
        <v>Interpersonal psychotherapy (IPT)</v>
      </c>
      <c r="AH30" s="5" t="str">
        <f>FIXED(EXP('WinBUGS output'!X29),2)</f>
        <v>3.85</v>
      </c>
      <c r="AI30" s="5" t="str">
        <f>FIXED(EXP('WinBUGS output'!W29),2)</f>
        <v>0.22</v>
      </c>
      <c r="AJ30" s="5" t="str">
        <f>FIXED(EXP('WinBUGS output'!Y29),2)</f>
        <v>70.74</v>
      </c>
    </row>
    <row r="31" spans="1:36" x14ac:dyDescent="0.25">
      <c r="A31">
        <v>2</v>
      </c>
      <c r="B31">
        <v>3</v>
      </c>
      <c r="C31" s="5" t="str">
        <f>VLOOKUP(A31,'WinBUGS output'!A:C,3,FALSE)</f>
        <v>Waitlist</v>
      </c>
      <c r="D31" s="5" t="str">
        <f>VLOOKUP(B31,'WinBUGS output'!A:C,3,FALSE)</f>
        <v>TAU</v>
      </c>
      <c r="E31" s="5" t="str">
        <f>FIXED('WinBUGS output'!N30,2)</f>
        <v>0.07</v>
      </c>
      <c r="F31" s="5" t="str">
        <f>FIXED('WinBUGS output'!M30,2)</f>
        <v>-1.80</v>
      </c>
      <c r="G31" s="5" t="str">
        <f>FIXED('WinBUGS output'!O30,2)</f>
        <v>1.93</v>
      </c>
      <c r="H31"/>
      <c r="I31"/>
      <c r="J31"/>
      <c r="N31">
        <v>2</v>
      </c>
      <c r="O31">
        <v>13</v>
      </c>
      <c r="P31" s="5" t="str">
        <f>VLOOKUP('Direct lors'!N31,'WinBUGS output'!D:F,3,FALSE)</f>
        <v>No treatment</v>
      </c>
      <c r="Q31" s="5" t="str">
        <f>VLOOKUP('Direct lors'!O31,'WinBUGS output'!D:F,3,FALSE)</f>
        <v>Behavioural therapies (individual)</v>
      </c>
      <c r="R31" s="5" t="str">
        <f>FIXED('WinBUGS output'!X30,2)</f>
        <v>1.20</v>
      </c>
      <c r="S31" s="5" t="str">
        <f>FIXED('WinBUGS output'!W30,2)</f>
        <v>-1.14</v>
      </c>
      <c r="T31" s="5" t="str">
        <f>FIXED('WinBUGS output'!Y30,2)</f>
        <v>3.63</v>
      </c>
      <c r="X31" s="5" t="str">
        <f t="shared" si="0"/>
        <v>Waitlist</v>
      </c>
      <c r="Y31" s="5" t="str">
        <f t="shared" si="1"/>
        <v>TAU</v>
      </c>
      <c r="Z31" s="5" t="str">
        <f>FIXED(EXP('WinBUGS output'!N30),2)</f>
        <v>1.07</v>
      </c>
      <c r="AA31" s="5" t="str">
        <f>FIXED(EXP('WinBUGS output'!M30),2)</f>
        <v>0.17</v>
      </c>
      <c r="AB31" s="5" t="str">
        <f>FIXED(EXP('WinBUGS output'!O30),2)</f>
        <v>6.90</v>
      </c>
      <c r="AF31" s="5" t="str">
        <f t="shared" si="2"/>
        <v>No treatment</v>
      </c>
      <c r="AG31" s="5" t="str">
        <f t="shared" si="3"/>
        <v>Behavioural therapies (individual)</v>
      </c>
      <c r="AH31" s="5" t="str">
        <f>FIXED(EXP('WinBUGS output'!X30),2)</f>
        <v>3.33</v>
      </c>
      <c r="AI31" s="5" t="str">
        <f>FIXED(EXP('WinBUGS output'!W30),2)</f>
        <v>0.32</v>
      </c>
      <c r="AJ31" s="5" t="str">
        <f>FIXED(EXP('WinBUGS output'!Y30),2)</f>
        <v>37.64</v>
      </c>
    </row>
    <row r="32" spans="1:36" x14ac:dyDescent="0.25">
      <c r="A32">
        <v>2</v>
      </c>
      <c r="B32">
        <v>4</v>
      </c>
      <c r="C32" s="5" t="str">
        <f>VLOOKUP(A32,'WinBUGS output'!A:C,3,FALSE)</f>
        <v>Waitlist</v>
      </c>
      <c r="D32" s="5" t="str">
        <f>VLOOKUP(B32,'WinBUGS output'!A:C,3,FALSE)</f>
        <v>Exercise + TAU</v>
      </c>
      <c r="E32" s="5" t="str">
        <f>FIXED('WinBUGS output'!N31,2)</f>
        <v>0.77</v>
      </c>
      <c r="F32" s="5" t="str">
        <f>FIXED('WinBUGS output'!M31,2)</f>
        <v>-1.77</v>
      </c>
      <c r="G32" s="5" t="str">
        <f>FIXED('WinBUGS output'!O31,2)</f>
        <v>3.32</v>
      </c>
      <c r="H32"/>
      <c r="I32"/>
      <c r="J32"/>
      <c r="N32">
        <v>2</v>
      </c>
      <c r="O32">
        <v>14</v>
      </c>
      <c r="P32" s="5" t="str">
        <f>VLOOKUP('Direct lors'!N32,'WinBUGS output'!D:F,3,FALSE)</f>
        <v>No treatment</v>
      </c>
      <c r="Q32" s="5" t="str">
        <f>VLOOKUP('Direct lors'!O32,'WinBUGS output'!D:F,3,FALSE)</f>
        <v>Cognitive and cognitive behavioural therapies (individual) [CBT/CT]</v>
      </c>
      <c r="R32" s="5" t="str">
        <f>FIXED('WinBUGS output'!X31,2)</f>
        <v>1.25</v>
      </c>
      <c r="S32" s="5" t="str">
        <f>FIXED('WinBUGS output'!W31,2)</f>
        <v>-1.11</v>
      </c>
      <c r="T32" s="5" t="str">
        <f>FIXED('WinBUGS output'!Y31,2)</f>
        <v>3.63</v>
      </c>
      <c r="X32" s="5" t="str">
        <f t="shared" si="0"/>
        <v>Waitlist</v>
      </c>
      <c r="Y32" s="5" t="str">
        <f t="shared" si="1"/>
        <v>Exercise + TAU</v>
      </c>
      <c r="Z32" s="5" t="str">
        <f>FIXED(EXP('WinBUGS output'!N31),2)</f>
        <v>2.16</v>
      </c>
      <c r="AA32" s="5" t="str">
        <f>FIXED(EXP('WinBUGS output'!M31),2)</f>
        <v>0.17</v>
      </c>
      <c r="AB32" s="5" t="str">
        <f>FIXED(EXP('WinBUGS output'!O31),2)</f>
        <v>27.55</v>
      </c>
      <c r="AF32" s="5" t="str">
        <f t="shared" si="2"/>
        <v>No treatment</v>
      </c>
      <c r="AG32" s="5" t="str">
        <f t="shared" si="3"/>
        <v>Cognitive and cognitive behavioural therapies (individual) [CBT/CT]</v>
      </c>
      <c r="AH32" s="5" t="str">
        <f>FIXED(EXP('WinBUGS output'!X31),2)</f>
        <v>3.49</v>
      </c>
      <c r="AI32" s="5" t="str">
        <f>FIXED(EXP('WinBUGS output'!W31),2)</f>
        <v>0.33</v>
      </c>
      <c r="AJ32" s="5" t="str">
        <f>FIXED(EXP('WinBUGS output'!Y31),2)</f>
        <v>37.56</v>
      </c>
    </row>
    <row r="33" spans="1:36" x14ac:dyDescent="0.25">
      <c r="A33">
        <v>2</v>
      </c>
      <c r="B33">
        <v>5</v>
      </c>
      <c r="C33" s="5" t="str">
        <f>VLOOKUP(A33,'WinBUGS output'!A:C,3,FALSE)</f>
        <v>Waitlist</v>
      </c>
      <c r="D33" s="5" t="str">
        <f>VLOOKUP(B33,'WinBUGS output'!A:C,3,FALSE)</f>
        <v>Any TCA</v>
      </c>
      <c r="E33" s="5" t="str">
        <f>FIXED('WinBUGS output'!N32,2)</f>
        <v>-0.96</v>
      </c>
      <c r="F33" s="5" t="str">
        <f>FIXED('WinBUGS output'!M32,2)</f>
        <v>-3.84</v>
      </c>
      <c r="G33" s="5" t="str">
        <f>FIXED('WinBUGS output'!O32,2)</f>
        <v>1.92</v>
      </c>
      <c r="H33"/>
      <c r="I33"/>
      <c r="J33"/>
      <c r="N33">
        <v>2</v>
      </c>
      <c r="O33">
        <v>15</v>
      </c>
      <c r="P33" s="5" t="str">
        <f>VLOOKUP('Direct lors'!N33,'WinBUGS output'!D:F,3,FALSE)</f>
        <v>No treatment</v>
      </c>
      <c r="Q33" s="5" t="str">
        <f>VLOOKUP('Direct lors'!O33,'WinBUGS output'!D:F,3,FALSE)</f>
        <v>Behavioural, cognitive, or CBT groups</v>
      </c>
      <c r="R33" s="5" t="str">
        <f>FIXED('WinBUGS output'!X32,2)</f>
        <v>0.87</v>
      </c>
      <c r="S33" s="5" t="str">
        <f>FIXED('WinBUGS output'!W32,2)</f>
        <v>-1.79</v>
      </c>
      <c r="T33" s="5" t="str">
        <f>FIXED('WinBUGS output'!Y32,2)</f>
        <v>3.55</v>
      </c>
      <c r="X33" s="5" t="str">
        <f t="shared" si="0"/>
        <v>Waitlist</v>
      </c>
      <c r="Y33" s="5" t="str">
        <f t="shared" si="1"/>
        <v>Any TCA</v>
      </c>
      <c r="Z33" s="5" t="str">
        <f>FIXED(EXP('WinBUGS output'!N32),2)</f>
        <v>0.38</v>
      </c>
      <c r="AA33" s="5" t="str">
        <f>FIXED(EXP('WinBUGS output'!M32),2)</f>
        <v>0.02</v>
      </c>
      <c r="AB33" s="5" t="str">
        <f>FIXED(EXP('WinBUGS output'!O32),2)</f>
        <v>6.79</v>
      </c>
      <c r="AF33" s="5" t="str">
        <f t="shared" si="2"/>
        <v>No treatment</v>
      </c>
      <c r="AG33" s="5" t="str">
        <f t="shared" si="3"/>
        <v>Behavioural, cognitive, or CBT groups</v>
      </c>
      <c r="AH33" s="5" t="str">
        <f>FIXED(EXP('WinBUGS output'!X32),2)</f>
        <v>2.39</v>
      </c>
      <c r="AI33" s="5" t="str">
        <f>FIXED(EXP('WinBUGS output'!W32),2)</f>
        <v>0.17</v>
      </c>
      <c r="AJ33" s="5" t="str">
        <f>FIXED(EXP('WinBUGS output'!Y32),2)</f>
        <v>34.78</v>
      </c>
    </row>
    <row r="34" spans="1:36" x14ac:dyDescent="0.25">
      <c r="A34">
        <v>2</v>
      </c>
      <c r="B34">
        <v>6</v>
      </c>
      <c r="C34" s="5" t="str">
        <f>VLOOKUP(A34,'WinBUGS output'!A:C,3,FALSE)</f>
        <v>Waitlist</v>
      </c>
      <c r="D34" s="5" t="str">
        <f>VLOOKUP(B34,'WinBUGS output'!A:C,3,FALSE)</f>
        <v>Amitriptyline</v>
      </c>
      <c r="E34" s="5" t="str">
        <f>FIXED('WinBUGS output'!N33,2)</f>
        <v>-1.09</v>
      </c>
      <c r="F34" s="5" t="str">
        <f>FIXED('WinBUGS output'!M33,2)</f>
        <v>-3.87</v>
      </c>
      <c r="G34" s="5" t="str">
        <f>FIXED('WinBUGS output'!O33,2)</f>
        <v>1.73</v>
      </c>
      <c r="H34"/>
      <c r="I34"/>
      <c r="J34"/>
      <c r="N34">
        <v>2</v>
      </c>
      <c r="O34">
        <v>16</v>
      </c>
      <c r="P34" s="5" t="str">
        <f>VLOOKUP('Direct lors'!N34,'WinBUGS output'!D:F,3,FALSE)</f>
        <v>No treatment</v>
      </c>
      <c r="Q34" s="5" t="str">
        <f>VLOOKUP('Direct lors'!O34,'WinBUGS output'!D:F,3,FALSE)</f>
        <v>Combined (Cognitive and cognitive behavioural therapies individual + AD)</v>
      </c>
      <c r="R34" s="5" t="str">
        <f>FIXED('WinBUGS output'!X33,2)</f>
        <v>-0.52</v>
      </c>
      <c r="S34" s="5" t="str">
        <f>FIXED('WinBUGS output'!W33,2)</f>
        <v>-3.43</v>
      </c>
      <c r="T34" s="5" t="str">
        <f>FIXED('WinBUGS output'!Y33,2)</f>
        <v>2.40</v>
      </c>
      <c r="X34" s="5" t="str">
        <f t="shared" si="0"/>
        <v>Waitlist</v>
      </c>
      <c r="Y34" s="5" t="str">
        <f t="shared" si="1"/>
        <v>Amitriptyline</v>
      </c>
      <c r="Z34" s="5" t="str">
        <f>FIXED(EXP('WinBUGS output'!N33),2)</f>
        <v>0.34</v>
      </c>
      <c r="AA34" s="5" t="str">
        <f>FIXED(EXP('WinBUGS output'!M33),2)</f>
        <v>0.02</v>
      </c>
      <c r="AB34" s="5" t="str">
        <f>FIXED(EXP('WinBUGS output'!O33),2)</f>
        <v>5.61</v>
      </c>
      <c r="AF34" s="5" t="str">
        <f t="shared" si="2"/>
        <v>No treatment</v>
      </c>
      <c r="AG34" s="5" t="str">
        <f t="shared" si="3"/>
        <v>Combined (Cognitive and cognitive behavioural therapies individual + AD)</v>
      </c>
      <c r="AH34" s="5" t="str">
        <f>FIXED(EXP('WinBUGS output'!X33),2)</f>
        <v>0.60</v>
      </c>
      <c r="AI34" s="5" t="str">
        <f>FIXED(EXP('WinBUGS output'!W33),2)</f>
        <v>0.03</v>
      </c>
      <c r="AJ34" s="5" t="str">
        <f>FIXED(EXP('WinBUGS output'!Y33),2)</f>
        <v>11.01</v>
      </c>
    </row>
    <row r="35" spans="1:36" x14ac:dyDescent="0.25">
      <c r="A35">
        <v>2</v>
      </c>
      <c r="B35">
        <v>7</v>
      </c>
      <c r="C35" s="5" t="str">
        <f>VLOOKUP(A35,'WinBUGS output'!A:C,3,FALSE)</f>
        <v>Waitlist</v>
      </c>
      <c r="D35" s="5" t="str">
        <f>VLOOKUP(B35,'WinBUGS output'!A:C,3,FALSE)</f>
        <v>Imipramine</v>
      </c>
      <c r="E35" s="5" t="str">
        <f>FIXED('WinBUGS output'!N34,2)</f>
        <v>-0.84</v>
      </c>
      <c r="F35" s="5" t="str">
        <f>FIXED('WinBUGS output'!M34,2)</f>
        <v>-3.56</v>
      </c>
      <c r="G35" s="5" t="str">
        <f>FIXED('WinBUGS output'!O34,2)</f>
        <v>1.87</v>
      </c>
      <c r="H35"/>
      <c r="I35"/>
      <c r="J35"/>
      <c r="N35">
        <v>2</v>
      </c>
      <c r="O35">
        <v>17</v>
      </c>
      <c r="P35" s="5" t="str">
        <f>VLOOKUP('Direct lors'!N35,'WinBUGS output'!D:F,3,FALSE)</f>
        <v>No treatment</v>
      </c>
      <c r="Q35" s="5" t="str">
        <f>VLOOKUP('Direct lors'!O35,'WinBUGS output'!D:F,3,FALSE)</f>
        <v>Combined (Short-term psychodynamic psychotherapies + AD)</v>
      </c>
      <c r="R35" s="5" t="str">
        <f>FIXED('WinBUGS output'!X34,2)</f>
        <v>-0.53</v>
      </c>
      <c r="S35" s="5" t="str">
        <f>FIXED('WinBUGS output'!W34,2)</f>
        <v>-3.93</v>
      </c>
      <c r="T35" s="5" t="str">
        <f>FIXED('WinBUGS output'!Y34,2)</f>
        <v>2.92</v>
      </c>
      <c r="X35" s="5" t="str">
        <f t="shared" si="0"/>
        <v>Waitlist</v>
      </c>
      <c r="Y35" s="5" t="str">
        <f t="shared" si="1"/>
        <v>Imipramine</v>
      </c>
      <c r="Z35" s="5" t="str">
        <f>FIXED(EXP('WinBUGS output'!N34),2)</f>
        <v>0.43</v>
      </c>
      <c r="AA35" s="5" t="str">
        <f>FIXED(EXP('WinBUGS output'!M34),2)</f>
        <v>0.03</v>
      </c>
      <c r="AB35" s="5" t="str">
        <f>FIXED(EXP('WinBUGS output'!O34),2)</f>
        <v>6.51</v>
      </c>
      <c r="AF35" s="5" t="str">
        <f t="shared" si="2"/>
        <v>No treatment</v>
      </c>
      <c r="AG35" s="5" t="str">
        <f t="shared" si="3"/>
        <v>Combined (Short-term psychodynamic psychotherapies + AD)</v>
      </c>
      <c r="AH35" s="5" t="str">
        <f>FIXED(EXP('WinBUGS output'!X34),2)</f>
        <v>0.59</v>
      </c>
      <c r="AI35" s="5" t="str">
        <f>FIXED(EXP('WinBUGS output'!W34),2)</f>
        <v>0.02</v>
      </c>
      <c r="AJ35" s="5" t="str">
        <f>FIXED(EXP('WinBUGS output'!Y34),2)</f>
        <v>18.50</v>
      </c>
    </row>
    <row r="36" spans="1:36" x14ac:dyDescent="0.25">
      <c r="A36">
        <v>2</v>
      </c>
      <c r="B36">
        <v>8</v>
      </c>
      <c r="C36" s="5" t="str">
        <f>VLOOKUP(A36,'WinBUGS output'!A:C,3,FALSE)</f>
        <v>Waitlist</v>
      </c>
      <c r="D36" s="5" t="str">
        <f>VLOOKUP(B36,'WinBUGS output'!A:C,3,FALSE)</f>
        <v>Citalopram</v>
      </c>
      <c r="E36" s="5" t="str">
        <f>FIXED('WinBUGS output'!N35,2)</f>
        <v>-1.42</v>
      </c>
      <c r="F36" s="5" t="str">
        <f>FIXED('WinBUGS output'!M35,2)</f>
        <v>-4.20</v>
      </c>
      <c r="G36" s="5" t="str">
        <f>FIXED('WinBUGS output'!O35,2)</f>
        <v>1.40</v>
      </c>
      <c r="H36"/>
      <c r="I36"/>
      <c r="J36"/>
      <c r="N36">
        <v>2</v>
      </c>
      <c r="O36">
        <v>18</v>
      </c>
      <c r="P36" s="5" t="str">
        <f>VLOOKUP('Direct lors'!N36,'WinBUGS output'!D:F,3,FALSE)</f>
        <v>No treatment</v>
      </c>
      <c r="Q36" s="5" t="str">
        <f>VLOOKUP('Direct lors'!O36,'WinBUGS output'!D:F,3,FALSE)</f>
        <v>Combined (Long-term psychodynamic psychotherapies + AD)</v>
      </c>
      <c r="R36" s="5" t="str">
        <f>FIXED('WinBUGS output'!X35,2)</f>
        <v>0.87</v>
      </c>
      <c r="S36" s="5" t="str">
        <f>FIXED('WinBUGS output'!W35,2)</f>
        <v>-2.44</v>
      </c>
      <c r="T36" s="5" t="str">
        <f>FIXED('WinBUGS output'!Y35,2)</f>
        <v>4.13</v>
      </c>
      <c r="X36" s="5" t="str">
        <f t="shared" si="0"/>
        <v>Waitlist</v>
      </c>
      <c r="Y36" s="5" t="str">
        <f t="shared" si="1"/>
        <v>Citalopram</v>
      </c>
      <c r="Z36" s="5" t="str">
        <f>FIXED(EXP('WinBUGS output'!N35),2)</f>
        <v>0.24</v>
      </c>
      <c r="AA36" s="5" t="str">
        <f>FIXED(EXP('WinBUGS output'!M35),2)</f>
        <v>0.02</v>
      </c>
      <c r="AB36" s="5" t="str">
        <f>FIXED(EXP('WinBUGS output'!O35),2)</f>
        <v>4.07</v>
      </c>
      <c r="AF36" s="5" t="str">
        <f t="shared" si="2"/>
        <v>No treatment</v>
      </c>
      <c r="AG36" s="5" t="str">
        <f t="shared" si="3"/>
        <v>Combined (Long-term psychodynamic psychotherapies + AD)</v>
      </c>
      <c r="AH36" s="5" t="str">
        <f>FIXED(EXP('WinBUGS output'!X35),2)</f>
        <v>2.40</v>
      </c>
      <c r="AI36" s="5" t="str">
        <f>FIXED(EXP('WinBUGS output'!W35),2)</f>
        <v>0.09</v>
      </c>
      <c r="AJ36" s="5" t="str">
        <f>FIXED(EXP('WinBUGS output'!Y35),2)</f>
        <v>62.36</v>
      </c>
    </row>
    <row r="37" spans="1:36" x14ac:dyDescent="0.25">
      <c r="A37">
        <v>2</v>
      </c>
      <c r="B37">
        <v>9</v>
      </c>
      <c r="C37" s="5" t="str">
        <f>VLOOKUP(A37,'WinBUGS output'!A:C,3,FALSE)</f>
        <v>Waitlist</v>
      </c>
      <c r="D37" s="5" t="str">
        <f>VLOOKUP(B37,'WinBUGS output'!A:C,3,FALSE)</f>
        <v>Escitalopram</v>
      </c>
      <c r="E37" s="5" t="str">
        <f>FIXED('WinBUGS output'!N36,2)</f>
        <v>-0.85</v>
      </c>
      <c r="F37" s="5" t="str">
        <f>FIXED('WinBUGS output'!M36,2)</f>
        <v>-3.61</v>
      </c>
      <c r="G37" s="5" t="str">
        <f>FIXED('WinBUGS output'!O36,2)</f>
        <v>1.91</v>
      </c>
      <c r="H37"/>
      <c r="I37"/>
      <c r="J37"/>
      <c r="N37">
        <v>3</v>
      </c>
      <c r="O37">
        <v>4</v>
      </c>
      <c r="P37" s="5" t="str">
        <f>VLOOKUP('Direct lors'!N37,'WinBUGS output'!D:F,3,FALSE)</f>
        <v>TAU</v>
      </c>
      <c r="Q37" s="5" t="str">
        <f>VLOOKUP('Direct lors'!O37,'WinBUGS output'!D:F,3,FALSE)</f>
        <v>Exercise</v>
      </c>
      <c r="R37" s="5" t="str">
        <f>FIXED('WinBUGS output'!X36,2)</f>
        <v>0.70</v>
      </c>
      <c r="S37" s="5" t="str">
        <f>FIXED('WinBUGS output'!W36,2)</f>
        <v>-1.34</v>
      </c>
      <c r="T37" s="5" t="str">
        <f>FIXED('WinBUGS output'!Y36,2)</f>
        <v>2.78</v>
      </c>
      <c r="X37" s="5" t="str">
        <f t="shared" si="0"/>
        <v>Waitlist</v>
      </c>
      <c r="Y37" s="5" t="str">
        <f t="shared" si="1"/>
        <v>Escitalopram</v>
      </c>
      <c r="Z37" s="5" t="str">
        <f>FIXED(EXP('WinBUGS output'!N36),2)</f>
        <v>0.43</v>
      </c>
      <c r="AA37" s="5" t="str">
        <f>FIXED(EXP('WinBUGS output'!M36),2)</f>
        <v>0.03</v>
      </c>
      <c r="AB37" s="5" t="str">
        <f>FIXED(EXP('WinBUGS output'!O36),2)</f>
        <v>6.75</v>
      </c>
      <c r="AF37" s="5" t="str">
        <f t="shared" si="2"/>
        <v>TAU</v>
      </c>
      <c r="AG37" s="5" t="str">
        <f t="shared" si="3"/>
        <v>Exercise</v>
      </c>
      <c r="AH37" s="5" t="str">
        <f>FIXED(EXP('WinBUGS output'!X36),2)</f>
        <v>2.01</v>
      </c>
      <c r="AI37" s="5" t="str">
        <f>FIXED(EXP('WinBUGS output'!W36),2)</f>
        <v>0.26</v>
      </c>
      <c r="AJ37" s="5" t="str">
        <f>FIXED(EXP('WinBUGS output'!Y36),2)</f>
        <v>16.14</v>
      </c>
    </row>
    <row r="38" spans="1:36" x14ac:dyDescent="0.25">
      <c r="A38">
        <v>2</v>
      </c>
      <c r="B38">
        <v>10</v>
      </c>
      <c r="C38" s="5" t="str">
        <f>VLOOKUP(A38,'WinBUGS output'!A:C,3,FALSE)</f>
        <v>Waitlist</v>
      </c>
      <c r="D38" s="5" t="str">
        <f>VLOOKUP(B38,'WinBUGS output'!A:C,3,FALSE)</f>
        <v>Fluoxetine</v>
      </c>
      <c r="E38" s="5" t="str">
        <f>FIXED('WinBUGS output'!N37,2)</f>
        <v>-1.08</v>
      </c>
      <c r="F38" s="5" t="str">
        <f>FIXED('WinBUGS output'!M37,2)</f>
        <v>-3.84</v>
      </c>
      <c r="G38" s="5" t="str">
        <f>FIXED('WinBUGS output'!O37,2)</f>
        <v>1.68</v>
      </c>
      <c r="H38"/>
      <c r="I38"/>
      <c r="J38"/>
      <c r="N38">
        <v>3</v>
      </c>
      <c r="O38">
        <v>5</v>
      </c>
      <c r="P38" s="5" t="str">
        <f>VLOOKUP('Direct lors'!N38,'WinBUGS output'!D:F,3,FALSE)</f>
        <v>TAU</v>
      </c>
      <c r="Q38" s="5" t="str">
        <f>VLOOKUP('Direct lors'!O38,'WinBUGS output'!D:F,3,FALSE)</f>
        <v>TCA</v>
      </c>
      <c r="R38" s="5" t="str">
        <f>FIXED('WinBUGS output'!X37,2)</f>
        <v>-1.04</v>
      </c>
      <c r="S38" s="5" t="str">
        <f>FIXED('WinBUGS output'!W37,2)</f>
        <v>-3.29</v>
      </c>
      <c r="T38" s="5" t="str">
        <f>FIXED('WinBUGS output'!Y37,2)</f>
        <v>1.24</v>
      </c>
      <c r="X38" s="5" t="str">
        <f t="shared" si="0"/>
        <v>Waitlist</v>
      </c>
      <c r="Y38" s="5" t="str">
        <f t="shared" si="1"/>
        <v>Fluoxetine</v>
      </c>
      <c r="Z38" s="5" t="str">
        <f>FIXED(EXP('WinBUGS output'!N37),2)</f>
        <v>0.34</v>
      </c>
      <c r="AA38" s="5" t="str">
        <f>FIXED(EXP('WinBUGS output'!M37),2)</f>
        <v>0.02</v>
      </c>
      <c r="AB38" s="5" t="str">
        <f>FIXED(EXP('WinBUGS output'!O37),2)</f>
        <v>5.36</v>
      </c>
      <c r="AF38" s="5" t="str">
        <f t="shared" si="2"/>
        <v>TAU</v>
      </c>
      <c r="AG38" s="5" t="str">
        <f t="shared" si="3"/>
        <v>TCA</v>
      </c>
      <c r="AH38" s="5" t="str">
        <f>FIXED(EXP('WinBUGS output'!X37),2)</f>
        <v>0.35</v>
      </c>
      <c r="AI38" s="5" t="str">
        <f>FIXED(EXP('WinBUGS output'!W37),2)</f>
        <v>0.04</v>
      </c>
      <c r="AJ38" s="5" t="str">
        <f>FIXED(EXP('WinBUGS output'!Y37),2)</f>
        <v>3.45</v>
      </c>
    </row>
    <row r="39" spans="1:36" x14ac:dyDescent="0.25">
      <c r="A39">
        <v>2</v>
      </c>
      <c r="B39">
        <v>11</v>
      </c>
      <c r="C39" s="5" t="str">
        <f>VLOOKUP(A39,'WinBUGS output'!A:C,3,FALSE)</f>
        <v>Waitlist</v>
      </c>
      <c r="D39" s="5" t="str">
        <f>VLOOKUP(B39,'WinBUGS output'!A:C,3,FALSE)</f>
        <v>Sertraline</v>
      </c>
      <c r="E39" s="5" t="str">
        <f>FIXED('WinBUGS output'!N38,2)</f>
        <v>-1.14</v>
      </c>
      <c r="F39" s="5" t="str">
        <f>FIXED('WinBUGS output'!M38,2)</f>
        <v>-3.97</v>
      </c>
      <c r="G39" s="5" t="str">
        <f>FIXED('WinBUGS output'!O38,2)</f>
        <v>1.69</v>
      </c>
      <c r="H39"/>
      <c r="I39"/>
      <c r="J39"/>
      <c r="N39">
        <v>3</v>
      </c>
      <c r="O39">
        <v>6</v>
      </c>
      <c r="P39" s="5" t="str">
        <f>VLOOKUP('Direct lors'!N39,'WinBUGS output'!D:F,3,FALSE)</f>
        <v>TAU</v>
      </c>
      <c r="Q39" s="5" t="str">
        <f>VLOOKUP('Direct lors'!O39,'WinBUGS output'!D:F,3,FALSE)</f>
        <v>SSRI</v>
      </c>
      <c r="R39" s="5" t="str">
        <f>FIXED('WinBUGS output'!X38,2)</f>
        <v>-1.20</v>
      </c>
      <c r="S39" s="5" t="str">
        <f>FIXED('WinBUGS output'!W38,2)</f>
        <v>-3.45</v>
      </c>
      <c r="T39" s="5" t="str">
        <f>FIXED('WinBUGS output'!Y38,2)</f>
        <v>1.07</v>
      </c>
      <c r="X39" s="5" t="str">
        <f t="shared" si="0"/>
        <v>Waitlist</v>
      </c>
      <c r="Y39" s="5" t="str">
        <f t="shared" si="1"/>
        <v>Sertraline</v>
      </c>
      <c r="Z39" s="5" t="str">
        <f>FIXED(EXP('WinBUGS output'!N38),2)</f>
        <v>0.32</v>
      </c>
      <c r="AA39" s="5" t="str">
        <f>FIXED(EXP('WinBUGS output'!M38),2)</f>
        <v>0.02</v>
      </c>
      <c r="AB39" s="5" t="str">
        <f>FIXED(EXP('WinBUGS output'!O38),2)</f>
        <v>5.43</v>
      </c>
      <c r="AF39" s="5" t="str">
        <f t="shared" si="2"/>
        <v>TAU</v>
      </c>
      <c r="AG39" s="5" t="str">
        <f t="shared" si="3"/>
        <v>SSRI</v>
      </c>
      <c r="AH39" s="5" t="str">
        <f>FIXED(EXP('WinBUGS output'!X38),2)</f>
        <v>0.30</v>
      </c>
      <c r="AI39" s="5" t="str">
        <f>FIXED(EXP('WinBUGS output'!W38),2)</f>
        <v>0.03</v>
      </c>
      <c r="AJ39" s="5" t="str">
        <f>FIXED(EXP('WinBUGS output'!Y38),2)</f>
        <v>2.90</v>
      </c>
    </row>
    <row r="40" spans="1:36" x14ac:dyDescent="0.25">
      <c r="A40">
        <v>2</v>
      </c>
      <c r="B40">
        <v>12</v>
      </c>
      <c r="C40" s="5" t="str">
        <f>VLOOKUP(A40,'WinBUGS output'!A:C,3,FALSE)</f>
        <v>Waitlist</v>
      </c>
      <c r="D40" s="5" t="str">
        <f>VLOOKUP(B40,'WinBUGS output'!A:C,3,FALSE)</f>
        <v>Mirtazapine</v>
      </c>
      <c r="E40" s="5" t="str">
        <f>FIXED('WinBUGS output'!N39,2)</f>
        <v>-1.14</v>
      </c>
      <c r="F40" s="5" t="str">
        <f>FIXED('WinBUGS output'!M39,2)</f>
        <v>-4.08</v>
      </c>
      <c r="G40" s="5" t="str">
        <f>FIXED('WinBUGS output'!O39,2)</f>
        <v>1.81</v>
      </c>
      <c r="H40"/>
      <c r="I40"/>
      <c r="J40"/>
      <c r="N40">
        <v>3</v>
      </c>
      <c r="O40">
        <v>7</v>
      </c>
      <c r="P40" s="5" t="str">
        <f>VLOOKUP('Direct lors'!N40,'WinBUGS output'!D:F,3,FALSE)</f>
        <v>TAU</v>
      </c>
      <c r="Q40" s="5" t="str">
        <f>VLOOKUP('Direct lors'!O40,'WinBUGS output'!D:F,3,FALSE)</f>
        <v>Mirtazapine</v>
      </c>
      <c r="R40" s="5" t="str">
        <f>FIXED('WinBUGS output'!X39,2)</f>
        <v>-1.21</v>
      </c>
      <c r="S40" s="5" t="str">
        <f>FIXED('WinBUGS output'!W39,2)</f>
        <v>-3.64</v>
      </c>
      <c r="T40" s="5" t="str">
        <f>FIXED('WinBUGS output'!Y39,2)</f>
        <v>1.24</v>
      </c>
      <c r="X40" s="5" t="str">
        <f t="shared" si="0"/>
        <v>Waitlist</v>
      </c>
      <c r="Y40" s="5" t="str">
        <f t="shared" si="1"/>
        <v>Mirtazapine</v>
      </c>
      <c r="Z40" s="5" t="str">
        <f>FIXED(EXP('WinBUGS output'!N39),2)</f>
        <v>0.32</v>
      </c>
      <c r="AA40" s="5" t="str">
        <f>FIXED(EXP('WinBUGS output'!M39),2)</f>
        <v>0.02</v>
      </c>
      <c r="AB40" s="5" t="str">
        <f>FIXED(EXP('WinBUGS output'!O39),2)</f>
        <v>6.12</v>
      </c>
      <c r="AF40" s="5" t="str">
        <f t="shared" si="2"/>
        <v>TAU</v>
      </c>
      <c r="AG40" s="5" t="str">
        <f t="shared" si="3"/>
        <v>Mirtazapine</v>
      </c>
      <c r="AH40" s="5" t="str">
        <f>FIXED(EXP('WinBUGS output'!X39),2)</f>
        <v>0.30</v>
      </c>
      <c r="AI40" s="5" t="str">
        <f>FIXED(EXP('WinBUGS output'!W39),2)</f>
        <v>0.03</v>
      </c>
      <c r="AJ40" s="5" t="str">
        <f>FIXED(EXP('WinBUGS output'!Y39),2)</f>
        <v>3.47</v>
      </c>
    </row>
    <row r="41" spans="1:36" x14ac:dyDescent="0.25">
      <c r="A41">
        <v>2</v>
      </c>
      <c r="B41">
        <v>13</v>
      </c>
      <c r="C41" s="5" t="str">
        <f>VLOOKUP(A41,'WinBUGS output'!A:C,3,FALSE)</f>
        <v>Waitlist</v>
      </c>
      <c r="D41" s="5" t="str">
        <f>VLOOKUP(B41,'WinBUGS output'!A:C,3,FALSE)</f>
        <v>Short-term psychodynamic psychotherapy individual + TAU</v>
      </c>
      <c r="E41" s="5" t="str">
        <f>FIXED('WinBUGS output'!N40,2)</f>
        <v>0.97</v>
      </c>
      <c r="F41" s="5" t="str">
        <f>FIXED('WinBUGS output'!M40,2)</f>
        <v>-2.52</v>
      </c>
      <c r="G41" s="5" t="str">
        <f>FIXED('WinBUGS output'!O40,2)</f>
        <v>5.11</v>
      </c>
      <c r="H41"/>
      <c r="I41"/>
      <c r="J41"/>
      <c r="N41">
        <v>3</v>
      </c>
      <c r="O41">
        <v>8</v>
      </c>
      <c r="P41" s="5" t="str">
        <f>VLOOKUP('Direct lors'!N41,'WinBUGS output'!D:F,3,FALSE)</f>
        <v>TAU</v>
      </c>
      <c r="Q41" s="5" t="str">
        <f>VLOOKUP('Direct lors'!O41,'WinBUGS output'!D:F,3,FALSE)</f>
        <v>Short-term psychodynamic psychotherapies</v>
      </c>
      <c r="R41" s="5" t="str">
        <f>FIXED('WinBUGS output'!X40,2)</f>
        <v>0.90</v>
      </c>
      <c r="S41" s="5" t="str">
        <f>FIXED('WinBUGS output'!W40,2)</f>
        <v>-2.21</v>
      </c>
      <c r="T41" s="5" t="str">
        <f>FIXED('WinBUGS output'!Y40,2)</f>
        <v>4.76</v>
      </c>
      <c r="X41" s="5" t="str">
        <f t="shared" si="0"/>
        <v>Waitlist</v>
      </c>
      <c r="Y41" s="5" t="str">
        <f t="shared" si="1"/>
        <v>Short-term psychodynamic psychotherapy individual + TAU</v>
      </c>
      <c r="Z41" s="5" t="str">
        <f>FIXED(EXP('WinBUGS output'!N40),2)</f>
        <v>2.64</v>
      </c>
      <c r="AA41" s="5" t="str">
        <f>FIXED(EXP('WinBUGS output'!M40),2)</f>
        <v>0.08</v>
      </c>
      <c r="AB41" s="5" t="str">
        <f>FIXED(EXP('WinBUGS output'!O40),2)</f>
        <v>165.17</v>
      </c>
      <c r="AF41" s="5" t="str">
        <f t="shared" si="2"/>
        <v>TAU</v>
      </c>
      <c r="AG41" s="5" t="str">
        <f t="shared" si="3"/>
        <v>Short-term psychodynamic psychotherapies</v>
      </c>
      <c r="AH41" s="5" t="str">
        <f>FIXED(EXP('WinBUGS output'!X40),2)</f>
        <v>2.46</v>
      </c>
      <c r="AI41" s="5" t="str">
        <f>FIXED(EXP('WinBUGS output'!W40),2)</f>
        <v>0.11</v>
      </c>
      <c r="AJ41" s="5" t="str">
        <f>FIXED(EXP('WinBUGS output'!Y40),2)</f>
        <v>117.21</v>
      </c>
    </row>
    <row r="42" spans="1:36" x14ac:dyDescent="0.25">
      <c r="A42">
        <v>2</v>
      </c>
      <c r="B42">
        <v>14</v>
      </c>
      <c r="C42" s="5" t="str">
        <f>VLOOKUP(A42,'WinBUGS output'!A:C,3,FALSE)</f>
        <v>Waitlist</v>
      </c>
      <c r="D42" s="5" t="str">
        <f>VLOOKUP(B42,'WinBUGS output'!A:C,3,FALSE)</f>
        <v>Long-term psychodynamic psychotherapy individual</v>
      </c>
      <c r="E42" s="5" t="str">
        <f>FIXED('WinBUGS output'!N41,2)</f>
        <v>1.28</v>
      </c>
      <c r="F42" s="5" t="str">
        <f>FIXED('WinBUGS output'!M41,2)</f>
        <v>-1.84</v>
      </c>
      <c r="G42" s="5" t="str">
        <f>FIXED('WinBUGS output'!O41,2)</f>
        <v>4.38</v>
      </c>
      <c r="H42"/>
      <c r="I42"/>
      <c r="J42"/>
      <c r="N42">
        <v>3</v>
      </c>
      <c r="O42">
        <v>9</v>
      </c>
      <c r="P42" s="5" t="str">
        <f>VLOOKUP('Direct lors'!N42,'WinBUGS output'!D:F,3,FALSE)</f>
        <v>TAU</v>
      </c>
      <c r="Q42" s="5" t="str">
        <f>VLOOKUP('Direct lors'!O42,'WinBUGS output'!D:F,3,FALSE)</f>
        <v>Long-term psychodynamic psychotherapies</v>
      </c>
      <c r="R42" s="5" t="str">
        <f>FIXED('WinBUGS output'!X41,2)</f>
        <v>1.21</v>
      </c>
      <c r="S42" s="5" t="str">
        <f>FIXED('WinBUGS output'!W41,2)</f>
        <v>-1.52</v>
      </c>
      <c r="T42" s="5" t="str">
        <f>FIXED('WinBUGS output'!Y41,2)</f>
        <v>3.98</v>
      </c>
      <c r="X42" s="5" t="str">
        <f t="shared" si="0"/>
        <v>Waitlist</v>
      </c>
      <c r="Y42" s="5" t="str">
        <f t="shared" si="1"/>
        <v>Long-term psychodynamic psychotherapy individual</v>
      </c>
      <c r="Z42" s="5" t="str">
        <f>FIXED(EXP('WinBUGS output'!N41),2)</f>
        <v>3.60</v>
      </c>
      <c r="AA42" s="5" t="str">
        <f>FIXED(EXP('WinBUGS output'!M41),2)</f>
        <v>0.16</v>
      </c>
      <c r="AB42" s="5" t="str">
        <f>FIXED(EXP('WinBUGS output'!O41),2)</f>
        <v>80.00</v>
      </c>
      <c r="AF42" s="5" t="str">
        <f t="shared" si="2"/>
        <v>TAU</v>
      </c>
      <c r="AG42" s="5" t="str">
        <f t="shared" si="3"/>
        <v>Long-term psychodynamic psychotherapies</v>
      </c>
      <c r="AH42" s="5" t="str">
        <f>FIXED(EXP('WinBUGS output'!X41),2)</f>
        <v>3.35</v>
      </c>
      <c r="AI42" s="5" t="str">
        <f>FIXED(EXP('WinBUGS output'!W41),2)</f>
        <v>0.22</v>
      </c>
      <c r="AJ42" s="5" t="str">
        <f>FIXED(EXP('WinBUGS output'!Y41),2)</f>
        <v>53.46</v>
      </c>
    </row>
    <row r="43" spans="1:36" x14ac:dyDescent="0.25">
      <c r="A43">
        <v>2</v>
      </c>
      <c r="B43">
        <v>15</v>
      </c>
      <c r="C43" s="5" t="str">
        <f>VLOOKUP(A43,'WinBUGS output'!A:C,3,FALSE)</f>
        <v>Waitlist</v>
      </c>
      <c r="D43" s="5" t="str">
        <f>VLOOKUP(B43,'WinBUGS output'!A:C,3,FALSE)</f>
        <v>Computerised-problem solving therapy with support</v>
      </c>
      <c r="E43" s="5" t="str">
        <f>FIXED('WinBUGS output'!N42,2)</f>
        <v>2.82</v>
      </c>
      <c r="F43" s="5" t="str">
        <f>FIXED('WinBUGS output'!M42,2)</f>
        <v>0.48</v>
      </c>
      <c r="G43" s="5" t="str">
        <f>FIXED('WinBUGS output'!O42,2)</f>
        <v>6.42</v>
      </c>
      <c r="H43" t="s">
        <v>724</v>
      </c>
      <c r="I43" t="s">
        <v>725</v>
      </c>
      <c r="J43" t="s">
        <v>726</v>
      </c>
      <c r="N43">
        <v>3</v>
      </c>
      <c r="O43">
        <v>10</v>
      </c>
      <c r="P43" s="5" t="str">
        <f>VLOOKUP('Direct lors'!N43,'WinBUGS output'!D:F,3,FALSE)</f>
        <v>TAU</v>
      </c>
      <c r="Q43" s="5" t="str">
        <f>VLOOKUP('Direct lors'!O43,'WinBUGS output'!D:F,3,FALSE)</f>
        <v>Self-help with support</v>
      </c>
      <c r="R43" s="5" t="str">
        <f>FIXED('WinBUGS output'!X42,2)</f>
        <v>2.80</v>
      </c>
      <c r="S43" s="5" t="str">
        <f>FIXED('WinBUGS output'!W42,2)</f>
        <v>-0.38</v>
      </c>
      <c r="T43" s="5" t="str">
        <f>FIXED('WinBUGS output'!Y42,2)</f>
        <v>6.86</v>
      </c>
      <c r="X43" s="5" t="str">
        <f t="shared" si="0"/>
        <v>Waitlist</v>
      </c>
      <c r="Y43" s="5" t="str">
        <f t="shared" si="1"/>
        <v>Computerised-problem solving therapy with support</v>
      </c>
      <c r="Z43" s="5" t="str">
        <f>FIXED(EXP('WinBUGS output'!N42),2)</f>
        <v>16.79</v>
      </c>
      <c r="AA43" s="5" t="str">
        <f>FIXED(EXP('WinBUGS output'!M42),2)</f>
        <v>1.61</v>
      </c>
      <c r="AB43" s="5" t="str">
        <f>FIXED(EXP('WinBUGS output'!O42),2)</f>
        <v>616.46</v>
      </c>
      <c r="AF43" s="5" t="str">
        <f t="shared" si="2"/>
        <v>TAU</v>
      </c>
      <c r="AG43" s="5" t="str">
        <f t="shared" si="3"/>
        <v>Self-help with support</v>
      </c>
      <c r="AH43" s="5" t="str">
        <f>FIXED(EXP('WinBUGS output'!X42),2)</f>
        <v>16.43</v>
      </c>
      <c r="AI43" s="5" t="str">
        <f>FIXED(EXP('WinBUGS output'!W42),2)</f>
        <v>0.68</v>
      </c>
      <c r="AJ43" s="5" t="str">
        <f>FIXED(EXP('WinBUGS output'!Y42),2)</f>
        <v>951.46</v>
      </c>
    </row>
    <row r="44" spans="1:36" x14ac:dyDescent="0.25">
      <c r="A44">
        <v>2</v>
      </c>
      <c r="B44">
        <v>16</v>
      </c>
      <c r="C44" s="5" t="str">
        <f>VLOOKUP(A44,'WinBUGS output'!A:C,3,FALSE)</f>
        <v>Waitlist</v>
      </c>
      <c r="D44" s="5" t="str">
        <f>VLOOKUP(B44,'WinBUGS output'!A:C,3,FALSE)</f>
        <v>Computerised-CBT (CCBT)</v>
      </c>
      <c r="E44" s="5" t="str">
        <f>FIXED('WinBUGS output'!N43,2)</f>
        <v>0.43</v>
      </c>
      <c r="F44" s="5" t="str">
        <f>FIXED('WinBUGS output'!M43,2)</f>
        <v>-0.92</v>
      </c>
      <c r="G44" s="5" t="str">
        <f>FIXED('WinBUGS output'!O43,2)</f>
        <v>1.78</v>
      </c>
      <c r="H44" t="s">
        <v>727</v>
      </c>
      <c r="I44" t="s">
        <v>728</v>
      </c>
      <c r="J44" t="s">
        <v>729</v>
      </c>
      <c r="N44">
        <v>3</v>
      </c>
      <c r="O44">
        <v>11</v>
      </c>
      <c r="P44" s="5" t="str">
        <f>VLOOKUP('Direct lors'!N44,'WinBUGS output'!D:F,3,FALSE)</f>
        <v>TAU</v>
      </c>
      <c r="Q44" s="5" t="str">
        <f>VLOOKUP('Direct lors'!O44,'WinBUGS output'!D:F,3,FALSE)</f>
        <v>Self-help</v>
      </c>
      <c r="R44" s="5" t="str">
        <f>FIXED('WinBUGS output'!X43,2)</f>
        <v>0.29</v>
      </c>
      <c r="S44" s="5" t="str">
        <f>FIXED('WinBUGS output'!W43,2)</f>
        <v>-1.26</v>
      </c>
      <c r="T44" s="5" t="str">
        <f>FIXED('WinBUGS output'!Y43,2)</f>
        <v>1.85</v>
      </c>
      <c r="X44" s="5" t="str">
        <f t="shared" si="0"/>
        <v>Waitlist</v>
      </c>
      <c r="Y44" s="5" t="str">
        <f t="shared" si="1"/>
        <v>Computerised-CBT (CCBT)</v>
      </c>
      <c r="Z44" s="5" t="str">
        <f>FIXED(EXP('WinBUGS output'!N43),2)</f>
        <v>1.53</v>
      </c>
      <c r="AA44" s="5" t="str">
        <f>FIXED(EXP('WinBUGS output'!M43),2)</f>
        <v>0.40</v>
      </c>
      <c r="AB44" s="5" t="str">
        <f>FIXED(EXP('WinBUGS output'!O43),2)</f>
        <v>5.90</v>
      </c>
      <c r="AF44" s="5" t="str">
        <f t="shared" si="2"/>
        <v>TAU</v>
      </c>
      <c r="AG44" s="5" t="str">
        <f t="shared" si="3"/>
        <v>Self-help</v>
      </c>
      <c r="AH44" s="5" t="str">
        <f>FIXED(EXP('WinBUGS output'!X43),2)</f>
        <v>1.33</v>
      </c>
      <c r="AI44" s="5" t="str">
        <f>FIXED(EXP('WinBUGS output'!W43),2)</f>
        <v>0.28</v>
      </c>
      <c r="AJ44" s="5" t="str">
        <f>FIXED(EXP('WinBUGS output'!Y43),2)</f>
        <v>6.37</v>
      </c>
    </row>
    <row r="45" spans="1:36" x14ac:dyDescent="0.25">
      <c r="A45">
        <v>2</v>
      </c>
      <c r="B45">
        <v>17</v>
      </c>
      <c r="C45" s="5" t="str">
        <f>VLOOKUP(A45,'WinBUGS output'!A:C,3,FALSE)</f>
        <v>Waitlist</v>
      </c>
      <c r="D45" s="5" t="str">
        <f>VLOOKUP(B45,'WinBUGS output'!A:C,3,FALSE)</f>
        <v>Computerised-CBT (CCBT) + TAU</v>
      </c>
      <c r="E45" s="5" t="str">
        <f>FIXED('WinBUGS output'!N44,2)</f>
        <v>0.28</v>
      </c>
      <c r="F45" s="5" t="str">
        <f>FIXED('WinBUGS output'!M44,2)</f>
        <v>-1.22</v>
      </c>
      <c r="G45" s="5" t="str">
        <f>FIXED('WinBUGS output'!O44,2)</f>
        <v>1.76</v>
      </c>
      <c r="H45"/>
      <c r="I45"/>
      <c r="J45"/>
      <c r="N45">
        <v>3</v>
      </c>
      <c r="O45">
        <v>12</v>
      </c>
      <c r="P45" s="5" t="str">
        <f>VLOOKUP('Direct lors'!N45,'WinBUGS output'!D:F,3,FALSE)</f>
        <v>TAU</v>
      </c>
      <c r="Q45" s="5" t="str">
        <f>VLOOKUP('Direct lors'!O45,'WinBUGS output'!D:F,3,FALSE)</f>
        <v>Interpersonal psychotherapy (IPT)</v>
      </c>
      <c r="R45" s="5" t="str">
        <f>FIXED('WinBUGS output'!X44,2)</f>
        <v>1.28</v>
      </c>
      <c r="S45" s="5" t="str">
        <f>FIXED('WinBUGS output'!W44,2)</f>
        <v>-0.93</v>
      </c>
      <c r="T45" s="5" t="str">
        <f>FIXED('WinBUGS output'!Y44,2)</f>
        <v>3.55</v>
      </c>
      <c r="X45" s="5" t="str">
        <f t="shared" si="0"/>
        <v>Waitlist</v>
      </c>
      <c r="Y45" s="5" t="str">
        <f t="shared" si="1"/>
        <v>Computerised-CBT (CCBT) + TAU</v>
      </c>
      <c r="Z45" s="5" t="str">
        <f>FIXED(EXP('WinBUGS output'!N44),2)</f>
        <v>1.33</v>
      </c>
      <c r="AA45" s="5" t="str">
        <f>FIXED(EXP('WinBUGS output'!M44),2)</f>
        <v>0.30</v>
      </c>
      <c r="AB45" s="5" t="str">
        <f>FIXED(EXP('WinBUGS output'!O44),2)</f>
        <v>5.80</v>
      </c>
      <c r="AF45" s="5" t="str">
        <f t="shared" si="2"/>
        <v>TAU</v>
      </c>
      <c r="AG45" s="5" t="str">
        <f t="shared" si="3"/>
        <v>Interpersonal psychotherapy (IPT)</v>
      </c>
      <c r="AH45" s="5" t="str">
        <f>FIXED(EXP('WinBUGS output'!X44),2)</f>
        <v>3.59</v>
      </c>
      <c r="AI45" s="5" t="str">
        <f>FIXED(EXP('WinBUGS output'!W44),2)</f>
        <v>0.39</v>
      </c>
      <c r="AJ45" s="5" t="str">
        <f>FIXED(EXP('WinBUGS output'!Y44),2)</f>
        <v>34.71</v>
      </c>
    </row>
    <row r="46" spans="1:36" x14ac:dyDescent="0.25">
      <c r="A46">
        <v>2</v>
      </c>
      <c r="B46">
        <v>18</v>
      </c>
      <c r="C46" s="5" t="str">
        <f>VLOOKUP(A46,'WinBUGS output'!A:C,3,FALSE)</f>
        <v>Waitlist</v>
      </c>
      <c r="D46" s="5" t="str">
        <f>VLOOKUP(B46,'WinBUGS output'!A:C,3,FALSE)</f>
        <v>Computerised-problem solving therapy</v>
      </c>
      <c r="E46" s="5" t="str">
        <f>FIXED('WinBUGS output'!N45,2)</f>
        <v>0.36</v>
      </c>
      <c r="F46" s="5" t="str">
        <f>FIXED('WinBUGS output'!M45,2)</f>
        <v>-0.98</v>
      </c>
      <c r="G46" s="5" t="str">
        <f>FIXED('WinBUGS output'!O45,2)</f>
        <v>1.72</v>
      </c>
      <c r="H46" t="s">
        <v>730</v>
      </c>
      <c r="I46" t="s">
        <v>731</v>
      </c>
      <c r="J46" t="s">
        <v>732</v>
      </c>
      <c r="N46">
        <v>3</v>
      </c>
      <c r="O46">
        <v>13</v>
      </c>
      <c r="P46" s="5" t="str">
        <f>VLOOKUP('Direct lors'!N46,'WinBUGS output'!D:F,3,FALSE)</f>
        <v>TAU</v>
      </c>
      <c r="Q46" s="5" t="str">
        <f>VLOOKUP('Direct lors'!O46,'WinBUGS output'!D:F,3,FALSE)</f>
        <v>Behavioural therapies (individual)</v>
      </c>
      <c r="R46" s="5" t="str">
        <f>FIXED('WinBUGS output'!X45,2)</f>
        <v>1.14</v>
      </c>
      <c r="S46" s="5" t="str">
        <f>FIXED('WinBUGS output'!W45,2)</f>
        <v>-0.32</v>
      </c>
      <c r="T46" s="5" t="str">
        <f>FIXED('WinBUGS output'!Y45,2)</f>
        <v>2.67</v>
      </c>
      <c r="X46" s="5" t="str">
        <f t="shared" si="0"/>
        <v>Waitlist</v>
      </c>
      <c r="Y46" s="5" t="str">
        <f t="shared" si="1"/>
        <v>Computerised-problem solving therapy</v>
      </c>
      <c r="Z46" s="5" t="str">
        <f>FIXED(EXP('WinBUGS output'!N45),2)</f>
        <v>1.43</v>
      </c>
      <c r="AA46" s="5" t="str">
        <f>FIXED(EXP('WinBUGS output'!M45),2)</f>
        <v>0.37</v>
      </c>
      <c r="AB46" s="5" t="str">
        <f>FIXED(EXP('WinBUGS output'!O45),2)</f>
        <v>5.56</v>
      </c>
      <c r="AF46" s="5" t="str">
        <f t="shared" si="2"/>
        <v>TAU</v>
      </c>
      <c r="AG46" s="5" t="str">
        <f t="shared" si="3"/>
        <v>Behavioural therapies (individual)</v>
      </c>
      <c r="AH46" s="5" t="str">
        <f>FIXED(EXP('WinBUGS output'!X45),2)</f>
        <v>3.12</v>
      </c>
      <c r="AI46" s="5" t="str">
        <f>FIXED(EXP('WinBUGS output'!W45),2)</f>
        <v>0.73</v>
      </c>
      <c r="AJ46" s="5" t="str">
        <f>FIXED(EXP('WinBUGS output'!Y45),2)</f>
        <v>14.47</v>
      </c>
    </row>
    <row r="47" spans="1:36" x14ac:dyDescent="0.25">
      <c r="A47">
        <v>2</v>
      </c>
      <c r="B47">
        <v>19</v>
      </c>
      <c r="C47" s="5" t="str">
        <f>VLOOKUP(A47,'WinBUGS output'!A:C,3,FALSE)</f>
        <v>Waitlist</v>
      </c>
      <c r="D47" s="5" t="str">
        <f>VLOOKUP(B47,'WinBUGS output'!A:C,3,FALSE)</f>
        <v>Interpersonal psychotherapy (IPT)</v>
      </c>
      <c r="E47" s="5" t="str">
        <f>FIXED('WinBUGS output'!N46,2)</f>
        <v>1.35</v>
      </c>
      <c r="F47" s="5" t="str">
        <f>FIXED('WinBUGS output'!M46,2)</f>
        <v>-1.33</v>
      </c>
      <c r="G47" s="5" t="str">
        <f>FIXED('WinBUGS output'!O46,2)</f>
        <v>4.06</v>
      </c>
      <c r="H47"/>
      <c r="I47"/>
      <c r="J47"/>
      <c r="N47">
        <v>3</v>
      </c>
      <c r="O47">
        <v>14</v>
      </c>
      <c r="P47" s="5" t="str">
        <f>VLOOKUP('Direct lors'!N47,'WinBUGS output'!D:F,3,FALSE)</f>
        <v>TAU</v>
      </c>
      <c r="Q47" s="5" t="str">
        <f>VLOOKUP('Direct lors'!O47,'WinBUGS output'!D:F,3,FALSE)</f>
        <v>Cognitive and cognitive behavioural therapies (individual) [CBT/CT]</v>
      </c>
      <c r="R47" s="5" t="str">
        <f>FIXED('WinBUGS output'!X46,2)</f>
        <v>1.18</v>
      </c>
      <c r="S47" s="5" t="str">
        <f>FIXED('WinBUGS output'!W46,2)</f>
        <v>-0.30</v>
      </c>
      <c r="T47" s="5" t="str">
        <f>FIXED('WinBUGS output'!Y46,2)</f>
        <v>2.70</v>
      </c>
      <c r="X47" s="5" t="str">
        <f t="shared" si="0"/>
        <v>Waitlist</v>
      </c>
      <c r="Y47" s="5" t="str">
        <f t="shared" si="1"/>
        <v>Interpersonal psychotherapy (IPT)</v>
      </c>
      <c r="Z47" s="5" t="str">
        <f>FIXED(EXP('WinBUGS output'!N46),2)</f>
        <v>3.85</v>
      </c>
      <c r="AA47" s="5" t="str">
        <f>FIXED(EXP('WinBUGS output'!M46),2)</f>
        <v>0.26</v>
      </c>
      <c r="AB47" s="5" t="str">
        <f>FIXED(EXP('WinBUGS output'!O46),2)</f>
        <v>58.09</v>
      </c>
      <c r="AF47" s="5" t="str">
        <f t="shared" si="2"/>
        <v>TAU</v>
      </c>
      <c r="AG47" s="5" t="str">
        <f t="shared" si="3"/>
        <v>Cognitive and cognitive behavioural therapies (individual) [CBT/CT]</v>
      </c>
      <c r="AH47" s="5" t="str">
        <f>FIXED(EXP('WinBUGS output'!X46),2)</f>
        <v>3.26</v>
      </c>
      <c r="AI47" s="5" t="str">
        <f>FIXED(EXP('WinBUGS output'!W46),2)</f>
        <v>0.74</v>
      </c>
      <c r="AJ47" s="5" t="str">
        <f>FIXED(EXP('WinBUGS output'!Y46),2)</f>
        <v>14.82</v>
      </c>
    </row>
    <row r="48" spans="1:36" x14ac:dyDescent="0.25">
      <c r="A48">
        <v>2</v>
      </c>
      <c r="B48">
        <v>20</v>
      </c>
      <c r="C48" s="5" t="str">
        <f>VLOOKUP(A48,'WinBUGS output'!A:C,3,FALSE)</f>
        <v>Waitlist</v>
      </c>
      <c r="D48" s="5" t="str">
        <f>VLOOKUP(B48,'WinBUGS output'!A:C,3,FALSE)</f>
        <v>Behavioural activation (BA)</v>
      </c>
      <c r="E48" s="5" t="str">
        <f>FIXED('WinBUGS output'!N47,2)</f>
        <v>1.19</v>
      </c>
      <c r="F48" s="5" t="str">
        <f>FIXED('WinBUGS output'!M47,2)</f>
        <v>-0.99</v>
      </c>
      <c r="G48" s="5" t="str">
        <f>FIXED('WinBUGS output'!O47,2)</f>
        <v>3.45</v>
      </c>
      <c r="H48"/>
      <c r="I48"/>
      <c r="J48"/>
      <c r="N48">
        <v>3</v>
      </c>
      <c r="O48">
        <v>15</v>
      </c>
      <c r="P48" s="5" t="str">
        <f>VLOOKUP('Direct lors'!N48,'WinBUGS output'!D:F,3,FALSE)</f>
        <v>TAU</v>
      </c>
      <c r="Q48" s="5" t="str">
        <f>VLOOKUP('Direct lors'!O48,'WinBUGS output'!D:F,3,FALSE)</f>
        <v>Behavioural, cognitive, or CBT groups</v>
      </c>
      <c r="R48" s="5" t="str">
        <f>FIXED('WinBUGS output'!X47,2)</f>
        <v>0.80</v>
      </c>
      <c r="S48" s="5" t="str">
        <f>FIXED('WinBUGS output'!W47,2)</f>
        <v>-1.13</v>
      </c>
      <c r="T48" s="5" t="str">
        <f>FIXED('WinBUGS output'!Y47,2)</f>
        <v>2.76</v>
      </c>
      <c r="X48" s="5" t="str">
        <f t="shared" si="0"/>
        <v>Waitlist</v>
      </c>
      <c r="Y48" s="5" t="str">
        <f t="shared" si="1"/>
        <v>Behavioural activation (BA)</v>
      </c>
      <c r="Z48" s="5" t="str">
        <f>FIXED(EXP('WinBUGS output'!N47),2)</f>
        <v>3.28</v>
      </c>
      <c r="AA48" s="5" t="str">
        <f>FIXED(EXP('WinBUGS output'!M47),2)</f>
        <v>0.37</v>
      </c>
      <c r="AB48" s="5" t="str">
        <f>FIXED(EXP('WinBUGS output'!O47),2)</f>
        <v>31.50</v>
      </c>
      <c r="AF48" s="5" t="str">
        <f t="shared" si="2"/>
        <v>TAU</v>
      </c>
      <c r="AG48" s="5" t="str">
        <f t="shared" si="3"/>
        <v>Behavioural, cognitive, or CBT groups</v>
      </c>
      <c r="AH48" s="5" t="str">
        <f>FIXED(EXP('WinBUGS output'!X47),2)</f>
        <v>2.23</v>
      </c>
      <c r="AI48" s="5" t="str">
        <f>FIXED(EXP('WinBUGS output'!W47),2)</f>
        <v>0.32</v>
      </c>
      <c r="AJ48" s="5" t="str">
        <f>FIXED(EXP('WinBUGS output'!Y47),2)</f>
        <v>15.83</v>
      </c>
    </row>
    <row r="49" spans="1:36" x14ac:dyDescent="0.25">
      <c r="A49">
        <v>2</v>
      </c>
      <c r="B49">
        <v>21</v>
      </c>
      <c r="C49" s="5" t="str">
        <f>VLOOKUP(A49,'WinBUGS output'!A:C,3,FALSE)</f>
        <v>Waitlist</v>
      </c>
      <c r="D49" s="5" t="str">
        <f>VLOOKUP(B49,'WinBUGS output'!A:C,3,FALSE)</f>
        <v>Behavioural activation (BA) + TAU</v>
      </c>
      <c r="E49" s="5" t="str">
        <f>FIXED('WinBUGS output'!N48,2)</f>
        <v>1.21</v>
      </c>
      <c r="F49" s="5" t="str">
        <f>FIXED('WinBUGS output'!M48,2)</f>
        <v>-1.01</v>
      </c>
      <c r="G49" s="5" t="str">
        <f>FIXED('WinBUGS output'!O48,2)</f>
        <v>3.52</v>
      </c>
      <c r="H49"/>
      <c r="I49"/>
      <c r="J49"/>
      <c r="N49">
        <v>3</v>
      </c>
      <c r="O49">
        <v>16</v>
      </c>
      <c r="P49" s="5" t="str">
        <f>VLOOKUP('Direct lors'!N49,'WinBUGS output'!D:F,3,FALSE)</f>
        <v>TAU</v>
      </c>
      <c r="Q49" s="5" t="str">
        <f>VLOOKUP('Direct lors'!O49,'WinBUGS output'!D:F,3,FALSE)</f>
        <v>Combined (Cognitive and cognitive behavioural therapies individual + AD)</v>
      </c>
      <c r="R49" s="5" t="str">
        <f>FIXED('WinBUGS output'!X48,2)</f>
        <v>-0.59</v>
      </c>
      <c r="S49" s="5" t="str">
        <f>FIXED('WinBUGS output'!W48,2)</f>
        <v>-2.83</v>
      </c>
      <c r="T49" s="5" t="str">
        <f>FIXED('WinBUGS output'!Y48,2)</f>
        <v>1.70</v>
      </c>
      <c r="X49" s="5" t="str">
        <f t="shared" si="0"/>
        <v>Waitlist</v>
      </c>
      <c r="Y49" s="5" t="str">
        <f t="shared" si="1"/>
        <v>Behavioural activation (BA) + TAU</v>
      </c>
      <c r="Z49" s="5" t="str">
        <f>FIXED(EXP('WinBUGS output'!N48),2)</f>
        <v>3.37</v>
      </c>
      <c r="AA49" s="5" t="str">
        <f>FIXED(EXP('WinBUGS output'!M48),2)</f>
        <v>0.36</v>
      </c>
      <c r="AB49" s="5" t="str">
        <f>FIXED(EXP('WinBUGS output'!O48),2)</f>
        <v>33.78</v>
      </c>
      <c r="AF49" s="5" t="str">
        <f t="shared" si="2"/>
        <v>TAU</v>
      </c>
      <c r="AG49" s="5" t="str">
        <f t="shared" si="3"/>
        <v>Combined (Cognitive and cognitive behavioural therapies individual + AD)</v>
      </c>
      <c r="AH49" s="5" t="str">
        <f>FIXED(EXP('WinBUGS output'!X48),2)</f>
        <v>0.56</v>
      </c>
      <c r="AI49" s="5" t="str">
        <f>FIXED(EXP('WinBUGS output'!W48),2)</f>
        <v>0.06</v>
      </c>
      <c r="AJ49" s="5" t="str">
        <f>FIXED(EXP('WinBUGS output'!Y48),2)</f>
        <v>5.48</v>
      </c>
    </row>
    <row r="50" spans="1:36" x14ac:dyDescent="0.25">
      <c r="A50">
        <v>2</v>
      </c>
      <c r="B50">
        <v>22</v>
      </c>
      <c r="C50" s="5" t="str">
        <f>VLOOKUP(A50,'WinBUGS output'!A:C,3,FALSE)</f>
        <v>Waitlist</v>
      </c>
      <c r="D50" s="5" t="str">
        <f>VLOOKUP(B50,'WinBUGS output'!A:C,3,FALSE)</f>
        <v>CBT individual (under 15 sessions) + TAU</v>
      </c>
      <c r="E50" s="5" t="str">
        <f>FIXED('WinBUGS output'!N49,2)</f>
        <v>1.17</v>
      </c>
      <c r="F50" s="5" t="str">
        <f>FIXED('WinBUGS output'!M49,2)</f>
        <v>-1.02</v>
      </c>
      <c r="G50" s="5" t="str">
        <f>FIXED('WinBUGS output'!O49,2)</f>
        <v>3.37</v>
      </c>
      <c r="H50"/>
      <c r="I50"/>
      <c r="J50"/>
      <c r="N50">
        <v>3</v>
      </c>
      <c r="O50">
        <v>17</v>
      </c>
      <c r="P50" s="5" t="str">
        <f>VLOOKUP('Direct lors'!N50,'WinBUGS output'!D:F,3,FALSE)</f>
        <v>TAU</v>
      </c>
      <c r="Q50" s="5" t="str">
        <f>VLOOKUP('Direct lors'!O50,'WinBUGS output'!D:F,3,FALSE)</f>
        <v>Combined (Short-term psychodynamic psychotherapies + AD)</v>
      </c>
      <c r="R50" s="5" t="str">
        <f>FIXED('WinBUGS output'!X49,2)</f>
        <v>-0.59</v>
      </c>
      <c r="S50" s="5" t="str">
        <f>FIXED('WinBUGS output'!W49,2)</f>
        <v>-3.48</v>
      </c>
      <c r="T50" s="5" t="str">
        <f>FIXED('WinBUGS output'!Y49,2)</f>
        <v>2.35</v>
      </c>
      <c r="X50" s="5" t="str">
        <f t="shared" si="0"/>
        <v>Waitlist</v>
      </c>
      <c r="Y50" s="5" t="str">
        <f t="shared" si="1"/>
        <v>CBT individual (under 15 sessions) + TAU</v>
      </c>
      <c r="Z50" s="5" t="str">
        <f>FIXED(EXP('WinBUGS output'!N49),2)</f>
        <v>3.21</v>
      </c>
      <c r="AA50" s="5" t="str">
        <f>FIXED(EXP('WinBUGS output'!M49),2)</f>
        <v>0.36</v>
      </c>
      <c r="AB50" s="5" t="str">
        <f>FIXED(EXP('WinBUGS output'!O49),2)</f>
        <v>29.14</v>
      </c>
      <c r="AF50" s="5" t="str">
        <f t="shared" si="2"/>
        <v>TAU</v>
      </c>
      <c r="AG50" s="5" t="str">
        <f t="shared" si="3"/>
        <v>Combined (Short-term psychodynamic psychotherapies + AD)</v>
      </c>
      <c r="AH50" s="5" t="str">
        <f>FIXED(EXP('WinBUGS output'!X49),2)</f>
        <v>0.55</v>
      </c>
      <c r="AI50" s="5" t="str">
        <f>FIXED(EXP('WinBUGS output'!W49),2)</f>
        <v>0.03</v>
      </c>
      <c r="AJ50" s="5" t="str">
        <f>FIXED(EXP('WinBUGS output'!Y49),2)</f>
        <v>10.49</v>
      </c>
    </row>
    <row r="51" spans="1:36" x14ac:dyDescent="0.25">
      <c r="A51">
        <v>2</v>
      </c>
      <c r="B51">
        <v>23</v>
      </c>
      <c r="C51" s="5" t="str">
        <f>VLOOKUP(A51,'WinBUGS output'!A:C,3,FALSE)</f>
        <v>Waitlist</v>
      </c>
      <c r="D51" s="5" t="str">
        <f>VLOOKUP(B51,'WinBUGS output'!A:C,3,FALSE)</f>
        <v>CBT individual (over 15 sessions)</v>
      </c>
      <c r="E51" s="5" t="str">
        <f>FIXED('WinBUGS output'!N50,2)</f>
        <v>1.33</v>
      </c>
      <c r="F51" s="5" t="str">
        <f>FIXED('WinBUGS output'!M50,2)</f>
        <v>-0.93</v>
      </c>
      <c r="G51" s="5" t="str">
        <f>FIXED('WinBUGS output'!O50,2)</f>
        <v>3.61</v>
      </c>
      <c r="H51"/>
      <c r="I51"/>
      <c r="J51"/>
      <c r="N51">
        <v>3</v>
      </c>
      <c r="O51">
        <v>18</v>
      </c>
      <c r="P51" s="5" t="str">
        <f>VLOOKUP('Direct lors'!N51,'WinBUGS output'!D:F,3,FALSE)</f>
        <v>TAU</v>
      </c>
      <c r="Q51" s="5" t="str">
        <f>VLOOKUP('Direct lors'!O51,'WinBUGS output'!D:F,3,FALSE)</f>
        <v>Combined (Long-term psychodynamic psychotherapies + AD)</v>
      </c>
      <c r="R51" s="5" t="str">
        <f>FIXED('WinBUGS output'!X50,2)</f>
        <v>0.80</v>
      </c>
      <c r="S51" s="5" t="str">
        <f>FIXED('WinBUGS output'!W50,2)</f>
        <v>-1.97</v>
      </c>
      <c r="T51" s="5" t="str">
        <f>FIXED('WinBUGS output'!Y50,2)</f>
        <v>3.54</v>
      </c>
      <c r="X51" s="5" t="str">
        <f t="shared" si="0"/>
        <v>Waitlist</v>
      </c>
      <c r="Y51" s="5" t="str">
        <f t="shared" si="1"/>
        <v>CBT individual (over 15 sessions)</v>
      </c>
      <c r="Z51" s="5" t="str">
        <f>FIXED(EXP('WinBUGS output'!N50),2)</f>
        <v>3.79</v>
      </c>
      <c r="AA51" s="5" t="str">
        <f>FIXED(EXP('WinBUGS output'!M50),2)</f>
        <v>0.40</v>
      </c>
      <c r="AB51" s="5" t="str">
        <f>FIXED(EXP('WinBUGS output'!O50),2)</f>
        <v>37.04</v>
      </c>
      <c r="AF51" s="5" t="str">
        <f t="shared" si="2"/>
        <v>TAU</v>
      </c>
      <c r="AG51" s="5" t="str">
        <f t="shared" si="3"/>
        <v>Combined (Long-term psychodynamic psychotherapies + AD)</v>
      </c>
      <c r="AH51" s="5" t="str">
        <f>FIXED(EXP('WinBUGS output'!X50),2)</f>
        <v>2.23</v>
      </c>
      <c r="AI51" s="5" t="str">
        <f>FIXED(EXP('WinBUGS output'!W50),2)</f>
        <v>0.14</v>
      </c>
      <c r="AJ51" s="5" t="str">
        <f>FIXED(EXP('WinBUGS output'!Y50),2)</f>
        <v>34.40</v>
      </c>
    </row>
    <row r="52" spans="1:36" x14ac:dyDescent="0.25">
      <c r="A52">
        <v>2</v>
      </c>
      <c r="B52">
        <v>24</v>
      </c>
      <c r="C52" s="5" t="str">
        <f>VLOOKUP(A52,'WinBUGS output'!A:C,3,FALSE)</f>
        <v>Waitlist</v>
      </c>
      <c r="D52" s="5" t="str">
        <f>VLOOKUP(B52,'WinBUGS output'!A:C,3,FALSE)</f>
        <v>CBT group (over 15 sessions) + TAU</v>
      </c>
      <c r="E52" s="5" t="str">
        <f>FIXED('WinBUGS output'!N51,2)</f>
        <v>0.87</v>
      </c>
      <c r="F52" s="5" t="str">
        <f>FIXED('WinBUGS output'!M51,2)</f>
        <v>-1.58</v>
      </c>
      <c r="G52" s="5" t="str">
        <f>FIXED('WinBUGS output'!O51,2)</f>
        <v>3.34</v>
      </c>
      <c r="H52"/>
      <c r="I52"/>
      <c r="J52"/>
      <c r="N52">
        <v>4</v>
      </c>
      <c r="O52">
        <v>5</v>
      </c>
      <c r="P52" s="5" t="str">
        <f>VLOOKUP('Direct lors'!N52,'WinBUGS output'!D:F,3,FALSE)</f>
        <v>Exercise</v>
      </c>
      <c r="Q52" s="5" t="str">
        <f>VLOOKUP('Direct lors'!O52,'WinBUGS output'!D:F,3,FALSE)</f>
        <v>TCA</v>
      </c>
      <c r="R52" s="5" t="str">
        <f>FIXED('WinBUGS output'!X51,2)</f>
        <v>-1.74</v>
      </c>
      <c r="S52" s="5" t="str">
        <f>FIXED('WinBUGS output'!W51,2)</f>
        <v>-4.58</v>
      </c>
      <c r="T52" s="5" t="str">
        <f>FIXED('WinBUGS output'!Y51,2)</f>
        <v>1.12</v>
      </c>
      <c r="X52" s="5" t="str">
        <f t="shared" si="0"/>
        <v>Waitlist</v>
      </c>
      <c r="Y52" s="5" t="str">
        <f t="shared" si="1"/>
        <v>CBT group (over 15 sessions) + TAU</v>
      </c>
      <c r="Z52" s="5" t="str">
        <f>FIXED(EXP('WinBUGS output'!N51),2)</f>
        <v>2.39</v>
      </c>
      <c r="AA52" s="5" t="str">
        <f>FIXED(EXP('WinBUGS output'!M51),2)</f>
        <v>0.21</v>
      </c>
      <c r="AB52" s="5" t="str">
        <f>FIXED(EXP('WinBUGS output'!O51),2)</f>
        <v>28.30</v>
      </c>
      <c r="AF52" s="5" t="str">
        <f t="shared" si="2"/>
        <v>Exercise</v>
      </c>
      <c r="AG52" s="5" t="str">
        <f t="shared" si="3"/>
        <v>TCA</v>
      </c>
      <c r="AH52" s="5" t="str">
        <f>FIXED(EXP('WinBUGS output'!X51),2)</f>
        <v>0.17</v>
      </c>
      <c r="AI52" s="5" t="str">
        <f>FIXED(EXP('WinBUGS output'!W51),2)</f>
        <v>0.01</v>
      </c>
      <c r="AJ52" s="5" t="str">
        <f>FIXED(EXP('WinBUGS output'!Y51),2)</f>
        <v>3.06</v>
      </c>
    </row>
    <row r="53" spans="1:36" x14ac:dyDescent="0.25">
      <c r="A53">
        <v>2</v>
      </c>
      <c r="B53">
        <v>25</v>
      </c>
      <c r="C53" s="5" t="str">
        <f>VLOOKUP(A53,'WinBUGS output'!A:C,3,FALSE)</f>
        <v>Waitlist</v>
      </c>
      <c r="D53" s="5" t="str">
        <f>VLOOKUP(B53,'WinBUGS output'!A:C,3,FALSE)</f>
        <v>CBT individual (under 15 sessions) + escitalopram</v>
      </c>
      <c r="E53" s="5" t="str">
        <f>FIXED('WinBUGS output'!N52,2)</f>
        <v>-0.59</v>
      </c>
      <c r="F53" s="5" t="str">
        <f>FIXED('WinBUGS output'!M52,2)</f>
        <v>-3.39</v>
      </c>
      <c r="G53" s="5" t="str">
        <f>FIXED('WinBUGS output'!O52,2)</f>
        <v>2.25</v>
      </c>
      <c r="H53"/>
      <c r="I53"/>
      <c r="J53"/>
      <c r="N53">
        <v>4</v>
      </c>
      <c r="O53">
        <v>6</v>
      </c>
      <c r="P53" s="5" t="str">
        <f>VLOOKUP('Direct lors'!N53,'WinBUGS output'!D:F,3,FALSE)</f>
        <v>Exercise</v>
      </c>
      <c r="Q53" s="5" t="str">
        <f>VLOOKUP('Direct lors'!O53,'WinBUGS output'!D:F,3,FALSE)</f>
        <v>SSRI</v>
      </c>
      <c r="R53" s="5" t="str">
        <f>FIXED('WinBUGS output'!X52,2)</f>
        <v>-1.90</v>
      </c>
      <c r="S53" s="5" t="str">
        <f>FIXED('WinBUGS output'!W52,2)</f>
        <v>-4.74</v>
      </c>
      <c r="T53" s="5" t="str">
        <f>FIXED('WinBUGS output'!Y52,2)</f>
        <v>0.95</v>
      </c>
      <c r="X53" s="5" t="str">
        <f t="shared" si="0"/>
        <v>Waitlist</v>
      </c>
      <c r="Y53" s="5" t="str">
        <f t="shared" si="1"/>
        <v>CBT individual (under 15 sessions) + escitalopram</v>
      </c>
      <c r="Z53" s="5" t="str">
        <f>FIXED(EXP('WinBUGS output'!N52),2)</f>
        <v>0.56</v>
      </c>
      <c r="AA53" s="5" t="str">
        <f>FIXED(EXP('WinBUGS output'!M52),2)</f>
        <v>0.03</v>
      </c>
      <c r="AB53" s="5" t="str">
        <f>FIXED(EXP('WinBUGS output'!O52),2)</f>
        <v>9.49</v>
      </c>
      <c r="AF53" s="5" t="str">
        <f t="shared" si="2"/>
        <v>Exercise</v>
      </c>
      <c r="AG53" s="5" t="str">
        <f t="shared" si="3"/>
        <v>SSRI</v>
      </c>
      <c r="AH53" s="5" t="str">
        <f>FIXED(EXP('WinBUGS output'!X52),2)</f>
        <v>0.15</v>
      </c>
      <c r="AI53" s="5" t="str">
        <f>FIXED(EXP('WinBUGS output'!W52),2)</f>
        <v>0.01</v>
      </c>
      <c r="AJ53" s="5" t="str">
        <f>FIXED(EXP('WinBUGS output'!Y52),2)</f>
        <v>2.60</v>
      </c>
    </row>
    <row r="54" spans="1:36" x14ac:dyDescent="0.25">
      <c r="A54">
        <v>2</v>
      </c>
      <c r="B54">
        <v>26</v>
      </c>
      <c r="C54" s="5" t="str">
        <f>VLOOKUP(A54,'WinBUGS output'!A:C,3,FALSE)</f>
        <v>Waitlist</v>
      </c>
      <c r="D54" s="5" t="str">
        <f>VLOOKUP(B54,'WinBUGS output'!A:C,3,FALSE)</f>
        <v>CBT individual (over 15 sessions) + amitriptyline</v>
      </c>
      <c r="E54" s="5" t="str">
        <f>FIXED('WinBUGS output'!N53,2)</f>
        <v>-0.46</v>
      </c>
      <c r="F54" s="5" t="str">
        <f>FIXED('WinBUGS output'!M53,2)</f>
        <v>-3.24</v>
      </c>
      <c r="G54" s="5" t="str">
        <f>FIXED('WinBUGS output'!O53,2)</f>
        <v>2.33</v>
      </c>
      <c r="H54"/>
      <c r="I54"/>
      <c r="J54"/>
      <c r="N54">
        <v>4</v>
      </c>
      <c r="O54">
        <v>7</v>
      </c>
      <c r="P54" s="5" t="str">
        <f>VLOOKUP('Direct lors'!N54,'WinBUGS output'!D:F,3,FALSE)</f>
        <v>Exercise</v>
      </c>
      <c r="Q54" s="5" t="str">
        <f>VLOOKUP('Direct lors'!O54,'WinBUGS output'!D:F,3,FALSE)</f>
        <v>Mirtazapine</v>
      </c>
      <c r="R54" s="5" t="str">
        <f>FIXED('WinBUGS output'!X53,2)</f>
        <v>-1.91</v>
      </c>
      <c r="S54" s="5" t="str">
        <f>FIXED('WinBUGS output'!W53,2)</f>
        <v>-4.90</v>
      </c>
      <c r="T54" s="5" t="str">
        <f>FIXED('WinBUGS output'!Y53,2)</f>
        <v>1.10</v>
      </c>
      <c r="X54" s="5" t="str">
        <f t="shared" si="0"/>
        <v>Waitlist</v>
      </c>
      <c r="Y54" s="5" t="str">
        <f t="shared" si="1"/>
        <v>CBT individual (over 15 sessions) + amitriptyline</v>
      </c>
      <c r="Z54" s="5" t="str">
        <f>FIXED(EXP('WinBUGS output'!N53),2)</f>
        <v>0.63</v>
      </c>
      <c r="AA54" s="5" t="str">
        <f>FIXED(EXP('WinBUGS output'!M53),2)</f>
        <v>0.04</v>
      </c>
      <c r="AB54" s="5" t="str">
        <f>FIXED(EXP('WinBUGS output'!O53),2)</f>
        <v>10.31</v>
      </c>
      <c r="AF54" s="5" t="str">
        <f t="shared" si="2"/>
        <v>Exercise</v>
      </c>
      <c r="AG54" s="5" t="str">
        <f t="shared" si="3"/>
        <v>Mirtazapine</v>
      </c>
      <c r="AH54" s="5" t="str">
        <f>FIXED(EXP('WinBUGS output'!X53),2)</f>
        <v>0.15</v>
      </c>
      <c r="AI54" s="5" t="str">
        <f>FIXED(EXP('WinBUGS output'!W53),2)</f>
        <v>0.01</v>
      </c>
      <c r="AJ54" s="5" t="str">
        <f>FIXED(EXP('WinBUGS output'!Y53),2)</f>
        <v>3.01</v>
      </c>
    </row>
    <row r="55" spans="1:36" x14ac:dyDescent="0.25">
      <c r="A55">
        <v>2</v>
      </c>
      <c r="B55">
        <v>27</v>
      </c>
      <c r="C55" s="5" t="str">
        <f>VLOOKUP(A55,'WinBUGS output'!A:C,3,FALSE)</f>
        <v>Waitlist</v>
      </c>
      <c r="D55" s="5" t="str">
        <f>VLOOKUP(B55,'WinBUGS output'!A:C,3,FALSE)</f>
        <v>Short-term psychodynamic psychotherapy individual + any TCA</v>
      </c>
      <c r="E55" s="5" t="str">
        <f>FIXED('WinBUGS output'!N54,2)</f>
        <v>-0.53</v>
      </c>
      <c r="F55" s="5" t="str">
        <f>FIXED('WinBUGS output'!M54,2)</f>
        <v>-3.76</v>
      </c>
      <c r="G55" s="5" t="str">
        <f>FIXED('WinBUGS output'!O54,2)</f>
        <v>2.75</v>
      </c>
      <c r="H55"/>
      <c r="I55"/>
      <c r="J55"/>
      <c r="N55">
        <v>4</v>
      </c>
      <c r="O55">
        <v>8</v>
      </c>
      <c r="P55" s="5" t="str">
        <f>VLOOKUP('Direct lors'!N55,'WinBUGS output'!D:F,3,FALSE)</f>
        <v>Exercise</v>
      </c>
      <c r="Q55" s="5" t="str">
        <f>VLOOKUP('Direct lors'!O55,'WinBUGS output'!D:F,3,FALSE)</f>
        <v>Short-term psychodynamic psychotherapies</v>
      </c>
      <c r="R55" s="5" t="str">
        <f>FIXED('WinBUGS output'!X54,2)</f>
        <v>0.21</v>
      </c>
      <c r="S55" s="5" t="str">
        <f>FIXED('WinBUGS output'!W54,2)</f>
        <v>-3.39</v>
      </c>
      <c r="T55" s="5" t="str">
        <f>FIXED('WinBUGS output'!Y54,2)</f>
        <v>4.39</v>
      </c>
      <c r="X55" s="5" t="str">
        <f t="shared" si="0"/>
        <v>Waitlist</v>
      </c>
      <c r="Y55" s="5" t="str">
        <f t="shared" si="1"/>
        <v>Short-term psychodynamic psychotherapy individual + any TCA</v>
      </c>
      <c r="Z55" s="5" t="str">
        <f>FIXED(EXP('WinBUGS output'!N54),2)</f>
        <v>0.59</v>
      </c>
      <c r="AA55" s="5" t="str">
        <f>FIXED(EXP('WinBUGS output'!M54),2)</f>
        <v>0.02</v>
      </c>
      <c r="AB55" s="5" t="str">
        <f>FIXED(EXP('WinBUGS output'!O54),2)</f>
        <v>15.56</v>
      </c>
      <c r="AF55" s="5" t="str">
        <f t="shared" si="2"/>
        <v>Exercise</v>
      </c>
      <c r="AG55" s="5" t="str">
        <f t="shared" si="3"/>
        <v>Short-term psychodynamic psychotherapies</v>
      </c>
      <c r="AH55" s="5" t="str">
        <f>FIXED(EXP('WinBUGS output'!X54),2)</f>
        <v>1.24</v>
      </c>
      <c r="AI55" s="5" t="str">
        <f>FIXED(EXP('WinBUGS output'!W54),2)</f>
        <v>0.03</v>
      </c>
      <c r="AJ55" s="5" t="str">
        <f>FIXED(EXP('WinBUGS output'!Y54),2)</f>
        <v>80.80</v>
      </c>
    </row>
    <row r="56" spans="1:36" x14ac:dyDescent="0.25">
      <c r="A56">
        <v>2</v>
      </c>
      <c r="B56">
        <v>28</v>
      </c>
      <c r="C56" s="5" t="str">
        <f>VLOOKUP(A56,'WinBUGS output'!A:C,3,FALSE)</f>
        <v>Waitlist</v>
      </c>
      <c r="D56" s="5" t="str">
        <f>VLOOKUP(B56,'WinBUGS output'!A:C,3,FALSE)</f>
        <v>Long-term psychodynamic psychotherapy individual + fluoxetine</v>
      </c>
      <c r="E56" s="5" t="str">
        <f>FIXED('WinBUGS output'!N55,2)</f>
        <v>0.87</v>
      </c>
      <c r="F56" s="5" t="str">
        <f>FIXED('WinBUGS output'!M55,2)</f>
        <v>-2.25</v>
      </c>
      <c r="G56" s="5" t="str">
        <f>FIXED('WinBUGS output'!O55,2)</f>
        <v>3.96</v>
      </c>
      <c r="H56"/>
      <c r="I56"/>
      <c r="J56"/>
      <c r="N56">
        <v>4</v>
      </c>
      <c r="O56">
        <v>9</v>
      </c>
      <c r="P56" s="5" t="str">
        <f>VLOOKUP('Direct lors'!N56,'WinBUGS output'!D:F,3,FALSE)</f>
        <v>Exercise</v>
      </c>
      <c r="Q56" s="5" t="str">
        <f>VLOOKUP('Direct lors'!O56,'WinBUGS output'!D:F,3,FALSE)</f>
        <v>Long-term psychodynamic psychotherapies</v>
      </c>
      <c r="R56" s="5" t="str">
        <f>FIXED('WinBUGS output'!X55,2)</f>
        <v>0.51</v>
      </c>
      <c r="S56" s="5" t="str">
        <f>FIXED('WinBUGS output'!W55,2)</f>
        <v>-2.76</v>
      </c>
      <c r="T56" s="5" t="str">
        <f>FIXED('WinBUGS output'!Y55,2)</f>
        <v>3.78</v>
      </c>
      <c r="X56" s="5" t="str">
        <f t="shared" si="0"/>
        <v>Waitlist</v>
      </c>
      <c r="Y56" s="5" t="str">
        <f t="shared" si="1"/>
        <v>Long-term psychodynamic psychotherapy individual + fluoxetine</v>
      </c>
      <c r="Z56" s="5" t="str">
        <f>FIXED(EXP('WinBUGS output'!N55),2)</f>
        <v>2.40</v>
      </c>
      <c r="AA56" s="5" t="str">
        <f>FIXED(EXP('WinBUGS output'!M55),2)</f>
        <v>0.11</v>
      </c>
      <c r="AB56" s="5" t="str">
        <f>FIXED(EXP('WinBUGS output'!O55),2)</f>
        <v>52.51</v>
      </c>
      <c r="AF56" s="5" t="str">
        <f t="shared" si="2"/>
        <v>Exercise</v>
      </c>
      <c r="AG56" s="5" t="str">
        <f t="shared" si="3"/>
        <v>Long-term psychodynamic psychotherapies</v>
      </c>
      <c r="AH56" s="5" t="str">
        <f>FIXED(EXP('WinBUGS output'!X55),2)</f>
        <v>1.67</v>
      </c>
      <c r="AI56" s="5" t="str">
        <f>FIXED(EXP('WinBUGS output'!W55),2)</f>
        <v>0.06</v>
      </c>
      <c r="AJ56" s="5" t="str">
        <f>FIXED(EXP('WinBUGS output'!Y55),2)</f>
        <v>43.73</v>
      </c>
    </row>
    <row r="57" spans="1:36" x14ac:dyDescent="0.25">
      <c r="A57">
        <v>3</v>
      </c>
      <c r="B57">
        <v>4</v>
      </c>
      <c r="C57" s="5" t="str">
        <f>VLOOKUP(A57,'WinBUGS output'!A:C,3,FALSE)</f>
        <v>TAU</v>
      </c>
      <c r="D57" s="5" t="str">
        <f>VLOOKUP(B57,'WinBUGS output'!A:C,3,FALSE)</f>
        <v>Exercise + TAU</v>
      </c>
      <c r="E57" s="5" t="str">
        <f>FIXED('WinBUGS output'!N56,2)</f>
        <v>0.70</v>
      </c>
      <c r="F57" s="5" t="str">
        <f>FIXED('WinBUGS output'!M56,2)</f>
        <v>-1.04</v>
      </c>
      <c r="G57" s="5" t="str">
        <f>FIXED('WinBUGS output'!O56,2)</f>
        <v>2.48</v>
      </c>
      <c r="H57" t="s">
        <v>733</v>
      </c>
      <c r="I57" t="s">
        <v>734</v>
      </c>
      <c r="J57" t="s">
        <v>735</v>
      </c>
      <c r="N57">
        <v>4</v>
      </c>
      <c r="O57">
        <v>10</v>
      </c>
      <c r="P57" s="5" t="str">
        <f>VLOOKUP('Direct lors'!N57,'WinBUGS output'!D:F,3,FALSE)</f>
        <v>Exercise</v>
      </c>
      <c r="Q57" s="5" t="str">
        <f>VLOOKUP('Direct lors'!O57,'WinBUGS output'!D:F,3,FALSE)</f>
        <v>Self-help with support</v>
      </c>
      <c r="R57" s="5" t="str">
        <f>FIXED('WinBUGS output'!X56,2)</f>
        <v>2.11</v>
      </c>
      <c r="S57" s="5" t="str">
        <f>FIXED('WinBUGS output'!W56,2)</f>
        <v>-1.56</v>
      </c>
      <c r="T57" s="5" t="str">
        <f>FIXED('WinBUGS output'!Y56,2)</f>
        <v>6.55</v>
      </c>
      <c r="X57" s="5" t="str">
        <f t="shared" si="0"/>
        <v>TAU</v>
      </c>
      <c r="Y57" s="5" t="str">
        <f t="shared" si="1"/>
        <v>Exercise + TAU</v>
      </c>
      <c r="Z57" s="5" t="str">
        <f>FIXED(EXP('WinBUGS output'!N56),2)</f>
        <v>2.01</v>
      </c>
      <c r="AA57" s="5" t="str">
        <f>FIXED(EXP('WinBUGS output'!M56),2)</f>
        <v>0.36</v>
      </c>
      <c r="AB57" s="5" t="str">
        <f>FIXED(EXP('WinBUGS output'!O56),2)</f>
        <v>11.95</v>
      </c>
      <c r="AF57" s="5" t="str">
        <f t="shared" si="2"/>
        <v>Exercise</v>
      </c>
      <c r="AG57" s="5" t="str">
        <f t="shared" si="3"/>
        <v>Self-help with support</v>
      </c>
      <c r="AH57" s="5" t="str">
        <f>FIXED(EXP('WinBUGS output'!X56),2)</f>
        <v>8.26</v>
      </c>
      <c r="AI57" s="5" t="str">
        <f>FIXED(EXP('WinBUGS output'!W56),2)</f>
        <v>0.21</v>
      </c>
      <c r="AJ57" s="5" t="str">
        <f>FIXED(EXP('WinBUGS output'!Y56),2)</f>
        <v>697.85</v>
      </c>
    </row>
    <row r="58" spans="1:36" x14ac:dyDescent="0.25">
      <c r="A58">
        <v>3</v>
      </c>
      <c r="B58">
        <v>5</v>
      </c>
      <c r="C58" s="5" t="str">
        <f>VLOOKUP(A58,'WinBUGS output'!A:C,3,FALSE)</f>
        <v>TAU</v>
      </c>
      <c r="D58" s="5" t="str">
        <f>VLOOKUP(B58,'WinBUGS output'!A:C,3,FALSE)</f>
        <v>Any TCA</v>
      </c>
      <c r="E58" s="5" t="str">
        <f>FIXED('WinBUGS output'!N57,2)</f>
        <v>-1.03</v>
      </c>
      <c r="F58" s="5" t="str">
        <f>FIXED('WinBUGS output'!M57,2)</f>
        <v>-3.27</v>
      </c>
      <c r="G58" s="5" t="str">
        <f>FIXED('WinBUGS output'!O57,2)</f>
        <v>1.22</v>
      </c>
      <c r="H58"/>
      <c r="I58"/>
      <c r="J58"/>
      <c r="N58">
        <v>4</v>
      </c>
      <c r="O58">
        <v>11</v>
      </c>
      <c r="P58" s="5" t="str">
        <f>VLOOKUP('Direct lors'!N58,'WinBUGS output'!D:F,3,FALSE)</f>
        <v>Exercise</v>
      </c>
      <c r="Q58" s="5" t="str">
        <f>VLOOKUP('Direct lors'!O58,'WinBUGS output'!D:F,3,FALSE)</f>
        <v>Self-help</v>
      </c>
      <c r="R58" s="5" t="str">
        <f>FIXED('WinBUGS output'!X57,2)</f>
        <v>-0.42</v>
      </c>
      <c r="S58" s="5" t="str">
        <f>FIXED('WinBUGS output'!W57,2)</f>
        <v>-2.76</v>
      </c>
      <c r="T58" s="5" t="str">
        <f>FIXED('WinBUGS output'!Y57,2)</f>
        <v>1.93</v>
      </c>
      <c r="X58" s="5" t="str">
        <f t="shared" si="0"/>
        <v>TAU</v>
      </c>
      <c r="Y58" s="5" t="str">
        <f t="shared" si="1"/>
        <v>Any TCA</v>
      </c>
      <c r="Z58" s="5" t="str">
        <f>FIXED(EXP('WinBUGS output'!N57),2)</f>
        <v>0.36</v>
      </c>
      <c r="AA58" s="5" t="str">
        <f>FIXED(EXP('WinBUGS output'!M57),2)</f>
        <v>0.04</v>
      </c>
      <c r="AB58" s="5" t="str">
        <f>FIXED(EXP('WinBUGS output'!O57),2)</f>
        <v>3.38</v>
      </c>
      <c r="AF58" s="5" t="str">
        <f t="shared" si="2"/>
        <v>Exercise</v>
      </c>
      <c r="AG58" s="5" t="str">
        <f t="shared" si="3"/>
        <v>Self-help</v>
      </c>
      <c r="AH58" s="5" t="str">
        <f>FIXED(EXP('WinBUGS output'!X57),2)</f>
        <v>0.66</v>
      </c>
      <c r="AI58" s="5" t="str">
        <f>FIXED(EXP('WinBUGS output'!W57),2)</f>
        <v>0.06</v>
      </c>
      <c r="AJ58" s="5" t="str">
        <f>FIXED(EXP('WinBUGS output'!Y57),2)</f>
        <v>6.87</v>
      </c>
    </row>
    <row r="59" spans="1:36" x14ac:dyDescent="0.25">
      <c r="A59">
        <v>3</v>
      </c>
      <c r="B59">
        <v>6</v>
      </c>
      <c r="C59" s="5" t="str">
        <f>VLOOKUP(A59,'WinBUGS output'!A:C,3,FALSE)</f>
        <v>TAU</v>
      </c>
      <c r="D59" s="5" t="str">
        <f>VLOOKUP(B59,'WinBUGS output'!A:C,3,FALSE)</f>
        <v>Amitriptyline</v>
      </c>
      <c r="E59" s="5" t="str">
        <f>FIXED('WinBUGS output'!N58,2)</f>
        <v>-1.16</v>
      </c>
      <c r="F59" s="5" t="str">
        <f>FIXED('WinBUGS output'!M58,2)</f>
        <v>-3.28</v>
      </c>
      <c r="G59" s="5" t="str">
        <f>FIXED('WinBUGS output'!O58,2)</f>
        <v>1.00</v>
      </c>
      <c r="H59"/>
      <c r="I59"/>
      <c r="J59"/>
      <c r="N59">
        <v>4</v>
      </c>
      <c r="O59">
        <v>12</v>
      </c>
      <c r="P59" s="5" t="str">
        <f>VLOOKUP('Direct lors'!N59,'WinBUGS output'!D:F,3,FALSE)</f>
        <v>Exercise</v>
      </c>
      <c r="Q59" s="5" t="str">
        <f>VLOOKUP('Direct lors'!O59,'WinBUGS output'!D:F,3,FALSE)</f>
        <v>Interpersonal psychotherapy (IPT)</v>
      </c>
      <c r="R59" s="5" t="str">
        <f>FIXED('WinBUGS output'!X58,2)</f>
        <v>0.58</v>
      </c>
      <c r="S59" s="5" t="str">
        <f>FIXED('WinBUGS output'!W58,2)</f>
        <v>-2.25</v>
      </c>
      <c r="T59" s="5" t="str">
        <f>FIXED('WinBUGS output'!Y58,2)</f>
        <v>3.45</v>
      </c>
      <c r="X59" s="5" t="str">
        <f t="shared" si="0"/>
        <v>TAU</v>
      </c>
      <c r="Y59" s="5" t="str">
        <f t="shared" si="1"/>
        <v>Amitriptyline</v>
      </c>
      <c r="Z59" s="5" t="str">
        <f>FIXED(EXP('WinBUGS output'!N58),2)</f>
        <v>0.31</v>
      </c>
      <c r="AA59" s="5" t="str">
        <f>FIXED(EXP('WinBUGS output'!M58),2)</f>
        <v>0.04</v>
      </c>
      <c r="AB59" s="5" t="str">
        <f>FIXED(EXP('WinBUGS output'!O58),2)</f>
        <v>2.72</v>
      </c>
      <c r="AF59" s="5" t="str">
        <f t="shared" si="2"/>
        <v>Exercise</v>
      </c>
      <c r="AG59" s="5" t="str">
        <f t="shared" si="3"/>
        <v>Interpersonal psychotherapy (IPT)</v>
      </c>
      <c r="AH59" s="5" t="str">
        <f>FIXED(EXP('WinBUGS output'!X58),2)</f>
        <v>1.79</v>
      </c>
      <c r="AI59" s="5" t="str">
        <f>FIXED(EXP('WinBUGS output'!W58),2)</f>
        <v>0.11</v>
      </c>
      <c r="AJ59" s="5" t="str">
        <f>FIXED(EXP('WinBUGS output'!Y58),2)</f>
        <v>31.44</v>
      </c>
    </row>
    <row r="60" spans="1:36" x14ac:dyDescent="0.25">
      <c r="A60">
        <v>3</v>
      </c>
      <c r="B60">
        <v>7</v>
      </c>
      <c r="C60" s="5" t="str">
        <f>VLOOKUP(A60,'WinBUGS output'!A:C,3,FALSE)</f>
        <v>TAU</v>
      </c>
      <c r="D60" s="5" t="str">
        <f>VLOOKUP(B60,'WinBUGS output'!A:C,3,FALSE)</f>
        <v>Imipramine</v>
      </c>
      <c r="E60" s="5" t="str">
        <f>FIXED('WinBUGS output'!N59,2)</f>
        <v>-0.91</v>
      </c>
      <c r="F60" s="5" t="str">
        <f>FIXED('WinBUGS output'!M59,2)</f>
        <v>-2.96</v>
      </c>
      <c r="G60" s="5" t="str">
        <f>FIXED('WinBUGS output'!O59,2)</f>
        <v>1.15</v>
      </c>
      <c r="H60"/>
      <c r="I60"/>
      <c r="J60"/>
      <c r="N60">
        <v>4</v>
      </c>
      <c r="O60">
        <v>13</v>
      </c>
      <c r="P60" s="5" t="str">
        <f>VLOOKUP('Direct lors'!N60,'WinBUGS output'!D:F,3,FALSE)</f>
        <v>Exercise</v>
      </c>
      <c r="Q60" s="5" t="str">
        <f>VLOOKUP('Direct lors'!O60,'WinBUGS output'!D:F,3,FALSE)</f>
        <v>Behavioural therapies (individual)</v>
      </c>
      <c r="R60" s="5" t="str">
        <f>FIXED('WinBUGS output'!X59,2)</f>
        <v>0.44</v>
      </c>
      <c r="S60" s="5" t="str">
        <f>FIXED('WinBUGS output'!W59,2)</f>
        <v>-1.85</v>
      </c>
      <c r="T60" s="5" t="str">
        <f>FIXED('WinBUGS output'!Y59,2)</f>
        <v>2.76</v>
      </c>
      <c r="X60" s="5" t="str">
        <f t="shared" si="0"/>
        <v>TAU</v>
      </c>
      <c r="Y60" s="5" t="str">
        <f t="shared" si="1"/>
        <v>Imipramine</v>
      </c>
      <c r="Z60" s="5" t="str">
        <f>FIXED(EXP('WinBUGS output'!N59),2)</f>
        <v>0.40</v>
      </c>
      <c r="AA60" s="5" t="str">
        <f>FIXED(EXP('WinBUGS output'!M59),2)</f>
        <v>0.05</v>
      </c>
      <c r="AB60" s="5" t="str">
        <f>FIXED(EXP('WinBUGS output'!O59),2)</f>
        <v>3.15</v>
      </c>
      <c r="AF60" s="5" t="str">
        <f t="shared" si="2"/>
        <v>Exercise</v>
      </c>
      <c r="AG60" s="5" t="str">
        <f t="shared" si="3"/>
        <v>Behavioural therapies (individual)</v>
      </c>
      <c r="AH60" s="5" t="str">
        <f>FIXED(EXP('WinBUGS output'!X59),2)</f>
        <v>1.56</v>
      </c>
      <c r="AI60" s="5" t="str">
        <f>FIXED(EXP('WinBUGS output'!W59),2)</f>
        <v>0.16</v>
      </c>
      <c r="AJ60" s="5" t="str">
        <f>FIXED(EXP('WinBUGS output'!Y59),2)</f>
        <v>15.74</v>
      </c>
    </row>
    <row r="61" spans="1:36" x14ac:dyDescent="0.25">
      <c r="A61">
        <v>3</v>
      </c>
      <c r="B61">
        <v>8</v>
      </c>
      <c r="C61" s="5" t="str">
        <f>VLOOKUP(A61,'WinBUGS output'!A:C,3,FALSE)</f>
        <v>TAU</v>
      </c>
      <c r="D61" s="5" t="str">
        <f>VLOOKUP(B61,'WinBUGS output'!A:C,3,FALSE)</f>
        <v>Citalopram</v>
      </c>
      <c r="E61" s="5" t="str">
        <f>FIXED('WinBUGS output'!N60,2)</f>
        <v>-1.49</v>
      </c>
      <c r="F61" s="5" t="str">
        <f>FIXED('WinBUGS output'!M60,2)</f>
        <v>-3.61</v>
      </c>
      <c r="G61" s="5" t="str">
        <f>FIXED('WinBUGS output'!O60,2)</f>
        <v>0.68</v>
      </c>
      <c r="H61"/>
      <c r="I61"/>
      <c r="J61"/>
      <c r="N61">
        <v>4</v>
      </c>
      <c r="O61">
        <v>14</v>
      </c>
      <c r="P61" s="5" t="str">
        <f>VLOOKUP('Direct lors'!N61,'WinBUGS output'!D:F,3,FALSE)</f>
        <v>Exercise</v>
      </c>
      <c r="Q61" s="5" t="str">
        <f>VLOOKUP('Direct lors'!O61,'WinBUGS output'!D:F,3,FALSE)</f>
        <v>Cognitive and cognitive behavioural therapies (individual) [CBT/CT]</v>
      </c>
      <c r="R61" s="5" t="str">
        <f>FIXED('WinBUGS output'!X60,2)</f>
        <v>0.48</v>
      </c>
      <c r="S61" s="5" t="str">
        <f>FIXED('WinBUGS output'!W60,2)</f>
        <v>-1.82</v>
      </c>
      <c r="T61" s="5" t="str">
        <f>FIXED('WinBUGS output'!Y60,2)</f>
        <v>2.79</v>
      </c>
      <c r="X61" s="5" t="str">
        <f t="shared" si="0"/>
        <v>TAU</v>
      </c>
      <c r="Y61" s="5" t="str">
        <f t="shared" si="1"/>
        <v>Citalopram</v>
      </c>
      <c r="Z61" s="5" t="str">
        <f>FIXED(EXP('WinBUGS output'!N60),2)</f>
        <v>0.23</v>
      </c>
      <c r="AA61" s="5" t="str">
        <f>FIXED(EXP('WinBUGS output'!M60),2)</f>
        <v>0.03</v>
      </c>
      <c r="AB61" s="5" t="str">
        <f>FIXED(EXP('WinBUGS output'!O60),2)</f>
        <v>1.98</v>
      </c>
      <c r="AF61" s="5" t="str">
        <f t="shared" si="2"/>
        <v>Exercise</v>
      </c>
      <c r="AG61" s="5" t="str">
        <f t="shared" si="3"/>
        <v>Cognitive and cognitive behavioural therapies (individual) [CBT/CT]</v>
      </c>
      <c r="AH61" s="5" t="str">
        <f>FIXED(EXP('WinBUGS output'!X60),2)</f>
        <v>1.62</v>
      </c>
      <c r="AI61" s="5" t="str">
        <f>FIXED(EXP('WinBUGS output'!W60),2)</f>
        <v>0.16</v>
      </c>
      <c r="AJ61" s="5" t="str">
        <f>FIXED(EXP('WinBUGS output'!Y60),2)</f>
        <v>16.28</v>
      </c>
    </row>
    <row r="62" spans="1:36" x14ac:dyDescent="0.25">
      <c r="A62">
        <v>3</v>
      </c>
      <c r="B62">
        <v>9</v>
      </c>
      <c r="C62" s="5" t="str">
        <f>VLOOKUP(A62,'WinBUGS output'!A:C,3,FALSE)</f>
        <v>TAU</v>
      </c>
      <c r="D62" s="5" t="str">
        <f>VLOOKUP(B62,'WinBUGS output'!A:C,3,FALSE)</f>
        <v>Escitalopram</v>
      </c>
      <c r="E62" s="5" t="str">
        <f>FIXED('WinBUGS output'!N61,2)</f>
        <v>-0.92</v>
      </c>
      <c r="F62" s="5" t="str">
        <f>FIXED('WinBUGS output'!M61,2)</f>
        <v>-3.01</v>
      </c>
      <c r="G62" s="5" t="str">
        <f>FIXED('WinBUGS output'!O61,2)</f>
        <v>1.18</v>
      </c>
      <c r="H62"/>
      <c r="I62"/>
      <c r="J62"/>
      <c r="N62">
        <v>4</v>
      </c>
      <c r="O62">
        <v>15</v>
      </c>
      <c r="P62" s="5" t="str">
        <f>VLOOKUP('Direct lors'!N62,'WinBUGS output'!D:F,3,FALSE)</f>
        <v>Exercise</v>
      </c>
      <c r="Q62" s="5" t="str">
        <f>VLOOKUP('Direct lors'!O62,'WinBUGS output'!D:F,3,FALSE)</f>
        <v>Behavioural, cognitive, or CBT groups</v>
      </c>
      <c r="R62" s="5" t="str">
        <f>FIXED('WinBUGS output'!X61,2)</f>
        <v>0.11</v>
      </c>
      <c r="S62" s="5" t="str">
        <f>FIXED('WinBUGS output'!W61,2)</f>
        <v>-2.54</v>
      </c>
      <c r="T62" s="5" t="str">
        <f>FIXED('WinBUGS output'!Y61,2)</f>
        <v>2.71</v>
      </c>
      <c r="X62" s="5" t="str">
        <f t="shared" si="0"/>
        <v>TAU</v>
      </c>
      <c r="Y62" s="5" t="str">
        <f t="shared" si="1"/>
        <v>Escitalopram</v>
      </c>
      <c r="Z62" s="5" t="str">
        <f>FIXED(EXP('WinBUGS output'!N61),2)</f>
        <v>0.40</v>
      </c>
      <c r="AA62" s="5" t="str">
        <f>FIXED(EXP('WinBUGS output'!M61),2)</f>
        <v>0.05</v>
      </c>
      <c r="AB62" s="5" t="str">
        <f>FIXED(EXP('WinBUGS output'!O61),2)</f>
        <v>3.26</v>
      </c>
      <c r="AF62" s="5" t="str">
        <f t="shared" si="2"/>
        <v>Exercise</v>
      </c>
      <c r="AG62" s="5" t="str">
        <f t="shared" si="3"/>
        <v>Behavioural, cognitive, or CBT groups</v>
      </c>
      <c r="AH62" s="5" t="str">
        <f>FIXED(EXP('WinBUGS output'!X61),2)</f>
        <v>1.11</v>
      </c>
      <c r="AI62" s="5" t="str">
        <f>FIXED(EXP('WinBUGS output'!W61),2)</f>
        <v>0.08</v>
      </c>
      <c r="AJ62" s="5" t="str">
        <f>FIXED(EXP('WinBUGS output'!Y61),2)</f>
        <v>15.09</v>
      </c>
    </row>
    <row r="63" spans="1:36" x14ac:dyDescent="0.25">
      <c r="A63">
        <v>3</v>
      </c>
      <c r="B63">
        <v>10</v>
      </c>
      <c r="C63" s="5" t="str">
        <f>VLOOKUP(A63,'WinBUGS output'!A:C,3,FALSE)</f>
        <v>TAU</v>
      </c>
      <c r="D63" s="5" t="str">
        <f>VLOOKUP(B63,'WinBUGS output'!A:C,3,FALSE)</f>
        <v>Fluoxetine</v>
      </c>
      <c r="E63" s="5" t="str">
        <f>FIXED('WinBUGS output'!N62,2)</f>
        <v>-1.16</v>
      </c>
      <c r="F63" s="5" t="str">
        <f>FIXED('WinBUGS output'!M62,2)</f>
        <v>-3.24</v>
      </c>
      <c r="G63" s="5" t="str">
        <f>FIXED('WinBUGS output'!O62,2)</f>
        <v>0.95</v>
      </c>
      <c r="H63"/>
      <c r="I63"/>
      <c r="J63"/>
      <c r="N63">
        <v>4</v>
      </c>
      <c r="O63">
        <v>16</v>
      </c>
      <c r="P63" s="5" t="str">
        <f>VLOOKUP('Direct lors'!N63,'WinBUGS output'!D:F,3,FALSE)</f>
        <v>Exercise</v>
      </c>
      <c r="Q63" s="5" t="str">
        <f>VLOOKUP('Direct lors'!O63,'WinBUGS output'!D:F,3,FALSE)</f>
        <v>Combined (Cognitive and cognitive behavioural therapies individual + AD)</v>
      </c>
      <c r="R63" s="5" t="str">
        <f>FIXED('WinBUGS output'!X62,2)</f>
        <v>-1.29</v>
      </c>
      <c r="S63" s="5" t="str">
        <f>FIXED('WinBUGS output'!W62,2)</f>
        <v>-4.13</v>
      </c>
      <c r="T63" s="5" t="str">
        <f>FIXED('WinBUGS output'!Y62,2)</f>
        <v>1.58</v>
      </c>
      <c r="X63" s="5" t="str">
        <f t="shared" si="0"/>
        <v>TAU</v>
      </c>
      <c r="Y63" s="5" t="str">
        <f t="shared" si="1"/>
        <v>Fluoxetine</v>
      </c>
      <c r="Z63" s="5" t="str">
        <f>FIXED(EXP('WinBUGS output'!N62),2)</f>
        <v>0.31</v>
      </c>
      <c r="AA63" s="5" t="str">
        <f>FIXED(EXP('WinBUGS output'!M62),2)</f>
        <v>0.04</v>
      </c>
      <c r="AB63" s="5" t="str">
        <f>FIXED(EXP('WinBUGS output'!O62),2)</f>
        <v>2.59</v>
      </c>
      <c r="AF63" s="5" t="str">
        <f t="shared" si="2"/>
        <v>Exercise</v>
      </c>
      <c r="AG63" s="5" t="str">
        <f t="shared" si="3"/>
        <v>Combined (Cognitive and cognitive behavioural therapies individual + AD)</v>
      </c>
      <c r="AH63" s="5" t="str">
        <f>FIXED(EXP('WinBUGS output'!X62),2)</f>
        <v>0.28</v>
      </c>
      <c r="AI63" s="5" t="str">
        <f>FIXED(EXP('WinBUGS output'!W62),2)</f>
        <v>0.02</v>
      </c>
      <c r="AJ63" s="5" t="str">
        <f>FIXED(EXP('WinBUGS output'!Y62),2)</f>
        <v>4.84</v>
      </c>
    </row>
    <row r="64" spans="1:36" x14ac:dyDescent="0.25">
      <c r="A64">
        <v>3</v>
      </c>
      <c r="B64">
        <v>11</v>
      </c>
      <c r="C64" s="5" t="str">
        <f>VLOOKUP(A64,'WinBUGS output'!A:C,3,FALSE)</f>
        <v>TAU</v>
      </c>
      <c r="D64" s="5" t="str">
        <f>VLOOKUP(B64,'WinBUGS output'!A:C,3,FALSE)</f>
        <v>Sertraline</v>
      </c>
      <c r="E64" s="5" t="str">
        <f>FIXED('WinBUGS output'!N63,2)</f>
        <v>-1.21</v>
      </c>
      <c r="F64" s="5" t="str">
        <f>FIXED('WinBUGS output'!M63,2)</f>
        <v>-3.39</v>
      </c>
      <c r="G64" s="5" t="str">
        <f>FIXED('WinBUGS output'!O63,2)</f>
        <v>0.98</v>
      </c>
      <c r="H64"/>
      <c r="I64"/>
      <c r="J64"/>
      <c r="N64">
        <v>4</v>
      </c>
      <c r="O64">
        <v>17</v>
      </c>
      <c r="P64" s="5" t="str">
        <f>VLOOKUP('Direct lors'!N64,'WinBUGS output'!D:F,3,FALSE)</f>
        <v>Exercise</v>
      </c>
      <c r="Q64" s="5" t="str">
        <f>VLOOKUP('Direct lors'!O64,'WinBUGS output'!D:F,3,FALSE)</f>
        <v>Combined (Short-term psychodynamic psychotherapies + AD)</v>
      </c>
      <c r="R64" s="5" t="str">
        <f>FIXED('WinBUGS output'!X63,2)</f>
        <v>-1.30</v>
      </c>
      <c r="S64" s="5" t="str">
        <f>FIXED('WinBUGS output'!W63,2)</f>
        <v>-4.67</v>
      </c>
      <c r="T64" s="5" t="str">
        <f>FIXED('WinBUGS output'!Y63,2)</f>
        <v>2.11</v>
      </c>
      <c r="X64" s="5" t="str">
        <f t="shared" si="0"/>
        <v>TAU</v>
      </c>
      <c r="Y64" s="5" t="str">
        <f t="shared" si="1"/>
        <v>Sertraline</v>
      </c>
      <c r="Z64" s="5" t="str">
        <f>FIXED(EXP('WinBUGS output'!N63),2)</f>
        <v>0.30</v>
      </c>
      <c r="AA64" s="5" t="str">
        <f>FIXED(EXP('WinBUGS output'!M63),2)</f>
        <v>0.03</v>
      </c>
      <c r="AB64" s="5" t="str">
        <f>FIXED(EXP('WinBUGS output'!O63),2)</f>
        <v>2.66</v>
      </c>
      <c r="AF64" s="5" t="str">
        <f t="shared" si="2"/>
        <v>Exercise</v>
      </c>
      <c r="AG64" s="5" t="str">
        <f t="shared" si="3"/>
        <v>Combined (Short-term psychodynamic psychotherapies + AD)</v>
      </c>
      <c r="AH64" s="5" t="str">
        <f>FIXED(EXP('WinBUGS output'!X63),2)</f>
        <v>0.27</v>
      </c>
      <c r="AI64" s="5" t="str">
        <f>FIXED(EXP('WinBUGS output'!W63),2)</f>
        <v>0.01</v>
      </c>
      <c r="AJ64" s="5" t="str">
        <f>FIXED(EXP('WinBUGS output'!Y63),2)</f>
        <v>8.24</v>
      </c>
    </row>
    <row r="65" spans="1:36" x14ac:dyDescent="0.25">
      <c r="A65">
        <v>3</v>
      </c>
      <c r="B65">
        <v>12</v>
      </c>
      <c r="C65" s="5" t="str">
        <f>VLOOKUP(A65,'WinBUGS output'!A:C,3,FALSE)</f>
        <v>TAU</v>
      </c>
      <c r="D65" s="5" t="str">
        <f>VLOOKUP(B65,'WinBUGS output'!A:C,3,FALSE)</f>
        <v>Mirtazapine</v>
      </c>
      <c r="E65" s="5" t="str">
        <f>FIXED('WinBUGS output'!N64,2)</f>
        <v>-1.22</v>
      </c>
      <c r="F65" s="5" t="str">
        <f>FIXED('WinBUGS output'!M64,2)</f>
        <v>-3.52</v>
      </c>
      <c r="G65" s="5" t="str">
        <f>FIXED('WinBUGS output'!O64,2)</f>
        <v>1.13</v>
      </c>
      <c r="H65"/>
      <c r="I65"/>
      <c r="J65"/>
      <c r="N65">
        <v>4</v>
      </c>
      <c r="O65">
        <v>18</v>
      </c>
      <c r="P65" s="5" t="str">
        <f>VLOOKUP('Direct lors'!N65,'WinBUGS output'!D:F,3,FALSE)</f>
        <v>Exercise</v>
      </c>
      <c r="Q65" s="5" t="str">
        <f>VLOOKUP('Direct lors'!O65,'WinBUGS output'!D:F,3,FALSE)</f>
        <v>Combined (Long-term psychodynamic psychotherapies + AD)</v>
      </c>
      <c r="R65" s="5" t="str">
        <f>FIXED('WinBUGS output'!X64,2)</f>
        <v>0.10</v>
      </c>
      <c r="S65" s="5" t="str">
        <f>FIXED('WinBUGS output'!W64,2)</f>
        <v>-3.17</v>
      </c>
      <c r="T65" s="5" t="str">
        <f>FIXED('WinBUGS output'!Y64,2)</f>
        <v>3.36</v>
      </c>
      <c r="X65" s="5" t="str">
        <f t="shared" si="0"/>
        <v>TAU</v>
      </c>
      <c r="Y65" s="5" t="str">
        <f t="shared" si="1"/>
        <v>Mirtazapine</v>
      </c>
      <c r="Z65" s="5" t="str">
        <f>FIXED(EXP('WinBUGS output'!N64),2)</f>
        <v>0.30</v>
      </c>
      <c r="AA65" s="5" t="str">
        <f>FIXED(EXP('WinBUGS output'!M64),2)</f>
        <v>0.03</v>
      </c>
      <c r="AB65" s="5" t="str">
        <f>FIXED(EXP('WinBUGS output'!O64),2)</f>
        <v>3.10</v>
      </c>
      <c r="AF65" s="5" t="str">
        <f t="shared" si="2"/>
        <v>Exercise</v>
      </c>
      <c r="AG65" s="5" t="str">
        <f t="shared" si="3"/>
        <v>Combined (Long-term psychodynamic psychotherapies + AD)</v>
      </c>
      <c r="AH65" s="5" t="str">
        <f>FIXED(EXP('WinBUGS output'!X64),2)</f>
        <v>1.10</v>
      </c>
      <c r="AI65" s="5" t="str">
        <f>FIXED(EXP('WinBUGS output'!W64),2)</f>
        <v>0.04</v>
      </c>
      <c r="AJ65" s="5" t="str">
        <f>FIXED(EXP('WinBUGS output'!Y64),2)</f>
        <v>28.73</v>
      </c>
    </row>
    <row r="66" spans="1:36" x14ac:dyDescent="0.25">
      <c r="A66">
        <v>3</v>
      </c>
      <c r="B66">
        <v>13</v>
      </c>
      <c r="C66" s="5" t="str">
        <f>VLOOKUP(A66,'WinBUGS output'!A:C,3,FALSE)</f>
        <v>TAU</v>
      </c>
      <c r="D66" s="5" t="str">
        <f>VLOOKUP(B66,'WinBUGS output'!A:C,3,FALSE)</f>
        <v>Short-term psychodynamic psychotherapy individual + TAU</v>
      </c>
      <c r="E66" s="5" t="str">
        <f>FIXED('WinBUGS output'!N65,2)</f>
        <v>0.89</v>
      </c>
      <c r="F66" s="5" t="str">
        <f>FIXED('WinBUGS output'!M65,2)</f>
        <v>-2.03</v>
      </c>
      <c r="G66" s="5" t="str">
        <f>FIXED('WinBUGS output'!O65,2)</f>
        <v>4.61</v>
      </c>
      <c r="H66" t="s">
        <v>736</v>
      </c>
      <c r="I66" t="s">
        <v>737</v>
      </c>
      <c r="J66" t="s">
        <v>738</v>
      </c>
      <c r="N66">
        <v>5</v>
      </c>
      <c r="O66">
        <v>6</v>
      </c>
      <c r="P66" s="5" t="str">
        <f>VLOOKUP('Direct lors'!N66,'WinBUGS output'!D:F,3,FALSE)</f>
        <v>TCA</v>
      </c>
      <c r="Q66" s="5" t="str">
        <f>VLOOKUP('Direct lors'!O66,'WinBUGS output'!D:F,3,FALSE)</f>
        <v>SSRI</v>
      </c>
      <c r="R66" s="5" t="str">
        <f>FIXED('WinBUGS output'!X65,2)</f>
        <v>-0.16</v>
      </c>
      <c r="S66" s="5" t="str">
        <f>FIXED('WinBUGS output'!W65,2)</f>
        <v>-1.08</v>
      </c>
      <c r="T66" s="5" t="str">
        <f>FIXED('WinBUGS output'!Y65,2)</f>
        <v>0.77</v>
      </c>
      <c r="X66" s="5" t="str">
        <f t="shared" si="0"/>
        <v>TAU</v>
      </c>
      <c r="Y66" s="5" t="str">
        <f t="shared" si="1"/>
        <v>Short-term psychodynamic psychotherapy individual + TAU</v>
      </c>
      <c r="Z66" s="5" t="str">
        <f>FIXED(EXP('WinBUGS output'!N65),2)</f>
        <v>2.44</v>
      </c>
      <c r="AA66" s="5" t="str">
        <f>FIXED(EXP('WinBUGS output'!M65),2)</f>
        <v>0.13</v>
      </c>
      <c r="AB66" s="5" t="str">
        <f>FIXED(EXP('WinBUGS output'!O65),2)</f>
        <v>100.58</v>
      </c>
      <c r="AF66" s="5" t="str">
        <f t="shared" si="2"/>
        <v>TCA</v>
      </c>
      <c r="AG66" s="5" t="str">
        <f t="shared" si="3"/>
        <v>SSRI</v>
      </c>
      <c r="AH66" s="5" t="str">
        <f>FIXED(EXP('WinBUGS output'!X65),2)</f>
        <v>0.85</v>
      </c>
      <c r="AI66" s="5" t="str">
        <f>FIXED(EXP('WinBUGS output'!W65),2)</f>
        <v>0.34</v>
      </c>
      <c r="AJ66" s="5" t="str">
        <f>FIXED(EXP('WinBUGS output'!Y65),2)</f>
        <v>2.15</v>
      </c>
    </row>
    <row r="67" spans="1:36" x14ac:dyDescent="0.25">
      <c r="A67">
        <v>3</v>
      </c>
      <c r="B67">
        <v>14</v>
      </c>
      <c r="C67" s="5" t="str">
        <f>VLOOKUP(A67,'WinBUGS output'!A:C,3,FALSE)</f>
        <v>TAU</v>
      </c>
      <c r="D67" s="5" t="str">
        <f>VLOOKUP(B67,'WinBUGS output'!A:C,3,FALSE)</f>
        <v>Long-term psychodynamic psychotherapy individual</v>
      </c>
      <c r="E67" s="5" t="str">
        <f>FIXED('WinBUGS output'!N66,2)</f>
        <v>1.21</v>
      </c>
      <c r="F67" s="5" t="str">
        <f>FIXED('WinBUGS output'!M66,2)</f>
        <v>-1.32</v>
      </c>
      <c r="G67" s="5" t="str">
        <f>FIXED('WinBUGS output'!O66,2)</f>
        <v>3.77</v>
      </c>
      <c r="H67"/>
      <c r="I67"/>
      <c r="J67"/>
      <c r="N67">
        <v>5</v>
      </c>
      <c r="O67">
        <v>7</v>
      </c>
      <c r="P67" s="5" t="str">
        <f>VLOOKUP('Direct lors'!N67,'WinBUGS output'!D:F,3,FALSE)</f>
        <v>TCA</v>
      </c>
      <c r="Q67" s="5" t="str">
        <f>VLOOKUP('Direct lors'!O67,'WinBUGS output'!D:F,3,FALSE)</f>
        <v>Mirtazapine</v>
      </c>
      <c r="R67" s="5" t="str">
        <f>FIXED('WinBUGS output'!X66,2)</f>
        <v>-0.17</v>
      </c>
      <c r="S67" s="5" t="str">
        <f>FIXED('WinBUGS output'!W66,2)</f>
        <v>-1.49</v>
      </c>
      <c r="T67" s="5" t="str">
        <f>FIXED('WinBUGS output'!Y66,2)</f>
        <v>1.15</v>
      </c>
      <c r="X67" s="5" t="str">
        <f t="shared" si="0"/>
        <v>TAU</v>
      </c>
      <c r="Y67" s="5" t="str">
        <f t="shared" si="1"/>
        <v>Long-term psychodynamic psychotherapy individual</v>
      </c>
      <c r="Z67" s="5" t="str">
        <f>FIXED(EXP('WinBUGS output'!N66),2)</f>
        <v>3.35</v>
      </c>
      <c r="AA67" s="5" t="str">
        <f>FIXED(EXP('WinBUGS output'!M66),2)</f>
        <v>0.27</v>
      </c>
      <c r="AB67" s="5" t="str">
        <f>FIXED(EXP('WinBUGS output'!O66),2)</f>
        <v>43.21</v>
      </c>
      <c r="AF67" s="5" t="str">
        <f t="shared" si="2"/>
        <v>TCA</v>
      </c>
      <c r="AG67" s="5" t="str">
        <f t="shared" si="3"/>
        <v>Mirtazapine</v>
      </c>
      <c r="AH67" s="5" t="str">
        <f>FIXED(EXP('WinBUGS output'!X66),2)</f>
        <v>0.84</v>
      </c>
      <c r="AI67" s="5" t="str">
        <f>FIXED(EXP('WinBUGS output'!W66),2)</f>
        <v>0.22</v>
      </c>
      <c r="AJ67" s="5" t="str">
        <f>FIXED(EXP('WinBUGS output'!Y66),2)</f>
        <v>3.16</v>
      </c>
    </row>
    <row r="68" spans="1:36" x14ac:dyDescent="0.25">
      <c r="A68">
        <v>3</v>
      </c>
      <c r="B68">
        <v>15</v>
      </c>
      <c r="C68" s="5" t="str">
        <f>VLOOKUP(A68,'WinBUGS output'!A:C,3,FALSE)</f>
        <v>TAU</v>
      </c>
      <c r="D68" s="5" t="str">
        <f>VLOOKUP(B68,'WinBUGS output'!A:C,3,FALSE)</f>
        <v>Computerised-problem solving therapy with support</v>
      </c>
      <c r="E68" s="5" t="str">
        <f>FIXED('WinBUGS output'!N67,2)</f>
        <v>2.79</v>
      </c>
      <c r="F68" s="5" t="str">
        <f>FIXED('WinBUGS output'!M67,2)</f>
        <v>-0.18</v>
      </c>
      <c r="G68" s="5" t="str">
        <f>FIXED('WinBUGS output'!O67,2)</f>
        <v>6.73</v>
      </c>
      <c r="H68"/>
      <c r="I68"/>
      <c r="J68"/>
      <c r="N68">
        <v>5</v>
      </c>
      <c r="O68">
        <v>8</v>
      </c>
      <c r="P68" s="5" t="str">
        <f>VLOOKUP('Direct lors'!N68,'WinBUGS output'!D:F,3,FALSE)</f>
        <v>TCA</v>
      </c>
      <c r="Q68" s="5" t="str">
        <f>VLOOKUP('Direct lors'!O68,'WinBUGS output'!D:F,3,FALSE)</f>
        <v>Short-term psychodynamic psychotherapies</v>
      </c>
      <c r="R68" s="5" t="str">
        <f>FIXED('WinBUGS output'!X67,2)</f>
        <v>1.96</v>
      </c>
      <c r="S68" s="5" t="str">
        <f>FIXED('WinBUGS output'!W67,2)</f>
        <v>-1.78</v>
      </c>
      <c r="T68" s="5" t="str">
        <f>FIXED('WinBUGS output'!Y67,2)</f>
        <v>6.18</v>
      </c>
      <c r="X68" s="5" t="str">
        <f t="shared" si="0"/>
        <v>TAU</v>
      </c>
      <c r="Y68" s="5" t="str">
        <f t="shared" si="1"/>
        <v>Computerised-problem solving therapy with support</v>
      </c>
      <c r="Z68" s="5" t="str">
        <f>FIXED(EXP('WinBUGS output'!N67),2)</f>
        <v>16.23</v>
      </c>
      <c r="AA68" s="5" t="str">
        <f>FIXED(EXP('WinBUGS output'!M67),2)</f>
        <v>0.84</v>
      </c>
      <c r="AB68" s="5" t="str">
        <f>FIXED(EXP('WinBUGS output'!O67),2)</f>
        <v>832.97</v>
      </c>
      <c r="AF68" s="5" t="str">
        <f t="shared" si="2"/>
        <v>TCA</v>
      </c>
      <c r="AG68" s="5" t="str">
        <f t="shared" si="3"/>
        <v>Short-term psychodynamic psychotherapies</v>
      </c>
      <c r="AH68" s="5" t="str">
        <f>FIXED(EXP('WinBUGS output'!X67),2)</f>
        <v>7.08</v>
      </c>
      <c r="AI68" s="5" t="str">
        <f>FIXED(EXP('WinBUGS output'!W67),2)</f>
        <v>0.17</v>
      </c>
      <c r="AJ68" s="5" t="str">
        <f>FIXED(EXP('WinBUGS output'!Y67),2)</f>
        <v>483.96</v>
      </c>
    </row>
    <row r="69" spans="1:36" x14ac:dyDescent="0.25">
      <c r="A69">
        <v>3</v>
      </c>
      <c r="B69">
        <v>16</v>
      </c>
      <c r="C69" s="5" t="str">
        <f>VLOOKUP(A69,'WinBUGS output'!A:C,3,FALSE)</f>
        <v>TAU</v>
      </c>
      <c r="D69" s="5" t="str">
        <f>VLOOKUP(B69,'WinBUGS output'!A:C,3,FALSE)</f>
        <v>Computerised-CBT (CCBT)</v>
      </c>
      <c r="E69" s="5" t="str">
        <f>FIXED('WinBUGS output'!N68,2)</f>
        <v>0.36</v>
      </c>
      <c r="F69" s="5" t="str">
        <f>FIXED('WinBUGS output'!M68,2)</f>
        <v>-0.96</v>
      </c>
      <c r="G69" s="5" t="str">
        <f>FIXED('WinBUGS output'!O68,2)</f>
        <v>1.69</v>
      </c>
      <c r="H69" t="s">
        <v>739</v>
      </c>
      <c r="I69" t="s">
        <v>740</v>
      </c>
      <c r="J69" t="s">
        <v>741</v>
      </c>
      <c r="N69">
        <v>5</v>
      </c>
      <c r="O69">
        <v>9</v>
      </c>
      <c r="P69" s="5" t="str">
        <f>VLOOKUP('Direct lors'!N69,'WinBUGS output'!D:F,3,FALSE)</f>
        <v>TCA</v>
      </c>
      <c r="Q69" s="5" t="str">
        <f>VLOOKUP('Direct lors'!O69,'WinBUGS output'!D:F,3,FALSE)</f>
        <v>Long-term psychodynamic psychotherapies</v>
      </c>
      <c r="R69" s="5" t="str">
        <f>FIXED('WinBUGS output'!X68,2)</f>
        <v>2.25</v>
      </c>
      <c r="S69" s="5" t="str">
        <f>FIXED('WinBUGS output'!W68,2)</f>
        <v>0.42</v>
      </c>
      <c r="T69" s="5" t="str">
        <f>FIXED('WinBUGS output'!Y68,2)</f>
        <v>4.08</v>
      </c>
      <c r="X69" s="5" t="str">
        <f t="shared" ref="X69:X132" si="4">C69</f>
        <v>TAU</v>
      </c>
      <c r="Y69" s="5" t="str">
        <f t="shared" ref="Y69:Y132" si="5">D69</f>
        <v>Computerised-CBT (CCBT)</v>
      </c>
      <c r="Z69" s="5" t="str">
        <f>FIXED(EXP('WinBUGS output'!N68),2)</f>
        <v>1.43</v>
      </c>
      <c r="AA69" s="5" t="str">
        <f>FIXED(EXP('WinBUGS output'!M68),2)</f>
        <v>0.38</v>
      </c>
      <c r="AB69" s="5" t="str">
        <f>FIXED(EXP('WinBUGS output'!O68),2)</f>
        <v>5.43</v>
      </c>
      <c r="AF69" s="5" t="str">
        <f t="shared" ref="AF69:AF132" si="6">P69</f>
        <v>TCA</v>
      </c>
      <c r="AG69" s="5" t="str">
        <f t="shared" ref="AG69:AG132" si="7">Q69</f>
        <v>Long-term psychodynamic psychotherapies</v>
      </c>
      <c r="AH69" s="5" t="str">
        <f>FIXED(EXP('WinBUGS output'!X68),2)</f>
        <v>9.47</v>
      </c>
      <c r="AI69" s="5" t="str">
        <f>FIXED(EXP('WinBUGS output'!W68),2)</f>
        <v>1.52</v>
      </c>
      <c r="AJ69" s="5" t="str">
        <f>FIXED(EXP('WinBUGS output'!Y68),2)</f>
        <v>59.38</v>
      </c>
    </row>
    <row r="70" spans="1:36" x14ac:dyDescent="0.25">
      <c r="A70">
        <v>3</v>
      </c>
      <c r="B70">
        <v>17</v>
      </c>
      <c r="C70" s="5" t="str">
        <f>VLOOKUP(A70,'WinBUGS output'!A:C,3,FALSE)</f>
        <v>TAU</v>
      </c>
      <c r="D70" s="5" t="str">
        <f>VLOOKUP(B70,'WinBUGS output'!A:C,3,FALSE)</f>
        <v>Computerised-CBT (CCBT) + TAU</v>
      </c>
      <c r="E70" s="5" t="str">
        <f>FIXED('WinBUGS output'!N69,2)</f>
        <v>0.21</v>
      </c>
      <c r="F70" s="5" t="str">
        <f>FIXED('WinBUGS output'!M69,2)</f>
        <v>-1.11</v>
      </c>
      <c r="G70" s="5" t="str">
        <f>FIXED('WinBUGS output'!O69,2)</f>
        <v>1.56</v>
      </c>
      <c r="H70" t="s">
        <v>742</v>
      </c>
      <c r="I70" t="s">
        <v>743</v>
      </c>
      <c r="J70" t="s">
        <v>744</v>
      </c>
      <c r="N70">
        <v>5</v>
      </c>
      <c r="O70">
        <v>10</v>
      </c>
      <c r="P70" s="5" t="str">
        <f>VLOOKUP('Direct lors'!N70,'WinBUGS output'!D:F,3,FALSE)</f>
        <v>TCA</v>
      </c>
      <c r="Q70" s="5" t="str">
        <f>VLOOKUP('Direct lors'!O70,'WinBUGS output'!D:F,3,FALSE)</f>
        <v>Self-help with support</v>
      </c>
      <c r="R70" s="5" t="str">
        <f>FIXED('WinBUGS output'!X69,2)</f>
        <v>3.84</v>
      </c>
      <c r="S70" s="5" t="str">
        <f>FIXED('WinBUGS output'!W69,2)</f>
        <v>0.15</v>
      </c>
      <c r="T70" s="5" t="str">
        <f>FIXED('WinBUGS output'!Y69,2)</f>
        <v>8.26</v>
      </c>
      <c r="X70" s="5" t="str">
        <f t="shared" si="4"/>
        <v>TAU</v>
      </c>
      <c r="Y70" s="5" t="str">
        <f t="shared" si="5"/>
        <v>Computerised-CBT (CCBT) + TAU</v>
      </c>
      <c r="Z70" s="5" t="str">
        <f>FIXED(EXP('WinBUGS output'!N69),2)</f>
        <v>1.24</v>
      </c>
      <c r="AA70" s="5" t="str">
        <f>FIXED(EXP('WinBUGS output'!M69),2)</f>
        <v>0.33</v>
      </c>
      <c r="AB70" s="5" t="str">
        <f>FIXED(EXP('WinBUGS output'!O69),2)</f>
        <v>4.76</v>
      </c>
      <c r="AF70" s="5" t="str">
        <f t="shared" si="6"/>
        <v>TCA</v>
      </c>
      <c r="AG70" s="5" t="str">
        <f t="shared" si="7"/>
        <v>Self-help with support</v>
      </c>
      <c r="AH70" s="5" t="str">
        <f>FIXED(EXP('WinBUGS output'!X69),2)</f>
        <v>46.62</v>
      </c>
      <c r="AI70" s="5" t="str">
        <f>FIXED(EXP('WinBUGS output'!W69),2)</f>
        <v>1.16</v>
      </c>
      <c r="AJ70" s="5" t="str">
        <f>FIXED(EXP('WinBUGS output'!Y69),2)</f>
        <v>3,862.23</v>
      </c>
    </row>
    <row r="71" spans="1:36" x14ac:dyDescent="0.25">
      <c r="A71">
        <v>3</v>
      </c>
      <c r="B71">
        <v>18</v>
      </c>
      <c r="C71" s="5" t="str">
        <f>VLOOKUP(A71,'WinBUGS output'!A:C,3,FALSE)</f>
        <v>TAU</v>
      </c>
      <c r="D71" s="5" t="str">
        <f>VLOOKUP(B71,'WinBUGS output'!A:C,3,FALSE)</f>
        <v>Computerised-problem solving therapy</v>
      </c>
      <c r="E71" s="5" t="str">
        <f>FIXED('WinBUGS output'!N70,2)</f>
        <v>0.29</v>
      </c>
      <c r="F71" s="5" t="str">
        <f>FIXED('WinBUGS output'!M70,2)</f>
        <v>-1.16</v>
      </c>
      <c r="G71" s="5" t="str">
        <f>FIXED('WinBUGS output'!O70,2)</f>
        <v>1.76</v>
      </c>
      <c r="H71"/>
      <c r="I71"/>
      <c r="J71"/>
      <c r="N71">
        <v>5</v>
      </c>
      <c r="O71">
        <v>11</v>
      </c>
      <c r="P71" s="5" t="str">
        <f>VLOOKUP('Direct lors'!N71,'WinBUGS output'!D:F,3,FALSE)</f>
        <v>TCA</v>
      </c>
      <c r="Q71" s="5" t="str">
        <f>VLOOKUP('Direct lors'!O71,'WinBUGS output'!D:F,3,FALSE)</f>
        <v>Self-help</v>
      </c>
      <c r="R71" s="5" t="str">
        <f>FIXED('WinBUGS output'!X70,2)</f>
        <v>1.33</v>
      </c>
      <c r="S71" s="5" t="str">
        <f>FIXED('WinBUGS output'!W70,2)</f>
        <v>-1.17</v>
      </c>
      <c r="T71" s="5" t="str">
        <f>FIXED('WinBUGS output'!Y70,2)</f>
        <v>3.80</v>
      </c>
      <c r="X71" s="5" t="str">
        <f t="shared" si="4"/>
        <v>TAU</v>
      </c>
      <c r="Y71" s="5" t="str">
        <f t="shared" si="5"/>
        <v>Computerised-problem solving therapy</v>
      </c>
      <c r="Z71" s="5" t="str">
        <f>FIXED(EXP('WinBUGS output'!N70),2)</f>
        <v>1.34</v>
      </c>
      <c r="AA71" s="5" t="str">
        <f>FIXED(EXP('WinBUGS output'!M70),2)</f>
        <v>0.31</v>
      </c>
      <c r="AB71" s="5" t="str">
        <f>FIXED(EXP('WinBUGS output'!O70),2)</f>
        <v>5.82</v>
      </c>
      <c r="AF71" s="5" t="str">
        <f t="shared" si="6"/>
        <v>TCA</v>
      </c>
      <c r="AG71" s="5" t="str">
        <f t="shared" si="7"/>
        <v>Self-help</v>
      </c>
      <c r="AH71" s="5" t="str">
        <f>FIXED(EXP('WinBUGS output'!X70),2)</f>
        <v>3.76</v>
      </c>
      <c r="AI71" s="5" t="str">
        <f>FIXED(EXP('WinBUGS output'!W70),2)</f>
        <v>0.31</v>
      </c>
      <c r="AJ71" s="5" t="str">
        <f>FIXED(EXP('WinBUGS output'!Y70),2)</f>
        <v>44.66</v>
      </c>
    </row>
    <row r="72" spans="1:36" x14ac:dyDescent="0.25">
      <c r="A72">
        <v>3</v>
      </c>
      <c r="B72">
        <v>19</v>
      </c>
      <c r="C72" s="5" t="str">
        <f>VLOOKUP(A72,'WinBUGS output'!A:C,3,FALSE)</f>
        <v>TAU</v>
      </c>
      <c r="D72" s="5" t="str">
        <f>VLOOKUP(B72,'WinBUGS output'!A:C,3,FALSE)</f>
        <v>Interpersonal psychotherapy (IPT)</v>
      </c>
      <c r="E72" s="5" t="str">
        <f>FIXED('WinBUGS output'!N71,2)</f>
        <v>1.28</v>
      </c>
      <c r="F72" s="5" t="str">
        <f>FIXED('WinBUGS output'!M71,2)</f>
        <v>-0.67</v>
      </c>
      <c r="G72" s="5" t="str">
        <f>FIXED('WinBUGS output'!O71,2)</f>
        <v>3.27</v>
      </c>
      <c r="H72"/>
      <c r="I72"/>
      <c r="J72"/>
      <c r="N72">
        <v>5</v>
      </c>
      <c r="O72">
        <v>12</v>
      </c>
      <c r="P72" s="5" t="str">
        <f>VLOOKUP('Direct lors'!N72,'WinBUGS output'!D:F,3,FALSE)</f>
        <v>TCA</v>
      </c>
      <c r="Q72" s="5" t="str">
        <f>VLOOKUP('Direct lors'!O72,'WinBUGS output'!D:F,3,FALSE)</f>
        <v>Interpersonal psychotherapy (IPT)</v>
      </c>
      <c r="R72" s="5" t="str">
        <f>FIXED('WinBUGS output'!X71,2)</f>
        <v>2.32</v>
      </c>
      <c r="S72" s="5" t="str">
        <f>FIXED('WinBUGS output'!W71,2)</f>
        <v>-0.01</v>
      </c>
      <c r="T72" s="5" t="str">
        <f>FIXED('WinBUGS output'!Y71,2)</f>
        <v>4.67</v>
      </c>
      <c r="X72" s="5" t="str">
        <f t="shared" si="4"/>
        <v>TAU</v>
      </c>
      <c r="Y72" s="5" t="str">
        <f t="shared" si="5"/>
        <v>Interpersonal psychotherapy (IPT)</v>
      </c>
      <c r="Z72" s="5" t="str">
        <f>FIXED(EXP('WinBUGS output'!N71),2)</f>
        <v>3.61</v>
      </c>
      <c r="AA72" s="5" t="str">
        <f>FIXED(EXP('WinBUGS output'!M71),2)</f>
        <v>0.51</v>
      </c>
      <c r="AB72" s="5" t="str">
        <f>FIXED(EXP('WinBUGS output'!O71),2)</f>
        <v>26.36</v>
      </c>
      <c r="AF72" s="5" t="str">
        <f t="shared" si="6"/>
        <v>TCA</v>
      </c>
      <c r="AG72" s="5" t="str">
        <f t="shared" si="7"/>
        <v>Interpersonal psychotherapy (IPT)</v>
      </c>
      <c r="AH72" s="5" t="str">
        <f>FIXED(EXP('WinBUGS output'!X71),2)</f>
        <v>10.17</v>
      </c>
      <c r="AI72" s="5" t="str">
        <f>FIXED(EXP('WinBUGS output'!W71),2)</f>
        <v>0.99</v>
      </c>
      <c r="AJ72" s="5" t="str">
        <f>FIXED(EXP('WinBUGS output'!Y71),2)</f>
        <v>106.70</v>
      </c>
    </row>
    <row r="73" spans="1:36" x14ac:dyDescent="0.25">
      <c r="A73">
        <v>3</v>
      </c>
      <c r="B73">
        <v>20</v>
      </c>
      <c r="C73" s="5" t="str">
        <f>VLOOKUP(A73,'WinBUGS output'!A:C,3,FALSE)</f>
        <v>TAU</v>
      </c>
      <c r="D73" s="5" t="str">
        <f>VLOOKUP(B73,'WinBUGS output'!A:C,3,FALSE)</f>
        <v>Behavioural activation (BA)</v>
      </c>
      <c r="E73" s="5" t="str">
        <f>FIXED('WinBUGS output'!N72,2)</f>
        <v>1.13</v>
      </c>
      <c r="F73" s="5" t="str">
        <f>FIXED('WinBUGS output'!M72,2)</f>
        <v>-0.06</v>
      </c>
      <c r="G73" s="5" t="str">
        <f>FIXED('WinBUGS output'!O72,2)</f>
        <v>2.39</v>
      </c>
      <c r="H73" t="s">
        <v>745</v>
      </c>
      <c r="I73" t="s">
        <v>746</v>
      </c>
      <c r="J73" t="s">
        <v>747</v>
      </c>
      <c r="N73">
        <v>5</v>
      </c>
      <c r="O73">
        <v>13</v>
      </c>
      <c r="P73" s="5" t="str">
        <f>VLOOKUP('Direct lors'!N73,'WinBUGS output'!D:F,3,FALSE)</f>
        <v>TCA</v>
      </c>
      <c r="Q73" s="5" t="str">
        <f>VLOOKUP('Direct lors'!O73,'WinBUGS output'!D:F,3,FALSE)</f>
        <v>Behavioural therapies (individual)</v>
      </c>
      <c r="R73" s="5" t="str">
        <f>FIXED('WinBUGS output'!X72,2)</f>
        <v>2.19</v>
      </c>
      <c r="S73" s="5" t="str">
        <f>FIXED('WinBUGS output'!W72,2)</f>
        <v>0.04</v>
      </c>
      <c r="T73" s="5" t="str">
        <f>FIXED('WinBUGS output'!Y72,2)</f>
        <v>4.34</v>
      </c>
      <c r="X73" s="5" t="str">
        <f t="shared" si="4"/>
        <v>TAU</v>
      </c>
      <c r="Y73" s="5" t="str">
        <f t="shared" si="5"/>
        <v>Behavioural activation (BA)</v>
      </c>
      <c r="Z73" s="5" t="str">
        <f>FIXED(EXP('WinBUGS output'!N72),2)</f>
        <v>3.08</v>
      </c>
      <c r="AA73" s="5" t="str">
        <f>FIXED(EXP('WinBUGS output'!M72),2)</f>
        <v>0.94</v>
      </c>
      <c r="AB73" s="5" t="str">
        <f>FIXED(EXP('WinBUGS output'!O72),2)</f>
        <v>10.86</v>
      </c>
      <c r="AF73" s="5" t="str">
        <f t="shared" si="6"/>
        <v>TCA</v>
      </c>
      <c r="AG73" s="5" t="str">
        <f t="shared" si="7"/>
        <v>Behavioural therapies (individual)</v>
      </c>
      <c r="AH73" s="5" t="str">
        <f>FIXED(EXP('WinBUGS output'!X72),2)</f>
        <v>8.90</v>
      </c>
      <c r="AI73" s="5" t="str">
        <f>FIXED(EXP('WinBUGS output'!W72),2)</f>
        <v>1.04</v>
      </c>
      <c r="AJ73" s="5" t="str">
        <f>FIXED(EXP('WinBUGS output'!Y72),2)</f>
        <v>76.40</v>
      </c>
    </row>
    <row r="74" spans="1:36" x14ac:dyDescent="0.25">
      <c r="A74">
        <v>3</v>
      </c>
      <c r="B74">
        <v>21</v>
      </c>
      <c r="C74" s="5" t="str">
        <f>VLOOKUP(A74,'WinBUGS output'!A:C,3,FALSE)</f>
        <v>TAU</v>
      </c>
      <c r="D74" s="5" t="str">
        <f>VLOOKUP(B74,'WinBUGS output'!A:C,3,FALSE)</f>
        <v>Behavioural activation (BA) + TAU</v>
      </c>
      <c r="E74" s="5" t="str">
        <f>FIXED('WinBUGS output'!N73,2)</f>
        <v>1.15</v>
      </c>
      <c r="F74" s="5" t="str">
        <f>FIXED('WinBUGS output'!M73,2)</f>
        <v>-0.11</v>
      </c>
      <c r="G74" s="5" t="str">
        <f>FIXED('WinBUGS output'!O73,2)</f>
        <v>2.50</v>
      </c>
      <c r="H74" t="s">
        <v>748</v>
      </c>
      <c r="I74" t="s">
        <v>719</v>
      </c>
      <c r="J74" t="s">
        <v>749</v>
      </c>
      <c r="N74">
        <v>5</v>
      </c>
      <c r="O74">
        <v>14</v>
      </c>
      <c r="P74" s="5" t="str">
        <f>VLOOKUP('Direct lors'!N74,'WinBUGS output'!D:F,3,FALSE)</f>
        <v>TCA</v>
      </c>
      <c r="Q74" s="5" t="str">
        <f>VLOOKUP('Direct lors'!O74,'WinBUGS output'!D:F,3,FALSE)</f>
        <v>Cognitive and cognitive behavioural therapies (individual) [CBT/CT]</v>
      </c>
      <c r="R74" s="5" t="str">
        <f>FIXED('WinBUGS output'!X73,2)</f>
        <v>2.22</v>
      </c>
      <c r="S74" s="5" t="str">
        <f>FIXED('WinBUGS output'!W73,2)</f>
        <v>0.41</v>
      </c>
      <c r="T74" s="5" t="str">
        <f>FIXED('WinBUGS output'!Y73,2)</f>
        <v>4.04</v>
      </c>
      <c r="X74" s="5" t="str">
        <f t="shared" si="4"/>
        <v>TAU</v>
      </c>
      <c r="Y74" s="5" t="str">
        <f t="shared" si="5"/>
        <v>Behavioural activation (BA) + TAU</v>
      </c>
      <c r="Z74" s="5" t="str">
        <f>FIXED(EXP('WinBUGS output'!N73),2)</f>
        <v>3.16</v>
      </c>
      <c r="AA74" s="5" t="str">
        <f>FIXED(EXP('WinBUGS output'!M73),2)</f>
        <v>0.90</v>
      </c>
      <c r="AB74" s="5" t="str">
        <f>FIXED(EXP('WinBUGS output'!O73),2)</f>
        <v>12.19</v>
      </c>
      <c r="AF74" s="5" t="str">
        <f t="shared" si="6"/>
        <v>TCA</v>
      </c>
      <c r="AG74" s="5" t="str">
        <f t="shared" si="7"/>
        <v>Cognitive and cognitive behavioural therapies (individual) [CBT/CT]</v>
      </c>
      <c r="AH74" s="5" t="str">
        <f>FIXED(EXP('WinBUGS output'!X73),2)</f>
        <v>9.23</v>
      </c>
      <c r="AI74" s="5" t="str">
        <f>FIXED(EXP('WinBUGS output'!W73),2)</f>
        <v>1.51</v>
      </c>
      <c r="AJ74" s="5" t="str">
        <f>FIXED(EXP('WinBUGS output'!Y73),2)</f>
        <v>57.00</v>
      </c>
    </row>
    <row r="75" spans="1:36" x14ac:dyDescent="0.25">
      <c r="A75">
        <v>3</v>
      </c>
      <c r="B75">
        <v>22</v>
      </c>
      <c r="C75" s="5" t="str">
        <f>VLOOKUP(A75,'WinBUGS output'!A:C,3,FALSE)</f>
        <v>TAU</v>
      </c>
      <c r="D75" s="5" t="str">
        <f>VLOOKUP(B75,'WinBUGS output'!A:C,3,FALSE)</f>
        <v>CBT individual (under 15 sessions) + TAU</v>
      </c>
      <c r="E75" s="5" t="str">
        <f>FIXED('WinBUGS output'!N74,2)</f>
        <v>1.10</v>
      </c>
      <c r="F75" s="5" t="str">
        <f>FIXED('WinBUGS output'!M74,2)</f>
        <v>-0.08</v>
      </c>
      <c r="G75" s="5" t="str">
        <f>FIXED('WinBUGS output'!O74,2)</f>
        <v>2.32</v>
      </c>
      <c r="H75" t="s">
        <v>750</v>
      </c>
      <c r="I75" t="s">
        <v>751</v>
      </c>
      <c r="J75" t="s">
        <v>752</v>
      </c>
      <c r="N75">
        <v>5</v>
      </c>
      <c r="O75">
        <v>15</v>
      </c>
      <c r="P75" s="5" t="str">
        <f>VLOOKUP('Direct lors'!N75,'WinBUGS output'!D:F,3,FALSE)</f>
        <v>TCA</v>
      </c>
      <c r="Q75" s="5" t="str">
        <f>VLOOKUP('Direct lors'!O75,'WinBUGS output'!D:F,3,FALSE)</f>
        <v>Behavioural, cognitive, or CBT groups</v>
      </c>
      <c r="R75" s="5" t="str">
        <f>FIXED('WinBUGS output'!X74,2)</f>
        <v>1.84</v>
      </c>
      <c r="S75" s="5" t="str">
        <f>FIXED('WinBUGS output'!W74,2)</f>
        <v>-0.92</v>
      </c>
      <c r="T75" s="5" t="str">
        <f>FIXED('WinBUGS output'!Y74,2)</f>
        <v>4.63</v>
      </c>
      <c r="X75" s="5" t="str">
        <f t="shared" si="4"/>
        <v>TAU</v>
      </c>
      <c r="Y75" s="5" t="str">
        <f t="shared" si="5"/>
        <v>CBT individual (under 15 sessions) + TAU</v>
      </c>
      <c r="Z75" s="5" t="str">
        <f>FIXED(EXP('WinBUGS output'!N74),2)</f>
        <v>3.00</v>
      </c>
      <c r="AA75" s="5" t="str">
        <f>FIXED(EXP('WinBUGS output'!M74),2)</f>
        <v>0.92</v>
      </c>
      <c r="AB75" s="5" t="str">
        <f>FIXED(EXP('WinBUGS output'!O74),2)</f>
        <v>10.16</v>
      </c>
      <c r="AF75" s="5" t="str">
        <f t="shared" si="6"/>
        <v>TCA</v>
      </c>
      <c r="AG75" s="5" t="str">
        <f t="shared" si="7"/>
        <v>Behavioural, cognitive, or CBT groups</v>
      </c>
      <c r="AH75" s="5" t="str">
        <f>FIXED(EXP('WinBUGS output'!X74),2)</f>
        <v>6.28</v>
      </c>
      <c r="AI75" s="5" t="str">
        <f>FIXED(EXP('WinBUGS output'!W74),2)</f>
        <v>0.40</v>
      </c>
      <c r="AJ75" s="5" t="str">
        <f>FIXED(EXP('WinBUGS output'!Y74),2)</f>
        <v>102.62</v>
      </c>
    </row>
    <row r="76" spans="1:36" x14ac:dyDescent="0.25">
      <c r="A76">
        <v>3</v>
      </c>
      <c r="B76">
        <v>23</v>
      </c>
      <c r="C76" s="5" t="str">
        <f>VLOOKUP(A76,'WinBUGS output'!A:C,3,FALSE)</f>
        <v>TAU</v>
      </c>
      <c r="D76" s="5" t="str">
        <f>VLOOKUP(B76,'WinBUGS output'!A:C,3,FALSE)</f>
        <v>CBT individual (over 15 sessions)</v>
      </c>
      <c r="E76" s="5" t="str">
        <f>FIXED('WinBUGS output'!N75,2)</f>
        <v>1.26</v>
      </c>
      <c r="F76" s="5" t="str">
        <f>FIXED('WinBUGS output'!M75,2)</f>
        <v>-0.04</v>
      </c>
      <c r="G76" s="5" t="str">
        <f>FIXED('WinBUGS output'!O75,2)</f>
        <v>2.63</v>
      </c>
      <c r="H76"/>
      <c r="I76"/>
      <c r="J76"/>
      <c r="N76">
        <v>5</v>
      </c>
      <c r="O76">
        <v>16</v>
      </c>
      <c r="P76" s="5" t="str">
        <f>VLOOKUP('Direct lors'!N76,'WinBUGS output'!D:F,3,FALSE)</f>
        <v>TCA</v>
      </c>
      <c r="Q76" s="5" t="str">
        <f>VLOOKUP('Direct lors'!O76,'WinBUGS output'!D:F,3,FALSE)</f>
        <v>Combined (Cognitive and cognitive behavioural therapies individual + AD)</v>
      </c>
      <c r="R76" s="5" t="str">
        <f>FIXED('WinBUGS output'!X75,2)</f>
        <v>0.45</v>
      </c>
      <c r="S76" s="5" t="str">
        <f>FIXED('WinBUGS output'!W75,2)</f>
        <v>-1.19</v>
      </c>
      <c r="T76" s="5" t="str">
        <f>FIXED('WinBUGS output'!Y75,2)</f>
        <v>2.13</v>
      </c>
      <c r="X76" s="5" t="str">
        <f t="shared" si="4"/>
        <v>TAU</v>
      </c>
      <c r="Y76" s="5" t="str">
        <f t="shared" si="5"/>
        <v>CBT individual (over 15 sessions)</v>
      </c>
      <c r="Z76" s="5" t="str">
        <f>FIXED(EXP('WinBUGS output'!N75),2)</f>
        <v>3.53</v>
      </c>
      <c r="AA76" s="5" t="str">
        <f>FIXED(EXP('WinBUGS output'!M75),2)</f>
        <v>0.96</v>
      </c>
      <c r="AB76" s="5" t="str">
        <f>FIXED(EXP('WinBUGS output'!O75),2)</f>
        <v>13.83</v>
      </c>
      <c r="AF76" s="5" t="str">
        <f t="shared" si="6"/>
        <v>TCA</v>
      </c>
      <c r="AG76" s="5" t="str">
        <f t="shared" si="7"/>
        <v>Combined (Cognitive and cognitive behavioural therapies individual + AD)</v>
      </c>
      <c r="AH76" s="5" t="str">
        <f>FIXED(EXP('WinBUGS output'!X75),2)</f>
        <v>1.57</v>
      </c>
      <c r="AI76" s="5" t="str">
        <f>FIXED(EXP('WinBUGS output'!W75),2)</f>
        <v>0.30</v>
      </c>
      <c r="AJ76" s="5" t="str">
        <f>FIXED(EXP('WinBUGS output'!Y75),2)</f>
        <v>8.38</v>
      </c>
    </row>
    <row r="77" spans="1:36" x14ac:dyDescent="0.25">
      <c r="A77">
        <v>3</v>
      </c>
      <c r="B77">
        <v>24</v>
      </c>
      <c r="C77" s="5" t="str">
        <f>VLOOKUP(A77,'WinBUGS output'!A:C,3,FALSE)</f>
        <v>TAU</v>
      </c>
      <c r="D77" s="5" t="str">
        <f>VLOOKUP(B77,'WinBUGS output'!A:C,3,FALSE)</f>
        <v>CBT group (over 15 sessions) + TAU</v>
      </c>
      <c r="E77" s="5" t="str">
        <f>FIXED('WinBUGS output'!N76,2)</f>
        <v>0.80</v>
      </c>
      <c r="F77" s="5" t="str">
        <f>FIXED('WinBUGS output'!M76,2)</f>
        <v>-0.81</v>
      </c>
      <c r="G77" s="5" t="str">
        <f>FIXED('WinBUGS output'!O76,2)</f>
        <v>2.44</v>
      </c>
      <c r="H77" t="s">
        <v>753</v>
      </c>
      <c r="I77" t="s">
        <v>754</v>
      </c>
      <c r="J77" t="s">
        <v>755</v>
      </c>
      <c r="N77">
        <v>5</v>
      </c>
      <c r="O77">
        <v>17</v>
      </c>
      <c r="P77" s="5" t="str">
        <f>VLOOKUP('Direct lors'!N77,'WinBUGS output'!D:F,3,FALSE)</f>
        <v>TCA</v>
      </c>
      <c r="Q77" s="5" t="str">
        <f>VLOOKUP('Direct lors'!O77,'WinBUGS output'!D:F,3,FALSE)</f>
        <v>Combined (Short-term psychodynamic psychotherapies + AD)</v>
      </c>
      <c r="R77" s="5" t="str">
        <f>FIXED('WinBUGS output'!X76,2)</f>
        <v>0.45</v>
      </c>
      <c r="S77" s="5" t="str">
        <f>FIXED('WinBUGS output'!W76,2)</f>
        <v>-1.42</v>
      </c>
      <c r="T77" s="5" t="str">
        <f>FIXED('WinBUGS output'!Y76,2)</f>
        <v>2.33</v>
      </c>
      <c r="X77" s="5" t="str">
        <f t="shared" si="4"/>
        <v>TAU</v>
      </c>
      <c r="Y77" s="5" t="str">
        <f t="shared" si="5"/>
        <v>CBT group (over 15 sessions) + TAU</v>
      </c>
      <c r="Z77" s="5" t="str">
        <f>FIXED(EXP('WinBUGS output'!N76),2)</f>
        <v>2.23</v>
      </c>
      <c r="AA77" s="5" t="str">
        <f>FIXED(EXP('WinBUGS output'!M76),2)</f>
        <v>0.45</v>
      </c>
      <c r="AB77" s="5" t="str">
        <f>FIXED(EXP('WinBUGS output'!O76),2)</f>
        <v>11.48</v>
      </c>
      <c r="AF77" s="5" t="str">
        <f t="shared" si="6"/>
        <v>TCA</v>
      </c>
      <c r="AG77" s="5" t="str">
        <f t="shared" si="7"/>
        <v>Combined (Short-term psychodynamic psychotherapies + AD)</v>
      </c>
      <c r="AH77" s="5" t="str">
        <f>FIXED(EXP('WinBUGS output'!X76),2)</f>
        <v>1.56</v>
      </c>
      <c r="AI77" s="5" t="str">
        <f>FIXED(EXP('WinBUGS output'!W76),2)</f>
        <v>0.24</v>
      </c>
      <c r="AJ77" s="5" t="str">
        <f>FIXED(EXP('WinBUGS output'!Y76),2)</f>
        <v>10.27</v>
      </c>
    </row>
    <row r="78" spans="1:36" x14ac:dyDescent="0.25">
      <c r="A78">
        <v>3</v>
      </c>
      <c r="B78">
        <v>25</v>
      </c>
      <c r="C78" s="5" t="str">
        <f>VLOOKUP(A78,'WinBUGS output'!A:C,3,FALSE)</f>
        <v>TAU</v>
      </c>
      <c r="D78" s="5" t="str">
        <f>VLOOKUP(B78,'WinBUGS output'!A:C,3,FALSE)</f>
        <v>CBT individual (under 15 sessions) + escitalopram</v>
      </c>
      <c r="E78" s="5" t="str">
        <f>FIXED('WinBUGS output'!N77,2)</f>
        <v>-0.65</v>
      </c>
      <c r="F78" s="5" t="str">
        <f>FIXED('WinBUGS output'!M77,2)</f>
        <v>-2.77</v>
      </c>
      <c r="G78" s="5" t="str">
        <f>FIXED('WinBUGS output'!O77,2)</f>
        <v>1.52</v>
      </c>
      <c r="H78"/>
      <c r="I78"/>
      <c r="J78"/>
      <c r="N78">
        <v>5</v>
      </c>
      <c r="O78">
        <v>18</v>
      </c>
      <c r="P78" s="5" t="str">
        <f>VLOOKUP('Direct lors'!N78,'WinBUGS output'!D:F,3,FALSE)</f>
        <v>TCA</v>
      </c>
      <c r="Q78" s="5" t="str">
        <f>VLOOKUP('Direct lors'!O78,'WinBUGS output'!D:F,3,FALSE)</f>
        <v>Combined (Long-term psychodynamic psychotherapies + AD)</v>
      </c>
      <c r="R78" s="5" t="str">
        <f>FIXED('WinBUGS output'!X77,2)</f>
        <v>1.84</v>
      </c>
      <c r="S78" s="5" t="str">
        <f>FIXED('WinBUGS output'!W77,2)</f>
        <v>-0.02</v>
      </c>
      <c r="T78" s="5" t="str">
        <f>FIXED('WinBUGS output'!Y77,2)</f>
        <v>3.68</v>
      </c>
      <c r="X78" s="5" t="str">
        <f t="shared" si="4"/>
        <v>TAU</v>
      </c>
      <c r="Y78" s="5" t="str">
        <f t="shared" si="5"/>
        <v>CBT individual (under 15 sessions) + escitalopram</v>
      </c>
      <c r="Z78" s="5" t="str">
        <f>FIXED(EXP('WinBUGS output'!N77),2)</f>
        <v>0.52</v>
      </c>
      <c r="AA78" s="5" t="str">
        <f>FIXED(EXP('WinBUGS output'!M77),2)</f>
        <v>0.06</v>
      </c>
      <c r="AB78" s="5" t="str">
        <f>FIXED(EXP('WinBUGS output'!O77),2)</f>
        <v>4.55</v>
      </c>
      <c r="AF78" s="5" t="str">
        <f t="shared" si="6"/>
        <v>TCA</v>
      </c>
      <c r="AG78" s="5" t="str">
        <f t="shared" si="7"/>
        <v>Combined (Long-term psychodynamic psychotherapies + AD)</v>
      </c>
      <c r="AH78" s="5" t="str">
        <f>FIXED(EXP('WinBUGS output'!X77),2)</f>
        <v>6.27</v>
      </c>
      <c r="AI78" s="5" t="str">
        <f>FIXED(EXP('WinBUGS output'!W77),2)</f>
        <v>0.98</v>
      </c>
      <c r="AJ78" s="5" t="str">
        <f>FIXED(EXP('WinBUGS output'!Y77),2)</f>
        <v>39.81</v>
      </c>
    </row>
    <row r="79" spans="1:36" x14ac:dyDescent="0.25">
      <c r="A79">
        <v>3</v>
      </c>
      <c r="B79">
        <v>26</v>
      </c>
      <c r="C79" s="5" t="str">
        <f>VLOOKUP(A79,'WinBUGS output'!A:C,3,FALSE)</f>
        <v>TAU</v>
      </c>
      <c r="D79" s="5" t="str">
        <f>VLOOKUP(B79,'WinBUGS output'!A:C,3,FALSE)</f>
        <v>CBT individual (over 15 sessions) + amitriptyline</v>
      </c>
      <c r="E79" s="5" t="str">
        <f>FIXED('WinBUGS output'!N78,2)</f>
        <v>-0.52</v>
      </c>
      <c r="F79" s="5" t="str">
        <f>FIXED('WinBUGS output'!M78,2)</f>
        <v>-2.60</v>
      </c>
      <c r="G79" s="5" t="str">
        <f>FIXED('WinBUGS output'!O78,2)</f>
        <v>1.59</v>
      </c>
      <c r="H79"/>
      <c r="I79"/>
      <c r="J79"/>
      <c r="N79">
        <v>6</v>
      </c>
      <c r="O79">
        <v>7</v>
      </c>
      <c r="P79" s="5" t="str">
        <f>VLOOKUP('Direct lors'!N79,'WinBUGS output'!D:F,3,FALSE)</f>
        <v>SSRI</v>
      </c>
      <c r="Q79" s="5" t="str">
        <f>VLOOKUP('Direct lors'!O79,'WinBUGS output'!D:F,3,FALSE)</f>
        <v>Mirtazapine</v>
      </c>
      <c r="R79" s="5" t="str">
        <f>FIXED('WinBUGS output'!X78,2)</f>
        <v>-0.02</v>
      </c>
      <c r="S79" s="5" t="str">
        <f>FIXED('WinBUGS output'!W78,2)</f>
        <v>-1.19</v>
      </c>
      <c r="T79" s="5" t="str">
        <f>FIXED('WinBUGS output'!Y78,2)</f>
        <v>1.15</v>
      </c>
      <c r="X79" s="5" t="str">
        <f t="shared" si="4"/>
        <v>TAU</v>
      </c>
      <c r="Y79" s="5" t="str">
        <f t="shared" si="5"/>
        <v>CBT individual (over 15 sessions) + amitriptyline</v>
      </c>
      <c r="Z79" s="5" t="str">
        <f>FIXED(EXP('WinBUGS output'!N78),2)</f>
        <v>0.59</v>
      </c>
      <c r="AA79" s="5" t="str">
        <f>FIXED(EXP('WinBUGS output'!M78),2)</f>
        <v>0.07</v>
      </c>
      <c r="AB79" s="5" t="str">
        <f>FIXED(EXP('WinBUGS output'!O78),2)</f>
        <v>4.89</v>
      </c>
      <c r="AF79" s="5" t="str">
        <f t="shared" si="6"/>
        <v>SSRI</v>
      </c>
      <c r="AG79" s="5" t="str">
        <f t="shared" si="7"/>
        <v>Mirtazapine</v>
      </c>
      <c r="AH79" s="5" t="str">
        <f>FIXED(EXP('WinBUGS output'!X78),2)</f>
        <v>0.98</v>
      </c>
      <c r="AI79" s="5" t="str">
        <f>FIXED(EXP('WinBUGS output'!W78),2)</f>
        <v>0.30</v>
      </c>
      <c r="AJ79" s="5" t="str">
        <f>FIXED(EXP('WinBUGS output'!Y78),2)</f>
        <v>3.17</v>
      </c>
    </row>
    <row r="80" spans="1:36" x14ac:dyDescent="0.25">
      <c r="A80">
        <v>3</v>
      </c>
      <c r="B80">
        <v>27</v>
      </c>
      <c r="C80" s="5" t="str">
        <f>VLOOKUP(A80,'WinBUGS output'!A:C,3,FALSE)</f>
        <v>TAU</v>
      </c>
      <c r="D80" s="5" t="str">
        <f>VLOOKUP(B80,'WinBUGS output'!A:C,3,FALSE)</f>
        <v>Short-term psychodynamic psychotherapy individual + any TCA</v>
      </c>
      <c r="E80" s="5" t="str">
        <f>FIXED('WinBUGS output'!N79,2)</f>
        <v>-0.60</v>
      </c>
      <c r="F80" s="5" t="str">
        <f>FIXED('WinBUGS output'!M79,2)</f>
        <v>-3.27</v>
      </c>
      <c r="G80" s="5" t="str">
        <f>FIXED('WinBUGS output'!O79,2)</f>
        <v>2.15</v>
      </c>
      <c r="H80"/>
      <c r="I80"/>
      <c r="J80"/>
      <c r="N80">
        <v>6</v>
      </c>
      <c r="O80">
        <v>8</v>
      </c>
      <c r="P80" s="5" t="str">
        <f>VLOOKUP('Direct lors'!N80,'WinBUGS output'!D:F,3,FALSE)</f>
        <v>SSRI</v>
      </c>
      <c r="Q80" s="5" t="str">
        <f>VLOOKUP('Direct lors'!O80,'WinBUGS output'!D:F,3,FALSE)</f>
        <v>Short-term psychodynamic psychotherapies</v>
      </c>
      <c r="R80" s="5" t="str">
        <f>FIXED('WinBUGS output'!X79,2)</f>
        <v>2.11</v>
      </c>
      <c r="S80" s="5" t="str">
        <f>FIXED('WinBUGS output'!W79,2)</f>
        <v>-1.60</v>
      </c>
      <c r="T80" s="5" t="str">
        <f>FIXED('WinBUGS output'!Y79,2)</f>
        <v>6.36</v>
      </c>
      <c r="X80" s="5" t="str">
        <f t="shared" si="4"/>
        <v>TAU</v>
      </c>
      <c r="Y80" s="5" t="str">
        <f t="shared" si="5"/>
        <v>Short-term psychodynamic psychotherapy individual + any TCA</v>
      </c>
      <c r="Z80" s="5" t="str">
        <f>FIXED(EXP('WinBUGS output'!N79),2)</f>
        <v>0.55</v>
      </c>
      <c r="AA80" s="5" t="str">
        <f>FIXED(EXP('WinBUGS output'!M79),2)</f>
        <v>0.04</v>
      </c>
      <c r="AB80" s="5" t="str">
        <f>FIXED(EXP('WinBUGS output'!O79),2)</f>
        <v>8.61</v>
      </c>
      <c r="AF80" s="5" t="str">
        <f t="shared" si="6"/>
        <v>SSRI</v>
      </c>
      <c r="AG80" s="5" t="str">
        <f t="shared" si="7"/>
        <v>Short-term psychodynamic psychotherapies</v>
      </c>
      <c r="AH80" s="5" t="str">
        <f>FIXED(EXP('WinBUGS output'!X79),2)</f>
        <v>8.26</v>
      </c>
      <c r="AI80" s="5" t="str">
        <f>FIXED(EXP('WinBUGS output'!W79),2)</f>
        <v>0.20</v>
      </c>
      <c r="AJ80" s="5" t="str">
        <f>FIXED(EXP('WinBUGS output'!Y79),2)</f>
        <v>577.67</v>
      </c>
    </row>
    <row r="81" spans="1:36" x14ac:dyDescent="0.25">
      <c r="A81">
        <v>3</v>
      </c>
      <c r="B81">
        <v>28</v>
      </c>
      <c r="C81" s="5" t="str">
        <f>VLOOKUP(A81,'WinBUGS output'!A:C,3,FALSE)</f>
        <v>TAU</v>
      </c>
      <c r="D81" s="5" t="str">
        <f>VLOOKUP(B81,'WinBUGS output'!A:C,3,FALSE)</f>
        <v>Long-term psychodynamic psychotherapy individual + fluoxetine</v>
      </c>
      <c r="E81" s="5" t="str">
        <f>FIXED('WinBUGS output'!N80,2)</f>
        <v>0.80</v>
      </c>
      <c r="F81" s="5" t="str">
        <f>FIXED('WinBUGS output'!M80,2)</f>
        <v>-1.74</v>
      </c>
      <c r="G81" s="5" t="str">
        <f>FIXED('WinBUGS output'!O80,2)</f>
        <v>3.33</v>
      </c>
      <c r="H81"/>
      <c r="I81"/>
      <c r="J81"/>
      <c r="N81">
        <v>6</v>
      </c>
      <c r="O81">
        <v>9</v>
      </c>
      <c r="P81" s="5" t="str">
        <f>VLOOKUP('Direct lors'!N81,'WinBUGS output'!D:F,3,FALSE)</f>
        <v>SSRI</v>
      </c>
      <c r="Q81" s="5" t="str">
        <f>VLOOKUP('Direct lors'!O81,'WinBUGS output'!D:F,3,FALSE)</f>
        <v>Long-term psychodynamic psychotherapies</v>
      </c>
      <c r="R81" s="5" t="str">
        <f>FIXED('WinBUGS output'!X80,2)</f>
        <v>2.41</v>
      </c>
      <c r="S81" s="5" t="str">
        <f>FIXED('WinBUGS output'!W80,2)</f>
        <v>0.68</v>
      </c>
      <c r="T81" s="5" t="str">
        <f>FIXED('WinBUGS output'!Y80,2)</f>
        <v>4.14</v>
      </c>
      <c r="X81" s="5" t="str">
        <f t="shared" si="4"/>
        <v>TAU</v>
      </c>
      <c r="Y81" s="5" t="str">
        <f t="shared" si="5"/>
        <v>Long-term psychodynamic psychotherapy individual + fluoxetine</v>
      </c>
      <c r="Z81" s="5" t="str">
        <f>FIXED(EXP('WinBUGS output'!N80),2)</f>
        <v>2.23</v>
      </c>
      <c r="AA81" s="5" t="str">
        <f>FIXED(EXP('WinBUGS output'!M80),2)</f>
        <v>0.18</v>
      </c>
      <c r="AB81" s="5" t="str">
        <f>FIXED(EXP('WinBUGS output'!O80),2)</f>
        <v>27.91</v>
      </c>
      <c r="AF81" s="5" t="str">
        <f t="shared" si="6"/>
        <v>SSRI</v>
      </c>
      <c r="AG81" s="5" t="str">
        <f t="shared" si="7"/>
        <v>Long-term psychodynamic psychotherapies</v>
      </c>
      <c r="AH81" s="5" t="str">
        <f>FIXED(EXP('WinBUGS output'!X80),2)</f>
        <v>11.11</v>
      </c>
      <c r="AI81" s="5" t="str">
        <f>FIXED(EXP('WinBUGS output'!W80),2)</f>
        <v>1.98</v>
      </c>
      <c r="AJ81" s="5" t="str">
        <f>FIXED(EXP('WinBUGS output'!Y80),2)</f>
        <v>62.74</v>
      </c>
    </row>
    <row r="82" spans="1:36" x14ac:dyDescent="0.25">
      <c r="A82">
        <v>4</v>
      </c>
      <c r="B82">
        <v>5</v>
      </c>
      <c r="C82" s="5" t="str">
        <f>VLOOKUP(A82,'WinBUGS output'!A:C,3,FALSE)</f>
        <v>Exercise + TAU</v>
      </c>
      <c r="D82" s="5" t="str">
        <f>VLOOKUP(B82,'WinBUGS output'!A:C,3,FALSE)</f>
        <v>Any TCA</v>
      </c>
      <c r="E82" s="5" t="str">
        <f>FIXED('WinBUGS output'!N81,2)</f>
        <v>-1.74</v>
      </c>
      <c r="F82" s="5" t="str">
        <f>FIXED('WinBUGS output'!M81,2)</f>
        <v>-4.59</v>
      </c>
      <c r="G82" s="5" t="str">
        <f>FIXED('WinBUGS output'!O81,2)</f>
        <v>1.10</v>
      </c>
      <c r="H82"/>
      <c r="I82"/>
      <c r="J82"/>
      <c r="N82">
        <v>6</v>
      </c>
      <c r="O82">
        <v>10</v>
      </c>
      <c r="P82" s="5" t="str">
        <f>VLOOKUP('Direct lors'!N82,'WinBUGS output'!D:F,3,FALSE)</f>
        <v>SSRI</v>
      </c>
      <c r="Q82" s="5" t="str">
        <f>VLOOKUP('Direct lors'!O82,'WinBUGS output'!D:F,3,FALSE)</f>
        <v>Self-help with support</v>
      </c>
      <c r="R82" s="5" t="str">
        <f>FIXED('WinBUGS output'!X81,2)</f>
        <v>4.00</v>
      </c>
      <c r="S82" s="5" t="str">
        <f>FIXED('WinBUGS output'!W81,2)</f>
        <v>0.34</v>
      </c>
      <c r="T82" s="5" t="str">
        <f>FIXED('WinBUGS output'!Y81,2)</f>
        <v>8.44</v>
      </c>
      <c r="X82" s="5" t="str">
        <f t="shared" si="4"/>
        <v>Exercise + TAU</v>
      </c>
      <c r="Y82" s="5" t="str">
        <f t="shared" si="5"/>
        <v>Any TCA</v>
      </c>
      <c r="Z82" s="5" t="str">
        <f>FIXED(EXP('WinBUGS output'!N81),2)</f>
        <v>0.18</v>
      </c>
      <c r="AA82" s="5" t="str">
        <f>FIXED(EXP('WinBUGS output'!M81),2)</f>
        <v>0.01</v>
      </c>
      <c r="AB82" s="5" t="str">
        <f>FIXED(EXP('WinBUGS output'!O81),2)</f>
        <v>3.00</v>
      </c>
      <c r="AF82" s="5" t="str">
        <f t="shared" si="6"/>
        <v>SSRI</v>
      </c>
      <c r="AG82" s="5" t="str">
        <f t="shared" si="7"/>
        <v>Self-help with support</v>
      </c>
      <c r="AH82" s="5" t="str">
        <f>FIXED(EXP('WinBUGS output'!X81),2)</f>
        <v>54.65</v>
      </c>
      <c r="AI82" s="5" t="str">
        <f>FIXED(EXP('WinBUGS output'!W81),2)</f>
        <v>1.40</v>
      </c>
      <c r="AJ82" s="5" t="str">
        <f>FIXED(EXP('WinBUGS output'!Y81),2)</f>
        <v>4,633.19</v>
      </c>
    </row>
    <row r="83" spans="1:36" x14ac:dyDescent="0.25">
      <c r="A83">
        <v>4</v>
      </c>
      <c r="B83">
        <v>6</v>
      </c>
      <c r="C83" s="5" t="str">
        <f>VLOOKUP(A83,'WinBUGS output'!A:C,3,FALSE)</f>
        <v>Exercise + TAU</v>
      </c>
      <c r="D83" s="5" t="str">
        <f>VLOOKUP(B83,'WinBUGS output'!A:C,3,FALSE)</f>
        <v>Amitriptyline</v>
      </c>
      <c r="E83" s="5" t="str">
        <f>FIXED('WinBUGS output'!N82,2)</f>
        <v>-1.86</v>
      </c>
      <c r="F83" s="5" t="str">
        <f>FIXED('WinBUGS output'!M82,2)</f>
        <v>-4.62</v>
      </c>
      <c r="G83" s="5" t="str">
        <f>FIXED('WinBUGS output'!O82,2)</f>
        <v>0.90</v>
      </c>
      <c r="H83"/>
      <c r="I83"/>
      <c r="J83"/>
      <c r="N83">
        <v>6</v>
      </c>
      <c r="O83">
        <v>11</v>
      </c>
      <c r="P83" s="5" t="str">
        <f>VLOOKUP('Direct lors'!N83,'WinBUGS output'!D:F,3,FALSE)</f>
        <v>SSRI</v>
      </c>
      <c r="Q83" s="5" t="str">
        <f>VLOOKUP('Direct lors'!O83,'WinBUGS output'!D:F,3,FALSE)</f>
        <v>Self-help</v>
      </c>
      <c r="R83" s="5" t="str">
        <f>FIXED('WinBUGS output'!X82,2)</f>
        <v>1.48</v>
      </c>
      <c r="S83" s="5" t="str">
        <f>FIXED('WinBUGS output'!W82,2)</f>
        <v>-1.00</v>
      </c>
      <c r="T83" s="5" t="str">
        <f>FIXED('WinBUGS output'!Y82,2)</f>
        <v>3.96</v>
      </c>
      <c r="X83" s="5" t="str">
        <f t="shared" si="4"/>
        <v>Exercise + TAU</v>
      </c>
      <c r="Y83" s="5" t="str">
        <f t="shared" si="5"/>
        <v>Amitriptyline</v>
      </c>
      <c r="Z83" s="5" t="str">
        <f>FIXED(EXP('WinBUGS output'!N82),2)</f>
        <v>0.16</v>
      </c>
      <c r="AA83" s="5" t="str">
        <f>FIXED(EXP('WinBUGS output'!M82),2)</f>
        <v>0.01</v>
      </c>
      <c r="AB83" s="5" t="str">
        <f>FIXED(EXP('WinBUGS output'!O82),2)</f>
        <v>2.46</v>
      </c>
      <c r="AF83" s="5" t="str">
        <f t="shared" si="6"/>
        <v>SSRI</v>
      </c>
      <c r="AG83" s="5" t="str">
        <f t="shared" si="7"/>
        <v>Self-help</v>
      </c>
      <c r="AH83" s="5" t="str">
        <f>FIXED(EXP('WinBUGS output'!X82),2)</f>
        <v>4.41</v>
      </c>
      <c r="AI83" s="5" t="str">
        <f>FIXED(EXP('WinBUGS output'!W82),2)</f>
        <v>0.37</v>
      </c>
      <c r="AJ83" s="5" t="str">
        <f>FIXED(EXP('WinBUGS output'!Y82),2)</f>
        <v>52.51</v>
      </c>
    </row>
    <row r="84" spans="1:36" x14ac:dyDescent="0.25">
      <c r="A84">
        <v>4</v>
      </c>
      <c r="B84">
        <v>7</v>
      </c>
      <c r="C84" s="5" t="str">
        <f>VLOOKUP(A84,'WinBUGS output'!A:C,3,FALSE)</f>
        <v>Exercise + TAU</v>
      </c>
      <c r="D84" s="5" t="str">
        <f>VLOOKUP(B84,'WinBUGS output'!A:C,3,FALSE)</f>
        <v>Imipramine</v>
      </c>
      <c r="E84" s="5" t="str">
        <f>FIXED('WinBUGS output'!N83,2)</f>
        <v>-1.61</v>
      </c>
      <c r="F84" s="5" t="str">
        <f>FIXED('WinBUGS output'!M83,2)</f>
        <v>-4.31</v>
      </c>
      <c r="G84" s="5" t="str">
        <f>FIXED('WinBUGS output'!O83,2)</f>
        <v>1.06</v>
      </c>
      <c r="H84"/>
      <c r="I84"/>
      <c r="J84"/>
      <c r="N84">
        <v>6</v>
      </c>
      <c r="O84">
        <v>12</v>
      </c>
      <c r="P84" s="5" t="str">
        <f>VLOOKUP('Direct lors'!N84,'WinBUGS output'!D:F,3,FALSE)</f>
        <v>SSRI</v>
      </c>
      <c r="Q84" s="5" t="str">
        <f>VLOOKUP('Direct lors'!O84,'WinBUGS output'!D:F,3,FALSE)</f>
        <v>Interpersonal psychotherapy (IPT)</v>
      </c>
      <c r="R84" s="5" t="str">
        <f>FIXED('WinBUGS output'!X83,2)</f>
        <v>2.48</v>
      </c>
      <c r="S84" s="5" t="str">
        <f>FIXED('WinBUGS output'!W83,2)</f>
        <v>0.17</v>
      </c>
      <c r="T84" s="5" t="str">
        <f>FIXED('WinBUGS output'!Y83,2)</f>
        <v>4.82</v>
      </c>
      <c r="X84" s="5" t="str">
        <f t="shared" si="4"/>
        <v>Exercise + TAU</v>
      </c>
      <c r="Y84" s="5" t="str">
        <f t="shared" si="5"/>
        <v>Imipramine</v>
      </c>
      <c r="Z84" s="5" t="str">
        <f>FIXED(EXP('WinBUGS output'!N83),2)</f>
        <v>0.20</v>
      </c>
      <c r="AA84" s="5" t="str">
        <f>FIXED(EXP('WinBUGS output'!M83),2)</f>
        <v>0.01</v>
      </c>
      <c r="AB84" s="5" t="str">
        <f>FIXED(EXP('WinBUGS output'!O83),2)</f>
        <v>2.88</v>
      </c>
      <c r="AF84" s="5" t="str">
        <f t="shared" si="6"/>
        <v>SSRI</v>
      </c>
      <c r="AG84" s="5" t="str">
        <f t="shared" si="7"/>
        <v>Interpersonal psychotherapy (IPT)</v>
      </c>
      <c r="AH84" s="5" t="str">
        <f>FIXED(EXP('WinBUGS output'!X83),2)</f>
        <v>11.97</v>
      </c>
      <c r="AI84" s="5" t="str">
        <f>FIXED(EXP('WinBUGS output'!W83),2)</f>
        <v>1.19</v>
      </c>
      <c r="AJ84" s="5" t="str">
        <f>FIXED(EXP('WinBUGS output'!Y83),2)</f>
        <v>123.84</v>
      </c>
    </row>
    <row r="85" spans="1:36" x14ac:dyDescent="0.25">
      <c r="A85">
        <v>4</v>
      </c>
      <c r="B85">
        <v>8</v>
      </c>
      <c r="C85" s="5" t="str">
        <f>VLOOKUP(A85,'WinBUGS output'!A:C,3,FALSE)</f>
        <v>Exercise + TAU</v>
      </c>
      <c r="D85" s="5" t="str">
        <f>VLOOKUP(B85,'WinBUGS output'!A:C,3,FALSE)</f>
        <v>Citalopram</v>
      </c>
      <c r="E85" s="5" t="str">
        <f>FIXED('WinBUGS output'!N84,2)</f>
        <v>-2.20</v>
      </c>
      <c r="F85" s="5" t="str">
        <f>FIXED('WinBUGS output'!M84,2)</f>
        <v>-4.93</v>
      </c>
      <c r="G85" s="5" t="str">
        <f>FIXED('WinBUGS output'!O84,2)</f>
        <v>0.57</v>
      </c>
      <c r="H85"/>
      <c r="I85"/>
      <c r="J85"/>
      <c r="N85">
        <v>6</v>
      </c>
      <c r="O85">
        <v>13</v>
      </c>
      <c r="P85" s="5" t="str">
        <f>VLOOKUP('Direct lors'!N85,'WinBUGS output'!D:F,3,FALSE)</f>
        <v>SSRI</v>
      </c>
      <c r="Q85" s="5" t="str">
        <f>VLOOKUP('Direct lors'!O85,'WinBUGS output'!D:F,3,FALSE)</f>
        <v>Behavioural therapies (individual)</v>
      </c>
      <c r="R85" s="5" t="str">
        <f>FIXED('WinBUGS output'!X84,2)</f>
        <v>2.34</v>
      </c>
      <c r="S85" s="5" t="str">
        <f>FIXED('WinBUGS output'!W84,2)</f>
        <v>0.21</v>
      </c>
      <c r="T85" s="5" t="str">
        <f>FIXED('WinBUGS output'!Y84,2)</f>
        <v>4.49</v>
      </c>
      <c r="X85" s="5" t="str">
        <f t="shared" si="4"/>
        <v>Exercise + TAU</v>
      </c>
      <c r="Y85" s="5" t="str">
        <f t="shared" si="5"/>
        <v>Citalopram</v>
      </c>
      <c r="Z85" s="5" t="str">
        <f>FIXED(EXP('WinBUGS output'!N84),2)</f>
        <v>0.11</v>
      </c>
      <c r="AA85" s="5" t="str">
        <f>FIXED(EXP('WinBUGS output'!M84),2)</f>
        <v>0.01</v>
      </c>
      <c r="AB85" s="5" t="str">
        <f>FIXED(EXP('WinBUGS output'!O84),2)</f>
        <v>1.77</v>
      </c>
      <c r="AF85" s="5" t="str">
        <f t="shared" si="6"/>
        <v>SSRI</v>
      </c>
      <c r="AG85" s="5" t="str">
        <f t="shared" si="7"/>
        <v>Behavioural therapies (individual)</v>
      </c>
      <c r="AH85" s="5" t="str">
        <f>FIXED(EXP('WinBUGS output'!X84),2)</f>
        <v>10.38</v>
      </c>
      <c r="AI85" s="5" t="str">
        <f>FIXED(EXP('WinBUGS output'!W84),2)</f>
        <v>1.24</v>
      </c>
      <c r="AJ85" s="5" t="str">
        <f>FIXED(EXP('WinBUGS output'!Y84),2)</f>
        <v>88.94</v>
      </c>
    </row>
    <row r="86" spans="1:36" x14ac:dyDescent="0.25">
      <c r="A86">
        <v>4</v>
      </c>
      <c r="B86">
        <v>9</v>
      </c>
      <c r="C86" s="5" t="str">
        <f>VLOOKUP(A86,'WinBUGS output'!A:C,3,FALSE)</f>
        <v>Exercise + TAU</v>
      </c>
      <c r="D86" s="5" t="str">
        <f>VLOOKUP(B86,'WinBUGS output'!A:C,3,FALSE)</f>
        <v>Escitalopram</v>
      </c>
      <c r="E86" s="5" t="str">
        <f>FIXED('WinBUGS output'!N85,2)</f>
        <v>-1.62</v>
      </c>
      <c r="F86" s="5" t="str">
        <f>FIXED('WinBUGS output'!M85,2)</f>
        <v>-4.35</v>
      </c>
      <c r="G86" s="5" t="str">
        <f>FIXED('WinBUGS output'!O85,2)</f>
        <v>1.08</v>
      </c>
      <c r="H86"/>
      <c r="I86"/>
      <c r="J86"/>
      <c r="N86">
        <v>6</v>
      </c>
      <c r="O86">
        <v>14</v>
      </c>
      <c r="P86" s="5" t="str">
        <f>VLOOKUP('Direct lors'!N86,'WinBUGS output'!D:F,3,FALSE)</f>
        <v>SSRI</v>
      </c>
      <c r="Q86" s="5" t="str">
        <f>VLOOKUP('Direct lors'!O86,'WinBUGS output'!D:F,3,FALSE)</f>
        <v>Cognitive and cognitive behavioural therapies (individual) [CBT/CT]</v>
      </c>
      <c r="R86" s="5" t="str">
        <f>FIXED('WinBUGS output'!X85,2)</f>
        <v>2.38</v>
      </c>
      <c r="S86" s="5" t="str">
        <f>FIXED('WinBUGS output'!W85,2)</f>
        <v>0.59</v>
      </c>
      <c r="T86" s="5" t="str">
        <f>FIXED('WinBUGS output'!Y85,2)</f>
        <v>4.19</v>
      </c>
      <c r="X86" s="5" t="str">
        <f t="shared" si="4"/>
        <v>Exercise + TAU</v>
      </c>
      <c r="Y86" s="5" t="str">
        <f t="shared" si="5"/>
        <v>Escitalopram</v>
      </c>
      <c r="Z86" s="5" t="str">
        <f>FIXED(EXP('WinBUGS output'!N85),2)</f>
        <v>0.20</v>
      </c>
      <c r="AA86" s="5" t="str">
        <f>FIXED(EXP('WinBUGS output'!M85),2)</f>
        <v>0.01</v>
      </c>
      <c r="AB86" s="5" t="str">
        <f>FIXED(EXP('WinBUGS output'!O85),2)</f>
        <v>2.95</v>
      </c>
      <c r="AF86" s="5" t="str">
        <f t="shared" si="6"/>
        <v>SSRI</v>
      </c>
      <c r="AG86" s="5" t="str">
        <f t="shared" si="7"/>
        <v>Cognitive and cognitive behavioural therapies (individual) [CBT/CT]</v>
      </c>
      <c r="AH86" s="5" t="str">
        <f>FIXED(EXP('WinBUGS output'!X85),2)</f>
        <v>10.77</v>
      </c>
      <c r="AI86" s="5" t="str">
        <f>FIXED(EXP('WinBUGS output'!W85),2)</f>
        <v>1.80</v>
      </c>
      <c r="AJ86" s="5" t="str">
        <f>FIXED(EXP('WinBUGS output'!Y85),2)</f>
        <v>66.22</v>
      </c>
    </row>
    <row r="87" spans="1:36" x14ac:dyDescent="0.25">
      <c r="A87">
        <v>4</v>
      </c>
      <c r="B87">
        <v>10</v>
      </c>
      <c r="C87" s="5" t="str">
        <f>VLOOKUP(A87,'WinBUGS output'!A:C,3,FALSE)</f>
        <v>Exercise + TAU</v>
      </c>
      <c r="D87" s="5" t="str">
        <f>VLOOKUP(B87,'WinBUGS output'!A:C,3,FALSE)</f>
        <v>Fluoxetine</v>
      </c>
      <c r="E87" s="5" t="str">
        <f>FIXED('WinBUGS output'!N86,2)</f>
        <v>-1.86</v>
      </c>
      <c r="F87" s="5" t="str">
        <f>FIXED('WinBUGS output'!M86,2)</f>
        <v>-4.58</v>
      </c>
      <c r="G87" s="5" t="str">
        <f>FIXED('WinBUGS output'!O86,2)</f>
        <v>0.86</v>
      </c>
      <c r="H87"/>
      <c r="I87"/>
      <c r="J87"/>
      <c r="N87">
        <v>6</v>
      </c>
      <c r="O87">
        <v>15</v>
      </c>
      <c r="P87" s="5" t="str">
        <f>VLOOKUP('Direct lors'!N87,'WinBUGS output'!D:F,3,FALSE)</f>
        <v>SSRI</v>
      </c>
      <c r="Q87" s="5" t="str">
        <f>VLOOKUP('Direct lors'!O87,'WinBUGS output'!D:F,3,FALSE)</f>
        <v>Behavioural, cognitive, or CBT groups</v>
      </c>
      <c r="R87" s="5" t="str">
        <f>FIXED('WinBUGS output'!X86,2)</f>
        <v>2.00</v>
      </c>
      <c r="S87" s="5" t="str">
        <f>FIXED('WinBUGS output'!W86,2)</f>
        <v>-0.77</v>
      </c>
      <c r="T87" s="5" t="str">
        <f>FIXED('WinBUGS output'!Y86,2)</f>
        <v>4.80</v>
      </c>
      <c r="X87" s="5" t="str">
        <f t="shared" si="4"/>
        <v>Exercise + TAU</v>
      </c>
      <c r="Y87" s="5" t="str">
        <f t="shared" si="5"/>
        <v>Fluoxetine</v>
      </c>
      <c r="Z87" s="5" t="str">
        <f>FIXED(EXP('WinBUGS output'!N86),2)</f>
        <v>0.16</v>
      </c>
      <c r="AA87" s="5" t="str">
        <f>FIXED(EXP('WinBUGS output'!M86),2)</f>
        <v>0.01</v>
      </c>
      <c r="AB87" s="5" t="str">
        <f>FIXED(EXP('WinBUGS output'!O86),2)</f>
        <v>2.37</v>
      </c>
      <c r="AF87" s="5" t="str">
        <f t="shared" si="6"/>
        <v>SSRI</v>
      </c>
      <c r="AG87" s="5" t="str">
        <f t="shared" si="7"/>
        <v>Behavioural, cognitive, or CBT groups</v>
      </c>
      <c r="AH87" s="5" t="str">
        <f>FIXED(EXP('WinBUGS output'!X86),2)</f>
        <v>7.39</v>
      </c>
      <c r="AI87" s="5" t="str">
        <f>FIXED(EXP('WinBUGS output'!W86),2)</f>
        <v>0.46</v>
      </c>
      <c r="AJ87" s="5" t="str">
        <f>FIXED(EXP('WinBUGS output'!Y86),2)</f>
        <v>121.15</v>
      </c>
    </row>
    <row r="88" spans="1:36" x14ac:dyDescent="0.25">
      <c r="A88">
        <v>4</v>
      </c>
      <c r="B88">
        <v>11</v>
      </c>
      <c r="C88" s="5" t="str">
        <f>VLOOKUP(A88,'WinBUGS output'!A:C,3,FALSE)</f>
        <v>Exercise + TAU</v>
      </c>
      <c r="D88" s="5" t="str">
        <f>VLOOKUP(B88,'WinBUGS output'!A:C,3,FALSE)</f>
        <v>Sertraline</v>
      </c>
      <c r="E88" s="5" t="str">
        <f>FIXED('WinBUGS output'!N87,2)</f>
        <v>-1.91</v>
      </c>
      <c r="F88" s="5" t="str">
        <f>FIXED('WinBUGS output'!M87,2)</f>
        <v>-4.72</v>
      </c>
      <c r="G88" s="5" t="str">
        <f>FIXED('WinBUGS output'!O87,2)</f>
        <v>0.86</v>
      </c>
      <c r="H88"/>
      <c r="I88"/>
      <c r="J88"/>
      <c r="N88">
        <v>6</v>
      </c>
      <c r="O88">
        <v>16</v>
      </c>
      <c r="P88" s="5" t="str">
        <f>VLOOKUP('Direct lors'!N88,'WinBUGS output'!D:F,3,FALSE)</f>
        <v>SSRI</v>
      </c>
      <c r="Q88" s="5" t="str">
        <f>VLOOKUP('Direct lors'!O88,'WinBUGS output'!D:F,3,FALSE)</f>
        <v>Combined (Cognitive and cognitive behavioural therapies individual + AD)</v>
      </c>
      <c r="R88" s="5" t="str">
        <f>FIXED('WinBUGS output'!X87,2)</f>
        <v>0.61</v>
      </c>
      <c r="S88" s="5" t="str">
        <f>FIXED('WinBUGS output'!W87,2)</f>
        <v>-0.91</v>
      </c>
      <c r="T88" s="5" t="str">
        <f>FIXED('WinBUGS output'!Y87,2)</f>
        <v>2.17</v>
      </c>
      <c r="X88" s="5" t="str">
        <f t="shared" si="4"/>
        <v>Exercise + TAU</v>
      </c>
      <c r="Y88" s="5" t="str">
        <f t="shared" si="5"/>
        <v>Sertraline</v>
      </c>
      <c r="Z88" s="5" t="str">
        <f>FIXED(EXP('WinBUGS output'!N87),2)</f>
        <v>0.15</v>
      </c>
      <c r="AA88" s="5" t="str">
        <f>FIXED(EXP('WinBUGS output'!M87),2)</f>
        <v>0.01</v>
      </c>
      <c r="AB88" s="5" t="str">
        <f>FIXED(EXP('WinBUGS output'!O87),2)</f>
        <v>2.36</v>
      </c>
      <c r="AF88" s="5" t="str">
        <f t="shared" si="6"/>
        <v>SSRI</v>
      </c>
      <c r="AG88" s="5" t="str">
        <f t="shared" si="7"/>
        <v>Combined (Cognitive and cognitive behavioural therapies individual + AD)</v>
      </c>
      <c r="AH88" s="5" t="str">
        <f>FIXED(EXP('WinBUGS output'!X87),2)</f>
        <v>1.84</v>
      </c>
      <c r="AI88" s="5" t="str">
        <f>FIXED(EXP('WinBUGS output'!W87),2)</f>
        <v>0.40</v>
      </c>
      <c r="AJ88" s="5" t="str">
        <f>FIXED(EXP('WinBUGS output'!Y87),2)</f>
        <v>8.73</v>
      </c>
    </row>
    <row r="89" spans="1:36" x14ac:dyDescent="0.25">
      <c r="A89">
        <v>4</v>
      </c>
      <c r="B89">
        <v>12</v>
      </c>
      <c r="C89" s="5" t="str">
        <f>VLOOKUP(A89,'WinBUGS output'!A:C,3,FALSE)</f>
        <v>Exercise + TAU</v>
      </c>
      <c r="D89" s="5" t="str">
        <f>VLOOKUP(B89,'WinBUGS output'!A:C,3,FALSE)</f>
        <v>Mirtazapine</v>
      </c>
      <c r="E89" s="5" t="str">
        <f>FIXED('WinBUGS output'!N88,2)</f>
        <v>-1.91</v>
      </c>
      <c r="F89" s="5" t="str">
        <f>FIXED('WinBUGS output'!M88,2)</f>
        <v>-4.82</v>
      </c>
      <c r="G89" s="5" t="str">
        <f>FIXED('WinBUGS output'!O88,2)</f>
        <v>1.01</v>
      </c>
      <c r="H89"/>
      <c r="I89"/>
      <c r="J89"/>
      <c r="N89">
        <v>6</v>
      </c>
      <c r="O89">
        <v>17</v>
      </c>
      <c r="P89" s="5" t="str">
        <f>VLOOKUP('Direct lors'!N89,'WinBUGS output'!D:F,3,FALSE)</f>
        <v>SSRI</v>
      </c>
      <c r="Q89" s="5" t="str">
        <f>VLOOKUP('Direct lors'!O89,'WinBUGS output'!D:F,3,FALSE)</f>
        <v>Combined (Short-term psychodynamic psychotherapies + AD)</v>
      </c>
      <c r="R89" s="5" t="str">
        <f>FIXED('WinBUGS output'!X88,2)</f>
        <v>0.61</v>
      </c>
      <c r="S89" s="5" t="str">
        <f>FIXED('WinBUGS output'!W88,2)</f>
        <v>-1.49</v>
      </c>
      <c r="T89" s="5" t="str">
        <f>FIXED('WinBUGS output'!Y88,2)</f>
        <v>2.70</v>
      </c>
      <c r="X89" s="5" t="str">
        <f t="shared" si="4"/>
        <v>Exercise + TAU</v>
      </c>
      <c r="Y89" s="5" t="str">
        <f t="shared" si="5"/>
        <v>Mirtazapine</v>
      </c>
      <c r="Z89" s="5" t="str">
        <f>FIXED(EXP('WinBUGS output'!N88),2)</f>
        <v>0.15</v>
      </c>
      <c r="AA89" s="5" t="str">
        <f>FIXED(EXP('WinBUGS output'!M88),2)</f>
        <v>0.01</v>
      </c>
      <c r="AB89" s="5" t="str">
        <f>FIXED(EXP('WinBUGS output'!O88),2)</f>
        <v>2.74</v>
      </c>
      <c r="AF89" s="5" t="str">
        <f t="shared" si="6"/>
        <v>SSRI</v>
      </c>
      <c r="AG89" s="5" t="str">
        <f t="shared" si="7"/>
        <v>Combined (Short-term psychodynamic psychotherapies + AD)</v>
      </c>
      <c r="AH89" s="5" t="str">
        <f>FIXED(EXP('WinBUGS output'!X88),2)</f>
        <v>1.83</v>
      </c>
      <c r="AI89" s="5" t="str">
        <f>FIXED(EXP('WinBUGS output'!W88),2)</f>
        <v>0.22</v>
      </c>
      <c r="AJ89" s="5" t="str">
        <f>FIXED(EXP('WinBUGS output'!Y88),2)</f>
        <v>14.94</v>
      </c>
    </row>
    <row r="90" spans="1:36" x14ac:dyDescent="0.25">
      <c r="A90">
        <v>4</v>
      </c>
      <c r="B90">
        <v>13</v>
      </c>
      <c r="C90" s="5" t="str">
        <f>VLOOKUP(A90,'WinBUGS output'!A:C,3,FALSE)</f>
        <v>Exercise + TAU</v>
      </c>
      <c r="D90" s="5" t="str">
        <f>VLOOKUP(B90,'WinBUGS output'!A:C,3,FALSE)</f>
        <v>Short-term psychodynamic psychotherapy individual + TAU</v>
      </c>
      <c r="E90" s="5" t="str">
        <f>FIXED('WinBUGS output'!N89,2)</f>
        <v>0.21</v>
      </c>
      <c r="F90" s="5" t="str">
        <f>FIXED('WinBUGS output'!M89,2)</f>
        <v>-3.22</v>
      </c>
      <c r="G90" s="5" t="str">
        <f>FIXED('WinBUGS output'!O89,2)</f>
        <v>4.27</v>
      </c>
      <c r="H90"/>
      <c r="I90"/>
      <c r="J90"/>
      <c r="N90">
        <v>6</v>
      </c>
      <c r="O90">
        <v>18</v>
      </c>
      <c r="P90" s="5" t="str">
        <f>VLOOKUP('Direct lors'!N90,'WinBUGS output'!D:F,3,FALSE)</f>
        <v>SSRI</v>
      </c>
      <c r="Q90" s="5" t="str">
        <f>VLOOKUP('Direct lors'!O90,'WinBUGS output'!D:F,3,FALSE)</f>
        <v>Combined (Long-term psychodynamic psychotherapies + AD)</v>
      </c>
      <c r="R90" s="5" t="str">
        <f>FIXED('WinBUGS output'!X89,2)</f>
        <v>2.00</v>
      </c>
      <c r="S90" s="5" t="str">
        <f>FIXED('WinBUGS output'!W89,2)</f>
        <v>0.24</v>
      </c>
      <c r="T90" s="5" t="str">
        <f>FIXED('WinBUGS output'!Y89,2)</f>
        <v>3.74</v>
      </c>
      <c r="X90" s="5" t="str">
        <f t="shared" si="4"/>
        <v>Exercise + TAU</v>
      </c>
      <c r="Y90" s="5" t="str">
        <f t="shared" si="5"/>
        <v>Short-term psychodynamic psychotherapy individual + TAU</v>
      </c>
      <c r="Z90" s="5" t="str">
        <f>FIXED(EXP('WinBUGS output'!N89),2)</f>
        <v>1.23</v>
      </c>
      <c r="AA90" s="5" t="str">
        <f>FIXED(EXP('WinBUGS output'!M89),2)</f>
        <v>0.04</v>
      </c>
      <c r="AB90" s="5" t="str">
        <f>FIXED(EXP('WinBUGS output'!O89),2)</f>
        <v>71.31</v>
      </c>
      <c r="AF90" s="5" t="str">
        <f t="shared" si="6"/>
        <v>SSRI</v>
      </c>
      <c r="AG90" s="5" t="str">
        <f t="shared" si="7"/>
        <v>Combined (Long-term psychodynamic psychotherapies + AD)</v>
      </c>
      <c r="AH90" s="5" t="str">
        <f>FIXED(EXP('WinBUGS output'!X89),2)</f>
        <v>7.37</v>
      </c>
      <c r="AI90" s="5" t="str">
        <f>FIXED(EXP('WinBUGS output'!W89),2)</f>
        <v>1.28</v>
      </c>
      <c r="AJ90" s="5" t="str">
        <f>FIXED(EXP('WinBUGS output'!Y89),2)</f>
        <v>41.93</v>
      </c>
    </row>
    <row r="91" spans="1:36" x14ac:dyDescent="0.25">
      <c r="A91">
        <v>4</v>
      </c>
      <c r="B91">
        <v>14</v>
      </c>
      <c r="C91" s="5" t="str">
        <f>VLOOKUP(A91,'WinBUGS output'!A:C,3,FALSE)</f>
        <v>Exercise + TAU</v>
      </c>
      <c r="D91" s="5" t="str">
        <f>VLOOKUP(B91,'WinBUGS output'!A:C,3,FALSE)</f>
        <v>Long-term psychodynamic psychotherapy individual</v>
      </c>
      <c r="E91" s="5" t="str">
        <f>FIXED('WinBUGS output'!N90,2)</f>
        <v>0.52</v>
      </c>
      <c r="F91" s="5" t="str">
        <f>FIXED('WinBUGS output'!M90,2)</f>
        <v>-2.58</v>
      </c>
      <c r="G91" s="5" t="str">
        <f>FIXED('WinBUGS output'!O90,2)</f>
        <v>3.58</v>
      </c>
      <c r="H91"/>
      <c r="I91"/>
      <c r="J91"/>
      <c r="N91">
        <v>7</v>
      </c>
      <c r="O91">
        <v>8</v>
      </c>
      <c r="P91" s="5" t="str">
        <f>VLOOKUP('Direct lors'!N91,'WinBUGS output'!D:F,3,FALSE)</f>
        <v>Mirtazapine</v>
      </c>
      <c r="Q91" s="5" t="str">
        <f>VLOOKUP('Direct lors'!O91,'WinBUGS output'!D:F,3,FALSE)</f>
        <v>Short-term psychodynamic psychotherapies</v>
      </c>
      <c r="R91" s="5" t="str">
        <f>FIXED('WinBUGS output'!X90,2)</f>
        <v>2.13</v>
      </c>
      <c r="S91" s="5" t="str">
        <f>FIXED('WinBUGS output'!W90,2)</f>
        <v>-1.71</v>
      </c>
      <c r="T91" s="5" t="str">
        <f>FIXED('WinBUGS output'!Y90,2)</f>
        <v>6.46</v>
      </c>
      <c r="X91" s="5" t="str">
        <f t="shared" si="4"/>
        <v>Exercise + TAU</v>
      </c>
      <c r="Y91" s="5" t="str">
        <f t="shared" si="5"/>
        <v>Long-term psychodynamic psychotherapy individual</v>
      </c>
      <c r="Z91" s="5" t="str">
        <f>FIXED(EXP('WinBUGS output'!N90),2)</f>
        <v>1.68</v>
      </c>
      <c r="AA91" s="5" t="str">
        <f>FIXED(EXP('WinBUGS output'!M90),2)</f>
        <v>0.08</v>
      </c>
      <c r="AB91" s="5" t="str">
        <f>FIXED(EXP('WinBUGS output'!O90),2)</f>
        <v>36.02</v>
      </c>
      <c r="AF91" s="5" t="str">
        <f t="shared" si="6"/>
        <v>Mirtazapine</v>
      </c>
      <c r="AG91" s="5" t="str">
        <f t="shared" si="7"/>
        <v>Short-term psychodynamic psychotherapies</v>
      </c>
      <c r="AH91" s="5" t="str">
        <f>FIXED(EXP('WinBUGS output'!X90),2)</f>
        <v>8.40</v>
      </c>
      <c r="AI91" s="5" t="str">
        <f>FIXED(EXP('WinBUGS output'!W90),2)</f>
        <v>0.18</v>
      </c>
      <c r="AJ91" s="5" t="str">
        <f>FIXED(EXP('WinBUGS output'!Y90),2)</f>
        <v>641.62</v>
      </c>
    </row>
    <row r="92" spans="1:36" x14ac:dyDescent="0.25">
      <c r="A92">
        <v>4</v>
      </c>
      <c r="B92">
        <v>15</v>
      </c>
      <c r="C92" s="5" t="str">
        <f>VLOOKUP(A92,'WinBUGS output'!A:C,3,FALSE)</f>
        <v>Exercise + TAU</v>
      </c>
      <c r="D92" s="5" t="str">
        <f>VLOOKUP(B92,'WinBUGS output'!A:C,3,FALSE)</f>
        <v>Computerised-problem solving therapy with support</v>
      </c>
      <c r="E92" s="5" t="str">
        <f>FIXED('WinBUGS output'!N91,2)</f>
        <v>2.10</v>
      </c>
      <c r="F92" s="5" t="str">
        <f>FIXED('WinBUGS output'!M91,2)</f>
        <v>-1.40</v>
      </c>
      <c r="G92" s="5" t="str">
        <f>FIXED('WinBUGS output'!O91,2)</f>
        <v>6.44</v>
      </c>
      <c r="H92"/>
      <c r="I92"/>
      <c r="J92"/>
      <c r="N92">
        <v>7</v>
      </c>
      <c r="O92">
        <v>9</v>
      </c>
      <c r="P92" s="5" t="str">
        <f>VLOOKUP('Direct lors'!N92,'WinBUGS output'!D:F,3,FALSE)</f>
        <v>Mirtazapine</v>
      </c>
      <c r="Q92" s="5" t="str">
        <f>VLOOKUP('Direct lors'!O92,'WinBUGS output'!D:F,3,FALSE)</f>
        <v>Long-term psychodynamic psychotherapies</v>
      </c>
      <c r="R92" s="5" t="str">
        <f>FIXED('WinBUGS output'!X91,2)</f>
        <v>2.43</v>
      </c>
      <c r="S92" s="5" t="str">
        <f>FIXED('WinBUGS output'!W91,2)</f>
        <v>0.49</v>
      </c>
      <c r="T92" s="5" t="str">
        <f>FIXED('WinBUGS output'!Y91,2)</f>
        <v>4.36</v>
      </c>
      <c r="X92" s="5" t="str">
        <f t="shared" si="4"/>
        <v>Exercise + TAU</v>
      </c>
      <c r="Y92" s="5" t="str">
        <f t="shared" si="5"/>
        <v>Computerised-problem solving therapy with support</v>
      </c>
      <c r="Z92" s="5" t="str">
        <f>FIXED(EXP('WinBUGS output'!N91),2)</f>
        <v>8.17</v>
      </c>
      <c r="AA92" s="5" t="str">
        <f>FIXED(EXP('WinBUGS output'!M91),2)</f>
        <v>0.25</v>
      </c>
      <c r="AB92" s="5" t="str">
        <f>FIXED(EXP('WinBUGS output'!O91),2)</f>
        <v>625.78</v>
      </c>
      <c r="AF92" s="5" t="str">
        <f t="shared" si="6"/>
        <v>Mirtazapine</v>
      </c>
      <c r="AG92" s="5" t="str">
        <f t="shared" si="7"/>
        <v>Long-term psychodynamic psychotherapies</v>
      </c>
      <c r="AH92" s="5" t="str">
        <f>FIXED(EXP('WinBUGS output'!X91),2)</f>
        <v>11.30</v>
      </c>
      <c r="AI92" s="5" t="str">
        <f>FIXED(EXP('WinBUGS output'!W91),2)</f>
        <v>1.64</v>
      </c>
      <c r="AJ92" s="5" t="str">
        <f>FIXED(EXP('WinBUGS output'!Y91),2)</f>
        <v>78.41</v>
      </c>
    </row>
    <row r="93" spans="1:36" x14ac:dyDescent="0.25">
      <c r="A93">
        <v>4</v>
      </c>
      <c r="B93">
        <v>16</v>
      </c>
      <c r="C93" s="5" t="str">
        <f>VLOOKUP(A93,'WinBUGS output'!A:C,3,FALSE)</f>
        <v>Exercise + TAU</v>
      </c>
      <c r="D93" s="5" t="str">
        <f>VLOOKUP(B93,'WinBUGS output'!A:C,3,FALSE)</f>
        <v>Computerised-CBT (CCBT)</v>
      </c>
      <c r="E93" s="5" t="str">
        <f>FIXED('WinBUGS output'!N92,2)</f>
        <v>-0.34</v>
      </c>
      <c r="F93" s="5" t="str">
        <f>FIXED('WinBUGS output'!M92,2)</f>
        <v>-2.56</v>
      </c>
      <c r="G93" s="5" t="str">
        <f>FIXED('WinBUGS output'!O92,2)</f>
        <v>1.85</v>
      </c>
      <c r="H93"/>
      <c r="I93"/>
      <c r="J93"/>
      <c r="N93">
        <v>7</v>
      </c>
      <c r="O93">
        <v>10</v>
      </c>
      <c r="P93" s="5" t="str">
        <f>VLOOKUP('Direct lors'!N93,'WinBUGS output'!D:F,3,FALSE)</f>
        <v>Mirtazapine</v>
      </c>
      <c r="Q93" s="5" t="str">
        <f>VLOOKUP('Direct lors'!O93,'WinBUGS output'!D:F,3,FALSE)</f>
        <v>Self-help with support</v>
      </c>
      <c r="R93" s="5" t="str">
        <f>FIXED('WinBUGS output'!X92,2)</f>
        <v>4.02</v>
      </c>
      <c r="S93" s="5" t="str">
        <f>FIXED('WinBUGS output'!W92,2)</f>
        <v>0.22</v>
      </c>
      <c r="T93" s="5" t="str">
        <f>FIXED('WinBUGS output'!Y92,2)</f>
        <v>8.56</v>
      </c>
      <c r="X93" s="5" t="str">
        <f t="shared" si="4"/>
        <v>Exercise + TAU</v>
      </c>
      <c r="Y93" s="5" t="str">
        <f t="shared" si="5"/>
        <v>Computerised-CBT (CCBT)</v>
      </c>
      <c r="Z93" s="5" t="str">
        <f>FIXED(EXP('WinBUGS output'!N92),2)</f>
        <v>0.71</v>
      </c>
      <c r="AA93" s="5" t="str">
        <f>FIXED(EXP('WinBUGS output'!M92),2)</f>
        <v>0.08</v>
      </c>
      <c r="AB93" s="5" t="str">
        <f>FIXED(EXP('WinBUGS output'!O92),2)</f>
        <v>6.35</v>
      </c>
      <c r="AF93" s="5" t="str">
        <f t="shared" si="6"/>
        <v>Mirtazapine</v>
      </c>
      <c r="AG93" s="5" t="str">
        <f t="shared" si="7"/>
        <v>Self-help with support</v>
      </c>
      <c r="AH93" s="5" t="str">
        <f>FIXED(EXP('WinBUGS output'!X92),2)</f>
        <v>55.76</v>
      </c>
      <c r="AI93" s="5" t="str">
        <f>FIXED(EXP('WinBUGS output'!W92),2)</f>
        <v>1.25</v>
      </c>
      <c r="AJ93" s="5" t="str">
        <f>FIXED(EXP('WinBUGS output'!Y92),2)</f>
        <v>5,229.13</v>
      </c>
    </row>
    <row r="94" spans="1:36" x14ac:dyDescent="0.25">
      <c r="A94">
        <v>4</v>
      </c>
      <c r="B94">
        <v>17</v>
      </c>
      <c r="C94" s="5" t="str">
        <f>VLOOKUP(A94,'WinBUGS output'!A:C,3,FALSE)</f>
        <v>Exercise + TAU</v>
      </c>
      <c r="D94" s="5" t="str">
        <f>VLOOKUP(B94,'WinBUGS output'!A:C,3,FALSE)</f>
        <v>Computerised-CBT (CCBT) + TAU</v>
      </c>
      <c r="E94" s="5" t="str">
        <f>FIXED('WinBUGS output'!N93,2)</f>
        <v>-0.49</v>
      </c>
      <c r="F94" s="5" t="str">
        <f>FIXED('WinBUGS output'!M93,2)</f>
        <v>-2.69</v>
      </c>
      <c r="G94" s="5" t="str">
        <f>FIXED('WinBUGS output'!O93,2)</f>
        <v>1.71</v>
      </c>
      <c r="H94"/>
      <c r="I94"/>
      <c r="J94"/>
      <c r="N94">
        <v>7</v>
      </c>
      <c r="O94">
        <v>11</v>
      </c>
      <c r="P94" s="5" t="str">
        <f>VLOOKUP('Direct lors'!N94,'WinBUGS output'!D:F,3,FALSE)</f>
        <v>Mirtazapine</v>
      </c>
      <c r="Q94" s="5" t="str">
        <f>VLOOKUP('Direct lors'!O94,'WinBUGS output'!D:F,3,FALSE)</f>
        <v>Self-help</v>
      </c>
      <c r="R94" s="5" t="str">
        <f>FIXED('WinBUGS output'!X93,2)</f>
        <v>1.50</v>
      </c>
      <c r="S94" s="5" t="str">
        <f>FIXED('WinBUGS output'!W93,2)</f>
        <v>-1.17</v>
      </c>
      <c r="T94" s="5" t="str">
        <f>FIXED('WinBUGS output'!Y93,2)</f>
        <v>4.15</v>
      </c>
      <c r="X94" s="5" t="str">
        <f t="shared" si="4"/>
        <v>Exercise + TAU</v>
      </c>
      <c r="Y94" s="5" t="str">
        <f t="shared" si="5"/>
        <v>Computerised-CBT (CCBT) + TAU</v>
      </c>
      <c r="Z94" s="5" t="str">
        <f>FIXED(EXP('WinBUGS output'!N93),2)</f>
        <v>0.61</v>
      </c>
      <c r="AA94" s="5" t="str">
        <f>FIXED(EXP('WinBUGS output'!M93),2)</f>
        <v>0.07</v>
      </c>
      <c r="AB94" s="5" t="str">
        <f>FIXED(EXP('WinBUGS output'!O93),2)</f>
        <v>5.50</v>
      </c>
      <c r="AF94" s="5" t="str">
        <f t="shared" si="6"/>
        <v>Mirtazapine</v>
      </c>
      <c r="AG94" s="5" t="str">
        <f t="shared" si="7"/>
        <v>Self-help</v>
      </c>
      <c r="AH94" s="5" t="str">
        <f>FIXED(EXP('WinBUGS output'!X93),2)</f>
        <v>4.50</v>
      </c>
      <c r="AI94" s="5" t="str">
        <f>FIXED(EXP('WinBUGS output'!W93),2)</f>
        <v>0.31</v>
      </c>
      <c r="AJ94" s="5" t="str">
        <f>FIXED(EXP('WinBUGS output'!Y93),2)</f>
        <v>63.12</v>
      </c>
    </row>
    <row r="95" spans="1:36" x14ac:dyDescent="0.25">
      <c r="A95">
        <v>4</v>
      </c>
      <c r="B95">
        <v>18</v>
      </c>
      <c r="C95" s="5" t="str">
        <f>VLOOKUP(A95,'WinBUGS output'!A:C,3,FALSE)</f>
        <v>Exercise + TAU</v>
      </c>
      <c r="D95" s="5" t="str">
        <f>VLOOKUP(B95,'WinBUGS output'!A:C,3,FALSE)</f>
        <v>Computerised-problem solving therapy</v>
      </c>
      <c r="E95" s="5" t="str">
        <f>FIXED('WinBUGS output'!N94,2)</f>
        <v>-0.41</v>
      </c>
      <c r="F95" s="5" t="str">
        <f>FIXED('WinBUGS output'!M94,2)</f>
        <v>-2.70</v>
      </c>
      <c r="G95" s="5" t="str">
        <f>FIXED('WinBUGS output'!O94,2)</f>
        <v>1.87</v>
      </c>
      <c r="H95"/>
      <c r="I95"/>
      <c r="J95"/>
      <c r="N95">
        <v>7</v>
      </c>
      <c r="O95">
        <v>12</v>
      </c>
      <c r="P95" s="5" t="str">
        <f>VLOOKUP('Direct lors'!N95,'WinBUGS output'!D:F,3,FALSE)</f>
        <v>Mirtazapine</v>
      </c>
      <c r="Q95" s="5" t="str">
        <f>VLOOKUP('Direct lors'!O95,'WinBUGS output'!D:F,3,FALSE)</f>
        <v>Interpersonal psychotherapy (IPT)</v>
      </c>
      <c r="R95" s="5" t="str">
        <f>FIXED('WinBUGS output'!X94,2)</f>
        <v>2.49</v>
      </c>
      <c r="S95" s="5" t="str">
        <f>FIXED('WinBUGS output'!W94,2)</f>
        <v>-0.01</v>
      </c>
      <c r="T95" s="5" t="str">
        <f>FIXED('WinBUGS output'!Y94,2)</f>
        <v>5.03</v>
      </c>
      <c r="X95" s="5" t="str">
        <f t="shared" si="4"/>
        <v>Exercise + TAU</v>
      </c>
      <c r="Y95" s="5" t="str">
        <f t="shared" si="5"/>
        <v>Computerised-problem solving therapy</v>
      </c>
      <c r="Z95" s="5" t="str">
        <f>FIXED(EXP('WinBUGS output'!N94),2)</f>
        <v>0.67</v>
      </c>
      <c r="AA95" s="5" t="str">
        <f>FIXED(EXP('WinBUGS output'!M94),2)</f>
        <v>0.07</v>
      </c>
      <c r="AB95" s="5" t="str">
        <f>FIXED(EXP('WinBUGS output'!O94),2)</f>
        <v>6.50</v>
      </c>
      <c r="AF95" s="5" t="str">
        <f t="shared" si="6"/>
        <v>Mirtazapine</v>
      </c>
      <c r="AG95" s="5" t="str">
        <f t="shared" si="7"/>
        <v>Interpersonal psychotherapy (IPT)</v>
      </c>
      <c r="AH95" s="5" t="str">
        <f>FIXED(EXP('WinBUGS output'!X94),2)</f>
        <v>12.11</v>
      </c>
      <c r="AI95" s="5" t="str">
        <f>FIXED(EXP('WinBUGS output'!W94),2)</f>
        <v>0.99</v>
      </c>
      <c r="AJ95" s="5" t="str">
        <f>FIXED(EXP('WinBUGS output'!Y94),2)</f>
        <v>152.17</v>
      </c>
    </row>
    <row r="96" spans="1:36" x14ac:dyDescent="0.25">
      <c r="A96">
        <v>4</v>
      </c>
      <c r="B96">
        <v>19</v>
      </c>
      <c r="C96" s="5" t="str">
        <f>VLOOKUP(A96,'WinBUGS output'!A:C,3,FALSE)</f>
        <v>Exercise + TAU</v>
      </c>
      <c r="D96" s="5" t="str">
        <f>VLOOKUP(B96,'WinBUGS output'!A:C,3,FALSE)</f>
        <v>Interpersonal psychotherapy (IPT)</v>
      </c>
      <c r="E96" s="5" t="str">
        <f>FIXED('WinBUGS output'!N95,2)</f>
        <v>0.59</v>
      </c>
      <c r="F96" s="5" t="str">
        <f>FIXED('WinBUGS output'!M95,2)</f>
        <v>-2.04</v>
      </c>
      <c r="G96" s="5" t="str">
        <f>FIXED('WinBUGS output'!O95,2)</f>
        <v>3.23</v>
      </c>
      <c r="H96"/>
      <c r="I96"/>
      <c r="J96"/>
      <c r="N96">
        <v>7</v>
      </c>
      <c r="O96">
        <v>13</v>
      </c>
      <c r="P96" s="5" t="str">
        <f>VLOOKUP('Direct lors'!N96,'WinBUGS output'!D:F,3,FALSE)</f>
        <v>Mirtazapine</v>
      </c>
      <c r="Q96" s="5" t="str">
        <f>VLOOKUP('Direct lors'!O96,'WinBUGS output'!D:F,3,FALSE)</f>
        <v>Behavioural therapies (individual)</v>
      </c>
      <c r="R96" s="5" t="str">
        <f>FIXED('WinBUGS output'!X95,2)</f>
        <v>2.36</v>
      </c>
      <c r="S96" s="5" t="str">
        <f>FIXED('WinBUGS output'!W95,2)</f>
        <v>0.00</v>
      </c>
      <c r="T96" s="5" t="str">
        <f>FIXED('WinBUGS output'!Y95,2)</f>
        <v>4.71</v>
      </c>
      <c r="X96" s="5" t="str">
        <f t="shared" si="4"/>
        <v>Exercise + TAU</v>
      </c>
      <c r="Y96" s="5" t="str">
        <f t="shared" si="5"/>
        <v>Interpersonal psychotherapy (IPT)</v>
      </c>
      <c r="Z96" s="5" t="str">
        <f>FIXED(EXP('WinBUGS output'!N95),2)</f>
        <v>1.80</v>
      </c>
      <c r="AA96" s="5" t="str">
        <f>FIXED(EXP('WinBUGS output'!M95),2)</f>
        <v>0.13</v>
      </c>
      <c r="AB96" s="5" t="str">
        <f>FIXED(EXP('WinBUGS output'!O95),2)</f>
        <v>25.15</v>
      </c>
      <c r="AF96" s="5" t="str">
        <f t="shared" si="6"/>
        <v>Mirtazapine</v>
      </c>
      <c r="AG96" s="5" t="str">
        <f t="shared" si="7"/>
        <v>Behavioural therapies (individual)</v>
      </c>
      <c r="AH96" s="5" t="str">
        <f>FIXED(EXP('WinBUGS output'!X95),2)</f>
        <v>10.58</v>
      </c>
      <c r="AI96" s="5" t="str">
        <f>FIXED(EXP('WinBUGS output'!W95),2)</f>
        <v>1.00</v>
      </c>
      <c r="AJ96" s="5" t="str">
        <f>FIXED(EXP('WinBUGS output'!Y95),2)</f>
        <v>111.27</v>
      </c>
    </row>
    <row r="97" spans="1:36" x14ac:dyDescent="0.25">
      <c r="A97">
        <v>4</v>
      </c>
      <c r="B97">
        <v>20</v>
      </c>
      <c r="C97" s="5" t="str">
        <f>VLOOKUP(A97,'WinBUGS output'!A:C,3,FALSE)</f>
        <v>Exercise + TAU</v>
      </c>
      <c r="D97" s="5" t="str">
        <f>VLOOKUP(B97,'WinBUGS output'!A:C,3,FALSE)</f>
        <v>Behavioural activation (BA)</v>
      </c>
      <c r="E97" s="5" t="str">
        <f>FIXED('WinBUGS output'!N96,2)</f>
        <v>0.43</v>
      </c>
      <c r="F97" s="5" t="str">
        <f>FIXED('WinBUGS output'!M96,2)</f>
        <v>-1.71</v>
      </c>
      <c r="G97" s="5" t="str">
        <f>FIXED('WinBUGS output'!O96,2)</f>
        <v>2.58</v>
      </c>
      <c r="H97"/>
      <c r="I97"/>
      <c r="J97"/>
      <c r="N97">
        <v>7</v>
      </c>
      <c r="O97">
        <v>14</v>
      </c>
      <c r="P97" s="5" t="str">
        <f>VLOOKUP('Direct lors'!N97,'WinBUGS output'!D:F,3,FALSE)</f>
        <v>Mirtazapine</v>
      </c>
      <c r="Q97" s="5" t="str">
        <f>VLOOKUP('Direct lors'!O97,'WinBUGS output'!D:F,3,FALSE)</f>
        <v>Cognitive and cognitive behavioural therapies (individual) [CBT/CT]</v>
      </c>
      <c r="R97" s="5" t="str">
        <f>FIXED('WinBUGS output'!X96,2)</f>
        <v>2.40</v>
      </c>
      <c r="S97" s="5" t="str">
        <f>FIXED('WinBUGS output'!W96,2)</f>
        <v>0.37</v>
      </c>
      <c r="T97" s="5" t="str">
        <f>FIXED('WinBUGS output'!Y96,2)</f>
        <v>4.45</v>
      </c>
      <c r="X97" s="5" t="str">
        <f t="shared" si="4"/>
        <v>Exercise + TAU</v>
      </c>
      <c r="Y97" s="5" t="str">
        <f t="shared" si="5"/>
        <v>Behavioural activation (BA)</v>
      </c>
      <c r="Z97" s="5" t="str">
        <f>FIXED(EXP('WinBUGS output'!N96),2)</f>
        <v>1.53</v>
      </c>
      <c r="AA97" s="5" t="str">
        <f>FIXED(EXP('WinBUGS output'!M96),2)</f>
        <v>0.18</v>
      </c>
      <c r="AB97" s="5" t="str">
        <f>FIXED(EXP('WinBUGS output'!O96),2)</f>
        <v>13.20</v>
      </c>
      <c r="AF97" s="5" t="str">
        <f t="shared" si="6"/>
        <v>Mirtazapine</v>
      </c>
      <c r="AG97" s="5" t="str">
        <f t="shared" si="7"/>
        <v>Cognitive and cognitive behavioural therapies (individual) [CBT/CT]</v>
      </c>
      <c r="AH97" s="5" t="str">
        <f>FIXED(EXP('WinBUGS output'!X96),2)</f>
        <v>10.99</v>
      </c>
      <c r="AI97" s="5" t="str">
        <f>FIXED(EXP('WinBUGS output'!W96),2)</f>
        <v>1.44</v>
      </c>
      <c r="AJ97" s="5" t="str">
        <f>FIXED(EXP('WinBUGS output'!Y96),2)</f>
        <v>85.63</v>
      </c>
    </row>
    <row r="98" spans="1:36" x14ac:dyDescent="0.25">
      <c r="A98">
        <v>4</v>
      </c>
      <c r="B98">
        <v>21</v>
      </c>
      <c r="C98" s="5" t="str">
        <f>VLOOKUP(A98,'WinBUGS output'!A:C,3,FALSE)</f>
        <v>Exercise + TAU</v>
      </c>
      <c r="D98" s="5" t="str">
        <f>VLOOKUP(B98,'WinBUGS output'!A:C,3,FALSE)</f>
        <v>Behavioural activation (BA) + TAU</v>
      </c>
      <c r="E98" s="5" t="str">
        <f>FIXED('WinBUGS output'!N97,2)</f>
        <v>0.46</v>
      </c>
      <c r="F98" s="5" t="str">
        <f>FIXED('WinBUGS output'!M97,2)</f>
        <v>-1.73</v>
      </c>
      <c r="G98" s="5" t="str">
        <f>FIXED('WinBUGS output'!O97,2)</f>
        <v>2.64</v>
      </c>
      <c r="H98"/>
      <c r="I98"/>
      <c r="J98"/>
      <c r="N98">
        <v>7</v>
      </c>
      <c r="O98">
        <v>15</v>
      </c>
      <c r="P98" s="5" t="str">
        <f>VLOOKUP('Direct lors'!N98,'WinBUGS output'!D:F,3,FALSE)</f>
        <v>Mirtazapine</v>
      </c>
      <c r="Q98" s="5" t="str">
        <f>VLOOKUP('Direct lors'!O98,'WinBUGS output'!D:F,3,FALSE)</f>
        <v>Behavioural, cognitive, or CBT groups</v>
      </c>
      <c r="R98" s="5" t="str">
        <f>FIXED('WinBUGS output'!X97,2)</f>
        <v>2.01</v>
      </c>
      <c r="S98" s="5" t="str">
        <f>FIXED('WinBUGS output'!W97,2)</f>
        <v>-0.91</v>
      </c>
      <c r="T98" s="5" t="str">
        <f>FIXED('WinBUGS output'!Y97,2)</f>
        <v>4.95</v>
      </c>
      <c r="X98" s="5" t="str">
        <f t="shared" si="4"/>
        <v>Exercise + TAU</v>
      </c>
      <c r="Y98" s="5" t="str">
        <f t="shared" si="5"/>
        <v>Behavioural activation (BA) + TAU</v>
      </c>
      <c r="Z98" s="5" t="str">
        <f>FIXED(EXP('WinBUGS output'!N97),2)</f>
        <v>1.58</v>
      </c>
      <c r="AA98" s="5" t="str">
        <f>FIXED(EXP('WinBUGS output'!M97),2)</f>
        <v>0.18</v>
      </c>
      <c r="AB98" s="5" t="str">
        <f>FIXED(EXP('WinBUGS output'!O97),2)</f>
        <v>14.06</v>
      </c>
      <c r="AF98" s="5" t="str">
        <f t="shared" si="6"/>
        <v>Mirtazapine</v>
      </c>
      <c r="AG98" s="5" t="str">
        <f t="shared" si="7"/>
        <v>Behavioural, cognitive, or CBT groups</v>
      </c>
      <c r="AH98" s="5" t="str">
        <f>FIXED(EXP('WinBUGS output'!X97),2)</f>
        <v>7.49</v>
      </c>
      <c r="AI98" s="5" t="str">
        <f>FIXED(EXP('WinBUGS output'!W97),2)</f>
        <v>0.40</v>
      </c>
      <c r="AJ98" s="5" t="str">
        <f>FIXED(EXP('WinBUGS output'!Y97),2)</f>
        <v>141.60</v>
      </c>
    </row>
    <row r="99" spans="1:36" x14ac:dyDescent="0.25">
      <c r="A99">
        <v>4</v>
      </c>
      <c r="B99">
        <v>22</v>
      </c>
      <c r="C99" s="5" t="str">
        <f>VLOOKUP(A99,'WinBUGS output'!A:C,3,FALSE)</f>
        <v>Exercise + TAU</v>
      </c>
      <c r="D99" s="5" t="str">
        <f>VLOOKUP(B99,'WinBUGS output'!A:C,3,FALSE)</f>
        <v>CBT individual (under 15 sessions) + TAU</v>
      </c>
      <c r="E99" s="5" t="str">
        <f>FIXED('WinBUGS output'!N98,2)</f>
        <v>0.40</v>
      </c>
      <c r="F99" s="5" t="str">
        <f>FIXED('WinBUGS output'!M98,2)</f>
        <v>-1.72</v>
      </c>
      <c r="G99" s="5" t="str">
        <f>FIXED('WinBUGS output'!O98,2)</f>
        <v>2.51</v>
      </c>
      <c r="H99"/>
      <c r="I99"/>
      <c r="J99"/>
      <c r="N99">
        <v>7</v>
      </c>
      <c r="O99">
        <v>16</v>
      </c>
      <c r="P99" s="5" t="str">
        <f>VLOOKUP('Direct lors'!N99,'WinBUGS output'!D:F,3,FALSE)</f>
        <v>Mirtazapine</v>
      </c>
      <c r="Q99" s="5" t="str">
        <f>VLOOKUP('Direct lors'!O99,'WinBUGS output'!D:F,3,FALSE)</f>
        <v>Combined (Cognitive and cognitive behavioural therapies individual + AD)</v>
      </c>
      <c r="R99" s="5" t="str">
        <f>FIXED('WinBUGS output'!X98,2)</f>
        <v>0.63</v>
      </c>
      <c r="S99" s="5" t="str">
        <f>FIXED('WinBUGS output'!W98,2)</f>
        <v>-1.22</v>
      </c>
      <c r="T99" s="5" t="str">
        <f>FIXED('WinBUGS output'!Y98,2)</f>
        <v>2.49</v>
      </c>
      <c r="X99" s="5" t="str">
        <f t="shared" si="4"/>
        <v>Exercise + TAU</v>
      </c>
      <c r="Y99" s="5" t="str">
        <f t="shared" si="5"/>
        <v>CBT individual (under 15 sessions) + TAU</v>
      </c>
      <c r="Z99" s="5" t="str">
        <f>FIXED(EXP('WinBUGS output'!N98),2)</f>
        <v>1.49</v>
      </c>
      <c r="AA99" s="5" t="str">
        <f>FIXED(EXP('WinBUGS output'!M98),2)</f>
        <v>0.18</v>
      </c>
      <c r="AB99" s="5" t="str">
        <f>FIXED(EXP('WinBUGS output'!O98),2)</f>
        <v>12.35</v>
      </c>
      <c r="AF99" s="5" t="str">
        <f t="shared" si="6"/>
        <v>Mirtazapine</v>
      </c>
      <c r="AG99" s="5" t="str">
        <f t="shared" si="7"/>
        <v>Combined (Cognitive and cognitive behavioural therapies individual + AD)</v>
      </c>
      <c r="AH99" s="5" t="str">
        <f>FIXED(EXP('WinBUGS output'!X98),2)</f>
        <v>1.87</v>
      </c>
      <c r="AI99" s="5" t="str">
        <f>FIXED(EXP('WinBUGS output'!W98),2)</f>
        <v>0.30</v>
      </c>
      <c r="AJ99" s="5" t="str">
        <f>FIXED(EXP('WinBUGS output'!Y98),2)</f>
        <v>12.04</v>
      </c>
    </row>
    <row r="100" spans="1:36" x14ac:dyDescent="0.25">
      <c r="A100">
        <v>4</v>
      </c>
      <c r="B100">
        <v>23</v>
      </c>
      <c r="C100" s="5" t="str">
        <f>VLOOKUP(A100,'WinBUGS output'!A:C,3,FALSE)</f>
        <v>Exercise + TAU</v>
      </c>
      <c r="D100" s="5" t="str">
        <f>VLOOKUP(B100,'WinBUGS output'!A:C,3,FALSE)</f>
        <v>CBT individual (over 15 sessions)</v>
      </c>
      <c r="E100" s="5" t="str">
        <f>FIXED('WinBUGS output'!N99,2)</f>
        <v>0.57</v>
      </c>
      <c r="F100" s="5" t="str">
        <f>FIXED('WinBUGS output'!M99,2)</f>
        <v>-1.63</v>
      </c>
      <c r="G100" s="5" t="str">
        <f>FIXED('WinBUGS output'!O99,2)</f>
        <v>2.77</v>
      </c>
      <c r="H100"/>
      <c r="I100"/>
      <c r="J100"/>
      <c r="N100">
        <v>7</v>
      </c>
      <c r="O100">
        <v>17</v>
      </c>
      <c r="P100" s="5" t="str">
        <f>VLOOKUP('Direct lors'!N100,'WinBUGS output'!D:F,3,FALSE)</f>
        <v>Mirtazapine</v>
      </c>
      <c r="Q100" s="5" t="str">
        <f>VLOOKUP('Direct lors'!O100,'WinBUGS output'!D:F,3,FALSE)</f>
        <v>Combined (Short-term psychodynamic psychotherapies + AD)</v>
      </c>
      <c r="R100" s="5" t="str">
        <f>FIXED('WinBUGS output'!X99,2)</f>
        <v>0.62</v>
      </c>
      <c r="S100" s="5" t="str">
        <f>FIXED('WinBUGS output'!W99,2)</f>
        <v>-1.68</v>
      </c>
      <c r="T100" s="5" t="str">
        <f>FIXED('WinBUGS output'!Y99,2)</f>
        <v>2.93</v>
      </c>
      <c r="X100" s="5" t="str">
        <f t="shared" si="4"/>
        <v>Exercise + TAU</v>
      </c>
      <c r="Y100" s="5" t="str">
        <f t="shared" si="5"/>
        <v>CBT individual (over 15 sessions)</v>
      </c>
      <c r="Z100" s="5" t="str">
        <f>FIXED(EXP('WinBUGS output'!N99),2)</f>
        <v>1.76</v>
      </c>
      <c r="AA100" s="5" t="str">
        <f>FIXED(EXP('WinBUGS output'!M99),2)</f>
        <v>0.20</v>
      </c>
      <c r="AB100" s="5" t="str">
        <f>FIXED(EXP('WinBUGS output'!O99),2)</f>
        <v>15.89</v>
      </c>
      <c r="AF100" s="5" t="str">
        <f t="shared" si="6"/>
        <v>Mirtazapine</v>
      </c>
      <c r="AG100" s="5" t="str">
        <f t="shared" si="7"/>
        <v>Combined (Short-term psychodynamic psychotherapies + AD)</v>
      </c>
      <c r="AH100" s="5" t="str">
        <f>FIXED(EXP('WinBUGS output'!X99),2)</f>
        <v>1.86</v>
      </c>
      <c r="AI100" s="5" t="str">
        <f>FIXED(EXP('WinBUGS output'!W99),2)</f>
        <v>0.19</v>
      </c>
      <c r="AJ100" s="5" t="str">
        <f>FIXED(EXP('WinBUGS output'!Y99),2)</f>
        <v>18.78</v>
      </c>
    </row>
    <row r="101" spans="1:36" x14ac:dyDescent="0.25">
      <c r="A101">
        <v>4</v>
      </c>
      <c r="B101">
        <v>24</v>
      </c>
      <c r="C101" s="5" t="str">
        <f>VLOOKUP(A101,'WinBUGS output'!A:C,3,FALSE)</f>
        <v>Exercise + TAU</v>
      </c>
      <c r="D101" s="5" t="str">
        <f>VLOOKUP(B101,'WinBUGS output'!A:C,3,FALSE)</f>
        <v>CBT group (over 15 sessions) + TAU</v>
      </c>
      <c r="E101" s="5" t="str">
        <f>FIXED('WinBUGS output'!N100,2)</f>
        <v>0.11</v>
      </c>
      <c r="F101" s="5" t="str">
        <f>FIXED('WinBUGS output'!M100,2)</f>
        <v>-2.32</v>
      </c>
      <c r="G101" s="5" t="str">
        <f>FIXED('WinBUGS output'!O100,2)</f>
        <v>2.48</v>
      </c>
      <c r="H101"/>
      <c r="I101"/>
      <c r="J101"/>
      <c r="N101">
        <v>7</v>
      </c>
      <c r="O101">
        <v>18</v>
      </c>
      <c r="P101" s="5" t="str">
        <f>VLOOKUP('Direct lors'!N101,'WinBUGS output'!D:F,3,FALSE)</f>
        <v>Mirtazapine</v>
      </c>
      <c r="Q101" s="5" t="str">
        <f>VLOOKUP('Direct lors'!O101,'WinBUGS output'!D:F,3,FALSE)</f>
        <v>Combined (Long-term psychodynamic psychotherapies + AD)</v>
      </c>
      <c r="R101" s="5" t="str">
        <f>FIXED('WinBUGS output'!X100,2)</f>
        <v>2.01</v>
      </c>
      <c r="S101" s="5" t="str">
        <f>FIXED('WinBUGS output'!W100,2)</f>
        <v>0.05</v>
      </c>
      <c r="T101" s="5" t="str">
        <f>FIXED('WinBUGS output'!Y100,2)</f>
        <v>3.96</v>
      </c>
      <c r="X101" s="5" t="str">
        <f t="shared" si="4"/>
        <v>Exercise + TAU</v>
      </c>
      <c r="Y101" s="5" t="str">
        <f t="shared" si="5"/>
        <v>CBT group (over 15 sessions) + TAU</v>
      </c>
      <c r="Z101" s="5" t="str">
        <f>FIXED(EXP('WinBUGS output'!N100),2)</f>
        <v>1.11</v>
      </c>
      <c r="AA101" s="5" t="str">
        <f>FIXED(EXP('WinBUGS output'!M100),2)</f>
        <v>0.10</v>
      </c>
      <c r="AB101" s="5" t="str">
        <f>FIXED(EXP('WinBUGS output'!O100),2)</f>
        <v>11.89</v>
      </c>
      <c r="AF101" s="5" t="str">
        <f t="shared" si="6"/>
        <v>Mirtazapine</v>
      </c>
      <c r="AG101" s="5" t="str">
        <f t="shared" si="7"/>
        <v>Combined (Long-term psychodynamic psychotherapies + AD)</v>
      </c>
      <c r="AH101" s="5" t="str">
        <f>FIXED(EXP('WinBUGS output'!X100),2)</f>
        <v>7.48</v>
      </c>
      <c r="AI101" s="5" t="str">
        <f>FIXED(EXP('WinBUGS output'!W100),2)</f>
        <v>1.05</v>
      </c>
      <c r="AJ101" s="5" t="str">
        <f>FIXED(EXP('WinBUGS output'!Y100),2)</f>
        <v>52.35</v>
      </c>
    </row>
    <row r="102" spans="1:36" x14ac:dyDescent="0.25">
      <c r="A102">
        <v>4</v>
      </c>
      <c r="B102">
        <v>25</v>
      </c>
      <c r="C102" s="5" t="str">
        <f>VLOOKUP(A102,'WinBUGS output'!A:C,3,FALSE)</f>
        <v>Exercise + TAU</v>
      </c>
      <c r="D102" s="5" t="str">
        <f>VLOOKUP(B102,'WinBUGS output'!A:C,3,FALSE)</f>
        <v>CBT individual (under 15 sessions) + escitalopram</v>
      </c>
      <c r="E102" s="5" t="str">
        <f>FIXED('WinBUGS output'!N101,2)</f>
        <v>-1.35</v>
      </c>
      <c r="F102" s="5" t="str">
        <f>FIXED('WinBUGS output'!M101,2)</f>
        <v>-4.11</v>
      </c>
      <c r="G102" s="5" t="str">
        <f>FIXED('WinBUGS output'!O101,2)</f>
        <v>1.42</v>
      </c>
      <c r="H102"/>
      <c r="I102"/>
      <c r="J102"/>
      <c r="N102">
        <v>8</v>
      </c>
      <c r="O102">
        <v>9</v>
      </c>
      <c r="P102" s="5" t="str">
        <f>VLOOKUP('Direct lors'!N102,'WinBUGS output'!D:F,3,FALSE)</f>
        <v>Short-term psychodynamic psychotherapies</v>
      </c>
      <c r="Q102" s="5" t="str">
        <f>VLOOKUP('Direct lors'!O102,'WinBUGS output'!D:F,3,FALSE)</f>
        <v>Long-term psychodynamic psychotherapies</v>
      </c>
      <c r="R102" s="5" t="str">
        <f>FIXED('WinBUGS output'!X101,2)</f>
        <v>0.28</v>
      </c>
      <c r="S102" s="5" t="str">
        <f>FIXED('WinBUGS output'!W101,2)</f>
        <v>-4.22</v>
      </c>
      <c r="T102" s="5" t="str">
        <f>FIXED('WinBUGS output'!Y101,2)</f>
        <v>4.39</v>
      </c>
      <c r="X102" s="5" t="str">
        <f t="shared" si="4"/>
        <v>Exercise + TAU</v>
      </c>
      <c r="Y102" s="5" t="str">
        <f t="shared" si="5"/>
        <v>CBT individual (under 15 sessions) + escitalopram</v>
      </c>
      <c r="Z102" s="5" t="str">
        <f>FIXED(EXP('WinBUGS output'!N101),2)</f>
        <v>0.26</v>
      </c>
      <c r="AA102" s="5" t="str">
        <f>FIXED(EXP('WinBUGS output'!M101),2)</f>
        <v>0.02</v>
      </c>
      <c r="AB102" s="5" t="str">
        <f>FIXED(EXP('WinBUGS output'!O101),2)</f>
        <v>4.15</v>
      </c>
      <c r="AF102" s="5" t="str">
        <f t="shared" si="6"/>
        <v>Short-term psychodynamic psychotherapies</v>
      </c>
      <c r="AG102" s="5" t="str">
        <f t="shared" si="7"/>
        <v>Long-term psychodynamic psychotherapies</v>
      </c>
      <c r="AH102" s="5" t="str">
        <f>FIXED(EXP('WinBUGS output'!X101),2)</f>
        <v>1.33</v>
      </c>
      <c r="AI102" s="5" t="str">
        <f>FIXED(EXP('WinBUGS output'!W101),2)</f>
        <v>0.01</v>
      </c>
      <c r="AJ102" s="5" t="str">
        <f>FIXED(EXP('WinBUGS output'!Y101),2)</f>
        <v>80.40</v>
      </c>
    </row>
    <row r="103" spans="1:36" x14ac:dyDescent="0.25">
      <c r="A103">
        <v>4</v>
      </c>
      <c r="B103">
        <v>26</v>
      </c>
      <c r="C103" s="5" t="str">
        <f>VLOOKUP(A103,'WinBUGS output'!A:C,3,FALSE)</f>
        <v>Exercise + TAU</v>
      </c>
      <c r="D103" s="5" t="str">
        <f>VLOOKUP(B103,'WinBUGS output'!A:C,3,FALSE)</f>
        <v>CBT individual (over 15 sessions) + amitriptyline</v>
      </c>
      <c r="E103" s="5" t="str">
        <f>FIXED('WinBUGS output'!N102,2)</f>
        <v>-1.22</v>
      </c>
      <c r="F103" s="5" t="str">
        <f>FIXED('WinBUGS output'!M102,2)</f>
        <v>-3.95</v>
      </c>
      <c r="G103" s="5" t="str">
        <f>FIXED('WinBUGS output'!O102,2)</f>
        <v>1.52</v>
      </c>
      <c r="H103"/>
      <c r="I103"/>
      <c r="J103"/>
      <c r="N103">
        <v>8</v>
      </c>
      <c r="O103">
        <v>10</v>
      </c>
      <c r="P103" s="5" t="str">
        <f>VLOOKUP('Direct lors'!N103,'WinBUGS output'!D:F,3,FALSE)</f>
        <v>Short-term psychodynamic psychotherapies</v>
      </c>
      <c r="Q103" s="5" t="str">
        <f>VLOOKUP('Direct lors'!O103,'WinBUGS output'!D:F,3,FALSE)</f>
        <v>Self-help with support</v>
      </c>
      <c r="R103" s="5" t="str">
        <f>FIXED('WinBUGS output'!X102,2)</f>
        <v>1.91</v>
      </c>
      <c r="S103" s="5" t="str">
        <f>FIXED('WinBUGS output'!W102,2)</f>
        <v>-2.97</v>
      </c>
      <c r="T103" s="5" t="str">
        <f>FIXED('WinBUGS output'!Y102,2)</f>
        <v>6.93</v>
      </c>
      <c r="X103" s="5" t="str">
        <f t="shared" si="4"/>
        <v>Exercise + TAU</v>
      </c>
      <c r="Y103" s="5" t="str">
        <f t="shared" si="5"/>
        <v>CBT individual (over 15 sessions) + amitriptyline</v>
      </c>
      <c r="Z103" s="5" t="str">
        <f>FIXED(EXP('WinBUGS output'!N102),2)</f>
        <v>0.30</v>
      </c>
      <c r="AA103" s="5" t="str">
        <f>FIXED(EXP('WinBUGS output'!M102),2)</f>
        <v>0.02</v>
      </c>
      <c r="AB103" s="5" t="str">
        <f>FIXED(EXP('WinBUGS output'!O102),2)</f>
        <v>4.59</v>
      </c>
      <c r="AF103" s="5" t="str">
        <f t="shared" si="6"/>
        <v>Short-term psychodynamic psychotherapies</v>
      </c>
      <c r="AG103" s="5" t="str">
        <f t="shared" si="7"/>
        <v>Self-help with support</v>
      </c>
      <c r="AH103" s="5" t="str">
        <f>FIXED(EXP('WinBUGS output'!X102),2)</f>
        <v>6.76</v>
      </c>
      <c r="AI103" s="5" t="str">
        <f>FIXED(EXP('WinBUGS output'!W102),2)</f>
        <v>0.05</v>
      </c>
      <c r="AJ103" s="5" t="str">
        <f>FIXED(EXP('WinBUGS output'!Y102),2)</f>
        <v>1,022.49</v>
      </c>
    </row>
    <row r="104" spans="1:36" x14ac:dyDescent="0.25">
      <c r="A104">
        <v>4</v>
      </c>
      <c r="B104">
        <v>27</v>
      </c>
      <c r="C104" s="5" t="str">
        <f>VLOOKUP(A104,'WinBUGS output'!A:C,3,FALSE)</f>
        <v>Exercise + TAU</v>
      </c>
      <c r="D104" s="5" t="str">
        <f>VLOOKUP(B104,'WinBUGS output'!A:C,3,FALSE)</f>
        <v>Short-term psychodynamic psychotherapy individual + any TCA</v>
      </c>
      <c r="E104" s="5" t="str">
        <f>FIXED('WinBUGS output'!N103,2)</f>
        <v>-1.30</v>
      </c>
      <c r="F104" s="5" t="str">
        <f>FIXED('WinBUGS output'!M103,2)</f>
        <v>-4.51</v>
      </c>
      <c r="G104" s="5" t="str">
        <f>FIXED('WinBUGS output'!O103,2)</f>
        <v>1.95</v>
      </c>
      <c r="H104"/>
      <c r="I104"/>
      <c r="J104"/>
      <c r="N104">
        <v>8</v>
      </c>
      <c r="O104">
        <v>11</v>
      </c>
      <c r="P104" s="5" t="str">
        <f>VLOOKUP('Direct lors'!N104,'WinBUGS output'!D:F,3,FALSE)</f>
        <v>Short-term psychodynamic psychotherapies</v>
      </c>
      <c r="Q104" s="5" t="str">
        <f>VLOOKUP('Direct lors'!O104,'WinBUGS output'!D:F,3,FALSE)</f>
        <v>Self-help</v>
      </c>
      <c r="R104" s="5" t="str">
        <f>FIXED('WinBUGS output'!X103,2)</f>
        <v>-0.61</v>
      </c>
      <c r="S104" s="5" t="str">
        <f>FIXED('WinBUGS output'!W103,2)</f>
        <v>-4.59</v>
      </c>
      <c r="T104" s="5" t="str">
        <f>FIXED('WinBUGS output'!Y103,2)</f>
        <v>2.72</v>
      </c>
      <c r="X104" s="5" t="str">
        <f t="shared" si="4"/>
        <v>Exercise + TAU</v>
      </c>
      <c r="Y104" s="5" t="str">
        <f t="shared" si="5"/>
        <v>Short-term psychodynamic psychotherapy individual + any TCA</v>
      </c>
      <c r="Z104" s="5" t="str">
        <f>FIXED(EXP('WinBUGS output'!N103),2)</f>
        <v>0.27</v>
      </c>
      <c r="AA104" s="5" t="str">
        <f>FIXED(EXP('WinBUGS output'!M103),2)</f>
        <v>0.01</v>
      </c>
      <c r="AB104" s="5" t="str">
        <f>FIXED(EXP('WinBUGS output'!O103),2)</f>
        <v>6.99</v>
      </c>
      <c r="AF104" s="5" t="str">
        <f t="shared" si="6"/>
        <v>Short-term psychodynamic psychotherapies</v>
      </c>
      <c r="AG104" s="5" t="str">
        <f t="shared" si="7"/>
        <v>Self-help</v>
      </c>
      <c r="AH104" s="5" t="str">
        <f>FIXED(EXP('WinBUGS output'!X103),2)</f>
        <v>0.54</v>
      </c>
      <c r="AI104" s="5" t="str">
        <f>FIXED(EXP('WinBUGS output'!W103),2)</f>
        <v>0.01</v>
      </c>
      <c r="AJ104" s="5" t="str">
        <f>FIXED(EXP('WinBUGS output'!Y103),2)</f>
        <v>15.15</v>
      </c>
    </row>
    <row r="105" spans="1:36" x14ac:dyDescent="0.25">
      <c r="A105">
        <v>4</v>
      </c>
      <c r="B105">
        <v>28</v>
      </c>
      <c r="C105" s="5" t="str">
        <f>VLOOKUP(A105,'WinBUGS output'!A:C,3,FALSE)</f>
        <v>Exercise + TAU</v>
      </c>
      <c r="D105" s="5" t="str">
        <f>VLOOKUP(B105,'WinBUGS output'!A:C,3,FALSE)</f>
        <v>Long-term psychodynamic psychotherapy individual + fluoxetine</v>
      </c>
      <c r="E105" s="5" t="str">
        <f>FIXED('WinBUGS output'!N104,2)</f>
        <v>0.10</v>
      </c>
      <c r="F105" s="5" t="str">
        <f>FIXED('WinBUGS output'!M104,2)</f>
        <v>-2.99</v>
      </c>
      <c r="G105" s="5" t="str">
        <f>FIXED('WinBUGS output'!O104,2)</f>
        <v>3.18</v>
      </c>
      <c r="H105"/>
      <c r="I105"/>
      <c r="J105"/>
      <c r="N105">
        <v>8</v>
      </c>
      <c r="O105">
        <v>12</v>
      </c>
      <c r="P105" s="5" t="str">
        <f>VLOOKUP('Direct lors'!N105,'WinBUGS output'!D:F,3,FALSE)</f>
        <v>Short-term psychodynamic psychotherapies</v>
      </c>
      <c r="Q105" s="5" t="str">
        <f>VLOOKUP('Direct lors'!O105,'WinBUGS output'!D:F,3,FALSE)</f>
        <v>Interpersonal psychotherapy (IPT)</v>
      </c>
      <c r="R105" s="5" t="str">
        <f>FIXED('WinBUGS output'!X104,2)</f>
        <v>0.39</v>
      </c>
      <c r="S105" s="5" t="str">
        <f>FIXED('WinBUGS output'!W104,2)</f>
        <v>-3.92</v>
      </c>
      <c r="T105" s="5" t="str">
        <f>FIXED('WinBUGS output'!Y104,2)</f>
        <v>4.09</v>
      </c>
      <c r="X105" s="5" t="str">
        <f t="shared" si="4"/>
        <v>Exercise + TAU</v>
      </c>
      <c r="Y105" s="5" t="str">
        <f t="shared" si="5"/>
        <v>Long-term psychodynamic psychotherapy individual + fluoxetine</v>
      </c>
      <c r="Z105" s="5" t="str">
        <f>FIXED(EXP('WinBUGS output'!N104),2)</f>
        <v>1.11</v>
      </c>
      <c r="AA105" s="5" t="str">
        <f>FIXED(EXP('WinBUGS output'!M104),2)</f>
        <v>0.05</v>
      </c>
      <c r="AB105" s="5" t="str">
        <f>FIXED(EXP('WinBUGS output'!O104),2)</f>
        <v>23.97</v>
      </c>
      <c r="AF105" s="5" t="str">
        <f t="shared" si="6"/>
        <v>Short-term psychodynamic psychotherapies</v>
      </c>
      <c r="AG105" s="5" t="str">
        <f t="shared" si="7"/>
        <v>Interpersonal psychotherapy (IPT)</v>
      </c>
      <c r="AH105" s="5" t="str">
        <f>FIXED(EXP('WinBUGS output'!X104),2)</f>
        <v>1.47</v>
      </c>
      <c r="AI105" s="5" t="str">
        <f>FIXED(EXP('WinBUGS output'!W104),2)</f>
        <v>0.02</v>
      </c>
      <c r="AJ105" s="5" t="str">
        <f>FIXED(EXP('WinBUGS output'!Y104),2)</f>
        <v>59.44</v>
      </c>
    </row>
    <row r="106" spans="1:36" x14ac:dyDescent="0.25">
      <c r="A106">
        <v>5</v>
      </c>
      <c r="B106">
        <v>6</v>
      </c>
      <c r="C106" s="5" t="str">
        <f>VLOOKUP(A106,'WinBUGS output'!A:C,3,FALSE)</f>
        <v>Any TCA</v>
      </c>
      <c r="D106" s="5" t="str">
        <f>VLOOKUP(B106,'WinBUGS output'!A:C,3,FALSE)</f>
        <v>Amitriptyline</v>
      </c>
      <c r="E106" s="5" t="str">
        <f>FIXED('WinBUGS output'!N105,2)</f>
        <v>-0.09</v>
      </c>
      <c r="F106" s="5" t="str">
        <f>FIXED('WinBUGS output'!M105,2)</f>
        <v>-1.23</v>
      </c>
      <c r="G106" s="5" t="str">
        <f>FIXED('WinBUGS output'!O105,2)</f>
        <v>0.88</v>
      </c>
      <c r="H106"/>
      <c r="I106"/>
      <c r="J106"/>
      <c r="N106">
        <v>8</v>
      </c>
      <c r="O106">
        <v>13</v>
      </c>
      <c r="P106" s="5" t="str">
        <f>VLOOKUP('Direct lors'!N106,'WinBUGS output'!D:F,3,FALSE)</f>
        <v>Short-term psychodynamic psychotherapies</v>
      </c>
      <c r="Q106" s="5" t="str">
        <f>VLOOKUP('Direct lors'!O106,'WinBUGS output'!D:F,3,FALSE)</f>
        <v>Behavioural therapies (individual)</v>
      </c>
      <c r="R106" s="5" t="str">
        <f>FIXED('WinBUGS output'!X105,2)</f>
        <v>0.24</v>
      </c>
      <c r="S106" s="5" t="str">
        <f>FIXED('WinBUGS output'!W105,2)</f>
        <v>-3.71</v>
      </c>
      <c r="T106" s="5" t="str">
        <f>FIXED('WinBUGS output'!Y105,2)</f>
        <v>3.56</v>
      </c>
      <c r="X106" s="5" t="str">
        <f t="shared" si="4"/>
        <v>Any TCA</v>
      </c>
      <c r="Y106" s="5" t="str">
        <f t="shared" si="5"/>
        <v>Amitriptyline</v>
      </c>
      <c r="Z106" s="5" t="str">
        <f>FIXED(EXP('WinBUGS output'!N105),2)</f>
        <v>0.91</v>
      </c>
      <c r="AA106" s="5" t="str">
        <f>FIXED(EXP('WinBUGS output'!M105),2)</f>
        <v>0.29</v>
      </c>
      <c r="AB106" s="5" t="str">
        <f>FIXED(EXP('WinBUGS output'!O105),2)</f>
        <v>2.40</v>
      </c>
      <c r="AF106" s="5" t="str">
        <f t="shared" si="6"/>
        <v>Short-term psychodynamic psychotherapies</v>
      </c>
      <c r="AG106" s="5" t="str">
        <f t="shared" si="7"/>
        <v>Behavioural therapies (individual)</v>
      </c>
      <c r="AH106" s="5" t="str">
        <f>FIXED(EXP('WinBUGS output'!X105),2)</f>
        <v>1.27</v>
      </c>
      <c r="AI106" s="5" t="str">
        <f>FIXED(EXP('WinBUGS output'!W105),2)</f>
        <v>0.02</v>
      </c>
      <c r="AJ106" s="5" t="str">
        <f>FIXED(EXP('WinBUGS output'!Y105),2)</f>
        <v>35.30</v>
      </c>
    </row>
    <row r="107" spans="1:36" x14ac:dyDescent="0.25">
      <c r="A107">
        <v>5</v>
      </c>
      <c r="B107">
        <v>7</v>
      </c>
      <c r="C107" s="5" t="str">
        <f>VLOOKUP(A107,'WinBUGS output'!A:C,3,FALSE)</f>
        <v>Any TCA</v>
      </c>
      <c r="D107" s="5" t="str">
        <f>VLOOKUP(B107,'WinBUGS output'!A:C,3,FALSE)</f>
        <v>Imipramine</v>
      </c>
      <c r="E107" s="5" t="str">
        <f>FIXED('WinBUGS output'!N106,2)</f>
        <v>0.09</v>
      </c>
      <c r="F107" s="5" t="str">
        <f>FIXED('WinBUGS output'!M106,2)</f>
        <v>-0.90</v>
      </c>
      <c r="G107" s="5" t="str">
        <f>FIXED('WinBUGS output'!O106,2)</f>
        <v>1.23</v>
      </c>
      <c r="H107"/>
      <c r="I107"/>
      <c r="J107"/>
      <c r="N107">
        <v>8</v>
      </c>
      <c r="O107">
        <v>14</v>
      </c>
      <c r="P107" s="5" t="str">
        <f>VLOOKUP('Direct lors'!N107,'WinBUGS output'!D:F,3,FALSE)</f>
        <v>Short-term psychodynamic psychotherapies</v>
      </c>
      <c r="Q107" s="5" t="str">
        <f>VLOOKUP('Direct lors'!O107,'WinBUGS output'!D:F,3,FALSE)</f>
        <v>Cognitive and cognitive behavioural therapies (individual) [CBT/CT]</v>
      </c>
      <c r="R107" s="5" t="str">
        <f>FIXED('WinBUGS output'!X106,2)</f>
        <v>0.28</v>
      </c>
      <c r="S107" s="5" t="str">
        <f>FIXED('WinBUGS output'!W106,2)</f>
        <v>-3.70</v>
      </c>
      <c r="T107" s="5" t="str">
        <f>FIXED('WinBUGS output'!Y106,2)</f>
        <v>3.59</v>
      </c>
      <c r="X107" s="5" t="str">
        <f t="shared" si="4"/>
        <v>Any TCA</v>
      </c>
      <c r="Y107" s="5" t="str">
        <f t="shared" si="5"/>
        <v>Imipramine</v>
      </c>
      <c r="Z107" s="5" t="str">
        <f>FIXED(EXP('WinBUGS output'!N106),2)</f>
        <v>1.09</v>
      </c>
      <c r="AA107" s="5" t="str">
        <f>FIXED(EXP('WinBUGS output'!M106),2)</f>
        <v>0.41</v>
      </c>
      <c r="AB107" s="5" t="str">
        <f>FIXED(EXP('WinBUGS output'!O106),2)</f>
        <v>3.43</v>
      </c>
      <c r="AF107" s="5" t="str">
        <f t="shared" si="6"/>
        <v>Short-term psychodynamic psychotherapies</v>
      </c>
      <c r="AG107" s="5" t="str">
        <f t="shared" si="7"/>
        <v>Cognitive and cognitive behavioural therapies (individual) [CBT/CT]</v>
      </c>
      <c r="AH107" s="5" t="str">
        <f>FIXED(EXP('WinBUGS output'!X106),2)</f>
        <v>1.32</v>
      </c>
      <c r="AI107" s="5" t="str">
        <f>FIXED(EXP('WinBUGS output'!W106),2)</f>
        <v>0.02</v>
      </c>
      <c r="AJ107" s="5" t="str">
        <f>FIXED(EXP('WinBUGS output'!Y106),2)</f>
        <v>36.38</v>
      </c>
    </row>
    <row r="108" spans="1:36" x14ac:dyDescent="0.25">
      <c r="A108">
        <v>5</v>
      </c>
      <c r="B108">
        <v>8</v>
      </c>
      <c r="C108" s="5" t="str">
        <f>VLOOKUP(A108,'WinBUGS output'!A:C,3,FALSE)</f>
        <v>Any TCA</v>
      </c>
      <c r="D108" s="5" t="str">
        <f>VLOOKUP(B108,'WinBUGS output'!A:C,3,FALSE)</f>
        <v>Citalopram</v>
      </c>
      <c r="E108" s="5" t="str">
        <f>FIXED('WinBUGS output'!N107,2)</f>
        <v>-0.45</v>
      </c>
      <c r="F108" s="5" t="str">
        <f>FIXED('WinBUGS output'!M107,2)</f>
        <v>-1.66</v>
      </c>
      <c r="G108" s="5" t="str">
        <f>FIXED('WinBUGS output'!O107,2)</f>
        <v>0.76</v>
      </c>
      <c r="H108"/>
      <c r="I108"/>
      <c r="J108"/>
      <c r="N108">
        <v>8</v>
      </c>
      <c r="O108">
        <v>15</v>
      </c>
      <c r="P108" s="5" t="str">
        <f>VLOOKUP('Direct lors'!N108,'WinBUGS output'!D:F,3,FALSE)</f>
        <v>Short-term psychodynamic psychotherapies</v>
      </c>
      <c r="Q108" s="5" t="str">
        <f>VLOOKUP('Direct lors'!O108,'WinBUGS output'!D:F,3,FALSE)</f>
        <v>Behavioural, cognitive, or CBT groups</v>
      </c>
      <c r="R108" s="5" t="str">
        <f>FIXED('WinBUGS output'!X107,2)</f>
        <v>-0.11</v>
      </c>
      <c r="S108" s="5" t="str">
        <f>FIXED('WinBUGS output'!W107,2)</f>
        <v>-4.24</v>
      </c>
      <c r="T108" s="5" t="str">
        <f>FIXED('WinBUGS output'!Y107,2)</f>
        <v>3.45</v>
      </c>
      <c r="X108" s="5" t="str">
        <f t="shared" si="4"/>
        <v>Any TCA</v>
      </c>
      <c r="Y108" s="5" t="str">
        <f t="shared" si="5"/>
        <v>Citalopram</v>
      </c>
      <c r="Z108" s="5" t="str">
        <f>FIXED(EXP('WinBUGS output'!N107),2)</f>
        <v>0.64</v>
      </c>
      <c r="AA108" s="5" t="str">
        <f>FIXED(EXP('WinBUGS output'!M107),2)</f>
        <v>0.19</v>
      </c>
      <c r="AB108" s="5" t="str">
        <f>FIXED(EXP('WinBUGS output'!O107),2)</f>
        <v>2.14</v>
      </c>
      <c r="AF108" s="5" t="str">
        <f t="shared" si="6"/>
        <v>Short-term psychodynamic psychotherapies</v>
      </c>
      <c r="AG108" s="5" t="str">
        <f t="shared" si="7"/>
        <v>Behavioural, cognitive, or CBT groups</v>
      </c>
      <c r="AH108" s="5" t="str">
        <f>FIXED(EXP('WinBUGS output'!X107),2)</f>
        <v>0.90</v>
      </c>
      <c r="AI108" s="5" t="str">
        <f>FIXED(EXP('WinBUGS output'!W107),2)</f>
        <v>0.01</v>
      </c>
      <c r="AJ108" s="5" t="str">
        <f>FIXED(EXP('WinBUGS output'!Y107),2)</f>
        <v>31.50</v>
      </c>
    </row>
    <row r="109" spans="1:36" x14ac:dyDescent="0.25">
      <c r="A109">
        <v>5</v>
      </c>
      <c r="B109">
        <v>9</v>
      </c>
      <c r="C109" s="5" t="str">
        <f>VLOOKUP(A109,'WinBUGS output'!A:C,3,FALSE)</f>
        <v>Any TCA</v>
      </c>
      <c r="D109" s="5" t="str">
        <f>VLOOKUP(B109,'WinBUGS output'!A:C,3,FALSE)</f>
        <v>Escitalopram</v>
      </c>
      <c r="E109" s="5" t="str">
        <f>FIXED('WinBUGS output'!N108,2)</f>
        <v>0.11</v>
      </c>
      <c r="F109" s="5" t="str">
        <f>FIXED('WinBUGS output'!M108,2)</f>
        <v>-1.09</v>
      </c>
      <c r="G109" s="5" t="str">
        <f>FIXED('WinBUGS output'!O108,2)</f>
        <v>1.32</v>
      </c>
      <c r="H109"/>
      <c r="I109"/>
      <c r="J109"/>
      <c r="N109">
        <v>8</v>
      </c>
      <c r="O109">
        <v>16</v>
      </c>
      <c r="P109" s="5" t="str">
        <f>VLOOKUP('Direct lors'!N109,'WinBUGS output'!D:F,3,FALSE)</f>
        <v>Short-term psychodynamic psychotherapies</v>
      </c>
      <c r="Q109" s="5" t="str">
        <f>VLOOKUP('Direct lors'!O109,'WinBUGS output'!D:F,3,FALSE)</f>
        <v>Combined (Cognitive and cognitive behavioural therapies individual + AD)</v>
      </c>
      <c r="R109" s="5" t="str">
        <f>FIXED('WinBUGS output'!X108,2)</f>
        <v>-1.49</v>
      </c>
      <c r="S109" s="5" t="str">
        <f>FIXED('WinBUGS output'!W108,2)</f>
        <v>-5.80</v>
      </c>
      <c r="T109" s="5" t="str">
        <f>FIXED('WinBUGS output'!Y108,2)</f>
        <v>2.25</v>
      </c>
      <c r="X109" s="5" t="str">
        <f t="shared" si="4"/>
        <v>Any TCA</v>
      </c>
      <c r="Y109" s="5" t="str">
        <f t="shared" si="5"/>
        <v>Escitalopram</v>
      </c>
      <c r="Z109" s="5" t="str">
        <f>FIXED(EXP('WinBUGS output'!N108),2)</f>
        <v>1.12</v>
      </c>
      <c r="AA109" s="5" t="str">
        <f>FIXED(EXP('WinBUGS output'!M108),2)</f>
        <v>0.34</v>
      </c>
      <c r="AB109" s="5" t="str">
        <f>FIXED(EXP('WinBUGS output'!O108),2)</f>
        <v>3.75</v>
      </c>
      <c r="AF109" s="5" t="str">
        <f t="shared" si="6"/>
        <v>Short-term psychodynamic psychotherapies</v>
      </c>
      <c r="AG109" s="5" t="str">
        <f t="shared" si="7"/>
        <v>Combined (Cognitive and cognitive behavioural therapies individual + AD)</v>
      </c>
      <c r="AH109" s="5" t="str">
        <f>FIXED(EXP('WinBUGS output'!X108),2)</f>
        <v>0.23</v>
      </c>
      <c r="AI109" s="5" t="str">
        <f>FIXED(EXP('WinBUGS output'!W108),2)</f>
        <v>0.00</v>
      </c>
      <c r="AJ109" s="5" t="str">
        <f>FIXED(EXP('WinBUGS output'!Y108),2)</f>
        <v>9.52</v>
      </c>
    </row>
    <row r="110" spans="1:36" x14ac:dyDescent="0.25">
      <c r="A110">
        <v>5</v>
      </c>
      <c r="B110">
        <v>10</v>
      </c>
      <c r="C110" s="5" t="str">
        <f>VLOOKUP(A110,'WinBUGS output'!A:C,3,FALSE)</f>
        <v>Any TCA</v>
      </c>
      <c r="D110" s="5" t="str">
        <f>VLOOKUP(B110,'WinBUGS output'!A:C,3,FALSE)</f>
        <v>Fluoxetine</v>
      </c>
      <c r="E110" s="5" t="str">
        <f>FIXED('WinBUGS output'!N109,2)</f>
        <v>-0.12</v>
      </c>
      <c r="F110" s="5" t="str">
        <f>FIXED('WinBUGS output'!M109,2)</f>
        <v>-1.27</v>
      </c>
      <c r="G110" s="5" t="str">
        <f>FIXED('WinBUGS output'!O109,2)</f>
        <v>1.03</v>
      </c>
      <c r="H110"/>
      <c r="I110"/>
      <c r="J110"/>
      <c r="N110">
        <v>8</v>
      </c>
      <c r="O110">
        <v>17</v>
      </c>
      <c r="P110" s="5" t="str">
        <f>VLOOKUP('Direct lors'!N110,'WinBUGS output'!D:F,3,FALSE)</f>
        <v>Short-term psychodynamic psychotherapies</v>
      </c>
      <c r="Q110" s="5" t="str">
        <f>VLOOKUP('Direct lors'!O110,'WinBUGS output'!D:F,3,FALSE)</f>
        <v>Combined (Short-term psychodynamic psychotherapies + AD)</v>
      </c>
      <c r="R110" s="5" t="str">
        <f>FIXED('WinBUGS output'!X109,2)</f>
        <v>-1.53</v>
      </c>
      <c r="S110" s="5" t="str">
        <f>FIXED('WinBUGS output'!W109,2)</f>
        <v>-6.05</v>
      </c>
      <c r="T110" s="5" t="str">
        <f>FIXED('WinBUGS output'!Y109,2)</f>
        <v>2.65</v>
      </c>
      <c r="X110" s="5" t="str">
        <f t="shared" si="4"/>
        <v>Any TCA</v>
      </c>
      <c r="Y110" s="5" t="str">
        <f t="shared" si="5"/>
        <v>Fluoxetine</v>
      </c>
      <c r="Z110" s="5" t="str">
        <f>FIXED(EXP('WinBUGS output'!N109),2)</f>
        <v>0.88</v>
      </c>
      <c r="AA110" s="5" t="str">
        <f>FIXED(EXP('WinBUGS output'!M109),2)</f>
        <v>0.28</v>
      </c>
      <c r="AB110" s="5" t="str">
        <f>FIXED(EXP('WinBUGS output'!O109),2)</f>
        <v>2.80</v>
      </c>
      <c r="AF110" s="5" t="str">
        <f t="shared" si="6"/>
        <v>Short-term psychodynamic psychotherapies</v>
      </c>
      <c r="AG110" s="5" t="str">
        <f t="shared" si="7"/>
        <v>Combined (Short-term psychodynamic psychotherapies + AD)</v>
      </c>
      <c r="AH110" s="5" t="str">
        <f>FIXED(EXP('WinBUGS output'!X109),2)</f>
        <v>0.22</v>
      </c>
      <c r="AI110" s="5" t="str">
        <f>FIXED(EXP('WinBUGS output'!W109),2)</f>
        <v>0.00</v>
      </c>
      <c r="AJ110" s="5" t="str">
        <f>FIXED(EXP('WinBUGS output'!Y109),2)</f>
        <v>14.10</v>
      </c>
    </row>
    <row r="111" spans="1:36" x14ac:dyDescent="0.25">
      <c r="A111">
        <v>5</v>
      </c>
      <c r="B111">
        <v>11</v>
      </c>
      <c r="C111" s="5" t="str">
        <f>VLOOKUP(A111,'WinBUGS output'!A:C,3,FALSE)</f>
        <v>Any TCA</v>
      </c>
      <c r="D111" s="5" t="str">
        <f>VLOOKUP(B111,'WinBUGS output'!A:C,3,FALSE)</f>
        <v>Sertraline</v>
      </c>
      <c r="E111" s="5" t="str">
        <f>FIXED('WinBUGS output'!N110,2)</f>
        <v>-0.18</v>
      </c>
      <c r="F111" s="5" t="str">
        <f>FIXED('WinBUGS output'!M110,2)</f>
        <v>-1.50</v>
      </c>
      <c r="G111" s="5" t="str">
        <f>FIXED('WinBUGS output'!O110,2)</f>
        <v>1.14</v>
      </c>
      <c r="H111"/>
      <c r="I111"/>
      <c r="J111"/>
      <c r="N111">
        <v>8</v>
      </c>
      <c r="O111">
        <v>18</v>
      </c>
      <c r="P111" s="5" t="str">
        <f>VLOOKUP('Direct lors'!N111,'WinBUGS output'!D:F,3,FALSE)</f>
        <v>Short-term psychodynamic psychotherapies</v>
      </c>
      <c r="Q111" s="5" t="str">
        <f>VLOOKUP('Direct lors'!O111,'WinBUGS output'!D:F,3,FALSE)</f>
        <v>Combined (Long-term psychodynamic psychotherapies + AD)</v>
      </c>
      <c r="R111" s="5" t="str">
        <f>FIXED('WinBUGS output'!X110,2)</f>
        <v>-0.12</v>
      </c>
      <c r="S111" s="5" t="str">
        <f>FIXED('WinBUGS output'!W110,2)</f>
        <v>-4.63</v>
      </c>
      <c r="T111" s="5" t="str">
        <f>FIXED('WinBUGS output'!Y110,2)</f>
        <v>3.95</v>
      </c>
      <c r="X111" s="5" t="str">
        <f t="shared" si="4"/>
        <v>Any TCA</v>
      </c>
      <c r="Y111" s="5" t="str">
        <f t="shared" si="5"/>
        <v>Sertraline</v>
      </c>
      <c r="Z111" s="5" t="str">
        <f>FIXED(EXP('WinBUGS output'!N110),2)</f>
        <v>0.84</v>
      </c>
      <c r="AA111" s="5" t="str">
        <f>FIXED(EXP('WinBUGS output'!M110),2)</f>
        <v>0.22</v>
      </c>
      <c r="AB111" s="5" t="str">
        <f>FIXED(EXP('WinBUGS output'!O110),2)</f>
        <v>3.13</v>
      </c>
      <c r="AF111" s="5" t="str">
        <f t="shared" si="6"/>
        <v>Short-term psychodynamic psychotherapies</v>
      </c>
      <c r="AG111" s="5" t="str">
        <f t="shared" si="7"/>
        <v>Combined (Long-term psychodynamic psychotherapies + AD)</v>
      </c>
      <c r="AH111" s="5" t="str">
        <f>FIXED(EXP('WinBUGS output'!X110),2)</f>
        <v>0.89</v>
      </c>
      <c r="AI111" s="5" t="str">
        <f>FIXED(EXP('WinBUGS output'!W110),2)</f>
        <v>0.01</v>
      </c>
      <c r="AJ111" s="5" t="str">
        <f>FIXED(EXP('WinBUGS output'!Y110),2)</f>
        <v>51.73</v>
      </c>
    </row>
    <row r="112" spans="1:36" x14ac:dyDescent="0.25">
      <c r="A112">
        <v>5</v>
      </c>
      <c r="B112">
        <v>12</v>
      </c>
      <c r="C112" s="5" t="str">
        <f>VLOOKUP(A112,'WinBUGS output'!A:C,3,FALSE)</f>
        <v>Any TCA</v>
      </c>
      <c r="D112" s="5" t="str">
        <f>VLOOKUP(B112,'WinBUGS output'!A:C,3,FALSE)</f>
        <v>Mirtazapine</v>
      </c>
      <c r="E112" s="5" t="str">
        <f>FIXED('WinBUGS output'!N111,2)</f>
        <v>-0.18</v>
      </c>
      <c r="F112" s="5" t="str">
        <f>FIXED('WinBUGS output'!M111,2)</f>
        <v>-1.70</v>
      </c>
      <c r="G112" s="5" t="str">
        <f>FIXED('WinBUGS output'!O111,2)</f>
        <v>1.35</v>
      </c>
      <c r="H112"/>
      <c r="I112"/>
      <c r="J112"/>
      <c r="N112">
        <v>9</v>
      </c>
      <c r="O112">
        <v>10</v>
      </c>
      <c r="P112" s="5" t="str">
        <f>VLOOKUP('Direct lors'!N112,'WinBUGS output'!D:F,3,FALSE)</f>
        <v>Long-term psychodynamic psychotherapies</v>
      </c>
      <c r="Q112" s="5" t="str">
        <f>VLOOKUP('Direct lors'!O112,'WinBUGS output'!D:F,3,FALSE)</f>
        <v>Self-help with support</v>
      </c>
      <c r="R112" s="5" t="str">
        <f>FIXED('WinBUGS output'!X111,2)</f>
        <v>1.60</v>
      </c>
      <c r="S112" s="5" t="str">
        <f>FIXED('WinBUGS output'!W111,2)</f>
        <v>-2.43</v>
      </c>
      <c r="T112" s="5" t="str">
        <f>FIXED('WinBUGS output'!Y111,2)</f>
        <v>6.36</v>
      </c>
      <c r="X112" s="5" t="str">
        <f t="shared" si="4"/>
        <v>Any TCA</v>
      </c>
      <c r="Y112" s="5" t="str">
        <f t="shared" si="5"/>
        <v>Mirtazapine</v>
      </c>
      <c r="Z112" s="5" t="str">
        <f>FIXED(EXP('WinBUGS output'!N111),2)</f>
        <v>0.84</v>
      </c>
      <c r="AA112" s="5" t="str">
        <f>FIXED(EXP('WinBUGS output'!M111),2)</f>
        <v>0.18</v>
      </c>
      <c r="AB112" s="5" t="str">
        <f>FIXED(EXP('WinBUGS output'!O111),2)</f>
        <v>3.87</v>
      </c>
      <c r="AF112" s="5" t="str">
        <f t="shared" si="6"/>
        <v>Long-term psychodynamic psychotherapies</v>
      </c>
      <c r="AG112" s="5" t="str">
        <f t="shared" si="7"/>
        <v>Self-help with support</v>
      </c>
      <c r="AH112" s="5" t="str">
        <f>FIXED(EXP('WinBUGS output'!X111),2)</f>
        <v>4.97</v>
      </c>
      <c r="AI112" s="5" t="str">
        <f>FIXED(EXP('WinBUGS output'!W111),2)</f>
        <v>0.09</v>
      </c>
      <c r="AJ112" s="5" t="str">
        <f>FIXED(EXP('WinBUGS output'!Y111),2)</f>
        <v>577.67</v>
      </c>
    </row>
    <row r="113" spans="1:36" x14ac:dyDescent="0.25">
      <c r="A113">
        <v>5</v>
      </c>
      <c r="B113">
        <v>13</v>
      </c>
      <c r="C113" s="5" t="str">
        <f>VLOOKUP(A113,'WinBUGS output'!A:C,3,FALSE)</f>
        <v>Any TCA</v>
      </c>
      <c r="D113" s="5" t="str">
        <f>VLOOKUP(B113,'WinBUGS output'!A:C,3,FALSE)</f>
        <v>Short-term psychodynamic psychotherapy individual + TAU</v>
      </c>
      <c r="E113" s="5" t="str">
        <f>FIXED('WinBUGS output'!N112,2)</f>
        <v>1.96</v>
      </c>
      <c r="F113" s="5" t="str">
        <f>FIXED('WinBUGS output'!M112,2)</f>
        <v>-1.79</v>
      </c>
      <c r="G113" s="5" t="str">
        <f>FIXED('WinBUGS output'!O112,2)</f>
        <v>6.18</v>
      </c>
      <c r="H113"/>
      <c r="I113"/>
      <c r="J113"/>
      <c r="N113">
        <v>9</v>
      </c>
      <c r="O113">
        <v>11</v>
      </c>
      <c r="P113" s="5" t="str">
        <f>VLOOKUP('Direct lors'!N113,'WinBUGS output'!D:F,3,FALSE)</f>
        <v>Long-term psychodynamic psychotherapies</v>
      </c>
      <c r="Q113" s="5" t="str">
        <f>VLOOKUP('Direct lors'!O113,'WinBUGS output'!D:F,3,FALSE)</f>
        <v>Self-help</v>
      </c>
      <c r="R113" s="5" t="str">
        <f>FIXED('WinBUGS output'!X112,2)</f>
        <v>-0.93</v>
      </c>
      <c r="S113" s="5" t="str">
        <f>FIXED('WinBUGS output'!W112,2)</f>
        <v>-3.87</v>
      </c>
      <c r="T113" s="5" t="str">
        <f>FIXED('WinBUGS output'!Y112,2)</f>
        <v>2.01</v>
      </c>
      <c r="X113" s="5" t="str">
        <f t="shared" si="4"/>
        <v>Any TCA</v>
      </c>
      <c r="Y113" s="5" t="str">
        <f t="shared" si="5"/>
        <v>Short-term psychodynamic psychotherapy individual + TAU</v>
      </c>
      <c r="Z113" s="5" t="str">
        <f>FIXED(EXP('WinBUGS output'!N112),2)</f>
        <v>7.09</v>
      </c>
      <c r="AA113" s="5" t="str">
        <f>FIXED(EXP('WinBUGS output'!M112),2)</f>
        <v>0.17</v>
      </c>
      <c r="AB113" s="5" t="str">
        <f>FIXED(EXP('WinBUGS output'!O112),2)</f>
        <v>483.48</v>
      </c>
      <c r="AF113" s="5" t="str">
        <f t="shared" si="6"/>
        <v>Long-term psychodynamic psychotherapies</v>
      </c>
      <c r="AG113" s="5" t="str">
        <f t="shared" si="7"/>
        <v>Self-help</v>
      </c>
      <c r="AH113" s="5" t="str">
        <f>FIXED(EXP('WinBUGS output'!X112),2)</f>
        <v>0.40</v>
      </c>
      <c r="AI113" s="5" t="str">
        <f>FIXED(EXP('WinBUGS output'!W112),2)</f>
        <v>0.02</v>
      </c>
      <c r="AJ113" s="5" t="str">
        <f>FIXED(EXP('WinBUGS output'!Y112),2)</f>
        <v>7.46</v>
      </c>
    </row>
    <row r="114" spans="1:36" x14ac:dyDescent="0.25">
      <c r="A114">
        <v>5</v>
      </c>
      <c r="B114">
        <v>14</v>
      </c>
      <c r="C114" s="5" t="str">
        <f>VLOOKUP(A114,'WinBUGS output'!A:C,3,FALSE)</f>
        <v>Any TCA</v>
      </c>
      <c r="D114" s="5" t="str">
        <f>VLOOKUP(B114,'WinBUGS output'!A:C,3,FALSE)</f>
        <v>Long-term psychodynamic psychotherapy individual</v>
      </c>
      <c r="E114" s="5" t="str">
        <f>FIXED('WinBUGS output'!N113,2)</f>
        <v>2.25</v>
      </c>
      <c r="F114" s="5" t="str">
        <f>FIXED('WinBUGS output'!M113,2)</f>
        <v>0.41</v>
      </c>
      <c r="G114" s="5" t="str">
        <f>FIXED('WinBUGS output'!O113,2)</f>
        <v>4.10</v>
      </c>
      <c r="H114"/>
      <c r="I114"/>
      <c r="J114"/>
      <c r="N114">
        <v>9</v>
      </c>
      <c r="O114">
        <v>12</v>
      </c>
      <c r="P114" s="5" t="str">
        <f>VLOOKUP('Direct lors'!N114,'WinBUGS output'!D:F,3,FALSE)</f>
        <v>Long-term psychodynamic psychotherapies</v>
      </c>
      <c r="Q114" s="5" t="str">
        <f>VLOOKUP('Direct lors'!O114,'WinBUGS output'!D:F,3,FALSE)</f>
        <v>Interpersonal psychotherapy (IPT)</v>
      </c>
      <c r="R114" s="5" t="str">
        <f>FIXED('WinBUGS output'!X113,2)</f>
        <v>0.07</v>
      </c>
      <c r="S114" s="5" t="str">
        <f>FIXED('WinBUGS output'!W113,2)</f>
        <v>-2.74</v>
      </c>
      <c r="T114" s="5" t="str">
        <f>FIXED('WinBUGS output'!Y113,2)</f>
        <v>2.89</v>
      </c>
      <c r="X114" s="5" t="str">
        <f t="shared" si="4"/>
        <v>Any TCA</v>
      </c>
      <c r="Y114" s="5" t="str">
        <f t="shared" si="5"/>
        <v>Long-term psychodynamic psychotherapy individual</v>
      </c>
      <c r="Z114" s="5" t="str">
        <f>FIXED(EXP('WinBUGS output'!N113),2)</f>
        <v>9.45</v>
      </c>
      <c r="AA114" s="5" t="str">
        <f>FIXED(EXP('WinBUGS output'!M113),2)</f>
        <v>1.50</v>
      </c>
      <c r="AB114" s="5" t="str">
        <f>FIXED(EXP('WinBUGS output'!O113),2)</f>
        <v>60.22</v>
      </c>
      <c r="AF114" s="5" t="str">
        <f t="shared" si="6"/>
        <v>Long-term psychodynamic psychotherapies</v>
      </c>
      <c r="AG114" s="5" t="str">
        <f t="shared" si="7"/>
        <v>Interpersonal psychotherapy (IPT)</v>
      </c>
      <c r="AH114" s="5" t="str">
        <f>FIXED(EXP('WinBUGS output'!X113),2)</f>
        <v>1.07</v>
      </c>
      <c r="AI114" s="5" t="str">
        <f>FIXED(EXP('WinBUGS output'!W113),2)</f>
        <v>0.06</v>
      </c>
      <c r="AJ114" s="5" t="str">
        <f>FIXED(EXP('WinBUGS output'!Y113),2)</f>
        <v>18.05</v>
      </c>
    </row>
    <row r="115" spans="1:36" x14ac:dyDescent="0.25">
      <c r="A115">
        <v>5</v>
      </c>
      <c r="B115">
        <v>15</v>
      </c>
      <c r="C115" s="5" t="str">
        <f>VLOOKUP(A115,'WinBUGS output'!A:C,3,FALSE)</f>
        <v>Any TCA</v>
      </c>
      <c r="D115" s="5" t="str">
        <f>VLOOKUP(B115,'WinBUGS output'!A:C,3,FALSE)</f>
        <v>Computerised-problem solving therapy with support</v>
      </c>
      <c r="E115" s="5" t="str">
        <f>FIXED('WinBUGS output'!N114,2)</f>
        <v>3.85</v>
      </c>
      <c r="F115" s="5" t="str">
        <f>FIXED('WinBUGS output'!M114,2)</f>
        <v>0.15</v>
      </c>
      <c r="G115" s="5" t="str">
        <f>FIXED('WinBUGS output'!O114,2)</f>
        <v>8.28</v>
      </c>
      <c r="H115"/>
      <c r="I115"/>
      <c r="J115"/>
      <c r="N115">
        <v>9</v>
      </c>
      <c r="O115">
        <v>13</v>
      </c>
      <c r="P115" s="5" t="str">
        <f>VLOOKUP('Direct lors'!N115,'WinBUGS output'!D:F,3,FALSE)</f>
        <v>Long-term psychodynamic psychotherapies</v>
      </c>
      <c r="Q115" s="5" t="str">
        <f>VLOOKUP('Direct lors'!O115,'WinBUGS output'!D:F,3,FALSE)</f>
        <v>Behavioural therapies (individual)</v>
      </c>
      <c r="R115" s="5" t="str">
        <f>FIXED('WinBUGS output'!X114,2)</f>
        <v>-0.06</v>
      </c>
      <c r="S115" s="5" t="str">
        <f>FIXED('WinBUGS output'!W114,2)</f>
        <v>-2.75</v>
      </c>
      <c r="T115" s="5" t="str">
        <f>FIXED('WinBUGS output'!Y114,2)</f>
        <v>2.58</v>
      </c>
      <c r="X115" s="5" t="str">
        <f t="shared" si="4"/>
        <v>Any TCA</v>
      </c>
      <c r="Y115" s="5" t="str">
        <f t="shared" si="5"/>
        <v>Computerised-problem solving therapy with support</v>
      </c>
      <c r="Z115" s="5" t="str">
        <f>FIXED(EXP('WinBUGS output'!N114),2)</f>
        <v>46.85</v>
      </c>
      <c r="AA115" s="5" t="str">
        <f>FIXED(EXP('WinBUGS output'!M114),2)</f>
        <v>1.16</v>
      </c>
      <c r="AB115" s="5" t="str">
        <f>FIXED(EXP('WinBUGS output'!O114),2)</f>
        <v>3,944.19</v>
      </c>
      <c r="AF115" s="5" t="str">
        <f t="shared" si="6"/>
        <v>Long-term psychodynamic psychotherapies</v>
      </c>
      <c r="AG115" s="5" t="str">
        <f t="shared" si="7"/>
        <v>Behavioural therapies (individual)</v>
      </c>
      <c r="AH115" s="5" t="str">
        <f>FIXED(EXP('WinBUGS output'!X114),2)</f>
        <v>0.94</v>
      </c>
      <c r="AI115" s="5" t="str">
        <f>FIXED(EXP('WinBUGS output'!W114),2)</f>
        <v>0.06</v>
      </c>
      <c r="AJ115" s="5" t="str">
        <f>FIXED(EXP('WinBUGS output'!Y114),2)</f>
        <v>13.13</v>
      </c>
    </row>
    <row r="116" spans="1:36" x14ac:dyDescent="0.25">
      <c r="A116">
        <v>5</v>
      </c>
      <c r="B116">
        <v>16</v>
      </c>
      <c r="C116" s="5" t="str">
        <f>VLOOKUP(A116,'WinBUGS output'!A:C,3,FALSE)</f>
        <v>Any TCA</v>
      </c>
      <c r="D116" s="5" t="str">
        <f>VLOOKUP(B116,'WinBUGS output'!A:C,3,FALSE)</f>
        <v>Computerised-CBT (CCBT)</v>
      </c>
      <c r="E116" s="5" t="str">
        <f>FIXED('WinBUGS output'!N115,2)</f>
        <v>1.40</v>
      </c>
      <c r="F116" s="5" t="str">
        <f>FIXED('WinBUGS output'!M115,2)</f>
        <v>-1.19</v>
      </c>
      <c r="G116" s="5" t="str">
        <f>FIXED('WinBUGS output'!O115,2)</f>
        <v>3.96</v>
      </c>
      <c r="H116"/>
      <c r="I116"/>
      <c r="J116"/>
      <c r="N116">
        <v>9</v>
      </c>
      <c r="O116">
        <v>14</v>
      </c>
      <c r="P116" s="5" t="str">
        <f>VLOOKUP('Direct lors'!N116,'WinBUGS output'!D:F,3,FALSE)</f>
        <v>Long-term psychodynamic psychotherapies</v>
      </c>
      <c r="Q116" s="5" t="str">
        <f>VLOOKUP('Direct lors'!O116,'WinBUGS output'!D:F,3,FALSE)</f>
        <v>Cognitive and cognitive behavioural therapies (individual) [CBT/CT]</v>
      </c>
      <c r="R116" s="5" t="str">
        <f>FIXED('WinBUGS output'!X115,2)</f>
        <v>-0.03</v>
      </c>
      <c r="S116" s="5" t="str">
        <f>FIXED('WinBUGS output'!W115,2)</f>
        <v>-2.44</v>
      </c>
      <c r="T116" s="5" t="str">
        <f>FIXED('WinBUGS output'!Y115,2)</f>
        <v>2.36</v>
      </c>
      <c r="X116" s="5" t="str">
        <f t="shared" si="4"/>
        <v>Any TCA</v>
      </c>
      <c r="Y116" s="5" t="str">
        <f t="shared" si="5"/>
        <v>Computerised-CBT (CCBT)</v>
      </c>
      <c r="Z116" s="5" t="str">
        <f>FIXED(EXP('WinBUGS output'!N115),2)</f>
        <v>4.04</v>
      </c>
      <c r="AA116" s="5" t="str">
        <f>FIXED(EXP('WinBUGS output'!M115),2)</f>
        <v>0.30</v>
      </c>
      <c r="AB116" s="5" t="str">
        <f>FIXED(EXP('WinBUGS output'!O115),2)</f>
        <v>52.30</v>
      </c>
      <c r="AF116" s="5" t="str">
        <f t="shared" si="6"/>
        <v>Long-term psychodynamic psychotherapies</v>
      </c>
      <c r="AG116" s="5" t="str">
        <f t="shared" si="7"/>
        <v>Cognitive and cognitive behavioural therapies (individual) [CBT/CT]</v>
      </c>
      <c r="AH116" s="5" t="str">
        <f>FIXED(EXP('WinBUGS output'!X115),2)</f>
        <v>0.97</v>
      </c>
      <c r="AI116" s="5" t="str">
        <f>FIXED(EXP('WinBUGS output'!W115),2)</f>
        <v>0.09</v>
      </c>
      <c r="AJ116" s="5" t="str">
        <f>FIXED(EXP('WinBUGS output'!Y115),2)</f>
        <v>10.61</v>
      </c>
    </row>
    <row r="117" spans="1:36" x14ac:dyDescent="0.25">
      <c r="A117">
        <v>5</v>
      </c>
      <c r="B117">
        <v>17</v>
      </c>
      <c r="C117" s="5" t="str">
        <f>VLOOKUP(A117,'WinBUGS output'!A:C,3,FALSE)</f>
        <v>Any TCA</v>
      </c>
      <c r="D117" s="5" t="str">
        <f>VLOOKUP(B117,'WinBUGS output'!A:C,3,FALSE)</f>
        <v>Computerised-CBT (CCBT) + TAU</v>
      </c>
      <c r="E117" s="5" t="str">
        <f>FIXED('WinBUGS output'!N116,2)</f>
        <v>1.25</v>
      </c>
      <c r="F117" s="5" t="str">
        <f>FIXED('WinBUGS output'!M116,2)</f>
        <v>-1.34</v>
      </c>
      <c r="G117" s="5" t="str">
        <f>FIXED('WinBUGS output'!O116,2)</f>
        <v>3.82</v>
      </c>
      <c r="H117"/>
      <c r="I117"/>
      <c r="J117"/>
      <c r="N117">
        <v>9</v>
      </c>
      <c r="O117">
        <v>15</v>
      </c>
      <c r="P117" s="5" t="str">
        <f>VLOOKUP('Direct lors'!N117,'WinBUGS output'!D:F,3,FALSE)</f>
        <v>Long-term psychodynamic psychotherapies</v>
      </c>
      <c r="Q117" s="5" t="str">
        <f>VLOOKUP('Direct lors'!O117,'WinBUGS output'!D:F,3,FALSE)</f>
        <v>Behavioural, cognitive, or CBT groups</v>
      </c>
      <c r="R117" s="5" t="str">
        <f>FIXED('WinBUGS output'!X116,2)</f>
        <v>-0.41</v>
      </c>
      <c r="S117" s="5" t="str">
        <f>FIXED('WinBUGS output'!W116,2)</f>
        <v>-3.62</v>
      </c>
      <c r="T117" s="5" t="str">
        <f>FIXED('WinBUGS output'!Y116,2)</f>
        <v>2.80</v>
      </c>
      <c r="X117" s="5" t="str">
        <f t="shared" si="4"/>
        <v>Any TCA</v>
      </c>
      <c r="Y117" s="5" t="str">
        <f t="shared" si="5"/>
        <v>Computerised-CBT (CCBT) + TAU</v>
      </c>
      <c r="Z117" s="5" t="str">
        <f>FIXED(EXP('WinBUGS output'!N116),2)</f>
        <v>3.48</v>
      </c>
      <c r="AA117" s="5" t="str">
        <f>FIXED(EXP('WinBUGS output'!M116),2)</f>
        <v>0.26</v>
      </c>
      <c r="AB117" s="5" t="str">
        <f>FIXED(EXP('WinBUGS output'!O116),2)</f>
        <v>45.70</v>
      </c>
      <c r="AF117" s="5" t="str">
        <f t="shared" si="6"/>
        <v>Long-term psychodynamic psychotherapies</v>
      </c>
      <c r="AG117" s="5" t="str">
        <f t="shared" si="7"/>
        <v>Behavioural, cognitive, or CBT groups</v>
      </c>
      <c r="AH117" s="5" t="str">
        <f>FIXED(EXP('WinBUGS output'!X116),2)</f>
        <v>0.66</v>
      </c>
      <c r="AI117" s="5" t="str">
        <f>FIXED(EXP('WinBUGS output'!W116),2)</f>
        <v>0.03</v>
      </c>
      <c r="AJ117" s="5" t="str">
        <f>FIXED(EXP('WinBUGS output'!Y116),2)</f>
        <v>16.51</v>
      </c>
    </row>
    <row r="118" spans="1:36" x14ac:dyDescent="0.25">
      <c r="A118">
        <v>5</v>
      </c>
      <c r="B118">
        <v>18</v>
      </c>
      <c r="C118" s="5" t="str">
        <f>VLOOKUP(A118,'WinBUGS output'!A:C,3,FALSE)</f>
        <v>Any TCA</v>
      </c>
      <c r="D118" s="5" t="str">
        <f>VLOOKUP(B118,'WinBUGS output'!A:C,3,FALSE)</f>
        <v>Computerised-problem solving therapy</v>
      </c>
      <c r="E118" s="5" t="str">
        <f>FIXED('WinBUGS output'!N117,2)</f>
        <v>1.33</v>
      </c>
      <c r="F118" s="5" t="str">
        <f>FIXED('WinBUGS output'!M117,2)</f>
        <v>-1.32</v>
      </c>
      <c r="G118" s="5" t="str">
        <f>FIXED('WinBUGS output'!O117,2)</f>
        <v>3.97</v>
      </c>
      <c r="H118"/>
      <c r="I118"/>
      <c r="J118"/>
      <c r="N118">
        <v>9</v>
      </c>
      <c r="O118">
        <v>16</v>
      </c>
      <c r="P118" s="5" t="str">
        <f>VLOOKUP('Direct lors'!N118,'WinBUGS output'!D:F,3,FALSE)</f>
        <v>Long-term psychodynamic psychotherapies</v>
      </c>
      <c r="Q118" s="5" t="str">
        <f>VLOOKUP('Direct lors'!O118,'WinBUGS output'!D:F,3,FALSE)</f>
        <v>Combined (Cognitive and cognitive behavioural therapies individual + AD)</v>
      </c>
      <c r="R118" s="5" t="str">
        <f>FIXED('WinBUGS output'!X117,2)</f>
        <v>-1.80</v>
      </c>
      <c r="S118" s="5" t="str">
        <f>FIXED('WinBUGS output'!W117,2)</f>
        <v>-4.03</v>
      </c>
      <c r="T118" s="5" t="str">
        <f>FIXED('WinBUGS output'!Y117,2)</f>
        <v>0.46</v>
      </c>
      <c r="X118" s="5" t="str">
        <f t="shared" si="4"/>
        <v>Any TCA</v>
      </c>
      <c r="Y118" s="5" t="str">
        <f t="shared" si="5"/>
        <v>Computerised-problem solving therapy</v>
      </c>
      <c r="Z118" s="5" t="str">
        <f>FIXED(EXP('WinBUGS output'!N117),2)</f>
        <v>3.76</v>
      </c>
      <c r="AA118" s="5" t="str">
        <f>FIXED(EXP('WinBUGS output'!M117),2)</f>
        <v>0.27</v>
      </c>
      <c r="AB118" s="5" t="str">
        <f>FIXED(EXP('WinBUGS output'!O117),2)</f>
        <v>52.77</v>
      </c>
      <c r="AF118" s="5" t="str">
        <f t="shared" si="6"/>
        <v>Long-term psychodynamic psychotherapies</v>
      </c>
      <c r="AG118" s="5" t="str">
        <f t="shared" si="7"/>
        <v>Combined (Cognitive and cognitive behavioural therapies individual + AD)</v>
      </c>
      <c r="AH118" s="5" t="str">
        <f>FIXED(EXP('WinBUGS output'!X117),2)</f>
        <v>0.17</v>
      </c>
      <c r="AI118" s="5" t="str">
        <f>FIXED(EXP('WinBUGS output'!W117),2)</f>
        <v>0.02</v>
      </c>
      <c r="AJ118" s="5" t="str">
        <f>FIXED(EXP('WinBUGS output'!Y117),2)</f>
        <v>1.58</v>
      </c>
    </row>
    <row r="119" spans="1:36" x14ac:dyDescent="0.25">
      <c r="A119">
        <v>5</v>
      </c>
      <c r="B119">
        <v>19</v>
      </c>
      <c r="C119" s="5" t="str">
        <f>VLOOKUP(A119,'WinBUGS output'!A:C,3,FALSE)</f>
        <v>Any TCA</v>
      </c>
      <c r="D119" s="5" t="str">
        <f>VLOOKUP(B119,'WinBUGS output'!A:C,3,FALSE)</f>
        <v>Interpersonal psychotherapy (IPT)</v>
      </c>
      <c r="E119" s="5" t="str">
        <f>FIXED('WinBUGS output'!N118,2)</f>
        <v>2.32</v>
      </c>
      <c r="F119" s="5" t="str">
        <f>FIXED('WinBUGS output'!M118,2)</f>
        <v>0.00</v>
      </c>
      <c r="G119" s="5" t="str">
        <f>FIXED('WinBUGS output'!O118,2)</f>
        <v>4.69</v>
      </c>
      <c r="H119"/>
      <c r="I119"/>
      <c r="J119"/>
      <c r="N119">
        <v>9</v>
      </c>
      <c r="O119">
        <v>17</v>
      </c>
      <c r="P119" s="5" t="str">
        <f>VLOOKUP('Direct lors'!N119,'WinBUGS output'!D:F,3,FALSE)</f>
        <v>Long-term psychodynamic psychotherapies</v>
      </c>
      <c r="Q119" s="5" t="str">
        <f>VLOOKUP('Direct lors'!O119,'WinBUGS output'!D:F,3,FALSE)</f>
        <v>Combined (Short-term psychodynamic psychotherapies + AD)</v>
      </c>
      <c r="R119" s="5" t="str">
        <f>FIXED('WinBUGS output'!X118,2)</f>
        <v>-1.81</v>
      </c>
      <c r="S119" s="5" t="str">
        <f>FIXED('WinBUGS output'!W118,2)</f>
        <v>-4.42</v>
      </c>
      <c r="T119" s="5" t="str">
        <f>FIXED('WinBUGS output'!Y118,2)</f>
        <v>0.83</v>
      </c>
      <c r="X119" s="5" t="str">
        <f t="shared" si="4"/>
        <v>Any TCA</v>
      </c>
      <c r="Y119" s="5" t="str">
        <f t="shared" si="5"/>
        <v>Interpersonal psychotherapy (IPT)</v>
      </c>
      <c r="Z119" s="5" t="str">
        <f>FIXED(EXP('WinBUGS output'!N118),2)</f>
        <v>10.15</v>
      </c>
      <c r="AA119" s="5" t="str">
        <f>FIXED(EXP('WinBUGS output'!M118),2)</f>
        <v>1.00</v>
      </c>
      <c r="AB119" s="5" t="str">
        <f>FIXED(EXP('WinBUGS output'!O118),2)</f>
        <v>109.07</v>
      </c>
      <c r="AF119" s="5" t="str">
        <f t="shared" si="6"/>
        <v>Long-term psychodynamic psychotherapies</v>
      </c>
      <c r="AG119" s="5" t="str">
        <f t="shared" si="7"/>
        <v>Combined (Short-term psychodynamic psychotherapies + AD)</v>
      </c>
      <c r="AH119" s="5" t="str">
        <f>FIXED(EXP('WinBUGS output'!X118),2)</f>
        <v>0.16</v>
      </c>
      <c r="AI119" s="5" t="str">
        <f>FIXED(EXP('WinBUGS output'!W118),2)</f>
        <v>0.01</v>
      </c>
      <c r="AJ119" s="5" t="str">
        <f>FIXED(EXP('WinBUGS output'!Y118),2)</f>
        <v>2.30</v>
      </c>
    </row>
    <row r="120" spans="1:36" x14ac:dyDescent="0.25">
      <c r="A120">
        <v>5</v>
      </c>
      <c r="B120">
        <v>20</v>
      </c>
      <c r="C120" s="5" t="str">
        <f>VLOOKUP(A120,'WinBUGS output'!A:C,3,FALSE)</f>
        <v>Any TCA</v>
      </c>
      <c r="D120" s="5" t="str">
        <f>VLOOKUP(B120,'WinBUGS output'!A:C,3,FALSE)</f>
        <v>Behavioural activation (BA)</v>
      </c>
      <c r="E120" s="5" t="str">
        <f>FIXED('WinBUGS output'!N119,2)</f>
        <v>2.17</v>
      </c>
      <c r="F120" s="5" t="str">
        <f>FIXED('WinBUGS output'!M119,2)</f>
        <v>-0.02</v>
      </c>
      <c r="G120" s="5" t="str">
        <f>FIXED('WinBUGS output'!O119,2)</f>
        <v>4.37</v>
      </c>
      <c r="H120"/>
      <c r="I120"/>
      <c r="J120"/>
      <c r="N120">
        <v>9</v>
      </c>
      <c r="O120">
        <v>18</v>
      </c>
      <c r="P120" s="5" t="str">
        <f>VLOOKUP('Direct lors'!N120,'WinBUGS output'!D:F,3,FALSE)</f>
        <v>Long-term psychodynamic psychotherapies</v>
      </c>
      <c r="Q120" s="5" t="str">
        <f>VLOOKUP('Direct lors'!O120,'WinBUGS output'!D:F,3,FALSE)</f>
        <v>Combined (Long-term psychodynamic psychotherapies + AD)</v>
      </c>
      <c r="R120" s="5" t="str">
        <f>FIXED('WinBUGS output'!X119,2)</f>
        <v>-0.41</v>
      </c>
      <c r="S120" s="5" t="str">
        <f>FIXED('WinBUGS output'!W119,2)</f>
        <v>-2.23</v>
      </c>
      <c r="T120" s="5" t="str">
        <f>FIXED('WinBUGS output'!Y119,2)</f>
        <v>1.40</v>
      </c>
      <c r="X120" s="5" t="str">
        <f t="shared" si="4"/>
        <v>Any TCA</v>
      </c>
      <c r="Y120" s="5" t="str">
        <f t="shared" si="5"/>
        <v>Behavioural activation (BA)</v>
      </c>
      <c r="Z120" s="5" t="str">
        <f>FIXED(EXP('WinBUGS output'!N119),2)</f>
        <v>8.73</v>
      </c>
      <c r="AA120" s="5" t="str">
        <f>FIXED(EXP('WinBUGS output'!M119),2)</f>
        <v>0.98</v>
      </c>
      <c r="AB120" s="5" t="str">
        <f>FIXED(EXP('WinBUGS output'!O119),2)</f>
        <v>79.36</v>
      </c>
      <c r="AF120" s="5" t="str">
        <f t="shared" si="6"/>
        <v>Long-term psychodynamic psychotherapies</v>
      </c>
      <c r="AG120" s="5" t="str">
        <f t="shared" si="7"/>
        <v>Combined (Long-term psychodynamic psychotherapies + AD)</v>
      </c>
      <c r="AH120" s="5" t="str">
        <f>FIXED(EXP('WinBUGS output'!X119),2)</f>
        <v>0.66</v>
      </c>
      <c r="AI120" s="5" t="str">
        <f>FIXED(EXP('WinBUGS output'!W119),2)</f>
        <v>0.11</v>
      </c>
      <c r="AJ120" s="5" t="str">
        <f>FIXED(EXP('WinBUGS output'!Y119),2)</f>
        <v>4.06</v>
      </c>
    </row>
    <row r="121" spans="1:36" x14ac:dyDescent="0.25">
      <c r="A121">
        <v>5</v>
      </c>
      <c r="B121">
        <v>21</v>
      </c>
      <c r="C121" s="5" t="str">
        <f>VLOOKUP(A121,'WinBUGS output'!A:C,3,FALSE)</f>
        <v>Any TCA</v>
      </c>
      <c r="D121" s="5" t="str">
        <f>VLOOKUP(B121,'WinBUGS output'!A:C,3,FALSE)</f>
        <v>Behavioural activation (BA) + TAU</v>
      </c>
      <c r="E121" s="5" t="str">
        <f>FIXED('WinBUGS output'!N120,2)</f>
        <v>2.19</v>
      </c>
      <c r="F121" s="5" t="str">
        <f>FIXED('WinBUGS output'!M120,2)</f>
        <v>-0.13</v>
      </c>
      <c r="G121" s="5" t="str">
        <f>FIXED('WinBUGS output'!O120,2)</f>
        <v>4.53</v>
      </c>
      <c r="H121"/>
      <c r="I121"/>
      <c r="J121"/>
      <c r="N121">
        <v>10</v>
      </c>
      <c r="O121">
        <v>11</v>
      </c>
      <c r="P121" s="5" t="str">
        <f>VLOOKUP('Direct lors'!N121,'WinBUGS output'!D:F,3,FALSE)</f>
        <v>Self-help with support</v>
      </c>
      <c r="Q121" s="5" t="str">
        <f>VLOOKUP('Direct lors'!O121,'WinBUGS output'!D:F,3,FALSE)</f>
        <v>Self-help</v>
      </c>
      <c r="R121" s="5" t="str">
        <f>FIXED('WinBUGS output'!X120,2)</f>
        <v>-2.49</v>
      </c>
      <c r="S121" s="5" t="str">
        <f>FIXED('WinBUGS output'!W120,2)</f>
        <v>-6.35</v>
      </c>
      <c r="T121" s="5" t="str">
        <f>FIXED('WinBUGS output'!Y120,2)</f>
        <v>0.35</v>
      </c>
      <c r="X121" s="5" t="str">
        <f t="shared" si="4"/>
        <v>Any TCA</v>
      </c>
      <c r="Y121" s="5" t="str">
        <f t="shared" si="5"/>
        <v>Behavioural activation (BA) + TAU</v>
      </c>
      <c r="Z121" s="5" t="str">
        <f>FIXED(EXP('WinBUGS output'!N120),2)</f>
        <v>8.97</v>
      </c>
      <c r="AA121" s="5" t="str">
        <f>FIXED(EXP('WinBUGS output'!M120),2)</f>
        <v>0.88</v>
      </c>
      <c r="AB121" s="5" t="str">
        <f>FIXED(EXP('WinBUGS output'!O120),2)</f>
        <v>92.67</v>
      </c>
      <c r="AF121" s="5" t="str">
        <f t="shared" si="6"/>
        <v>Self-help with support</v>
      </c>
      <c r="AG121" s="5" t="str">
        <f t="shared" si="7"/>
        <v>Self-help</v>
      </c>
      <c r="AH121" s="5" t="str">
        <f>FIXED(EXP('WinBUGS output'!X120),2)</f>
        <v>0.08</v>
      </c>
      <c r="AI121" s="5" t="str">
        <f>FIXED(EXP('WinBUGS output'!W120),2)</f>
        <v>0.00</v>
      </c>
      <c r="AJ121" s="5" t="str">
        <f>FIXED(EXP('WinBUGS output'!Y120),2)</f>
        <v>1.42</v>
      </c>
    </row>
    <row r="122" spans="1:36" x14ac:dyDescent="0.25">
      <c r="A122">
        <v>5</v>
      </c>
      <c r="B122">
        <v>22</v>
      </c>
      <c r="C122" s="5" t="str">
        <f>VLOOKUP(A122,'WinBUGS output'!A:C,3,FALSE)</f>
        <v>Any TCA</v>
      </c>
      <c r="D122" s="5" t="str">
        <f>VLOOKUP(B122,'WinBUGS output'!A:C,3,FALSE)</f>
        <v>CBT individual (under 15 sessions) + TAU</v>
      </c>
      <c r="E122" s="5" t="str">
        <f>FIXED('WinBUGS output'!N121,2)</f>
        <v>2.14</v>
      </c>
      <c r="F122" s="5" t="str">
        <f>FIXED('WinBUGS output'!M121,2)</f>
        <v>0.07</v>
      </c>
      <c r="G122" s="5" t="str">
        <f>FIXED('WinBUGS output'!O121,2)</f>
        <v>4.19</v>
      </c>
      <c r="H122"/>
      <c r="I122"/>
      <c r="J122"/>
      <c r="N122">
        <v>10</v>
      </c>
      <c r="O122">
        <v>12</v>
      </c>
      <c r="P122" s="5" t="str">
        <f>VLOOKUP('Direct lors'!N122,'WinBUGS output'!D:F,3,FALSE)</f>
        <v>Self-help with support</v>
      </c>
      <c r="Q122" s="5" t="str">
        <f>VLOOKUP('Direct lors'!O122,'WinBUGS output'!D:F,3,FALSE)</f>
        <v>Interpersonal psychotherapy (IPT)</v>
      </c>
      <c r="R122" s="5" t="str">
        <f>FIXED('WinBUGS output'!X121,2)</f>
        <v>-1.53</v>
      </c>
      <c r="S122" s="5" t="str">
        <f>FIXED('WinBUGS output'!W121,2)</f>
        <v>-5.99</v>
      </c>
      <c r="T122" s="5" t="str">
        <f>FIXED('WinBUGS output'!Y121,2)</f>
        <v>2.22</v>
      </c>
      <c r="X122" s="5" t="str">
        <f t="shared" si="4"/>
        <v>Any TCA</v>
      </c>
      <c r="Y122" s="5" t="str">
        <f t="shared" si="5"/>
        <v>CBT individual (under 15 sessions) + TAU</v>
      </c>
      <c r="Z122" s="5" t="str">
        <f>FIXED(EXP('WinBUGS output'!N121),2)</f>
        <v>8.47</v>
      </c>
      <c r="AA122" s="5" t="str">
        <f>FIXED(EXP('WinBUGS output'!M121),2)</f>
        <v>1.07</v>
      </c>
      <c r="AB122" s="5" t="str">
        <f>FIXED(EXP('WinBUGS output'!O121),2)</f>
        <v>66.15</v>
      </c>
      <c r="AF122" s="5" t="str">
        <f t="shared" si="6"/>
        <v>Self-help with support</v>
      </c>
      <c r="AG122" s="5" t="str">
        <f t="shared" si="7"/>
        <v>Interpersonal psychotherapy (IPT)</v>
      </c>
      <c r="AH122" s="5" t="str">
        <f>FIXED(EXP('WinBUGS output'!X121),2)</f>
        <v>0.22</v>
      </c>
      <c r="AI122" s="5" t="str">
        <f>FIXED(EXP('WinBUGS output'!W121),2)</f>
        <v>0.00</v>
      </c>
      <c r="AJ122" s="5" t="str">
        <f>FIXED(EXP('WinBUGS output'!Y121),2)</f>
        <v>9.23</v>
      </c>
    </row>
    <row r="123" spans="1:36" x14ac:dyDescent="0.25">
      <c r="A123">
        <v>5</v>
      </c>
      <c r="B123">
        <v>23</v>
      </c>
      <c r="C123" s="5" t="str">
        <f>VLOOKUP(A123,'WinBUGS output'!A:C,3,FALSE)</f>
        <v>Any TCA</v>
      </c>
      <c r="D123" s="5" t="str">
        <f>VLOOKUP(B123,'WinBUGS output'!A:C,3,FALSE)</f>
        <v>CBT individual (over 15 sessions)</v>
      </c>
      <c r="E123" s="5" t="str">
        <f>FIXED('WinBUGS output'!N122,2)</f>
        <v>2.30</v>
      </c>
      <c r="F123" s="5" t="str">
        <f>FIXED('WinBUGS output'!M122,2)</f>
        <v>0.48</v>
      </c>
      <c r="G123" s="5" t="str">
        <f>FIXED('WinBUGS output'!O122,2)</f>
        <v>4.15</v>
      </c>
      <c r="H123"/>
      <c r="I123"/>
      <c r="J123"/>
      <c r="N123">
        <v>10</v>
      </c>
      <c r="O123">
        <v>13</v>
      </c>
      <c r="P123" s="5" t="str">
        <f>VLOOKUP('Direct lors'!N123,'WinBUGS output'!D:F,3,FALSE)</f>
        <v>Self-help with support</v>
      </c>
      <c r="Q123" s="5" t="str">
        <f>VLOOKUP('Direct lors'!O123,'WinBUGS output'!D:F,3,FALSE)</f>
        <v>Behavioural therapies (individual)</v>
      </c>
      <c r="R123" s="5" t="str">
        <f>FIXED('WinBUGS output'!X122,2)</f>
        <v>-1.66</v>
      </c>
      <c r="S123" s="5" t="str">
        <f>FIXED('WinBUGS output'!W122,2)</f>
        <v>-5.83</v>
      </c>
      <c r="T123" s="5" t="str">
        <f>FIXED('WinBUGS output'!Y122,2)</f>
        <v>1.71</v>
      </c>
      <c r="X123" s="5" t="str">
        <f t="shared" si="4"/>
        <v>Any TCA</v>
      </c>
      <c r="Y123" s="5" t="str">
        <f t="shared" si="5"/>
        <v>CBT individual (over 15 sessions)</v>
      </c>
      <c r="Z123" s="5" t="str">
        <f>FIXED(EXP('WinBUGS output'!N122),2)</f>
        <v>9.94</v>
      </c>
      <c r="AA123" s="5" t="str">
        <f>FIXED(EXP('WinBUGS output'!M122),2)</f>
        <v>1.62</v>
      </c>
      <c r="AB123" s="5" t="str">
        <f>FIXED(EXP('WinBUGS output'!O122),2)</f>
        <v>63.62</v>
      </c>
      <c r="AF123" s="5" t="str">
        <f t="shared" si="6"/>
        <v>Self-help with support</v>
      </c>
      <c r="AG123" s="5" t="str">
        <f t="shared" si="7"/>
        <v>Behavioural therapies (individual)</v>
      </c>
      <c r="AH123" s="5" t="str">
        <f>FIXED(EXP('WinBUGS output'!X122),2)</f>
        <v>0.19</v>
      </c>
      <c r="AI123" s="5" t="str">
        <f>FIXED(EXP('WinBUGS output'!W122),2)</f>
        <v>0.00</v>
      </c>
      <c r="AJ123" s="5" t="str">
        <f>FIXED(EXP('WinBUGS output'!Y122),2)</f>
        <v>5.51</v>
      </c>
    </row>
    <row r="124" spans="1:36" x14ac:dyDescent="0.25">
      <c r="A124">
        <v>5</v>
      </c>
      <c r="B124">
        <v>24</v>
      </c>
      <c r="C124" s="5" t="str">
        <f>VLOOKUP(A124,'WinBUGS output'!A:C,3,FALSE)</f>
        <v>Any TCA</v>
      </c>
      <c r="D124" s="5" t="str">
        <f>VLOOKUP(B124,'WinBUGS output'!A:C,3,FALSE)</f>
        <v>CBT group (over 15 sessions) + TAU</v>
      </c>
      <c r="E124" s="5" t="str">
        <f>FIXED('WinBUGS output'!N123,2)</f>
        <v>1.83</v>
      </c>
      <c r="F124" s="5" t="str">
        <f>FIXED('WinBUGS output'!M123,2)</f>
        <v>-0.93</v>
      </c>
      <c r="G124" s="5" t="str">
        <f>FIXED('WinBUGS output'!O123,2)</f>
        <v>4.63</v>
      </c>
      <c r="H124"/>
      <c r="I124"/>
      <c r="J124"/>
      <c r="N124">
        <v>10</v>
      </c>
      <c r="O124">
        <v>14</v>
      </c>
      <c r="P124" s="5" t="str">
        <f>VLOOKUP('Direct lors'!N124,'WinBUGS output'!D:F,3,FALSE)</f>
        <v>Self-help with support</v>
      </c>
      <c r="Q124" s="5" t="str">
        <f>VLOOKUP('Direct lors'!O124,'WinBUGS output'!D:F,3,FALSE)</f>
        <v>Cognitive and cognitive behavioural therapies (individual) [CBT/CT]</v>
      </c>
      <c r="R124" s="5" t="str">
        <f>FIXED('WinBUGS output'!X123,2)</f>
        <v>-1.61</v>
      </c>
      <c r="S124" s="5" t="str">
        <f>FIXED('WinBUGS output'!W123,2)</f>
        <v>-5.79</v>
      </c>
      <c r="T124" s="5" t="str">
        <f>FIXED('WinBUGS output'!Y123,2)</f>
        <v>1.70</v>
      </c>
      <c r="X124" s="5" t="str">
        <f t="shared" si="4"/>
        <v>Any TCA</v>
      </c>
      <c r="Y124" s="5" t="str">
        <f t="shared" si="5"/>
        <v>CBT group (over 15 sessions) + TAU</v>
      </c>
      <c r="Z124" s="5" t="str">
        <f>FIXED(EXP('WinBUGS output'!N123),2)</f>
        <v>6.26</v>
      </c>
      <c r="AA124" s="5" t="str">
        <f>FIXED(EXP('WinBUGS output'!M123),2)</f>
        <v>0.39</v>
      </c>
      <c r="AB124" s="5" t="str">
        <f>FIXED(EXP('WinBUGS output'!O123),2)</f>
        <v>102.10</v>
      </c>
      <c r="AF124" s="5" t="str">
        <f t="shared" si="6"/>
        <v>Self-help with support</v>
      </c>
      <c r="AG124" s="5" t="str">
        <f t="shared" si="7"/>
        <v>Cognitive and cognitive behavioural therapies (individual) [CBT/CT]</v>
      </c>
      <c r="AH124" s="5" t="str">
        <f>FIXED(EXP('WinBUGS output'!X123),2)</f>
        <v>0.20</v>
      </c>
      <c r="AI124" s="5" t="str">
        <f>FIXED(EXP('WinBUGS output'!W123),2)</f>
        <v>0.00</v>
      </c>
      <c r="AJ124" s="5" t="str">
        <f>FIXED(EXP('WinBUGS output'!Y123),2)</f>
        <v>5.49</v>
      </c>
    </row>
    <row r="125" spans="1:36" x14ac:dyDescent="0.25">
      <c r="A125">
        <v>5</v>
      </c>
      <c r="B125">
        <v>25</v>
      </c>
      <c r="C125" s="5" t="str">
        <f>VLOOKUP(A125,'WinBUGS output'!A:C,3,FALSE)</f>
        <v>Any TCA</v>
      </c>
      <c r="D125" s="5" t="str">
        <f>VLOOKUP(B125,'WinBUGS output'!A:C,3,FALSE)</f>
        <v>CBT individual (under 15 sessions) + escitalopram</v>
      </c>
      <c r="E125" s="5" t="str">
        <f>FIXED('WinBUGS output'!N124,2)</f>
        <v>0.39</v>
      </c>
      <c r="F125" s="5" t="str">
        <f>FIXED('WinBUGS output'!M124,2)</f>
        <v>-1.35</v>
      </c>
      <c r="G125" s="5" t="str">
        <f>FIXED('WinBUGS output'!O124,2)</f>
        <v>2.14</v>
      </c>
      <c r="H125"/>
      <c r="I125"/>
      <c r="J125"/>
      <c r="N125">
        <v>10</v>
      </c>
      <c r="O125">
        <v>15</v>
      </c>
      <c r="P125" s="5" t="str">
        <f>VLOOKUP('Direct lors'!N125,'WinBUGS output'!D:F,3,FALSE)</f>
        <v>Self-help with support</v>
      </c>
      <c r="Q125" s="5" t="str">
        <f>VLOOKUP('Direct lors'!O125,'WinBUGS output'!D:F,3,FALSE)</f>
        <v>Behavioural, cognitive, or CBT groups</v>
      </c>
      <c r="R125" s="5" t="str">
        <f>FIXED('WinBUGS output'!X124,2)</f>
        <v>-2.02</v>
      </c>
      <c r="S125" s="5" t="str">
        <f>FIXED('WinBUGS output'!W124,2)</f>
        <v>-6.32</v>
      </c>
      <c r="T125" s="5" t="str">
        <f>FIXED('WinBUGS output'!Y124,2)</f>
        <v>1.58</v>
      </c>
      <c r="X125" s="5" t="str">
        <f t="shared" si="4"/>
        <v>Any TCA</v>
      </c>
      <c r="Y125" s="5" t="str">
        <f t="shared" si="5"/>
        <v>CBT individual (under 15 sessions) + escitalopram</v>
      </c>
      <c r="Z125" s="5" t="str">
        <f>FIXED(EXP('WinBUGS output'!N124),2)</f>
        <v>1.47</v>
      </c>
      <c r="AA125" s="5" t="str">
        <f>FIXED(EXP('WinBUGS output'!M124),2)</f>
        <v>0.26</v>
      </c>
      <c r="AB125" s="5" t="str">
        <f>FIXED(EXP('WinBUGS output'!O124),2)</f>
        <v>8.52</v>
      </c>
      <c r="AF125" s="5" t="str">
        <f t="shared" si="6"/>
        <v>Self-help with support</v>
      </c>
      <c r="AG125" s="5" t="str">
        <f t="shared" si="7"/>
        <v>Behavioural, cognitive, or CBT groups</v>
      </c>
      <c r="AH125" s="5" t="str">
        <f>FIXED(EXP('WinBUGS output'!X124),2)</f>
        <v>0.13</v>
      </c>
      <c r="AI125" s="5" t="str">
        <f>FIXED(EXP('WinBUGS output'!W124),2)</f>
        <v>0.00</v>
      </c>
      <c r="AJ125" s="5" t="str">
        <f>FIXED(EXP('WinBUGS output'!Y124),2)</f>
        <v>4.84</v>
      </c>
    </row>
    <row r="126" spans="1:36" x14ac:dyDescent="0.25">
      <c r="A126">
        <v>5</v>
      </c>
      <c r="B126">
        <v>26</v>
      </c>
      <c r="C126" s="5" t="str">
        <f>VLOOKUP(A126,'WinBUGS output'!A:C,3,FALSE)</f>
        <v>Any TCA</v>
      </c>
      <c r="D126" s="5" t="str">
        <f>VLOOKUP(B126,'WinBUGS output'!A:C,3,FALSE)</f>
        <v>CBT individual (over 15 sessions) + amitriptyline</v>
      </c>
      <c r="E126" s="5" t="str">
        <f>FIXED('WinBUGS output'!N125,2)</f>
        <v>0.51</v>
      </c>
      <c r="F126" s="5" t="str">
        <f>FIXED('WinBUGS output'!M125,2)</f>
        <v>-1.34</v>
      </c>
      <c r="G126" s="5" t="str">
        <f>FIXED('WinBUGS output'!O125,2)</f>
        <v>2.42</v>
      </c>
      <c r="H126"/>
      <c r="I126"/>
      <c r="J126"/>
      <c r="N126">
        <v>10</v>
      </c>
      <c r="O126">
        <v>16</v>
      </c>
      <c r="P126" s="5" t="str">
        <f>VLOOKUP('Direct lors'!N126,'WinBUGS output'!D:F,3,FALSE)</f>
        <v>Self-help with support</v>
      </c>
      <c r="Q126" s="5" t="str">
        <f>VLOOKUP('Direct lors'!O126,'WinBUGS output'!D:F,3,FALSE)</f>
        <v>Combined (Cognitive and cognitive behavioural therapies individual + AD)</v>
      </c>
      <c r="R126" s="5" t="str">
        <f>FIXED('WinBUGS output'!X125,2)</f>
        <v>-3.40</v>
      </c>
      <c r="S126" s="5" t="str">
        <f>FIXED('WinBUGS output'!W125,2)</f>
        <v>-7.81</v>
      </c>
      <c r="T126" s="5" t="str">
        <f>FIXED('WinBUGS output'!Y125,2)</f>
        <v>0.34</v>
      </c>
      <c r="X126" s="5" t="str">
        <f t="shared" si="4"/>
        <v>Any TCA</v>
      </c>
      <c r="Y126" s="5" t="str">
        <f t="shared" si="5"/>
        <v>CBT individual (over 15 sessions) + amitriptyline</v>
      </c>
      <c r="Z126" s="5" t="str">
        <f>FIXED(EXP('WinBUGS output'!N125),2)</f>
        <v>1.66</v>
      </c>
      <c r="AA126" s="5" t="str">
        <f>FIXED(EXP('WinBUGS output'!M125),2)</f>
        <v>0.26</v>
      </c>
      <c r="AB126" s="5" t="str">
        <f>FIXED(EXP('WinBUGS output'!O125),2)</f>
        <v>11.27</v>
      </c>
      <c r="AF126" s="5" t="str">
        <f t="shared" si="6"/>
        <v>Self-help with support</v>
      </c>
      <c r="AG126" s="5" t="str">
        <f t="shared" si="7"/>
        <v>Combined (Cognitive and cognitive behavioural therapies individual + AD)</v>
      </c>
      <c r="AH126" s="5" t="str">
        <f>FIXED(EXP('WinBUGS output'!X125),2)</f>
        <v>0.03</v>
      </c>
      <c r="AI126" s="5" t="str">
        <f>FIXED(EXP('WinBUGS output'!W125),2)</f>
        <v>0.00</v>
      </c>
      <c r="AJ126" s="5" t="str">
        <f>FIXED(EXP('WinBUGS output'!Y125),2)</f>
        <v>1.40</v>
      </c>
    </row>
    <row r="127" spans="1:36" x14ac:dyDescent="0.25">
      <c r="A127">
        <v>5</v>
      </c>
      <c r="B127">
        <v>27</v>
      </c>
      <c r="C127" s="5" t="str">
        <f>VLOOKUP(A127,'WinBUGS output'!A:C,3,FALSE)</f>
        <v>Any TCA</v>
      </c>
      <c r="D127" s="5" t="str">
        <f>VLOOKUP(B127,'WinBUGS output'!A:C,3,FALSE)</f>
        <v>Short-term psychodynamic psychotherapy individual + any TCA</v>
      </c>
      <c r="E127" s="5" t="str">
        <f>FIXED('WinBUGS output'!N126,2)</f>
        <v>0.44</v>
      </c>
      <c r="F127" s="5" t="str">
        <f>FIXED('WinBUGS output'!M126,2)</f>
        <v>-1.10</v>
      </c>
      <c r="G127" s="5" t="str">
        <f>FIXED('WinBUGS output'!O126,2)</f>
        <v>2.00</v>
      </c>
      <c r="H127" t="s">
        <v>756</v>
      </c>
      <c r="I127" t="s">
        <v>757</v>
      </c>
      <c r="J127" t="s">
        <v>758</v>
      </c>
      <c r="N127">
        <v>10</v>
      </c>
      <c r="O127">
        <v>17</v>
      </c>
      <c r="P127" s="5" t="str">
        <f>VLOOKUP('Direct lors'!N127,'WinBUGS output'!D:F,3,FALSE)</f>
        <v>Self-help with support</v>
      </c>
      <c r="Q127" s="5" t="str">
        <f>VLOOKUP('Direct lors'!O127,'WinBUGS output'!D:F,3,FALSE)</f>
        <v>Combined (Short-term psychodynamic psychotherapies + AD)</v>
      </c>
      <c r="R127" s="5" t="str">
        <f>FIXED('WinBUGS output'!X126,2)</f>
        <v>-3.44</v>
      </c>
      <c r="S127" s="5" t="str">
        <f>FIXED('WinBUGS output'!W126,2)</f>
        <v>-8.16</v>
      </c>
      <c r="T127" s="5" t="str">
        <f>FIXED('WinBUGS output'!Y126,2)</f>
        <v>0.74</v>
      </c>
      <c r="X127" s="5" t="str">
        <f t="shared" si="4"/>
        <v>Any TCA</v>
      </c>
      <c r="Y127" s="5" t="str">
        <f t="shared" si="5"/>
        <v>Short-term psychodynamic psychotherapy individual + any TCA</v>
      </c>
      <c r="Z127" s="5" t="str">
        <f>FIXED(EXP('WinBUGS output'!N126),2)</f>
        <v>1.56</v>
      </c>
      <c r="AA127" s="5" t="str">
        <f>FIXED(EXP('WinBUGS output'!M126),2)</f>
        <v>0.33</v>
      </c>
      <c r="AB127" s="5" t="str">
        <f>FIXED(EXP('WinBUGS output'!O126),2)</f>
        <v>7.37</v>
      </c>
      <c r="AF127" s="5" t="str">
        <f t="shared" si="6"/>
        <v>Self-help with support</v>
      </c>
      <c r="AG127" s="5" t="str">
        <f t="shared" si="7"/>
        <v>Combined (Short-term psychodynamic psychotherapies + AD)</v>
      </c>
      <c r="AH127" s="5" t="str">
        <f>FIXED(EXP('WinBUGS output'!X126),2)</f>
        <v>0.03</v>
      </c>
      <c r="AI127" s="5" t="str">
        <f>FIXED(EXP('WinBUGS output'!W126),2)</f>
        <v>0.00</v>
      </c>
      <c r="AJ127" s="5" t="str">
        <f>FIXED(EXP('WinBUGS output'!Y126),2)</f>
        <v>2.09</v>
      </c>
    </row>
    <row r="128" spans="1:36" x14ac:dyDescent="0.25">
      <c r="A128">
        <v>5</v>
      </c>
      <c r="B128">
        <v>28</v>
      </c>
      <c r="C128" s="5" t="str">
        <f>VLOOKUP(A128,'WinBUGS output'!A:C,3,FALSE)</f>
        <v>Any TCA</v>
      </c>
      <c r="D128" s="5" t="str">
        <f>VLOOKUP(B128,'WinBUGS output'!A:C,3,FALSE)</f>
        <v>Long-term psychodynamic psychotherapy individual + fluoxetine</v>
      </c>
      <c r="E128" s="5" t="str">
        <f>FIXED('WinBUGS output'!N127,2)</f>
        <v>1.84</v>
      </c>
      <c r="F128" s="5" t="str">
        <f>FIXED('WinBUGS output'!M127,2)</f>
        <v>-0.01</v>
      </c>
      <c r="G128" s="5" t="str">
        <f>FIXED('WinBUGS output'!O127,2)</f>
        <v>3.69</v>
      </c>
      <c r="H128"/>
      <c r="I128"/>
      <c r="J128"/>
      <c r="N128">
        <v>10</v>
      </c>
      <c r="O128">
        <v>18</v>
      </c>
      <c r="P128" s="5" t="str">
        <f>VLOOKUP('Direct lors'!N128,'WinBUGS output'!D:F,3,FALSE)</f>
        <v>Self-help with support</v>
      </c>
      <c r="Q128" s="5" t="str">
        <f>VLOOKUP('Direct lors'!O128,'WinBUGS output'!D:F,3,FALSE)</f>
        <v>Combined (Long-term psychodynamic psychotherapies + AD)</v>
      </c>
      <c r="R128" s="5" t="str">
        <f>FIXED('WinBUGS output'!X127,2)</f>
        <v>-2.03</v>
      </c>
      <c r="S128" s="5" t="str">
        <f>FIXED('WinBUGS output'!W127,2)</f>
        <v>-6.77</v>
      </c>
      <c r="T128" s="5" t="str">
        <f>FIXED('WinBUGS output'!Y127,2)</f>
        <v>2.02</v>
      </c>
      <c r="X128" s="5" t="str">
        <f t="shared" si="4"/>
        <v>Any TCA</v>
      </c>
      <c r="Y128" s="5" t="str">
        <f t="shared" si="5"/>
        <v>Long-term psychodynamic psychotherapy individual + fluoxetine</v>
      </c>
      <c r="Z128" s="5" t="str">
        <f>FIXED(EXP('WinBUGS output'!N127),2)</f>
        <v>6.28</v>
      </c>
      <c r="AA128" s="5" t="str">
        <f>FIXED(EXP('WinBUGS output'!M127),2)</f>
        <v>0.99</v>
      </c>
      <c r="AB128" s="5" t="str">
        <f>FIXED(EXP('WinBUGS output'!O127),2)</f>
        <v>39.88</v>
      </c>
      <c r="AF128" s="5" t="str">
        <f t="shared" si="6"/>
        <v>Self-help with support</v>
      </c>
      <c r="AG128" s="5" t="str">
        <f t="shared" si="7"/>
        <v>Combined (Long-term psychodynamic psychotherapies + AD)</v>
      </c>
      <c r="AH128" s="5" t="str">
        <f>FIXED(EXP('WinBUGS output'!X127),2)</f>
        <v>0.13</v>
      </c>
      <c r="AI128" s="5" t="str">
        <f>FIXED(EXP('WinBUGS output'!W127),2)</f>
        <v>0.00</v>
      </c>
      <c r="AJ128" s="5" t="str">
        <f>FIXED(EXP('WinBUGS output'!Y127),2)</f>
        <v>7.57</v>
      </c>
    </row>
    <row r="129" spans="1:36" x14ac:dyDescent="0.25">
      <c r="A129">
        <v>6</v>
      </c>
      <c r="B129">
        <v>7</v>
      </c>
      <c r="C129" s="5" t="str">
        <f>VLOOKUP(A129,'WinBUGS output'!A:C,3,FALSE)</f>
        <v>Amitriptyline</v>
      </c>
      <c r="D129" s="5" t="str">
        <f>VLOOKUP(B129,'WinBUGS output'!A:C,3,FALSE)</f>
        <v>Imipramine</v>
      </c>
      <c r="E129" s="5" t="str">
        <f>FIXED('WinBUGS output'!N128,2)</f>
        <v>0.21</v>
      </c>
      <c r="F129" s="5" t="str">
        <f>FIXED('WinBUGS output'!M128,2)</f>
        <v>-0.49</v>
      </c>
      <c r="G129" s="5" t="str">
        <f>FIXED('WinBUGS output'!O128,2)</f>
        <v>1.10</v>
      </c>
      <c r="H129"/>
      <c r="I129"/>
      <c r="J129"/>
      <c r="N129">
        <v>11</v>
      </c>
      <c r="O129">
        <v>12</v>
      </c>
      <c r="P129" s="5" t="str">
        <f>VLOOKUP('Direct lors'!N129,'WinBUGS output'!D:F,3,FALSE)</f>
        <v>Self-help</v>
      </c>
      <c r="Q129" s="5" t="str">
        <f>VLOOKUP('Direct lors'!O129,'WinBUGS output'!D:F,3,FALSE)</f>
        <v>Interpersonal psychotherapy (IPT)</v>
      </c>
      <c r="R129" s="5" t="str">
        <f>FIXED('WinBUGS output'!X128,2)</f>
        <v>1.00</v>
      </c>
      <c r="S129" s="5" t="str">
        <f>FIXED('WinBUGS output'!W128,2)</f>
        <v>-1.49</v>
      </c>
      <c r="T129" s="5" t="str">
        <f>FIXED('WinBUGS output'!Y128,2)</f>
        <v>3.51</v>
      </c>
      <c r="X129" s="5" t="str">
        <f t="shared" si="4"/>
        <v>Amitriptyline</v>
      </c>
      <c r="Y129" s="5" t="str">
        <f t="shared" si="5"/>
        <v>Imipramine</v>
      </c>
      <c r="Z129" s="5" t="str">
        <f>FIXED(EXP('WinBUGS output'!N128),2)</f>
        <v>1.23</v>
      </c>
      <c r="AA129" s="5" t="str">
        <f>FIXED(EXP('WinBUGS output'!M128),2)</f>
        <v>0.62</v>
      </c>
      <c r="AB129" s="5" t="str">
        <f>FIXED(EXP('WinBUGS output'!O128),2)</f>
        <v>3.00</v>
      </c>
      <c r="AF129" s="5" t="str">
        <f t="shared" si="6"/>
        <v>Self-help</v>
      </c>
      <c r="AG129" s="5" t="str">
        <f t="shared" si="7"/>
        <v>Interpersonal psychotherapy (IPT)</v>
      </c>
      <c r="AH129" s="5" t="str">
        <f>FIXED(EXP('WinBUGS output'!X128),2)</f>
        <v>2.71</v>
      </c>
      <c r="AI129" s="5" t="str">
        <f>FIXED(EXP('WinBUGS output'!W128),2)</f>
        <v>0.23</v>
      </c>
      <c r="AJ129" s="5" t="str">
        <f>FIXED(EXP('WinBUGS output'!Y128),2)</f>
        <v>33.45</v>
      </c>
    </row>
    <row r="130" spans="1:36" x14ac:dyDescent="0.25">
      <c r="A130">
        <v>6</v>
      </c>
      <c r="B130">
        <v>8</v>
      </c>
      <c r="C130" s="5" t="str">
        <f>VLOOKUP(A130,'WinBUGS output'!A:C,3,FALSE)</f>
        <v>Amitriptyline</v>
      </c>
      <c r="D130" s="5" t="str">
        <f>VLOOKUP(B130,'WinBUGS output'!A:C,3,FALSE)</f>
        <v>Citalopram</v>
      </c>
      <c r="E130" s="5" t="str">
        <f>FIXED('WinBUGS output'!N129,2)</f>
        <v>-0.33</v>
      </c>
      <c r="F130" s="5" t="str">
        <f>FIXED('WinBUGS output'!M129,2)</f>
        <v>-1.17</v>
      </c>
      <c r="G130" s="5" t="str">
        <f>FIXED('WinBUGS output'!O129,2)</f>
        <v>0.52</v>
      </c>
      <c r="H130" t="s">
        <v>759</v>
      </c>
      <c r="I130" t="s">
        <v>760</v>
      </c>
      <c r="J130" t="s">
        <v>761</v>
      </c>
      <c r="N130">
        <v>11</v>
      </c>
      <c r="O130">
        <v>13</v>
      </c>
      <c r="P130" s="5" t="str">
        <f>VLOOKUP('Direct lors'!N130,'WinBUGS output'!D:F,3,FALSE)</f>
        <v>Self-help</v>
      </c>
      <c r="Q130" s="5" t="str">
        <f>VLOOKUP('Direct lors'!O130,'WinBUGS output'!D:F,3,FALSE)</f>
        <v>Behavioural therapies (individual)</v>
      </c>
      <c r="R130" s="5" t="str">
        <f>FIXED('WinBUGS output'!X129,2)</f>
        <v>0.85</v>
      </c>
      <c r="S130" s="5" t="str">
        <f>FIXED('WinBUGS output'!W129,2)</f>
        <v>-0.97</v>
      </c>
      <c r="T130" s="5" t="str">
        <f>FIXED('WinBUGS output'!Y129,2)</f>
        <v>2.74</v>
      </c>
      <c r="X130" s="5" t="str">
        <f t="shared" si="4"/>
        <v>Amitriptyline</v>
      </c>
      <c r="Y130" s="5" t="str">
        <f t="shared" si="5"/>
        <v>Citalopram</v>
      </c>
      <c r="Z130" s="5" t="str">
        <f>FIXED(EXP('WinBUGS output'!N129),2)</f>
        <v>0.72</v>
      </c>
      <c r="AA130" s="5" t="str">
        <f>FIXED(EXP('WinBUGS output'!M129),2)</f>
        <v>0.31</v>
      </c>
      <c r="AB130" s="5" t="str">
        <f>FIXED(EXP('WinBUGS output'!O129),2)</f>
        <v>1.69</v>
      </c>
      <c r="AF130" s="5" t="str">
        <f t="shared" si="6"/>
        <v>Self-help</v>
      </c>
      <c r="AG130" s="5" t="str">
        <f t="shared" si="7"/>
        <v>Behavioural therapies (individual)</v>
      </c>
      <c r="AH130" s="5" t="str">
        <f>FIXED(EXP('WinBUGS output'!X129),2)</f>
        <v>2.34</v>
      </c>
      <c r="AI130" s="5" t="str">
        <f>FIXED(EXP('WinBUGS output'!W129),2)</f>
        <v>0.38</v>
      </c>
      <c r="AJ130" s="5" t="str">
        <f>FIXED(EXP('WinBUGS output'!Y129),2)</f>
        <v>15.55</v>
      </c>
    </row>
    <row r="131" spans="1:36" x14ac:dyDescent="0.25">
      <c r="A131">
        <v>6</v>
      </c>
      <c r="B131">
        <v>9</v>
      </c>
      <c r="C131" s="5" t="str">
        <f>VLOOKUP(A131,'WinBUGS output'!A:C,3,FALSE)</f>
        <v>Amitriptyline</v>
      </c>
      <c r="D131" s="5" t="str">
        <f>VLOOKUP(B131,'WinBUGS output'!A:C,3,FALSE)</f>
        <v>Escitalopram</v>
      </c>
      <c r="E131" s="5" t="str">
        <f>FIXED('WinBUGS output'!N130,2)</f>
        <v>0.23</v>
      </c>
      <c r="F131" s="5" t="str">
        <f>FIXED('WinBUGS output'!M130,2)</f>
        <v>-0.62</v>
      </c>
      <c r="G131" s="5" t="str">
        <f>FIXED('WinBUGS output'!O130,2)</f>
        <v>1.10</v>
      </c>
      <c r="H131"/>
      <c r="I131"/>
      <c r="J131"/>
      <c r="N131">
        <v>11</v>
      </c>
      <c r="O131">
        <v>14</v>
      </c>
      <c r="P131" s="5" t="str">
        <f>VLOOKUP('Direct lors'!N131,'WinBUGS output'!D:F,3,FALSE)</f>
        <v>Self-help</v>
      </c>
      <c r="Q131" s="5" t="str">
        <f>VLOOKUP('Direct lors'!O131,'WinBUGS output'!D:F,3,FALSE)</f>
        <v>Cognitive and cognitive behavioural therapies (individual) [CBT/CT]</v>
      </c>
      <c r="R131" s="5" t="str">
        <f>FIXED('WinBUGS output'!X130,2)</f>
        <v>0.90</v>
      </c>
      <c r="S131" s="5" t="str">
        <f>FIXED('WinBUGS output'!W130,2)</f>
        <v>-0.96</v>
      </c>
      <c r="T131" s="5" t="str">
        <f>FIXED('WinBUGS output'!Y130,2)</f>
        <v>2.77</v>
      </c>
      <c r="X131" s="5" t="str">
        <f t="shared" si="4"/>
        <v>Amitriptyline</v>
      </c>
      <c r="Y131" s="5" t="str">
        <f t="shared" si="5"/>
        <v>Escitalopram</v>
      </c>
      <c r="Z131" s="5" t="str">
        <f>FIXED(EXP('WinBUGS output'!N130),2)</f>
        <v>1.26</v>
      </c>
      <c r="AA131" s="5" t="str">
        <f>FIXED(EXP('WinBUGS output'!M130),2)</f>
        <v>0.54</v>
      </c>
      <c r="AB131" s="5" t="str">
        <f>FIXED(EXP('WinBUGS output'!O130),2)</f>
        <v>3.00</v>
      </c>
      <c r="AF131" s="5" t="str">
        <f t="shared" si="6"/>
        <v>Self-help</v>
      </c>
      <c r="AG131" s="5" t="str">
        <f t="shared" si="7"/>
        <v>Cognitive and cognitive behavioural therapies (individual) [CBT/CT]</v>
      </c>
      <c r="AH131" s="5" t="str">
        <f>FIXED(EXP('WinBUGS output'!X130),2)</f>
        <v>2.45</v>
      </c>
      <c r="AI131" s="5" t="str">
        <f>FIXED(EXP('WinBUGS output'!W130),2)</f>
        <v>0.38</v>
      </c>
      <c r="AJ131" s="5" t="str">
        <f>FIXED(EXP('WinBUGS output'!Y130),2)</f>
        <v>15.88</v>
      </c>
    </row>
    <row r="132" spans="1:36" x14ac:dyDescent="0.25">
      <c r="A132">
        <v>6</v>
      </c>
      <c r="B132">
        <v>10</v>
      </c>
      <c r="C132" s="5" t="str">
        <f>VLOOKUP(A132,'WinBUGS output'!A:C,3,FALSE)</f>
        <v>Amitriptyline</v>
      </c>
      <c r="D132" s="5" t="str">
        <f>VLOOKUP(B132,'WinBUGS output'!A:C,3,FALSE)</f>
        <v>Fluoxetine</v>
      </c>
      <c r="E132" s="5" t="str">
        <f>FIXED('WinBUGS output'!N131,2)</f>
        <v>0.00</v>
      </c>
      <c r="F132" s="5" t="str">
        <f>FIXED('WinBUGS output'!M131,2)</f>
        <v>-0.76</v>
      </c>
      <c r="G132" s="5" t="str">
        <f>FIXED('WinBUGS output'!O131,2)</f>
        <v>0.78</v>
      </c>
      <c r="H132" t="s">
        <v>762</v>
      </c>
      <c r="I132" t="s">
        <v>763</v>
      </c>
      <c r="J132" t="s">
        <v>764</v>
      </c>
      <c r="N132">
        <v>11</v>
      </c>
      <c r="O132">
        <v>15</v>
      </c>
      <c r="P132" s="5" t="str">
        <f>VLOOKUP('Direct lors'!N132,'WinBUGS output'!D:F,3,FALSE)</f>
        <v>Self-help</v>
      </c>
      <c r="Q132" s="5" t="str">
        <f>VLOOKUP('Direct lors'!O132,'WinBUGS output'!D:F,3,FALSE)</f>
        <v>Behavioural, cognitive, or CBT groups</v>
      </c>
      <c r="R132" s="5" t="str">
        <f>FIXED('WinBUGS output'!X131,2)</f>
        <v>0.51</v>
      </c>
      <c r="S132" s="5" t="str">
        <f>FIXED('WinBUGS output'!W131,2)</f>
        <v>-1.71</v>
      </c>
      <c r="T132" s="5" t="str">
        <f>FIXED('WinBUGS output'!Y131,2)</f>
        <v>2.77</v>
      </c>
      <c r="X132" s="5" t="str">
        <f t="shared" si="4"/>
        <v>Amitriptyline</v>
      </c>
      <c r="Y132" s="5" t="str">
        <f t="shared" si="5"/>
        <v>Fluoxetine</v>
      </c>
      <c r="Z132" s="5" t="str">
        <f>FIXED(EXP('WinBUGS output'!N131),2)</f>
        <v>1.00</v>
      </c>
      <c r="AA132" s="5" t="str">
        <f>FIXED(EXP('WinBUGS output'!M131),2)</f>
        <v>0.47</v>
      </c>
      <c r="AB132" s="5" t="str">
        <f>FIXED(EXP('WinBUGS output'!O131),2)</f>
        <v>2.17</v>
      </c>
      <c r="AF132" s="5" t="str">
        <f t="shared" si="6"/>
        <v>Self-help</v>
      </c>
      <c r="AG132" s="5" t="str">
        <f t="shared" si="7"/>
        <v>Behavioural, cognitive, or CBT groups</v>
      </c>
      <c r="AH132" s="5" t="str">
        <f>FIXED(EXP('WinBUGS output'!X131),2)</f>
        <v>1.67</v>
      </c>
      <c r="AI132" s="5" t="str">
        <f>FIXED(EXP('WinBUGS output'!W131),2)</f>
        <v>0.18</v>
      </c>
      <c r="AJ132" s="5" t="str">
        <f>FIXED(EXP('WinBUGS output'!Y131),2)</f>
        <v>15.97</v>
      </c>
    </row>
    <row r="133" spans="1:36" x14ac:dyDescent="0.25">
      <c r="A133">
        <v>6</v>
      </c>
      <c r="B133">
        <v>11</v>
      </c>
      <c r="C133" s="5" t="str">
        <f>VLOOKUP(A133,'WinBUGS output'!A:C,3,FALSE)</f>
        <v>Amitriptyline</v>
      </c>
      <c r="D133" s="5" t="str">
        <f>VLOOKUP(B133,'WinBUGS output'!A:C,3,FALSE)</f>
        <v>Sertraline</v>
      </c>
      <c r="E133" s="5" t="str">
        <f>FIXED('WinBUGS output'!N132,2)</f>
        <v>-0.05</v>
      </c>
      <c r="F133" s="5" t="str">
        <f>FIXED('WinBUGS output'!M132,2)</f>
        <v>-1.06</v>
      </c>
      <c r="G133" s="5" t="str">
        <f>FIXED('WinBUGS output'!O132,2)</f>
        <v>0.95</v>
      </c>
      <c r="H133"/>
      <c r="I133"/>
      <c r="J133"/>
      <c r="N133">
        <v>11</v>
      </c>
      <c r="O133">
        <v>16</v>
      </c>
      <c r="P133" s="5" t="str">
        <f>VLOOKUP('Direct lors'!N133,'WinBUGS output'!D:F,3,FALSE)</f>
        <v>Self-help</v>
      </c>
      <c r="Q133" s="5" t="str">
        <f>VLOOKUP('Direct lors'!O133,'WinBUGS output'!D:F,3,FALSE)</f>
        <v>Combined (Cognitive and cognitive behavioural therapies individual + AD)</v>
      </c>
      <c r="R133" s="5" t="str">
        <f>FIXED('WinBUGS output'!X132,2)</f>
        <v>-0.87</v>
      </c>
      <c r="S133" s="5" t="str">
        <f>FIXED('WinBUGS output'!W132,2)</f>
        <v>-3.37</v>
      </c>
      <c r="T133" s="5" t="str">
        <f>FIXED('WinBUGS output'!Y132,2)</f>
        <v>1.65</v>
      </c>
      <c r="X133" s="5" t="str">
        <f t="shared" ref="X133:X196" si="8">C133</f>
        <v>Amitriptyline</v>
      </c>
      <c r="Y133" s="5" t="str">
        <f t="shared" ref="Y133:Y196" si="9">D133</f>
        <v>Sertraline</v>
      </c>
      <c r="Z133" s="5" t="str">
        <f>FIXED(EXP('WinBUGS output'!N132),2)</f>
        <v>0.95</v>
      </c>
      <c r="AA133" s="5" t="str">
        <f>FIXED(EXP('WinBUGS output'!M132),2)</f>
        <v>0.35</v>
      </c>
      <c r="AB133" s="5" t="str">
        <f>FIXED(EXP('WinBUGS output'!O132),2)</f>
        <v>2.59</v>
      </c>
      <c r="AF133" s="5" t="str">
        <f t="shared" ref="AF133:AF156" si="10">P133</f>
        <v>Self-help</v>
      </c>
      <c r="AG133" s="5" t="str">
        <f t="shared" ref="AG133:AG156" si="11">Q133</f>
        <v>Combined (Cognitive and cognitive behavioural therapies individual + AD)</v>
      </c>
      <c r="AH133" s="5" t="str">
        <f>FIXED(EXP('WinBUGS output'!X132),2)</f>
        <v>0.42</v>
      </c>
      <c r="AI133" s="5" t="str">
        <f>FIXED(EXP('WinBUGS output'!W132),2)</f>
        <v>0.03</v>
      </c>
      <c r="AJ133" s="5" t="str">
        <f>FIXED(EXP('WinBUGS output'!Y132),2)</f>
        <v>5.18</v>
      </c>
    </row>
    <row r="134" spans="1:36" x14ac:dyDescent="0.25">
      <c r="A134">
        <v>6</v>
      </c>
      <c r="B134">
        <v>12</v>
      </c>
      <c r="C134" s="5" t="str">
        <f>VLOOKUP(A134,'WinBUGS output'!A:C,3,FALSE)</f>
        <v>Amitriptyline</v>
      </c>
      <c r="D134" s="5" t="str">
        <f>VLOOKUP(B134,'WinBUGS output'!A:C,3,FALSE)</f>
        <v>Mirtazapine</v>
      </c>
      <c r="E134" s="5" t="str">
        <f>FIXED('WinBUGS output'!N133,2)</f>
        <v>-0.05</v>
      </c>
      <c r="F134" s="5" t="str">
        <f>FIXED('WinBUGS output'!M133,2)</f>
        <v>-1.35</v>
      </c>
      <c r="G134" s="5" t="str">
        <f>FIXED('WinBUGS output'!O133,2)</f>
        <v>1.22</v>
      </c>
      <c r="H134"/>
      <c r="I134"/>
      <c r="J134"/>
      <c r="N134">
        <v>11</v>
      </c>
      <c r="O134">
        <v>17</v>
      </c>
      <c r="P134" s="5" t="str">
        <f>VLOOKUP('Direct lors'!N134,'WinBUGS output'!D:F,3,FALSE)</f>
        <v>Self-help</v>
      </c>
      <c r="Q134" s="5" t="str">
        <f>VLOOKUP('Direct lors'!O134,'WinBUGS output'!D:F,3,FALSE)</f>
        <v>Combined (Short-term psychodynamic psychotherapies + AD)</v>
      </c>
      <c r="R134" s="5" t="str">
        <f>FIXED('WinBUGS output'!X133,2)</f>
        <v>-0.88</v>
      </c>
      <c r="S134" s="5" t="str">
        <f>FIXED('WinBUGS output'!W133,2)</f>
        <v>-3.95</v>
      </c>
      <c r="T134" s="5" t="str">
        <f>FIXED('WinBUGS output'!Y133,2)</f>
        <v>2.25</v>
      </c>
      <c r="X134" s="5" t="str">
        <f t="shared" si="8"/>
        <v>Amitriptyline</v>
      </c>
      <c r="Y134" s="5" t="str">
        <f t="shared" si="9"/>
        <v>Mirtazapine</v>
      </c>
      <c r="Z134" s="5" t="str">
        <f>FIXED(EXP('WinBUGS output'!N133),2)</f>
        <v>0.95</v>
      </c>
      <c r="AA134" s="5" t="str">
        <f>FIXED(EXP('WinBUGS output'!M133),2)</f>
        <v>0.26</v>
      </c>
      <c r="AB134" s="5" t="str">
        <f>FIXED(EXP('WinBUGS output'!O133),2)</f>
        <v>3.40</v>
      </c>
      <c r="AF134" s="5" t="str">
        <f t="shared" si="10"/>
        <v>Self-help</v>
      </c>
      <c r="AG134" s="5" t="str">
        <f t="shared" si="11"/>
        <v>Combined (Short-term psychodynamic psychotherapies + AD)</v>
      </c>
      <c r="AH134" s="5" t="str">
        <f>FIXED(EXP('WinBUGS output'!X133),2)</f>
        <v>0.41</v>
      </c>
      <c r="AI134" s="5" t="str">
        <f>FIXED(EXP('WinBUGS output'!W133),2)</f>
        <v>0.02</v>
      </c>
      <c r="AJ134" s="5" t="str">
        <f>FIXED(EXP('WinBUGS output'!Y133),2)</f>
        <v>9.47</v>
      </c>
    </row>
    <row r="135" spans="1:36" x14ac:dyDescent="0.25">
      <c r="A135">
        <v>6</v>
      </c>
      <c r="B135">
        <v>13</v>
      </c>
      <c r="C135" s="5" t="str">
        <f>VLOOKUP(A135,'WinBUGS output'!A:C,3,FALSE)</f>
        <v>Amitriptyline</v>
      </c>
      <c r="D135" s="5" t="str">
        <f>VLOOKUP(B135,'WinBUGS output'!A:C,3,FALSE)</f>
        <v>Short-term psychodynamic psychotherapy individual + TAU</v>
      </c>
      <c r="E135" s="5" t="str">
        <f>FIXED('WinBUGS output'!N134,2)</f>
        <v>2.08</v>
      </c>
      <c r="F135" s="5" t="str">
        <f>FIXED('WinBUGS output'!M134,2)</f>
        <v>-1.60</v>
      </c>
      <c r="G135" s="5" t="str">
        <f>FIXED('WinBUGS output'!O134,2)</f>
        <v>6.26</v>
      </c>
      <c r="H135"/>
      <c r="I135"/>
      <c r="J135"/>
      <c r="N135">
        <v>11</v>
      </c>
      <c r="O135">
        <v>18</v>
      </c>
      <c r="P135" s="5" t="str">
        <f>VLOOKUP('Direct lors'!N135,'WinBUGS output'!D:F,3,FALSE)</f>
        <v>Self-help</v>
      </c>
      <c r="Q135" s="5" t="str">
        <f>VLOOKUP('Direct lors'!O135,'WinBUGS output'!D:F,3,FALSE)</f>
        <v>Combined (Long-term psychodynamic psychotherapies + AD)</v>
      </c>
      <c r="R135" s="5" t="str">
        <f>FIXED('WinBUGS output'!X134,2)</f>
        <v>0.52</v>
      </c>
      <c r="S135" s="5" t="str">
        <f>FIXED('WinBUGS output'!W134,2)</f>
        <v>-2.46</v>
      </c>
      <c r="T135" s="5" t="str">
        <f>FIXED('WinBUGS output'!Y134,2)</f>
        <v>3.45</v>
      </c>
      <c r="X135" s="5" t="str">
        <f t="shared" si="8"/>
        <v>Amitriptyline</v>
      </c>
      <c r="Y135" s="5" t="str">
        <f t="shared" si="9"/>
        <v>Short-term psychodynamic psychotherapy individual + TAU</v>
      </c>
      <c r="Z135" s="5" t="str">
        <f>FIXED(EXP('WinBUGS output'!N134),2)</f>
        <v>8.01</v>
      </c>
      <c r="AA135" s="5" t="str">
        <f>FIXED(EXP('WinBUGS output'!M134),2)</f>
        <v>0.20</v>
      </c>
      <c r="AB135" s="5" t="str">
        <f>FIXED(EXP('WinBUGS output'!O134),2)</f>
        <v>523.22</v>
      </c>
      <c r="AF135" s="5" t="str">
        <f t="shared" si="10"/>
        <v>Self-help</v>
      </c>
      <c r="AG135" s="5" t="str">
        <f t="shared" si="11"/>
        <v>Combined (Long-term psychodynamic psychotherapies + AD)</v>
      </c>
      <c r="AH135" s="5" t="str">
        <f>FIXED(EXP('WinBUGS output'!X134),2)</f>
        <v>1.68</v>
      </c>
      <c r="AI135" s="5" t="str">
        <f>FIXED(EXP('WinBUGS output'!W134),2)</f>
        <v>0.09</v>
      </c>
      <c r="AJ135" s="5" t="str">
        <f>FIXED(EXP('WinBUGS output'!Y134),2)</f>
        <v>31.44</v>
      </c>
    </row>
    <row r="136" spans="1:36" x14ac:dyDescent="0.25">
      <c r="A136">
        <v>6</v>
      </c>
      <c r="B136">
        <v>14</v>
      </c>
      <c r="C136" s="5" t="str">
        <f>VLOOKUP(A136,'WinBUGS output'!A:C,3,FALSE)</f>
        <v>Amitriptyline</v>
      </c>
      <c r="D136" s="5" t="str">
        <f>VLOOKUP(B136,'WinBUGS output'!A:C,3,FALSE)</f>
        <v>Long-term psychodynamic psychotherapy individual</v>
      </c>
      <c r="E136" s="5" t="str">
        <f>FIXED('WinBUGS output'!N135,2)</f>
        <v>2.37</v>
      </c>
      <c r="F136" s="5" t="str">
        <f>FIXED('WinBUGS output'!M135,2)</f>
        <v>0.72</v>
      </c>
      <c r="G136" s="5" t="str">
        <f>FIXED('WinBUGS output'!O135,2)</f>
        <v>4.03</v>
      </c>
      <c r="H136"/>
      <c r="I136"/>
      <c r="J136"/>
      <c r="N136">
        <v>12</v>
      </c>
      <c r="O136">
        <v>13</v>
      </c>
      <c r="P136" s="5" t="str">
        <f>VLOOKUP('Direct lors'!N136,'WinBUGS output'!D:F,3,FALSE)</f>
        <v>Interpersonal psychotherapy (IPT)</v>
      </c>
      <c r="Q136" s="5" t="str">
        <f>VLOOKUP('Direct lors'!O136,'WinBUGS output'!D:F,3,FALSE)</f>
        <v>Behavioural therapies (individual)</v>
      </c>
      <c r="R136" s="5" t="str">
        <f>FIXED('WinBUGS output'!X135,2)</f>
        <v>-0.14</v>
      </c>
      <c r="S136" s="5" t="str">
        <f>FIXED('WinBUGS output'!W135,2)</f>
        <v>-2.29</v>
      </c>
      <c r="T136" s="5" t="str">
        <f>FIXED('WinBUGS output'!Y135,2)</f>
        <v>1.97</v>
      </c>
      <c r="X136" s="5" t="str">
        <f t="shared" si="8"/>
        <v>Amitriptyline</v>
      </c>
      <c r="Y136" s="5" t="str">
        <f t="shared" si="9"/>
        <v>Long-term psychodynamic psychotherapy individual</v>
      </c>
      <c r="Z136" s="5" t="str">
        <f>FIXED(EXP('WinBUGS output'!N135),2)</f>
        <v>10.72</v>
      </c>
      <c r="AA136" s="5" t="str">
        <f>FIXED(EXP('WinBUGS output'!M135),2)</f>
        <v>2.05</v>
      </c>
      <c r="AB136" s="5" t="str">
        <f>FIXED(EXP('WinBUGS output'!O135),2)</f>
        <v>55.98</v>
      </c>
      <c r="AF136" s="5" t="str">
        <f t="shared" si="10"/>
        <v>Interpersonal psychotherapy (IPT)</v>
      </c>
      <c r="AG136" s="5" t="str">
        <f t="shared" si="11"/>
        <v>Behavioural therapies (individual)</v>
      </c>
      <c r="AH136" s="5" t="str">
        <f>FIXED(EXP('WinBUGS output'!X135),2)</f>
        <v>0.87</v>
      </c>
      <c r="AI136" s="5" t="str">
        <f>FIXED(EXP('WinBUGS output'!W135),2)</f>
        <v>0.10</v>
      </c>
      <c r="AJ136" s="5" t="str">
        <f>FIXED(EXP('WinBUGS output'!Y135),2)</f>
        <v>7.20</v>
      </c>
    </row>
    <row r="137" spans="1:36" x14ac:dyDescent="0.25">
      <c r="A137">
        <v>6</v>
      </c>
      <c r="B137">
        <v>15</v>
      </c>
      <c r="C137" s="5" t="str">
        <f>VLOOKUP(A137,'WinBUGS output'!A:C,3,FALSE)</f>
        <v>Amitriptyline</v>
      </c>
      <c r="D137" s="5" t="str">
        <f>VLOOKUP(B137,'WinBUGS output'!A:C,3,FALSE)</f>
        <v>Computerised-problem solving therapy with support</v>
      </c>
      <c r="E137" s="5" t="str">
        <f>FIXED('WinBUGS output'!N136,2)</f>
        <v>3.96</v>
      </c>
      <c r="F137" s="5" t="str">
        <f>FIXED('WinBUGS output'!M136,2)</f>
        <v>0.34</v>
      </c>
      <c r="G137" s="5" t="str">
        <f>FIXED('WinBUGS output'!O136,2)</f>
        <v>8.34</v>
      </c>
      <c r="H137"/>
      <c r="I137"/>
      <c r="J137"/>
      <c r="N137">
        <v>12</v>
      </c>
      <c r="O137">
        <v>14</v>
      </c>
      <c r="P137" s="5" t="str">
        <f>VLOOKUP('Direct lors'!N137,'WinBUGS output'!D:F,3,FALSE)</f>
        <v>Interpersonal psychotherapy (IPT)</v>
      </c>
      <c r="Q137" s="5" t="str">
        <f>VLOOKUP('Direct lors'!O137,'WinBUGS output'!D:F,3,FALSE)</f>
        <v>Cognitive and cognitive behavioural therapies (individual) [CBT/CT]</v>
      </c>
      <c r="R137" s="5" t="str">
        <f>FIXED('WinBUGS output'!X136,2)</f>
        <v>-0.09</v>
      </c>
      <c r="S137" s="5" t="str">
        <f>FIXED('WinBUGS output'!W136,2)</f>
        <v>-1.90</v>
      </c>
      <c r="T137" s="5" t="str">
        <f>FIXED('WinBUGS output'!Y136,2)</f>
        <v>1.67</v>
      </c>
      <c r="X137" s="5" t="str">
        <f t="shared" si="8"/>
        <v>Amitriptyline</v>
      </c>
      <c r="Y137" s="5" t="str">
        <f t="shared" si="9"/>
        <v>Computerised-problem solving therapy with support</v>
      </c>
      <c r="Z137" s="5" t="str">
        <f>FIXED(EXP('WinBUGS output'!N136),2)</f>
        <v>52.61</v>
      </c>
      <c r="AA137" s="5" t="str">
        <f>FIXED(EXP('WinBUGS output'!M136),2)</f>
        <v>1.41</v>
      </c>
      <c r="AB137" s="5" t="str">
        <f>FIXED(EXP('WinBUGS output'!O136),2)</f>
        <v>4,204.88</v>
      </c>
      <c r="AF137" s="5" t="str">
        <f t="shared" si="10"/>
        <v>Interpersonal psychotherapy (IPT)</v>
      </c>
      <c r="AG137" s="5" t="str">
        <f t="shared" si="11"/>
        <v>Cognitive and cognitive behavioural therapies (individual) [CBT/CT]</v>
      </c>
      <c r="AH137" s="5" t="str">
        <f>FIXED(EXP('WinBUGS output'!X136),2)</f>
        <v>0.91</v>
      </c>
      <c r="AI137" s="5" t="str">
        <f>FIXED(EXP('WinBUGS output'!W136),2)</f>
        <v>0.15</v>
      </c>
      <c r="AJ137" s="5" t="str">
        <f>FIXED(EXP('WinBUGS output'!Y136),2)</f>
        <v>5.29</v>
      </c>
    </row>
    <row r="138" spans="1:36" x14ac:dyDescent="0.25">
      <c r="A138">
        <v>6</v>
      </c>
      <c r="B138">
        <v>16</v>
      </c>
      <c r="C138" s="5" t="str">
        <f>VLOOKUP(A138,'WinBUGS output'!A:C,3,FALSE)</f>
        <v>Amitriptyline</v>
      </c>
      <c r="D138" s="5" t="str">
        <f>VLOOKUP(B138,'WinBUGS output'!A:C,3,FALSE)</f>
        <v>Computerised-CBT (CCBT)</v>
      </c>
      <c r="E138" s="5" t="str">
        <f>FIXED('WinBUGS output'!N137,2)</f>
        <v>1.52</v>
      </c>
      <c r="F138" s="5" t="str">
        <f>FIXED('WinBUGS output'!M137,2)</f>
        <v>-0.99</v>
      </c>
      <c r="G138" s="5" t="str">
        <f>FIXED('WinBUGS output'!O137,2)</f>
        <v>3.99</v>
      </c>
      <c r="H138"/>
      <c r="I138"/>
      <c r="J138"/>
      <c r="N138">
        <v>12</v>
      </c>
      <c r="O138">
        <v>15</v>
      </c>
      <c r="P138" s="5" t="str">
        <f>VLOOKUP('Direct lors'!N138,'WinBUGS output'!D:F,3,FALSE)</f>
        <v>Interpersonal psychotherapy (IPT)</v>
      </c>
      <c r="Q138" s="5" t="str">
        <f>VLOOKUP('Direct lors'!O138,'WinBUGS output'!D:F,3,FALSE)</f>
        <v>Behavioural, cognitive, or CBT groups</v>
      </c>
      <c r="R138" s="5" t="str">
        <f>FIXED('WinBUGS output'!X137,2)</f>
        <v>-0.48</v>
      </c>
      <c r="S138" s="5" t="str">
        <f>FIXED('WinBUGS output'!W137,2)</f>
        <v>-3.27</v>
      </c>
      <c r="T138" s="5" t="str">
        <f>FIXED('WinBUGS output'!Y137,2)</f>
        <v>2.29</v>
      </c>
      <c r="X138" s="5" t="str">
        <f t="shared" si="8"/>
        <v>Amitriptyline</v>
      </c>
      <c r="Y138" s="5" t="str">
        <f t="shared" si="9"/>
        <v>Computerised-CBT (CCBT)</v>
      </c>
      <c r="Z138" s="5" t="str">
        <f>FIXED(EXP('WinBUGS output'!N137),2)</f>
        <v>4.57</v>
      </c>
      <c r="AA138" s="5" t="str">
        <f>FIXED(EXP('WinBUGS output'!M137),2)</f>
        <v>0.37</v>
      </c>
      <c r="AB138" s="5" t="str">
        <f>FIXED(EXP('WinBUGS output'!O137),2)</f>
        <v>54.00</v>
      </c>
      <c r="AF138" s="5" t="str">
        <f t="shared" si="10"/>
        <v>Interpersonal psychotherapy (IPT)</v>
      </c>
      <c r="AG138" s="5" t="str">
        <f t="shared" si="11"/>
        <v>Behavioural, cognitive, or CBT groups</v>
      </c>
      <c r="AH138" s="5" t="str">
        <f>FIXED(EXP('WinBUGS output'!X137),2)</f>
        <v>0.62</v>
      </c>
      <c r="AI138" s="5" t="str">
        <f>FIXED(EXP('WinBUGS output'!W137),2)</f>
        <v>0.04</v>
      </c>
      <c r="AJ138" s="5" t="str">
        <f>FIXED(EXP('WinBUGS output'!Y137),2)</f>
        <v>9.84</v>
      </c>
    </row>
    <row r="139" spans="1:36" x14ac:dyDescent="0.25">
      <c r="A139">
        <v>6</v>
      </c>
      <c r="B139">
        <v>17</v>
      </c>
      <c r="C139" s="5" t="str">
        <f>VLOOKUP(A139,'WinBUGS output'!A:C,3,FALSE)</f>
        <v>Amitriptyline</v>
      </c>
      <c r="D139" s="5" t="str">
        <f>VLOOKUP(B139,'WinBUGS output'!A:C,3,FALSE)</f>
        <v>Computerised-CBT (CCBT) + TAU</v>
      </c>
      <c r="E139" s="5" t="str">
        <f>FIXED('WinBUGS output'!N138,2)</f>
        <v>1.37</v>
      </c>
      <c r="F139" s="5" t="str">
        <f>FIXED('WinBUGS output'!M138,2)</f>
        <v>-1.14</v>
      </c>
      <c r="G139" s="5" t="str">
        <f>FIXED('WinBUGS output'!O138,2)</f>
        <v>3.84</v>
      </c>
      <c r="H139"/>
      <c r="I139"/>
      <c r="J139"/>
      <c r="N139">
        <v>12</v>
      </c>
      <c r="O139">
        <v>16</v>
      </c>
      <c r="P139" s="5" t="str">
        <f>VLOOKUP('Direct lors'!N139,'WinBUGS output'!D:F,3,FALSE)</f>
        <v>Interpersonal psychotherapy (IPT)</v>
      </c>
      <c r="Q139" s="5" t="str">
        <f>VLOOKUP('Direct lors'!O139,'WinBUGS output'!D:F,3,FALSE)</f>
        <v>Combined (Cognitive and cognitive behavioural therapies individual + AD)</v>
      </c>
      <c r="R139" s="5" t="str">
        <f>FIXED('WinBUGS output'!X138,2)</f>
        <v>-1.87</v>
      </c>
      <c r="S139" s="5" t="str">
        <f>FIXED('WinBUGS output'!W138,2)</f>
        <v>-4.20</v>
      </c>
      <c r="T139" s="5" t="str">
        <f>FIXED('WinBUGS output'!Y138,2)</f>
        <v>0.47</v>
      </c>
      <c r="X139" s="5" t="str">
        <f t="shared" si="8"/>
        <v>Amitriptyline</v>
      </c>
      <c r="Y139" s="5" t="str">
        <f t="shared" si="9"/>
        <v>Computerised-CBT (CCBT) + TAU</v>
      </c>
      <c r="Z139" s="5" t="str">
        <f>FIXED(EXP('WinBUGS output'!N138),2)</f>
        <v>3.95</v>
      </c>
      <c r="AA139" s="5" t="str">
        <f>FIXED(EXP('WinBUGS output'!M138),2)</f>
        <v>0.32</v>
      </c>
      <c r="AB139" s="5" t="str">
        <f>FIXED(EXP('WinBUGS output'!O138),2)</f>
        <v>46.71</v>
      </c>
      <c r="AF139" s="5" t="str">
        <f t="shared" si="10"/>
        <v>Interpersonal psychotherapy (IPT)</v>
      </c>
      <c r="AG139" s="5" t="str">
        <f t="shared" si="11"/>
        <v>Combined (Cognitive and cognitive behavioural therapies individual + AD)</v>
      </c>
      <c r="AH139" s="5" t="str">
        <f>FIXED(EXP('WinBUGS output'!X138),2)</f>
        <v>0.15</v>
      </c>
      <c r="AI139" s="5" t="str">
        <f>FIXED(EXP('WinBUGS output'!W138),2)</f>
        <v>0.01</v>
      </c>
      <c r="AJ139" s="5" t="str">
        <f>FIXED(EXP('WinBUGS output'!Y138),2)</f>
        <v>1.59</v>
      </c>
    </row>
    <row r="140" spans="1:36" x14ac:dyDescent="0.25">
      <c r="A140">
        <v>6</v>
      </c>
      <c r="B140">
        <v>18</v>
      </c>
      <c r="C140" s="5" t="str">
        <f>VLOOKUP(A140,'WinBUGS output'!A:C,3,FALSE)</f>
        <v>Amitriptyline</v>
      </c>
      <c r="D140" s="5" t="str">
        <f>VLOOKUP(B140,'WinBUGS output'!A:C,3,FALSE)</f>
        <v>Computerised-problem solving therapy</v>
      </c>
      <c r="E140" s="5" t="str">
        <f>FIXED('WinBUGS output'!N139,2)</f>
        <v>1.45</v>
      </c>
      <c r="F140" s="5" t="str">
        <f>FIXED('WinBUGS output'!M139,2)</f>
        <v>-1.12</v>
      </c>
      <c r="G140" s="5" t="str">
        <f>FIXED('WinBUGS output'!O139,2)</f>
        <v>4.01</v>
      </c>
      <c r="H140"/>
      <c r="I140"/>
      <c r="J140"/>
      <c r="N140">
        <v>12</v>
      </c>
      <c r="O140">
        <v>17</v>
      </c>
      <c r="P140" s="5" t="str">
        <f>VLOOKUP('Direct lors'!N140,'WinBUGS output'!D:F,3,FALSE)</f>
        <v>Interpersonal psychotherapy (IPT)</v>
      </c>
      <c r="Q140" s="5" t="str">
        <f>VLOOKUP('Direct lors'!O140,'WinBUGS output'!D:F,3,FALSE)</f>
        <v>Combined (Short-term psychodynamic psychotherapies + AD)</v>
      </c>
      <c r="R140" s="5" t="str">
        <f>FIXED('WinBUGS output'!X139,2)</f>
        <v>-1.88</v>
      </c>
      <c r="S140" s="5" t="str">
        <f>FIXED('WinBUGS output'!W139,2)</f>
        <v>-4.87</v>
      </c>
      <c r="T140" s="5" t="str">
        <f>FIXED('WinBUGS output'!Y139,2)</f>
        <v>1.11</v>
      </c>
      <c r="X140" s="5" t="str">
        <f t="shared" si="8"/>
        <v>Amitriptyline</v>
      </c>
      <c r="Y140" s="5" t="str">
        <f t="shared" si="9"/>
        <v>Computerised-problem solving therapy</v>
      </c>
      <c r="Z140" s="5" t="str">
        <f>FIXED(EXP('WinBUGS output'!N139),2)</f>
        <v>4.28</v>
      </c>
      <c r="AA140" s="5" t="str">
        <f>FIXED(EXP('WinBUGS output'!M139),2)</f>
        <v>0.33</v>
      </c>
      <c r="AB140" s="5" t="str">
        <f>FIXED(EXP('WinBUGS output'!O139),2)</f>
        <v>54.87</v>
      </c>
      <c r="AF140" s="5" t="str">
        <f t="shared" si="10"/>
        <v>Interpersonal psychotherapy (IPT)</v>
      </c>
      <c r="AG140" s="5" t="str">
        <f t="shared" si="11"/>
        <v>Combined (Short-term psychodynamic psychotherapies + AD)</v>
      </c>
      <c r="AH140" s="5" t="str">
        <f>FIXED(EXP('WinBUGS output'!X139),2)</f>
        <v>0.15</v>
      </c>
      <c r="AI140" s="5" t="str">
        <f>FIXED(EXP('WinBUGS output'!W139),2)</f>
        <v>0.01</v>
      </c>
      <c r="AJ140" s="5" t="str">
        <f>FIXED(EXP('WinBUGS output'!Y139),2)</f>
        <v>3.03</v>
      </c>
    </row>
    <row r="141" spans="1:36" x14ac:dyDescent="0.25">
      <c r="A141">
        <v>6</v>
      </c>
      <c r="B141">
        <v>19</v>
      </c>
      <c r="C141" s="5" t="str">
        <f>VLOOKUP(A141,'WinBUGS output'!A:C,3,FALSE)</f>
        <v>Amitriptyline</v>
      </c>
      <c r="D141" s="5" t="str">
        <f>VLOOKUP(B141,'WinBUGS output'!A:C,3,FALSE)</f>
        <v>Interpersonal psychotherapy (IPT)</v>
      </c>
      <c r="E141" s="5" t="str">
        <f>FIXED('WinBUGS output'!N140,2)</f>
        <v>2.45</v>
      </c>
      <c r="F141" s="5" t="str">
        <f>FIXED('WinBUGS output'!M140,2)</f>
        <v>0.21</v>
      </c>
      <c r="G141" s="5" t="str">
        <f>FIXED('WinBUGS output'!O140,2)</f>
        <v>4.69</v>
      </c>
      <c r="H141"/>
      <c r="I141"/>
      <c r="J141"/>
      <c r="N141">
        <v>12</v>
      </c>
      <c r="O141">
        <v>18</v>
      </c>
      <c r="P141" s="5" t="str">
        <f>VLOOKUP('Direct lors'!N141,'WinBUGS output'!D:F,3,FALSE)</f>
        <v>Interpersonal psychotherapy (IPT)</v>
      </c>
      <c r="Q141" s="5" t="str">
        <f>VLOOKUP('Direct lors'!O141,'WinBUGS output'!D:F,3,FALSE)</f>
        <v>Combined (Long-term psychodynamic psychotherapies + AD)</v>
      </c>
      <c r="R141" s="5" t="str">
        <f>FIXED('WinBUGS output'!X140,2)</f>
        <v>-0.48</v>
      </c>
      <c r="S141" s="5" t="str">
        <f>FIXED('WinBUGS output'!W140,2)</f>
        <v>-3.32</v>
      </c>
      <c r="T141" s="5" t="str">
        <f>FIXED('WinBUGS output'!Y140,2)</f>
        <v>2.32</v>
      </c>
      <c r="X141" s="5" t="str">
        <f t="shared" si="8"/>
        <v>Amitriptyline</v>
      </c>
      <c r="Y141" s="5" t="str">
        <f t="shared" si="9"/>
        <v>Interpersonal psychotherapy (IPT)</v>
      </c>
      <c r="Z141" s="5" t="str">
        <f>FIXED(EXP('WinBUGS output'!N140),2)</f>
        <v>11.53</v>
      </c>
      <c r="AA141" s="5" t="str">
        <f>FIXED(EXP('WinBUGS output'!M140),2)</f>
        <v>1.23</v>
      </c>
      <c r="AB141" s="5" t="str">
        <f>FIXED(EXP('WinBUGS output'!O140),2)</f>
        <v>109.18</v>
      </c>
      <c r="AF141" s="5" t="str">
        <f t="shared" si="10"/>
        <v>Interpersonal psychotherapy (IPT)</v>
      </c>
      <c r="AG141" s="5" t="str">
        <f t="shared" si="11"/>
        <v>Combined (Long-term psychodynamic psychotherapies + AD)</v>
      </c>
      <c r="AH141" s="5" t="str">
        <f>FIXED(EXP('WinBUGS output'!X140),2)</f>
        <v>0.62</v>
      </c>
      <c r="AI141" s="5" t="str">
        <f>FIXED(EXP('WinBUGS output'!W140),2)</f>
        <v>0.04</v>
      </c>
      <c r="AJ141" s="5" t="str">
        <f>FIXED(EXP('WinBUGS output'!Y140),2)</f>
        <v>10.17</v>
      </c>
    </row>
    <row r="142" spans="1:36" x14ac:dyDescent="0.25">
      <c r="A142">
        <v>6</v>
      </c>
      <c r="B142">
        <v>20</v>
      </c>
      <c r="C142" s="5" t="str">
        <f>VLOOKUP(A142,'WinBUGS output'!A:C,3,FALSE)</f>
        <v>Amitriptyline</v>
      </c>
      <c r="D142" s="5" t="str">
        <f>VLOOKUP(B142,'WinBUGS output'!A:C,3,FALSE)</f>
        <v>Behavioural activation (BA)</v>
      </c>
      <c r="E142" s="5" t="str">
        <f>FIXED('WinBUGS output'!N141,2)</f>
        <v>2.29</v>
      </c>
      <c r="F142" s="5" t="str">
        <f>FIXED('WinBUGS output'!M141,2)</f>
        <v>0.21</v>
      </c>
      <c r="G142" s="5" t="str">
        <f>FIXED('WinBUGS output'!O141,2)</f>
        <v>4.38</v>
      </c>
      <c r="H142"/>
      <c r="I142"/>
      <c r="J142"/>
      <c r="N142">
        <v>13</v>
      </c>
      <c r="O142">
        <v>14</v>
      </c>
      <c r="P142" s="5" t="str">
        <f>VLOOKUP('Direct lors'!N142,'WinBUGS output'!D:F,3,FALSE)</f>
        <v>Behavioural therapies (individual)</v>
      </c>
      <c r="Q142" s="5" t="str">
        <f>VLOOKUP('Direct lors'!O142,'WinBUGS output'!D:F,3,FALSE)</f>
        <v>Cognitive and cognitive behavioural therapies (individual) [CBT/CT]</v>
      </c>
      <c r="R142" s="5" t="str">
        <f>FIXED('WinBUGS output'!X141,2)</f>
        <v>0.04</v>
      </c>
      <c r="S142" s="5" t="str">
        <f>FIXED('WinBUGS output'!W141,2)</f>
        <v>-1.40</v>
      </c>
      <c r="T142" s="5" t="str">
        <f>FIXED('WinBUGS output'!Y141,2)</f>
        <v>1.47</v>
      </c>
      <c r="X142" s="5" t="str">
        <f t="shared" si="8"/>
        <v>Amitriptyline</v>
      </c>
      <c r="Y142" s="5" t="str">
        <f t="shared" si="9"/>
        <v>Behavioural activation (BA)</v>
      </c>
      <c r="Z142" s="5" t="str">
        <f>FIXED(EXP('WinBUGS output'!N141),2)</f>
        <v>9.89</v>
      </c>
      <c r="AA142" s="5" t="str">
        <f>FIXED(EXP('WinBUGS output'!M141),2)</f>
        <v>1.24</v>
      </c>
      <c r="AB142" s="5" t="str">
        <f>FIXED(EXP('WinBUGS output'!O141),2)</f>
        <v>79.44</v>
      </c>
      <c r="AF142" s="5" t="str">
        <f t="shared" si="10"/>
        <v>Behavioural therapies (individual)</v>
      </c>
      <c r="AG142" s="5" t="str">
        <f t="shared" si="11"/>
        <v>Cognitive and cognitive behavioural therapies (individual) [CBT/CT]</v>
      </c>
      <c r="AH142" s="5" t="str">
        <f>FIXED(EXP('WinBUGS output'!X141),2)</f>
        <v>1.04</v>
      </c>
      <c r="AI142" s="5" t="str">
        <f>FIXED(EXP('WinBUGS output'!W141),2)</f>
        <v>0.25</v>
      </c>
      <c r="AJ142" s="5" t="str">
        <f>FIXED(EXP('WinBUGS output'!Y141),2)</f>
        <v>4.34</v>
      </c>
    </row>
    <row r="143" spans="1:36" x14ac:dyDescent="0.25">
      <c r="A143">
        <v>6</v>
      </c>
      <c r="B143">
        <v>21</v>
      </c>
      <c r="C143" s="5" t="str">
        <f>VLOOKUP(A143,'WinBUGS output'!A:C,3,FALSE)</f>
        <v>Amitriptyline</v>
      </c>
      <c r="D143" s="5" t="str">
        <f>VLOOKUP(B143,'WinBUGS output'!A:C,3,FALSE)</f>
        <v>Behavioural activation (BA) + TAU</v>
      </c>
      <c r="E143" s="5" t="str">
        <f>FIXED('WinBUGS output'!N142,2)</f>
        <v>2.32</v>
      </c>
      <c r="F143" s="5" t="str">
        <f>FIXED('WinBUGS output'!M142,2)</f>
        <v>0.09</v>
      </c>
      <c r="G143" s="5" t="str">
        <f>FIXED('WinBUGS output'!O142,2)</f>
        <v>4.54</v>
      </c>
      <c r="H143"/>
      <c r="I143"/>
      <c r="J143"/>
      <c r="N143">
        <v>13</v>
      </c>
      <c r="O143">
        <v>15</v>
      </c>
      <c r="P143" s="5" t="str">
        <f>VLOOKUP('Direct lors'!N143,'WinBUGS output'!D:F,3,FALSE)</f>
        <v>Behavioural therapies (individual)</v>
      </c>
      <c r="Q143" s="5" t="str">
        <f>VLOOKUP('Direct lors'!O143,'WinBUGS output'!D:F,3,FALSE)</f>
        <v>Behavioural, cognitive, or CBT groups</v>
      </c>
      <c r="R143" s="5" t="str">
        <f>FIXED('WinBUGS output'!X142,2)</f>
        <v>-0.34</v>
      </c>
      <c r="S143" s="5" t="str">
        <f>FIXED('WinBUGS output'!W142,2)</f>
        <v>-2.57</v>
      </c>
      <c r="T143" s="5" t="str">
        <f>FIXED('WinBUGS output'!Y142,2)</f>
        <v>1.83</v>
      </c>
      <c r="X143" s="5" t="str">
        <f t="shared" si="8"/>
        <v>Amitriptyline</v>
      </c>
      <c r="Y143" s="5" t="str">
        <f t="shared" si="9"/>
        <v>Behavioural activation (BA) + TAU</v>
      </c>
      <c r="Z143" s="5" t="str">
        <f>FIXED(EXP('WinBUGS output'!N142),2)</f>
        <v>10.19</v>
      </c>
      <c r="AA143" s="5" t="str">
        <f>FIXED(EXP('WinBUGS output'!M142),2)</f>
        <v>1.10</v>
      </c>
      <c r="AB143" s="5" t="str">
        <f>FIXED(EXP('WinBUGS output'!O142),2)</f>
        <v>93.78</v>
      </c>
      <c r="AF143" s="5" t="str">
        <f t="shared" si="10"/>
        <v>Behavioural therapies (individual)</v>
      </c>
      <c r="AG143" s="5" t="str">
        <f t="shared" si="11"/>
        <v>Behavioural, cognitive, or CBT groups</v>
      </c>
      <c r="AH143" s="5" t="str">
        <f>FIXED(EXP('WinBUGS output'!X142),2)</f>
        <v>0.71</v>
      </c>
      <c r="AI143" s="5" t="str">
        <f>FIXED(EXP('WinBUGS output'!W142),2)</f>
        <v>0.08</v>
      </c>
      <c r="AJ143" s="5" t="str">
        <f>FIXED(EXP('WinBUGS output'!Y142),2)</f>
        <v>6.25</v>
      </c>
    </row>
    <row r="144" spans="1:36" x14ac:dyDescent="0.25">
      <c r="A144">
        <v>6</v>
      </c>
      <c r="B144">
        <v>22</v>
      </c>
      <c r="C144" s="5" t="str">
        <f>VLOOKUP(A144,'WinBUGS output'!A:C,3,FALSE)</f>
        <v>Amitriptyline</v>
      </c>
      <c r="D144" s="5" t="str">
        <f>VLOOKUP(B144,'WinBUGS output'!A:C,3,FALSE)</f>
        <v>CBT individual (under 15 sessions) + TAU</v>
      </c>
      <c r="E144" s="5" t="str">
        <f>FIXED('WinBUGS output'!N143,2)</f>
        <v>2.26</v>
      </c>
      <c r="F144" s="5" t="str">
        <f>FIXED('WinBUGS output'!M143,2)</f>
        <v>0.32</v>
      </c>
      <c r="G144" s="5" t="str">
        <f>FIXED('WinBUGS output'!O143,2)</f>
        <v>4.18</v>
      </c>
      <c r="H144"/>
      <c r="I144"/>
      <c r="J144"/>
      <c r="N144">
        <v>13</v>
      </c>
      <c r="O144">
        <v>16</v>
      </c>
      <c r="P144" s="5" t="str">
        <f>VLOOKUP('Direct lors'!N144,'WinBUGS output'!D:F,3,FALSE)</f>
        <v>Behavioural therapies (individual)</v>
      </c>
      <c r="Q144" s="5" t="str">
        <f>VLOOKUP('Direct lors'!O144,'WinBUGS output'!D:F,3,FALSE)</f>
        <v>Combined (Cognitive and cognitive behavioural therapies individual + AD)</v>
      </c>
      <c r="R144" s="5" t="str">
        <f>FIXED('WinBUGS output'!X143,2)</f>
        <v>-1.74</v>
      </c>
      <c r="S144" s="5" t="str">
        <f>FIXED('WinBUGS output'!W143,2)</f>
        <v>-3.88</v>
      </c>
      <c r="T144" s="5" t="str">
        <f>FIXED('WinBUGS output'!Y143,2)</f>
        <v>0.42</v>
      </c>
      <c r="X144" s="5" t="str">
        <f t="shared" si="8"/>
        <v>Amitriptyline</v>
      </c>
      <c r="Y144" s="5" t="str">
        <f t="shared" si="9"/>
        <v>CBT individual (under 15 sessions) + TAU</v>
      </c>
      <c r="Z144" s="5" t="str">
        <f>FIXED(EXP('WinBUGS output'!N143),2)</f>
        <v>9.61</v>
      </c>
      <c r="AA144" s="5" t="str">
        <f>FIXED(EXP('WinBUGS output'!M143),2)</f>
        <v>1.37</v>
      </c>
      <c r="AB144" s="5" t="str">
        <f>FIXED(EXP('WinBUGS output'!O143),2)</f>
        <v>65.43</v>
      </c>
      <c r="AF144" s="5" t="str">
        <f t="shared" si="10"/>
        <v>Behavioural therapies (individual)</v>
      </c>
      <c r="AG144" s="5" t="str">
        <f t="shared" si="11"/>
        <v>Combined (Cognitive and cognitive behavioural therapies individual + AD)</v>
      </c>
      <c r="AH144" s="5" t="str">
        <f>FIXED(EXP('WinBUGS output'!X143),2)</f>
        <v>0.18</v>
      </c>
      <c r="AI144" s="5" t="str">
        <f>FIXED(EXP('WinBUGS output'!W143),2)</f>
        <v>0.02</v>
      </c>
      <c r="AJ144" s="5" t="str">
        <f>FIXED(EXP('WinBUGS output'!Y143),2)</f>
        <v>1.53</v>
      </c>
    </row>
    <row r="145" spans="1:36" x14ac:dyDescent="0.25">
      <c r="A145">
        <v>6</v>
      </c>
      <c r="B145">
        <v>23</v>
      </c>
      <c r="C145" s="5" t="str">
        <f>VLOOKUP(A145,'WinBUGS output'!A:C,3,FALSE)</f>
        <v>Amitriptyline</v>
      </c>
      <c r="D145" s="5" t="str">
        <f>VLOOKUP(B145,'WinBUGS output'!A:C,3,FALSE)</f>
        <v>CBT individual (over 15 sessions)</v>
      </c>
      <c r="E145" s="5" t="str">
        <f>FIXED('WinBUGS output'!N144,2)</f>
        <v>2.42</v>
      </c>
      <c r="F145" s="5" t="str">
        <f>FIXED('WinBUGS output'!M144,2)</f>
        <v>0.74</v>
      </c>
      <c r="G145" s="5" t="str">
        <f>FIXED('WinBUGS output'!O144,2)</f>
        <v>4.14</v>
      </c>
      <c r="H145"/>
      <c r="I145"/>
      <c r="J145"/>
      <c r="N145">
        <v>13</v>
      </c>
      <c r="O145">
        <v>17</v>
      </c>
      <c r="P145" s="5" t="str">
        <f>VLOOKUP('Direct lors'!N145,'WinBUGS output'!D:F,3,FALSE)</f>
        <v>Behavioural therapies (individual)</v>
      </c>
      <c r="Q145" s="5" t="str">
        <f>VLOOKUP('Direct lors'!O145,'WinBUGS output'!D:F,3,FALSE)</f>
        <v>Combined (Short-term psychodynamic psychotherapies + AD)</v>
      </c>
      <c r="R145" s="5" t="str">
        <f>FIXED('WinBUGS output'!X144,2)</f>
        <v>-1.74</v>
      </c>
      <c r="S145" s="5" t="str">
        <f>FIXED('WinBUGS output'!W144,2)</f>
        <v>-4.57</v>
      </c>
      <c r="T145" s="5" t="str">
        <f>FIXED('WinBUGS output'!Y144,2)</f>
        <v>1.09</v>
      </c>
      <c r="X145" s="5" t="str">
        <f t="shared" si="8"/>
        <v>Amitriptyline</v>
      </c>
      <c r="Y145" s="5" t="str">
        <f t="shared" si="9"/>
        <v>CBT individual (over 15 sessions)</v>
      </c>
      <c r="Z145" s="5" t="str">
        <f>FIXED(EXP('WinBUGS output'!N144),2)</f>
        <v>11.28</v>
      </c>
      <c r="AA145" s="5" t="str">
        <f>FIXED(EXP('WinBUGS output'!M144),2)</f>
        <v>2.10</v>
      </c>
      <c r="AB145" s="5" t="str">
        <f>FIXED(EXP('WinBUGS output'!O144),2)</f>
        <v>62.68</v>
      </c>
      <c r="AF145" s="5" t="str">
        <f t="shared" si="10"/>
        <v>Behavioural therapies (individual)</v>
      </c>
      <c r="AG145" s="5" t="str">
        <f t="shared" si="11"/>
        <v>Combined (Short-term psychodynamic psychotherapies + AD)</v>
      </c>
      <c r="AH145" s="5" t="str">
        <f>FIXED(EXP('WinBUGS output'!X144),2)</f>
        <v>0.18</v>
      </c>
      <c r="AI145" s="5" t="str">
        <f>FIXED(EXP('WinBUGS output'!W144),2)</f>
        <v>0.01</v>
      </c>
      <c r="AJ145" s="5" t="str">
        <f>FIXED(EXP('WinBUGS output'!Y144),2)</f>
        <v>2.97</v>
      </c>
    </row>
    <row r="146" spans="1:36" x14ac:dyDescent="0.25">
      <c r="A146">
        <v>6</v>
      </c>
      <c r="B146">
        <v>24</v>
      </c>
      <c r="C146" s="5" t="str">
        <f>VLOOKUP(A146,'WinBUGS output'!A:C,3,FALSE)</f>
        <v>Amitriptyline</v>
      </c>
      <c r="D146" s="5" t="str">
        <f>VLOOKUP(B146,'WinBUGS output'!A:C,3,FALSE)</f>
        <v>CBT group (over 15 sessions) + TAU</v>
      </c>
      <c r="E146" s="5" t="str">
        <f>FIXED('WinBUGS output'!N145,2)</f>
        <v>1.96</v>
      </c>
      <c r="F146" s="5" t="str">
        <f>FIXED('WinBUGS output'!M145,2)</f>
        <v>-0.73</v>
      </c>
      <c r="G146" s="5" t="str">
        <f>FIXED('WinBUGS output'!O145,2)</f>
        <v>4.66</v>
      </c>
      <c r="H146"/>
      <c r="I146"/>
      <c r="J146"/>
      <c r="N146">
        <v>13</v>
      </c>
      <c r="O146">
        <v>18</v>
      </c>
      <c r="P146" s="5" t="str">
        <f>VLOOKUP('Direct lors'!N146,'WinBUGS output'!D:F,3,FALSE)</f>
        <v>Behavioural therapies (individual)</v>
      </c>
      <c r="Q146" s="5" t="str">
        <f>VLOOKUP('Direct lors'!O146,'WinBUGS output'!D:F,3,FALSE)</f>
        <v>Combined (Long-term psychodynamic psychotherapies + AD)</v>
      </c>
      <c r="R146" s="5" t="str">
        <f>FIXED('WinBUGS output'!X145,2)</f>
        <v>-0.34</v>
      </c>
      <c r="S146" s="5" t="str">
        <f>FIXED('WinBUGS output'!W145,2)</f>
        <v>-3.03</v>
      </c>
      <c r="T146" s="5" t="str">
        <f>FIXED('WinBUGS output'!Y145,2)</f>
        <v>2.31</v>
      </c>
      <c r="X146" s="5" t="str">
        <f t="shared" si="8"/>
        <v>Amitriptyline</v>
      </c>
      <c r="Y146" s="5" t="str">
        <f t="shared" si="9"/>
        <v>CBT group (over 15 sessions) + TAU</v>
      </c>
      <c r="Z146" s="5" t="str">
        <f>FIXED(EXP('WinBUGS output'!N145),2)</f>
        <v>7.09</v>
      </c>
      <c r="AA146" s="5" t="str">
        <f>FIXED(EXP('WinBUGS output'!M145),2)</f>
        <v>0.48</v>
      </c>
      <c r="AB146" s="5" t="str">
        <f>FIXED(EXP('WinBUGS output'!O145),2)</f>
        <v>105.74</v>
      </c>
      <c r="AF146" s="5" t="str">
        <f t="shared" si="10"/>
        <v>Behavioural therapies (individual)</v>
      </c>
      <c r="AG146" s="5" t="str">
        <f t="shared" si="11"/>
        <v>Combined (Long-term psychodynamic psychotherapies + AD)</v>
      </c>
      <c r="AH146" s="5" t="str">
        <f>FIXED(EXP('WinBUGS output'!X145),2)</f>
        <v>0.71</v>
      </c>
      <c r="AI146" s="5" t="str">
        <f>FIXED(EXP('WinBUGS output'!W145),2)</f>
        <v>0.05</v>
      </c>
      <c r="AJ146" s="5" t="str">
        <f>FIXED(EXP('WinBUGS output'!Y145),2)</f>
        <v>10.05</v>
      </c>
    </row>
    <row r="147" spans="1:36" x14ac:dyDescent="0.25">
      <c r="A147">
        <v>6</v>
      </c>
      <c r="B147">
        <v>25</v>
      </c>
      <c r="C147" s="5" t="str">
        <f>VLOOKUP(A147,'WinBUGS output'!A:C,3,FALSE)</f>
        <v>Amitriptyline</v>
      </c>
      <c r="D147" s="5" t="str">
        <f>VLOOKUP(B147,'WinBUGS output'!A:C,3,FALSE)</f>
        <v>CBT individual (under 15 sessions) + escitalopram</v>
      </c>
      <c r="E147" s="5" t="str">
        <f>FIXED('WinBUGS output'!N146,2)</f>
        <v>0.51</v>
      </c>
      <c r="F147" s="5" t="str">
        <f>FIXED('WinBUGS output'!M146,2)</f>
        <v>-1.03</v>
      </c>
      <c r="G147" s="5" t="str">
        <f>FIXED('WinBUGS output'!O146,2)</f>
        <v>2.08</v>
      </c>
      <c r="H147"/>
      <c r="I147"/>
      <c r="J147"/>
      <c r="N147">
        <v>14</v>
      </c>
      <c r="O147">
        <v>15</v>
      </c>
      <c r="P147" s="5" t="str">
        <f>VLOOKUP('Direct lors'!N147,'WinBUGS output'!D:F,3,FALSE)</f>
        <v>Cognitive and cognitive behavioural therapies (individual) [CBT/CT]</v>
      </c>
      <c r="Q147" s="5" t="str">
        <f>VLOOKUP('Direct lors'!O147,'WinBUGS output'!D:F,3,FALSE)</f>
        <v>Behavioural, cognitive, or CBT groups</v>
      </c>
      <c r="R147" s="5" t="str">
        <f>FIXED('WinBUGS output'!X146,2)</f>
        <v>-0.38</v>
      </c>
      <c r="S147" s="5" t="str">
        <f>FIXED('WinBUGS output'!W146,2)</f>
        <v>-2.58</v>
      </c>
      <c r="T147" s="5" t="str">
        <f>FIXED('WinBUGS output'!Y146,2)</f>
        <v>1.82</v>
      </c>
      <c r="X147" s="5" t="str">
        <f t="shared" si="8"/>
        <v>Amitriptyline</v>
      </c>
      <c r="Y147" s="5" t="str">
        <f t="shared" si="9"/>
        <v>CBT individual (under 15 sessions) + escitalopram</v>
      </c>
      <c r="Z147" s="5" t="str">
        <f>FIXED(EXP('WinBUGS output'!N146),2)</f>
        <v>1.67</v>
      </c>
      <c r="AA147" s="5" t="str">
        <f>FIXED(EXP('WinBUGS output'!M146),2)</f>
        <v>0.36</v>
      </c>
      <c r="AB147" s="5" t="str">
        <f>FIXED(EXP('WinBUGS output'!O146),2)</f>
        <v>7.97</v>
      </c>
      <c r="AF147" s="5" t="str">
        <f t="shared" si="10"/>
        <v>Cognitive and cognitive behavioural therapies (individual) [CBT/CT]</v>
      </c>
      <c r="AG147" s="5" t="str">
        <f t="shared" si="11"/>
        <v>Behavioural, cognitive, or CBT groups</v>
      </c>
      <c r="AH147" s="5" t="str">
        <f>FIXED(EXP('WinBUGS output'!X146),2)</f>
        <v>0.68</v>
      </c>
      <c r="AI147" s="5" t="str">
        <f>FIXED(EXP('WinBUGS output'!W146),2)</f>
        <v>0.08</v>
      </c>
      <c r="AJ147" s="5" t="str">
        <f>FIXED(EXP('WinBUGS output'!Y146),2)</f>
        <v>6.18</v>
      </c>
    </row>
    <row r="148" spans="1:36" x14ac:dyDescent="0.25">
      <c r="A148">
        <v>6</v>
      </c>
      <c r="B148">
        <v>26</v>
      </c>
      <c r="C148" s="5" t="str">
        <f>VLOOKUP(A148,'WinBUGS output'!A:C,3,FALSE)</f>
        <v>Amitriptyline</v>
      </c>
      <c r="D148" s="5" t="str">
        <f>VLOOKUP(B148,'WinBUGS output'!A:C,3,FALSE)</f>
        <v>CBT individual (over 15 sessions) + amitriptyline</v>
      </c>
      <c r="E148" s="5" t="str">
        <f>FIXED('WinBUGS output'!N147,2)</f>
        <v>0.64</v>
      </c>
      <c r="F148" s="5" t="str">
        <f>FIXED('WinBUGS output'!M147,2)</f>
        <v>-1.06</v>
      </c>
      <c r="G148" s="5" t="str">
        <f>FIXED('WinBUGS output'!O147,2)</f>
        <v>2.37</v>
      </c>
      <c r="H148"/>
      <c r="I148"/>
      <c r="J148"/>
      <c r="N148">
        <v>14</v>
      </c>
      <c r="O148">
        <v>16</v>
      </c>
      <c r="P148" s="5" t="str">
        <f>VLOOKUP('Direct lors'!N148,'WinBUGS output'!D:F,3,FALSE)</f>
        <v>Cognitive and cognitive behavioural therapies (individual) [CBT/CT]</v>
      </c>
      <c r="Q148" s="5" t="str">
        <f>VLOOKUP('Direct lors'!O148,'WinBUGS output'!D:F,3,FALSE)</f>
        <v>Combined (Cognitive and cognitive behavioural therapies individual + AD)</v>
      </c>
      <c r="R148" s="5" t="str">
        <f>FIXED('WinBUGS output'!X147,2)</f>
        <v>-1.77</v>
      </c>
      <c r="S148" s="5" t="str">
        <f>FIXED('WinBUGS output'!W147,2)</f>
        <v>-3.59</v>
      </c>
      <c r="T148" s="5" t="str">
        <f>FIXED('WinBUGS output'!Y147,2)</f>
        <v>0.06</v>
      </c>
      <c r="X148" s="5" t="str">
        <f t="shared" si="8"/>
        <v>Amitriptyline</v>
      </c>
      <c r="Y148" s="5" t="str">
        <f t="shared" si="9"/>
        <v>CBT individual (over 15 sessions) + amitriptyline</v>
      </c>
      <c r="Z148" s="5" t="str">
        <f>FIXED(EXP('WinBUGS output'!N147),2)</f>
        <v>1.89</v>
      </c>
      <c r="AA148" s="5" t="str">
        <f>FIXED(EXP('WinBUGS output'!M147),2)</f>
        <v>0.35</v>
      </c>
      <c r="AB148" s="5" t="str">
        <f>FIXED(EXP('WinBUGS output'!O147),2)</f>
        <v>10.67</v>
      </c>
      <c r="AF148" s="5" t="str">
        <f t="shared" si="10"/>
        <v>Cognitive and cognitive behavioural therapies (individual) [CBT/CT]</v>
      </c>
      <c r="AG148" s="5" t="str">
        <f t="shared" si="11"/>
        <v>Combined (Cognitive and cognitive behavioural therapies individual + AD)</v>
      </c>
      <c r="AH148" s="5" t="str">
        <f>FIXED(EXP('WinBUGS output'!X147),2)</f>
        <v>0.17</v>
      </c>
      <c r="AI148" s="5" t="str">
        <f>FIXED(EXP('WinBUGS output'!W147),2)</f>
        <v>0.03</v>
      </c>
      <c r="AJ148" s="5" t="str">
        <f>FIXED(EXP('WinBUGS output'!Y147),2)</f>
        <v>1.06</v>
      </c>
    </row>
    <row r="149" spans="1:36" x14ac:dyDescent="0.25">
      <c r="A149">
        <v>6</v>
      </c>
      <c r="B149">
        <v>27</v>
      </c>
      <c r="C149" s="5" t="str">
        <f>VLOOKUP(A149,'WinBUGS output'!A:C,3,FALSE)</f>
        <v>Amitriptyline</v>
      </c>
      <c r="D149" s="5" t="str">
        <f>VLOOKUP(B149,'WinBUGS output'!A:C,3,FALSE)</f>
        <v>Short-term psychodynamic psychotherapy individual + any TCA</v>
      </c>
      <c r="E149" s="5" t="str">
        <f>FIXED('WinBUGS output'!N148,2)</f>
        <v>0.56</v>
      </c>
      <c r="F149" s="5" t="str">
        <f>FIXED('WinBUGS output'!M148,2)</f>
        <v>-1.27</v>
      </c>
      <c r="G149" s="5" t="str">
        <f>FIXED('WinBUGS output'!O148,2)</f>
        <v>2.43</v>
      </c>
      <c r="H149"/>
      <c r="I149"/>
      <c r="J149"/>
      <c r="N149">
        <v>14</v>
      </c>
      <c r="O149">
        <v>17</v>
      </c>
      <c r="P149" s="5" t="str">
        <f>VLOOKUP('Direct lors'!N149,'WinBUGS output'!D:F,3,FALSE)</f>
        <v>Cognitive and cognitive behavioural therapies (individual) [CBT/CT]</v>
      </c>
      <c r="Q149" s="5" t="str">
        <f>VLOOKUP('Direct lors'!O149,'WinBUGS output'!D:F,3,FALSE)</f>
        <v>Combined (Short-term psychodynamic psychotherapies + AD)</v>
      </c>
      <c r="R149" s="5" t="str">
        <f>FIXED('WinBUGS output'!X148,2)</f>
        <v>-1.77</v>
      </c>
      <c r="S149" s="5" t="str">
        <f>FIXED('WinBUGS output'!W148,2)</f>
        <v>-4.39</v>
      </c>
      <c r="T149" s="5" t="str">
        <f>FIXED('WinBUGS output'!Y148,2)</f>
        <v>0.82</v>
      </c>
      <c r="X149" s="5" t="str">
        <f t="shared" si="8"/>
        <v>Amitriptyline</v>
      </c>
      <c r="Y149" s="5" t="str">
        <f t="shared" si="9"/>
        <v>Short-term psychodynamic psychotherapy individual + any TCA</v>
      </c>
      <c r="Z149" s="5" t="str">
        <f>FIXED(EXP('WinBUGS output'!N148),2)</f>
        <v>1.76</v>
      </c>
      <c r="AA149" s="5" t="str">
        <f>FIXED(EXP('WinBUGS output'!M148),2)</f>
        <v>0.28</v>
      </c>
      <c r="AB149" s="5" t="str">
        <f>FIXED(EXP('WinBUGS output'!O148),2)</f>
        <v>11.40</v>
      </c>
      <c r="AF149" s="5" t="str">
        <f t="shared" si="10"/>
        <v>Cognitive and cognitive behavioural therapies (individual) [CBT/CT]</v>
      </c>
      <c r="AG149" s="5" t="str">
        <f t="shared" si="11"/>
        <v>Combined (Short-term psychodynamic psychotherapies + AD)</v>
      </c>
      <c r="AH149" s="5" t="str">
        <f>FIXED(EXP('WinBUGS output'!X148),2)</f>
        <v>0.17</v>
      </c>
      <c r="AI149" s="5" t="str">
        <f>FIXED(EXP('WinBUGS output'!W148),2)</f>
        <v>0.01</v>
      </c>
      <c r="AJ149" s="5" t="str">
        <f>FIXED(EXP('WinBUGS output'!Y148),2)</f>
        <v>2.28</v>
      </c>
    </row>
    <row r="150" spans="1:36" x14ac:dyDescent="0.25">
      <c r="A150">
        <v>6</v>
      </c>
      <c r="B150">
        <v>28</v>
      </c>
      <c r="C150" s="5" t="str">
        <f>VLOOKUP(A150,'WinBUGS output'!A:C,3,FALSE)</f>
        <v>Amitriptyline</v>
      </c>
      <c r="D150" s="5" t="str">
        <f>VLOOKUP(B150,'WinBUGS output'!A:C,3,FALSE)</f>
        <v>Long-term psychodynamic psychotherapy individual + fluoxetine</v>
      </c>
      <c r="E150" s="5" t="str">
        <f>FIXED('WinBUGS output'!N149,2)</f>
        <v>1.96</v>
      </c>
      <c r="F150" s="5" t="str">
        <f>FIXED('WinBUGS output'!M149,2)</f>
        <v>0.29</v>
      </c>
      <c r="G150" s="5" t="str">
        <f>FIXED('WinBUGS output'!O149,2)</f>
        <v>3.62</v>
      </c>
      <c r="H150"/>
      <c r="I150"/>
      <c r="J150"/>
      <c r="N150">
        <v>14</v>
      </c>
      <c r="O150">
        <v>18</v>
      </c>
      <c r="P150" s="5" t="str">
        <f>VLOOKUP('Direct lors'!N150,'WinBUGS output'!D:F,3,FALSE)</f>
        <v>Cognitive and cognitive behavioural therapies (individual) [CBT/CT]</v>
      </c>
      <c r="Q150" s="5" t="str">
        <f>VLOOKUP('Direct lors'!O150,'WinBUGS output'!D:F,3,FALSE)</f>
        <v>Combined (Long-term psychodynamic psychotherapies + AD)</v>
      </c>
      <c r="R150" s="5" t="str">
        <f>FIXED('WinBUGS output'!X149,2)</f>
        <v>-0.38</v>
      </c>
      <c r="S150" s="5" t="str">
        <f>FIXED('WinBUGS output'!W149,2)</f>
        <v>-2.81</v>
      </c>
      <c r="T150" s="5" t="str">
        <f>FIXED('WinBUGS output'!Y149,2)</f>
        <v>2.01</v>
      </c>
      <c r="X150" s="5" t="str">
        <f t="shared" si="8"/>
        <v>Amitriptyline</v>
      </c>
      <c r="Y150" s="5" t="str">
        <f t="shared" si="9"/>
        <v>Long-term psychodynamic psychotherapy individual + fluoxetine</v>
      </c>
      <c r="Z150" s="5" t="str">
        <f>FIXED(EXP('WinBUGS output'!N149),2)</f>
        <v>7.11</v>
      </c>
      <c r="AA150" s="5" t="str">
        <f>FIXED(EXP('WinBUGS output'!M149),2)</f>
        <v>1.34</v>
      </c>
      <c r="AB150" s="5" t="str">
        <f>FIXED(EXP('WinBUGS output'!O149),2)</f>
        <v>37.19</v>
      </c>
      <c r="AF150" s="5" t="str">
        <f t="shared" si="10"/>
        <v>Cognitive and cognitive behavioural therapies (individual) [CBT/CT]</v>
      </c>
      <c r="AG150" s="5" t="str">
        <f t="shared" si="11"/>
        <v>Combined (Long-term psychodynamic psychotherapies + AD)</v>
      </c>
      <c r="AH150" s="5" t="str">
        <f>FIXED(EXP('WinBUGS output'!X149),2)</f>
        <v>0.69</v>
      </c>
      <c r="AI150" s="5" t="str">
        <f>FIXED(EXP('WinBUGS output'!W149),2)</f>
        <v>0.06</v>
      </c>
      <c r="AJ150" s="5" t="str">
        <f>FIXED(EXP('WinBUGS output'!Y149),2)</f>
        <v>7.46</v>
      </c>
    </row>
    <row r="151" spans="1:36" x14ac:dyDescent="0.25">
      <c r="A151">
        <v>7</v>
      </c>
      <c r="B151">
        <v>8</v>
      </c>
      <c r="C151" s="5" t="str">
        <f>VLOOKUP(A151,'WinBUGS output'!A:C,3,FALSE)</f>
        <v>Imipramine</v>
      </c>
      <c r="D151" s="5" t="str">
        <f>VLOOKUP(B151,'WinBUGS output'!A:C,3,FALSE)</f>
        <v>Citalopram</v>
      </c>
      <c r="E151" s="5" t="str">
        <f>FIXED('WinBUGS output'!N150,2)</f>
        <v>-0.57</v>
      </c>
      <c r="F151" s="5" t="str">
        <f>FIXED('WinBUGS output'!M150,2)</f>
        <v>-1.44</v>
      </c>
      <c r="G151" s="5" t="str">
        <f>FIXED('WinBUGS output'!O150,2)</f>
        <v>0.30</v>
      </c>
      <c r="H151"/>
      <c r="I151"/>
      <c r="J151"/>
      <c r="N151">
        <v>15</v>
      </c>
      <c r="O151">
        <v>16</v>
      </c>
      <c r="P151" s="5" t="str">
        <f>VLOOKUP('Direct lors'!N151,'WinBUGS output'!D:F,3,FALSE)</f>
        <v>Behavioural, cognitive, or CBT groups</v>
      </c>
      <c r="Q151" s="5" t="str">
        <f>VLOOKUP('Direct lors'!O151,'WinBUGS output'!D:F,3,FALSE)</f>
        <v>Combined (Cognitive and cognitive behavioural therapies individual + AD)</v>
      </c>
      <c r="R151" s="5" t="str">
        <f>FIXED('WinBUGS output'!X150,2)</f>
        <v>-1.39</v>
      </c>
      <c r="S151" s="5" t="str">
        <f>FIXED('WinBUGS output'!W150,2)</f>
        <v>-4.14</v>
      </c>
      <c r="T151" s="5" t="str">
        <f>FIXED('WinBUGS output'!Y150,2)</f>
        <v>1.42</v>
      </c>
      <c r="X151" s="5" t="str">
        <f t="shared" si="8"/>
        <v>Imipramine</v>
      </c>
      <c r="Y151" s="5" t="str">
        <f t="shared" si="9"/>
        <v>Citalopram</v>
      </c>
      <c r="Z151" s="5" t="str">
        <f>FIXED(EXP('WinBUGS output'!N150),2)</f>
        <v>0.56</v>
      </c>
      <c r="AA151" s="5" t="str">
        <f>FIXED(EXP('WinBUGS output'!M150),2)</f>
        <v>0.24</v>
      </c>
      <c r="AB151" s="5" t="str">
        <f>FIXED(EXP('WinBUGS output'!O150),2)</f>
        <v>1.35</v>
      </c>
      <c r="AF151" s="5" t="str">
        <f t="shared" si="10"/>
        <v>Behavioural, cognitive, or CBT groups</v>
      </c>
      <c r="AG151" s="5" t="str">
        <f t="shared" si="11"/>
        <v>Combined (Cognitive and cognitive behavioural therapies individual + AD)</v>
      </c>
      <c r="AH151" s="5" t="str">
        <f>FIXED(EXP('WinBUGS output'!X150),2)</f>
        <v>0.25</v>
      </c>
      <c r="AI151" s="5" t="str">
        <f>FIXED(EXP('WinBUGS output'!W150),2)</f>
        <v>0.02</v>
      </c>
      <c r="AJ151" s="5" t="str">
        <f>FIXED(EXP('WinBUGS output'!Y150),2)</f>
        <v>4.12</v>
      </c>
    </row>
    <row r="152" spans="1:36" x14ac:dyDescent="0.25">
      <c r="A152">
        <v>7</v>
      </c>
      <c r="B152">
        <v>9</v>
      </c>
      <c r="C152" s="5" t="str">
        <f>VLOOKUP(A152,'WinBUGS output'!A:C,3,FALSE)</f>
        <v>Imipramine</v>
      </c>
      <c r="D152" s="5" t="str">
        <f>VLOOKUP(B152,'WinBUGS output'!A:C,3,FALSE)</f>
        <v>Escitalopram</v>
      </c>
      <c r="E152" s="5" t="str">
        <f>FIXED('WinBUGS output'!N151,2)</f>
        <v>-0.01</v>
      </c>
      <c r="F152" s="5" t="str">
        <f>FIXED('WinBUGS output'!M151,2)</f>
        <v>-0.81</v>
      </c>
      <c r="G152" s="5" t="str">
        <f>FIXED('WinBUGS output'!O151,2)</f>
        <v>0.80</v>
      </c>
      <c r="H152"/>
      <c r="I152"/>
      <c r="J152"/>
      <c r="N152">
        <v>15</v>
      </c>
      <c r="O152">
        <v>17</v>
      </c>
      <c r="P152" s="5" t="str">
        <f>VLOOKUP('Direct lors'!N152,'WinBUGS output'!D:F,3,FALSE)</f>
        <v>Behavioural, cognitive, or CBT groups</v>
      </c>
      <c r="Q152" s="5" t="str">
        <f>VLOOKUP('Direct lors'!O152,'WinBUGS output'!D:F,3,FALSE)</f>
        <v>Combined (Short-term psychodynamic psychotherapies + AD)</v>
      </c>
      <c r="R152" s="5" t="str">
        <f>FIXED('WinBUGS output'!X151,2)</f>
        <v>-1.40</v>
      </c>
      <c r="S152" s="5" t="str">
        <f>FIXED('WinBUGS output'!W151,2)</f>
        <v>-4.69</v>
      </c>
      <c r="T152" s="5" t="str">
        <f>FIXED('WinBUGS output'!Y151,2)</f>
        <v>1.95</v>
      </c>
      <c r="X152" s="5" t="str">
        <f t="shared" si="8"/>
        <v>Imipramine</v>
      </c>
      <c r="Y152" s="5" t="str">
        <f t="shared" si="9"/>
        <v>Escitalopram</v>
      </c>
      <c r="Z152" s="5" t="str">
        <f>FIXED(EXP('WinBUGS output'!N151),2)</f>
        <v>0.99</v>
      </c>
      <c r="AA152" s="5" t="str">
        <f>FIXED(EXP('WinBUGS output'!M151),2)</f>
        <v>0.44</v>
      </c>
      <c r="AB152" s="5" t="str">
        <f>FIXED(EXP('WinBUGS output'!O151),2)</f>
        <v>2.23</v>
      </c>
      <c r="AF152" s="5" t="str">
        <f t="shared" si="10"/>
        <v>Behavioural, cognitive, or CBT groups</v>
      </c>
      <c r="AG152" s="5" t="str">
        <f t="shared" si="11"/>
        <v>Combined (Short-term psychodynamic psychotherapies + AD)</v>
      </c>
      <c r="AH152" s="5" t="str">
        <f>FIXED(EXP('WinBUGS output'!X151),2)</f>
        <v>0.25</v>
      </c>
      <c r="AI152" s="5" t="str">
        <f>FIXED(EXP('WinBUGS output'!W151),2)</f>
        <v>0.01</v>
      </c>
      <c r="AJ152" s="5" t="str">
        <f>FIXED(EXP('WinBUGS output'!Y151),2)</f>
        <v>6.99</v>
      </c>
    </row>
    <row r="153" spans="1:36" x14ac:dyDescent="0.25">
      <c r="A153">
        <v>7</v>
      </c>
      <c r="B153">
        <v>10</v>
      </c>
      <c r="C153" s="5" t="str">
        <f>VLOOKUP(A153,'WinBUGS output'!A:C,3,FALSE)</f>
        <v>Imipramine</v>
      </c>
      <c r="D153" s="5" t="str">
        <f>VLOOKUP(B153,'WinBUGS output'!A:C,3,FALSE)</f>
        <v>Fluoxetine</v>
      </c>
      <c r="E153" s="5" t="str">
        <f>FIXED('WinBUGS output'!N152,2)</f>
        <v>-0.24</v>
      </c>
      <c r="F153" s="5" t="str">
        <f>FIXED('WinBUGS output'!M152,2)</f>
        <v>-0.96</v>
      </c>
      <c r="G153" s="5" t="str">
        <f>FIXED('WinBUGS output'!O152,2)</f>
        <v>0.47</v>
      </c>
      <c r="H153" t="s">
        <v>765</v>
      </c>
      <c r="I153" t="s">
        <v>766</v>
      </c>
      <c r="J153" t="s">
        <v>767</v>
      </c>
      <c r="N153">
        <v>15</v>
      </c>
      <c r="O153">
        <v>18</v>
      </c>
      <c r="P153" s="5" t="str">
        <f>VLOOKUP('Direct lors'!N153,'WinBUGS output'!D:F,3,FALSE)</f>
        <v>Behavioural, cognitive, or CBT groups</v>
      </c>
      <c r="Q153" s="5" t="str">
        <f>VLOOKUP('Direct lors'!O153,'WinBUGS output'!D:F,3,FALSE)</f>
        <v>Combined (Long-term psychodynamic psychotherapies + AD)</v>
      </c>
      <c r="R153" s="5" t="str">
        <f>FIXED('WinBUGS output'!X152,2)</f>
        <v>0.00</v>
      </c>
      <c r="S153" s="5" t="str">
        <f>FIXED('WinBUGS output'!W152,2)</f>
        <v>-3.21</v>
      </c>
      <c r="T153" s="5" t="str">
        <f>FIXED('WinBUGS output'!Y152,2)</f>
        <v>3.16</v>
      </c>
      <c r="X153" s="5" t="str">
        <f t="shared" si="8"/>
        <v>Imipramine</v>
      </c>
      <c r="Y153" s="5" t="str">
        <f t="shared" si="9"/>
        <v>Fluoxetine</v>
      </c>
      <c r="Z153" s="5" t="str">
        <f>FIXED(EXP('WinBUGS output'!N152),2)</f>
        <v>0.78</v>
      </c>
      <c r="AA153" s="5" t="str">
        <f>FIXED(EXP('WinBUGS output'!M152),2)</f>
        <v>0.38</v>
      </c>
      <c r="AB153" s="5" t="str">
        <f>FIXED(EXP('WinBUGS output'!O152),2)</f>
        <v>1.60</v>
      </c>
      <c r="AF153" s="5" t="str">
        <f t="shared" si="10"/>
        <v>Behavioural, cognitive, or CBT groups</v>
      </c>
      <c r="AG153" s="5" t="str">
        <f t="shared" si="11"/>
        <v>Combined (Long-term psychodynamic psychotherapies + AD)</v>
      </c>
      <c r="AH153" s="5" t="str">
        <f>FIXED(EXP('WinBUGS output'!X152),2)</f>
        <v>1.00</v>
      </c>
      <c r="AI153" s="5" t="str">
        <f>FIXED(EXP('WinBUGS output'!W152),2)</f>
        <v>0.04</v>
      </c>
      <c r="AJ153" s="5" t="str">
        <f>FIXED(EXP('WinBUGS output'!Y152),2)</f>
        <v>23.57</v>
      </c>
    </row>
    <row r="154" spans="1:36" x14ac:dyDescent="0.25">
      <c r="A154">
        <v>7</v>
      </c>
      <c r="B154">
        <v>11</v>
      </c>
      <c r="C154" s="5" t="str">
        <f>VLOOKUP(A154,'WinBUGS output'!A:C,3,FALSE)</f>
        <v>Imipramine</v>
      </c>
      <c r="D154" s="5" t="str">
        <f>VLOOKUP(B154,'WinBUGS output'!A:C,3,FALSE)</f>
        <v>Sertraline</v>
      </c>
      <c r="E154" s="5" t="str">
        <f>FIXED('WinBUGS output'!N153,2)</f>
        <v>-0.30</v>
      </c>
      <c r="F154" s="5" t="str">
        <f>FIXED('WinBUGS output'!M153,2)</f>
        <v>-1.28</v>
      </c>
      <c r="G154" s="5" t="str">
        <f>FIXED('WinBUGS output'!O153,2)</f>
        <v>0.68</v>
      </c>
      <c r="H154"/>
      <c r="I154"/>
      <c r="J154"/>
      <c r="N154">
        <v>16</v>
      </c>
      <c r="O154">
        <v>17</v>
      </c>
      <c r="P154" s="5" t="str">
        <f>VLOOKUP('Direct lors'!N154,'WinBUGS output'!D:F,3,FALSE)</f>
        <v>Combined (Cognitive and cognitive behavioural therapies individual + AD)</v>
      </c>
      <c r="Q154" s="5" t="str">
        <f>VLOOKUP('Direct lors'!O154,'WinBUGS output'!D:F,3,FALSE)</f>
        <v>Combined (Short-term psychodynamic psychotherapies + AD)</v>
      </c>
      <c r="R154" s="5" t="str">
        <f>FIXED('WinBUGS output'!X153,2)</f>
        <v>0.00</v>
      </c>
      <c r="S154" s="5" t="str">
        <f>FIXED('WinBUGS output'!W153,2)</f>
        <v>-2.54</v>
      </c>
      <c r="T154" s="5" t="str">
        <f>FIXED('WinBUGS output'!Y153,2)</f>
        <v>2.48</v>
      </c>
      <c r="X154" s="5" t="str">
        <f t="shared" si="8"/>
        <v>Imipramine</v>
      </c>
      <c r="Y154" s="5" t="str">
        <f t="shared" si="9"/>
        <v>Sertraline</v>
      </c>
      <c r="Z154" s="5" t="str">
        <f>FIXED(EXP('WinBUGS output'!N153),2)</f>
        <v>0.74</v>
      </c>
      <c r="AA154" s="5" t="str">
        <f>FIXED(EXP('WinBUGS output'!M153),2)</f>
        <v>0.28</v>
      </c>
      <c r="AB154" s="5" t="str">
        <f>FIXED(EXP('WinBUGS output'!O153),2)</f>
        <v>1.98</v>
      </c>
      <c r="AF154" s="5" t="str">
        <f t="shared" si="10"/>
        <v>Combined (Cognitive and cognitive behavioural therapies individual + AD)</v>
      </c>
      <c r="AG154" s="5" t="str">
        <f t="shared" si="11"/>
        <v>Combined (Short-term psychodynamic psychotherapies + AD)</v>
      </c>
      <c r="AH154" s="5" t="str">
        <f>FIXED(EXP('WinBUGS output'!X153),2)</f>
        <v>1.00</v>
      </c>
      <c r="AI154" s="5" t="str">
        <f>FIXED(EXP('WinBUGS output'!W153),2)</f>
        <v>0.08</v>
      </c>
      <c r="AJ154" s="5" t="str">
        <f>FIXED(EXP('WinBUGS output'!Y153),2)</f>
        <v>11.95</v>
      </c>
    </row>
    <row r="155" spans="1:36" x14ac:dyDescent="0.25">
      <c r="A155">
        <v>7</v>
      </c>
      <c r="B155">
        <v>12</v>
      </c>
      <c r="C155" s="5" t="str">
        <f>VLOOKUP(A155,'WinBUGS output'!A:C,3,FALSE)</f>
        <v>Imipramine</v>
      </c>
      <c r="D155" s="5" t="str">
        <f>VLOOKUP(B155,'WinBUGS output'!A:C,3,FALSE)</f>
        <v>Mirtazapine</v>
      </c>
      <c r="E155" s="5" t="str">
        <f>FIXED('WinBUGS output'!N154,2)</f>
        <v>-0.30</v>
      </c>
      <c r="F155" s="5" t="str">
        <f>FIXED('WinBUGS output'!M154,2)</f>
        <v>-1.55</v>
      </c>
      <c r="G155" s="5" t="str">
        <f>FIXED('WinBUGS output'!O154,2)</f>
        <v>0.96</v>
      </c>
      <c r="H155"/>
      <c r="I155"/>
      <c r="J155"/>
      <c r="N155">
        <v>16</v>
      </c>
      <c r="O155">
        <v>18</v>
      </c>
      <c r="P155" s="5" t="str">
        <f>VLOOKUP('Direct lors'!N155,'WinBUGS output'!D:F,3,FALSE)</f>
        <v>Combined (Cognitive and cognitive behavioural therapies individual + AD)</v>
      </c>
      <c r="Q155" s="5" t="str">
        <f>VLOOKUP('Direct lors'!O155,'WinBUGS output'!D:F,3,FALSE)</f>
        <v>Combined (Long-term psychodynamic psychotherapies + AD)</v>
      </c>
      <c r="R155" s="5" t="str">
        <f>FIXED('WinBUGS output'!X154,2)</f>
        <v>1.39</v>
      </c>
      <c r="S155" s="5" t="str">
        <f>FIXED('WinBUGS output'!W154,2)</f>
        <v>-0.89</v>
      </c>
      <c r="T155" s="5" t="str">
        <f>FIXED('WinBUGS output'!Y154,2)</f>
        <v>3.63</v>
      </c>
      <c r="X155" s="5" t="str">
        <f t="shared" si="8"/>
        <v>Imipramine</v>
      </c>
      <c r="Y155" s="5" t="str">
        <f t="shared" si="9"/>
        <v>Mirtazapine</v>
      </c>
      <c r="Z155" s="5" t="str">
        <f>FIXED(EXP('WinBUGS output'!N154),2)</f>
        <v>0.74</v>
      </c>
      <c r="AA155" s="5" t="str">
        <f>FIXED(EXP('WinBUGS output'!M154),2)</f>
        <v>0.21</v>
      </c>
      <c r="AB155" s="5" t="str">
        <f>FIXED(EXP('WinBUGS output'!O154),2)</f>
        <v>2.62</v>
      </c>
      <c r="AF155" s="5" t="str">
        <f t="shared" si="10"/>
        <v>Combined (Cognitive and cognitive behavioural therapies individual + AD)</v>
      </c>
      <c r="AG155" s="5" t="str">
        <f t="shared" si="11"/>
        <v>Combined (Long-term psychodynamic psychotherapies + AD)</v>
      </c>
      <c r="AH155" s="5" t="str">
        <f>FIXED(EXP('WinBUGS output'!X154),2)</f>
        <v>4.00</v>
      </c>
      <c r="AI155" s="5" t="str">
        <f>FIXED(EXP('WinBUGS output'!W154),2)</f>
        <v>0.41</v>
      </c>
      <c r="AJ155" s="5" t="str">
        <f>FIXED(EXP('WinBUGS output'!Y154),2)</f>
        <v>37.56</v>
      </c>
    </row>
    <row r="156" spans="1:36" x14ac:dyDescent="0.25">
      <c r="A156">
        <v>7</v>
      </c>
      <c r="B156">
        <v>13</v>
      </c>
      <c r="C156" s="5" t="str">
        <f>VLOOKUP(A156,'WinBUGS output'!A:C,3,FALSE)</f>
        <v>Imipramine</v>
      </c>
      <c r="D156" s="5" t="str">
        <f>VLOOKUP(B156,'WinBUGS output'!A:C,3,FALSE)</f>
        <v>Short-term psychodynamic psychotherapy individual + TAU</v>
      </c>
      <c r="E156" s="5" t="str">
        <f>FIXED('WinBUGS output'!N155,2)</f>
        <v>1.82</v>
      </c>
      <c r="F156" s="5" t="str">
        <f>FIXED('WinBUGS output'!M155,2)</f>
        <v>-1.78</v>
      </c>
      <c r="G156" s="5" t="str">
        <f>FIXED('WinBUGS output'!O155,2)</f>
        <v>5.99</v>
      </c>
      <c r="H156"/>
      <c r="I156"/>
      <c r="J156"/>
      <c r="N156">
        <v>17</v>
      </c>
      <c r="O156">
        <v>18</v>
      </c>
      <c r="P156" s="5" t="str">
        <f>VLOOKUP('Direct lors'!N156,'WinBUGS output'!D:F,3,FALSE)</f>
        <v>Combined (Short-term psychodynamic psychotherapies + AD)</v>
      </c>
      <c r="Q156" s="5" t="str">
        <f>VLOOKUP('Direct lors'!O156,'WinBUGS output'!D:F,3,FALSE)</f>
        <v>Combined (Long-term psychodynamic psychotherapies + AD)</v>
      </c>
      <c r="R156" s="5" t="str">
        <f>FIXED('WinBUGS output'!X155,2)</f>
        <v>1.40</v>
      </c>
      <c r="S156" s="5" t="str">
        <f>FIXED('WinBUGS output'!W155,2)</f>
        <v>-1.28</v>
      </c>
      <c r="T156" s="5" t="str">
        <f>FIXED('WinBUGS output'!Y155,2)</f>
        <v>4.01</v>
      </c>
      <c r="X156" s="5" t="str">
        <f t="shared" si="8"/>
        <v>Imipramine</v>
      </c>
      <c r="Y156" s="5" t="str">
        <f t="shared" si="9"/>
        <v>Short-term psychodynamic psychotherapy individual + TAU</v>
      </c>
      <c r="Z156" s="5" t="str">
        <f>FIXED(EXP('WinBUGS output'!N155),2)</f>
        <v>6.20</v>
      </c>
      <c r="AA156" s="5" t="str">
        <f>FIXED(EXP('WinBUGS output'!M155),2)</f>
        <v>0.17</v>
      </c>
      <c r="AB156" s="5" t="str">
        <f>FIXED(EXP('WinBUGS output'!O155),2)</f>
        <v>399.41</v>
      </c>
      <c r="AF156" s="5" t="str">
        <f t="shared" si="10"/>
        <v>Combined (Short-term psychodynamic psychotherapies + AD)</v>
      </c>
      <c r="AG156" s="5" t="str">
        <f t="shared" si="11"/>
        <v>Combined (Long-term psychodynamic psychotherapies + AD)</v>
      </c>
      <c r="AH156" s="5" t="str">
        <f>FIXED(EXP('WinBUGS output'!X155),2)</f>
        <v>4.03</v>
      </c>
      <c r="AI156" s="5" t="str">
        <f>FIXED(EXP('WinBUGS output'!W155),2)</f>
        <v>0.28</v>
      </c>
      <c r="AJ156" s="5" t="str">
        <f>FIXED(EXP('WinBUGS output'!Y155),2)</f>
        <v>55.37</v>
      </c>
    </row>
    <row r="157" spans="1:36" x14ac:dyDescent="0.25">
      <c r="A157">
        <v>7</v>
      </c>
      <c r="B157">
        <v>14</v>
      </c>
      <c r="C157" s="5" t="str">
        <f>VLOOKUP(A157,'WinBUGS output'!A:C,3,FALSE)</f>
        <v>Imipramine</v>
      </c>
      <c r="D157" s="5" t="str">
        <f>VLOOKUP(B157,'WinBUGS output'!A:C,3,FALSE)</f>
        <v>Long-term psychodynamic psychotherapy individual</v>
      </c>
      <c r="E157" s="5" t="str">
        <f>FIXED('WinBUGS output'!N156,2)</f>
        <v>2.12</v>
      </c>
      <c r="F157" s="5" t="str">
        <f>FIXED('WinBUGS output'!M156,2)</f>
        <v>0.52</v>
      </c>
      <c r="G157" s="5" t="str">
        <f>FIXED('WinBUGS output'!O156,2)</f>
        <v>3.77</v>
      </c>
      <c r="H157"/>
      <c r="I157"/>
      <c r="J157"/>
      <c r="N157"/>
      <c r="O157"/>
      <c r="X157" s="5" t="str">
        <f t="shared" si="8"/>
        <v>Imipramine</v>
      </c>
      <c r="Y157" s="5" t="str">
        <f t="shared" si="9"/>
        <v>Long-term psychodynamic psychotherapy individual</v>
      </c>
      <c r="Z157" s="5" t="str">
        <f>FIXED(EXP('WinBUGS output'!N156),2)</f>
        <v>8.35</v>
      </c>
      <c r="AA157" s="5" t="str">
        <f>FIXED(EXP('WinBUGS output'!M156),2)</f>
        <v>1.68</v>
      </c>
      <c r="AB157" s="5" t="str">
        <f>FIXED(EXP('WinBUGS output'!O156),2)</f>
        <v>43.25</v>
      </c>
    </row>
    <row r="158" spans="1:36" x14ac:dyDescent="0.25">
      <c r="A158">
        <v>7</v>
      </c>
      <c r="B158">
        <v>15</v>
      </c>
      <c r="C158" s="5" t="str">
        <f>VLOOKUP(A158,'WinBUGS output'!A:C,3,FALSE)</f>
        <v>Imipramine</v>
      </c>
      <c r="D158" s="5" t="str">
        <f>VLOOKUP(B158,'WinBUGS output'!A:C,3,FALSE)</f>
        <v>Computerised-problem solving therapy with support</v>
      </c>
      <c r="E158" s="5" t="str">
        <f>FIXED('WinBUGS output'!N157,2)</f>
        <v>3.71</v>
      </c>
      <c r="F158" s="5" t="str">
        <f>FIXED('WinBUGS output'!M157,2)</f>
        <v>0.17</v>
      </c>
      <c r="G158" s="5" t="str">
        <f>FIXED('WinBUGS output'!O157,2)</f>
        <v>8.06</v>
      </c>
      <c r="H158"/>
      <c r="I158"/>
      <c r="J158"/>
      <c r="N158"/>
      <c r="O158"/>
      <c r="X158" s="5" t="str">
        <f t="shared" si="8"/>
        <v>Imipramine</v>
      </c>
      <c r="Y158" s="5" t="str">
        <f t="shared" si="9"/>
        <v>Computerised-problem solving therapy with support</v>
      </c>
      <c r="Z158" s="5" t="str">
        <f>FIXED(EXP('WinBUGS output'!N157),2)</f>
        <v>40.85</v>
      </c>
      <c r="AA158" s="5" t="str">
        <f>FIXED(EXP('WinBUGS output'!M157),2)</f>
        <v>1.18</v>
      </c>
      <c r="AB158" s="5" t="str">
        <f>FIXED(EXP('WinBUGS output'!O157),2)</f>
        <v>3,162.13</v>
      </c>
    </row>
    <row r="159" spans="1:36" x14ac:dyDescent="0.25">
      <c r="A159">
        <v>7</v>
      </c>
      <c r="B159">
        <v>16</v>
      </c>
      <c r="C159" s="5" t="str">
        <f>VLOOKUP(A159,'WinBUGS output'!A:C,3,FALSE)</f>
        <v>Imipramine</v>
      </c>
      <c r="D159" s="5" t="str">
        <f>VLOOKUP(B159,'WinBUGS output'!A:C,3,FALSE)</f>
        <v>Computerised-CBT (CCBT)</v>
      </c>
      <c r="E159" s="5" t="str">
        <f>FIXED('WinBUGS output'!N158,2)</f>
        <v>1.27</v>
      </c>
      <c r="F159" s="5" t="str">
        <f>FIXED('WinBUGS output'!M158,2)</f>
        <v>-1.14</v>
      </c>
      <c r="G159" s="5" t="str">
        <f>FIXED('WinBUGS output'!O158,2)</f>
        <v>3.67</v>
      </c>
      <c r="H159"/>
      <c r="I159"/>
      <c r="J159"/>
      <c r="N159"/>
      <c r="O159"/>
      <c r="X159" s="5" t="str">
        <f t="shared" si="8"/>
        <v>Imipramine</v>
      </c>
      <c r="Y159" s="5" t="str">
        <f t="shared" si="9"/>
        <v>Computerised-CBT (CCBT)</v>
      </c>
      <c r="Z159" s="5" t="str">
        <f>FIXED(EXP('WinBUGS output'!N158),2)</f>
        <v>3.56</v>
      </c>
      <c r="AA159" s="5" t="str">
        <f>FIXED(EXP('WinBUGS output'!M158),2)</f>
        <v>0.32</v>
      </c>
      <c r="AB159" s="5" t="str">
        <f>FIXED(EXP('WinBUGS output'!O158),2)</f>
        <v>39.25</v>
      </c>
    </row>
    <row r="160" spans="1:36" x14ac:dyDescent="0.25">
      <c r="A160">
        <v>7</v>
      </c>
      <c r="B160">
        <v>17</v>
      </c>
      <c r="C160" s="5" t="str">
        <f>VLOOKUP(A160,'WinBUGS output'!A:C,3,FALSE)</f>
        <v>Imipramine</v>
      </c>
      <c r="D160" s="5" t="str">
        <f>VLOOKUP(B160,'WinBUGS output'!A:C,3,FALSE)</f>
        <v>Computerised-CBT (CCBT) + TAU</v>
      </c>
      <c r="E160" s="5" t="str">
        <f>FIXED('WinBUGS output'!N159,2)</f>
        <v>1.12</v>
      </c>
      <c r="F160" s="5" t="str">
        <f>FIXED('WinBUGS output'!M159,2)</f>
        <v>-1.28</v>
      </c>
      <c r="G160" s="5" t="str">
        <f>FIXED('WinBUGS output'!O159,2)</f>
        <v>3.53</v>
      </c>
      <c r="H160"/>
      <c r="I160"/>
      <c r="J160"/>
      <c r="N160"/>
      <c r="O160"/>
      <c r="X160" s="5" t="str">
        <f t="shared" si="8"/>
        <v>Imipramine</v>
      </c>
      <c r="Y160" s="5" t="str">
        <f t="shared" si="9"/>
        <v>Computerised-CBT (CCBT) + TAU</v>
      </c>
      <c r="Z160" s="5" t="str">
        <f>FIXED(EXP('WinBUGS output'!N159),2)</f>
        <v>3.08</v>
      </c>
      <c r="AA160" s="5" t="str">
        <f>FIXED(EXP('WinBUGS output'!M159),2)</f>
        <v>0.28</v>
      </c>
      <c r="AB160" s="5" t="str">
        <f>FIXED(EXP('WinBUGS output'!O159),2)</f>
        <v>34.23</v>
      </c>
    </row>
    <row r="161" spans="1:28" x14ac:dyDescent="0.25">
      <c r="A161">
        <v>7</v>
      </c>
      <c r="B161">
        <v>18</v>
      </c>
      <c r="C161" s="5" t="str">
        <f>VLOOKUP(A161,'WinBUGS output'!A:C,3,FALSE)</f>
        <v>Imipramine</v>
      </c>
      <c r="D161" s="5" t="str">
        <f>VLOOKUP(B161,'WinBUGS output'!A:C,3,FALSE)</f>
        <v>Computerised-problem solving therapy</v>
      </c>
      <c r="E161" s="5" t="str">
        <f>FIXED('WinBUGS output'!N160,2)</f>
        <v>1.20</v>
      </c>
      <c r="F161" s="5" t="str">
        <f>FIXED('WinBUGS output'!M160,2)</f>
        <v>-1.27</v>
      </c>
      <c r="G161" s="5" t="str">
        <f>FIXED('WinBUGS output'!O160,2)</f>
        <v>3.69</v>
      </c>
      <c r="H161"/>
      <c r="I161"/>
      <c r="J161"/>
      <c r="N161"/>
      <c r="O161"/>
      <c r="X161" s="5" t="str">
        <f t="shared" si="8"/>
        <v>Imipramine</v>
      </c>
      <c r="Y161" s="5" t="str">
        <f t="shared" si="9"/>
        <v>Computerised-problem solving therapy</v>
      </c>
      <c r="Z161" s="5" t="str">
        <f>FIXED(EXP('WinBUGS output'!N160),2)</f>
        <v>3.33</v>
      </c>
      <c r="AA161" s="5" t="str">
        <f>FIXED(EXP('WinBUGS output'!M160),2)</f>
        <v>0.28</v>
      </c>
      <c r="AB161" s="5" t="str">
        <f>FIXED(EXP('WinBUGS output'!O160),2)</f>
        <v>39.92</v>
      </c>
    </row>
    <row r="162" spans="1:28" x14ac:dyDescent="0.25">
      <c r="A162">
        <v>7</v>
      </c>
      <c r="B162">
        <v>19</v>
      </c>
      <c r="C162" s="5" t="str">
        <f>VLOOKUP(A162,'WinBUGS output'!A:C,3,FALSE)</f>
        <v>Imipramine</v>
      </c>
      <c r="D162" s="5" t="str">
        <f>VLOOKUP(B162,'WinBUGS output'!A:C,3,FALSE)</f>
        <v>Interpersonal psychotherapy (IPT)</v>
      </c>
      <c r="E162" s="5" t="str">
        <f>FIXED('WinBUGS output'!N161,2)</f>
        <v>2.19</v>
      </c>
      <c r="F162" s="5" t="str">
        <f>FIXED('WinBUGS output'!M161,2)</f>
        <v>0.09</v>
      </c>
      <c r="G162" s="5" t="str">
        <f>FIXED('WinBUGS output'!O161,2)</f>
        <v>4.37</v>
      </c>
      <c r="H162"/>
      <c r="I162"/>
      <c r="J162"/>
      <c r="N162"/>
      <c r="O162"/>
      <c r="X162" s="5" t="str">
        <f t="shared" si="8"/>
        <v>Imipramine</v>
      </c>
      <c r="Y162" s="5" t="str">
        <f t="shared" si="9"/>
        <v>Interpersonal psychotherapy (IPT)</v>
      </c>
      <c r="Z162" s="5" t="str">
        <f>FIXED(EXP('WinBUGS output'!N161),2)</f>
        <v>8.97</v>
      </c>
      <c r="AA162" s="5" t="str">
        <f>FIXED(EXP('WinBUGS output'!M161),2)</f>
        <v>1.09</v>
      </c>
      <c r="AB162" s="5" t="str">
        <f>FIXED(EXP('WinBUGS output'!O161),2)</f>
        <v>79.20</v>
      </c>
    </row>
    <row r="163" spans="1:28" x14ac:dyDescent="0.25">
      <c r="A163">
        <v>7</v>
      </c>
      <c r="B163">
        <v>20</v>
      </c>
      <c r="C163" s="5" t="str">
        <f>VLOOKUP(A163,'WinBUGS output'!A:C,3,FALSE)</f>
        <v>Imipramine</v>
      </c>
      <c r="D163" s="5" t="str">
        <f>VLOOKUP(B163,'WinBUGS output'!A:C,3,FALSE)</f>
        <v>Behavioural activation (BA)</v>
      </c>
      <c r="E163" s="5" t="str">
        <f>FIXED('WinBUGS output'!N162,2)</f>
        <v>2.04</v>
      </c>
      <c r="F163" s="5" t="str">
        <f>FIXED('WinBUGS output'!M162,2)</f>
        <v>0.07</v>
      </c>
      <c r="G163" s="5" t="str">
        <f>FIXED('WinBUGS output'!O162,2)</f>
        <v>4.04</v>
      </c>
      <c r="H163"/>
      <c r="I163"/>
      <c r="J163"/>
      <c r="N163"/>
      <c r="O163"/>
      <c r="X163" s="5" t="str">
        <f t="shared" si="8"/>
        <v>Imipramine</v>
      </c>
      <c r="Y163" s="5" t="str">
        <f t="shared" si="9"/>
        <v>Behavioural activation (BA)</v>
      </c>
      <c r="Z163" s="5" t="str">
        <f>FIXED(EXP('WinBUGS output'!N162),2)</f>
        <v>7.72</v>
      </c>
      <c r="AA163" s="5" t="str">
        <f>FIXED(EXP('WinBUGS output'!M162),2)</f>
        <v>1.07</v>
      </c>
      <c r="AB163" s="5" t="str">
        <f>FIXED(EXP('WinBUGS output'!O162),2)</f>
        <v>57.00</v>
      </c>
    </row>
    <row r="164" spans="1:28" x14ac:dyDescent="0.25">
      <c r="A164">
        <v>7</v>
      </c>
      <c r="B164">
        <v>21</v>
      </c>
      <c r="C164" s="5" t="str">
        <f>VLOOKUP(A164,'WinBUGS output'!A:C,3,FALSE)</f>
        <v>Imipramine</v>
      </c>
      <c r="D164" s="5" t="str">
        <f>VLOOKUP(B164,'WinBUGS output'!A:C,3,FALSE)</f>
        <v>Behavioural activation (BA) + TAU</v>
      </c>
      <c r="E164" s="5" t="str">
        <f>FIXED('WinBUGS output'!N163,2)</f>
        <v>2.07</v>
      </c>
      <c r="F164" s="5" t="str">
        <f>FIXED('WinBUGS output'!M163,2)</f>
        <v>-0.05</v>
      </c>
      <c r="G164" s="5" t="str">
        <f>FIXED('WinBUGS output'!O163,2)</f>
        <v>4.21</v>
      </c>
      <c r="H164"/>
      <c r="I164"/>
      <c r="J164"/>
      <c r="N164"/>
      <c r="O164"/>
      <c r="X164" s="5" t="str">
        <f t="shared" si="8"/>
        <v>Imipramine</v>
      </c>
      <c r="Y164" s="5" t="str">
        <f t="shared" si="9"/>
        <v>Behavioural activation (BA) + TAU</v>
      </c>
      <c r="Z164" s="5" t="str">
        <f>FIXED(EXP('WinBUGS output'!N163),2)</f>
        <v>7.95</v>
      </c>
      <c r="AA164" s="5" t="str">
        <f>FIXED(EXP('WinBUGS output'!M163),2)</f>
        <v>0.95</v>
      </c>
      <c r="AB164" s="5" t="str">
        <f>FIXED(EXP('WinBUGS output'!O163),2)</f>
        <v>67.29</v>
      </c>
    </row>
    <row r="165" spans="1:28" x14ac:dyDescent="0.25">
      <c r="A165">
        <v>7</v>
      </c>
      <c r="B165">
        <v>22</v>
      </c>
      <c r="C165" s="5" t="str">
        <f>VLOOKUP(A165,'WinBUGS output'!A:C,3,FALSE)</f>
        <v>Imipramine</v>
      </c>
      <c r="D165" s="5" t="str">
        <f>VLOOKUP(B165,'WinBUGS output'!A:C,3,FALSE)</f>
        <v>CBT individual (under 15 sessions) + TAU</v>
      </c>
      <c r="E165" s="5" t="str">
        <f>FIXED('WinBUGS output'!N164,2)</f>
        <v>2.02</v>
      </c>
      <c r="F165" s="5" t="str">
        <f>FIXED('WinBUGS output'!M164,2)</f>
        <v>0.18</v>
      </c>
      <c r="G165" s="5" t="str">
        <f>FIXED('WinBUGS output'!O164,2)</f>
        <v>3.84</v>
      </c>
      <c r="H165"/>
      <c r="I165"/>
      <c r="J165"/>
      <c r="N165"/>
      <c r="O165"/>
      <c r="X165" s="5" t="str">
        <f t="shared" si="8"/>
        <v>Imipramine</v>
      </c>
      <c r="Y165" s="5" t="str">
        <f t="shared" si="9"/>
        <v>CBT individual (under 15 sessions) + TAU</v>
      </c>
      <c r="Z165" s="5" t="str">
        <f>FIXED(EXP('WinBUGS output'!N164),2)</f>
        <v>7.52</v>
      </c>
      <c r="AA165" s="5" t="str">
        <f>FIXED(EXP('WinBUGS output'!M164),2)</f>
        <v>1.20</v>
      </c>
      <c r="AB165" s="5" t="str">
        <f>FIXED(EXP('WinBUGS output'!O164),2)</f>
        <v>46.57</v>
      </c>
    </row>
    <row r="166" spans="1:28" x14ac:dyDescent="0.25">
      <c r="A166">
        <v>7</v>
      </c>
      <c r="B166">
        <v>23</v>
      </c>
      <c r="C166" s="5" t="str">
        <f>VLOOKUP(A166,'WinBUGS output'!A:C,3,FALSE)</f>
        <v>Imipramine</v>
      </c>
      <c r="D166" s="5" t="str">
        <f>VLOOKUP(B166,'WinBUGS output'!A:C,3,FALSE)</f>
        <v>CBT individual (over 15 sessions)</v>
      </c>
      <c r="E166" s="5" t="str">
        <f>FIXED('WinBUGS output'!N165,2)</f>
        <v>2.17</v>
      </c>
      <c r="F166" s="5" t="str">
        <f>FIXED('WinBUGS output'!M165,2)</f>
        <v>0.63</v>
      </c>
      <c r="G166" s="5" t="str">
        <f>FIXED('WinBUGS output'!O165,2)</f>
        <v>3.78</v>
      </c>
      <c r="H166" t="s">
        <v>768</v>
      </c>
      <c r="I166" t="s">
        <v>769</v>
      </c>
      <c r="J166" t="s">
        <v>770</v>
      </c>
      <c r="N166"/>
      <c r="O166"/>
      <c r="X166" s="5" t="str">
        <f t="shared" si="8"/>
        <v>Imipramine</v>
      </c>
      <c r="Y166" s="5" t="str">
        <f t="shared" si="9"/>
        <v>CBT individual (over 15 sessions)</v>
      </c>
      <c r="Z166" s="5" t="str">
        <f>FIXED(EXP('WinBUGS output'!N165),2)</f>
        <v>8.79</v>
      </c>
      <c r="AA166" s="5" t="str">
        <f>FIXED(EXP('WinBUGS output'!M165),2)</f>
        <v>1.88</v>
      </c>
      <c r="AB166" s="5" t="str">
        <f>FIXED(EXP('WinBUGS output'!O165),2)</f>
        <v>43.64</v>
      </c>
    </row>
    <row r="167" spans="1:28" x14ac:dyDescent="0.25">
      <c r="A167">
        <v>7</v>
      </c>
      <c r="B167">
        <v>24</v>
      </c>
      <c r="C167" s="5" t="str">
        <f>VLOOKUP(A167,'WinBUGS output'!A:C,3,FALSE)</f>
        <v>Imipramine</v>
      </c>
      <c r="D167" s="5" t="str">
        <f>VLOOKUP(B167,'WinBUGS output'!A:C,3,FALSE)</f>
        <v>CBT group (over 15 sessions) + TAU</v>
      </c>
      <c r="E167" s="5" t="str">
        <f>FIXED('WinBUGS output'!N166,2)</f>
        <v>1.71</v>
      </c>
      <c r="F167" s="5" t="str">
        <f>FIXED('WinBUGS output'!M166,2)</f>
        <v>-0.87</v>
      </c>
      <c r="G167" s="5" t="str">
        <f>FIXED('WinBUGS output'!O166,2)</f>
        <v>4.36</v>
      </c>
      <c r="H167"/>
      <c r="I167"/>
      <c r="J167"/>
      <c r="N167"/>
      <c r="O167"/>
      <c r="X167" s="5" t="str">
        <f t="shared" si="8"/>
        <v>Imipramine</v>
      </c>
      <c r="Y167" s="5" t="str">
        <f t="shared" si="9"/>
        <v>CBT group (over 15 sessions) + TAU</v>
      </c>
      <c r="Z167" s="5" t="str">
        <f>FIXED(EXP('WinBUGS output'!N166),2)</f>
        <v>5.53</v>
      </c>
      <c r="AA167" s="5" t="str">
        <f>FIXED(EXP('WinBUGS output'!M166),2)</f>
        <v>0.42</v>
      </c>
      <c r="AB167" s="5" t="str">
        <f>FIXED(EXP('WinBUGS output'!O166),2)</f>
        <v>78.34</v>
      </c>
    </row>
    <row r="168" spans="1:28" x14ac:dyDescent="0.25">
      <c r="A168">
        <v>7</v>
      </c>
      <c r="B168">
        <v>25</v>
      </c>
      <c r="C168" s="5" t="str">
        <f>VLOOKUP(A168,'WinBUGS output'!A:C,3,FALSE)</f>
        <v>Imipramine</v>
      </c>
      <c r="D168" s="5" t="str">
        <f>VLOOKUP(B168,'WinBUGS output'!A:C,3,FALSE)</f>
        <v>CBT individual (under 15 sessions) + escitalopram</v>
      </c>
      <c r="E168" s="5" t="str">
        <f>FIXED('WinBUGS output'!N167,2)</f>
        <v>0.26</v>
      </c>
      <c r="F168" s="5" t="str">
        <f>FIXED('WinBUGS output'!M167,2)</f>
        <v>-1.21</v>
      </c>
      <c r="G168" s="5" t="str">
        <f>FIXED('WinBUGS output'!O167,2)</f>
        <v>1.79</v>
      </c>
      <c r="H168"/>
      <c r="I168"/>
      <c r="J168"/>
      <c r="N168"/>
      <c r="O168"/>
      <c r="X168" s="5" t="str">
        <f t="shared" si="8"/>
        <v>Imipramine</v>
      </c>
      <c r="Y168" s="5" t="str">
        <f t="shared" si="9"/>
        <v>CBT individual (under 15 sessions) + escitalopram</v>
      </c>
      <c r="Z168" s="5" t="str">
        <f>FIXED(EXP('WinBUGS output'!N167),2)</f>
        <v>1.30</v>
      </c>
      <c r="AA168" s="5" t="str">
        <f>FIXED(EXP('WinBUGS output'!M167),2)</f>
        <v>0.30</v>
      </c>
      <c r="AB168" s="5" t="str">
        <f>FIXED(EXP('WinBUGS output'!O167),2)</f>
        <v>6.00</v>
      </c>
    </row>
    <row r="169" spans="1:28" x14ac:dyDescent="0.25">
      <c r="A169">
        <v>7</v>
      </c>
      <c r="B169">
        <v>26</v>
      </c>
      <c r="C169" s="5" t="str">
        <f>VLOOKUP(A169,'WinBUGS output'!A:C,3,FALSE)</f>
        <v>Imipramine</v>
      </c>
      <c r="D169" s="5" t="str">
        <f>VLOOKUP(B169,'WinBUGS output'!A:C,3,FALSE)</f>
        <v>CBT individual (over 15 sessions) + amitriptyline</v>
      </c>
      <c r="E169" s="5" t="str">
        <f>FIXED('WinBUGS output'!N168,2)</f>
        <v>0.39</v>
      </c>
      <c r="F169" s="5" t="str">
        <f>FIXED('WinBUGS output'!M168,2)</f>
        <v>-1.23</v>
      </c>
      <c r="G169" s="5" t="str">
        <f>FIXED('WinBUGS output'!O168,2)</f>
        <v>2.07</v>
      </c>
      <c r="H169"/>
      <c r="I169"/>
      <c r="J169"/>
      <c r="N169"/>
      <c r="O169"/>
      <c r="X169" s="5" t="str">
        <f t="shared" si="8"/>
        <v>Imipramine</v>
      </c>
      <c r="Y169" s="5" t="str">
        <f t="shared" si="9"/>
        <v>CBT individual (over 15 sessions) + amitriptyline</v>
      </c>
      <c r="Z169" s="5" t="str">
        <f>FIXED(EXP('WinBUGS output'!N168),2)</f>
        <v>1.47</v>
      </c>
      <c r="AA169" s="5" t="str">
        <f>FIXED(EXP('WinBUGS output'!M168),2)</f>
        <v>0.29</v>
      </c>
      <c r="AB169" s="5" t="str">
        <f>FIXED(EXP('WinBUGS output'!O168),2)</f>
        <v>7.92</v>
      </c>
    </row>
    <row r="170" spans="1:28" x14ac:dyDescent="0.25">
      <c r="A170">
        <v>7</v>
      </c>
      <c r="B170">
        <v>27</v>
      </c>
      <c r="C170" s="5" t="str">
        <f>VLOOKUP(A170,'WinBUGS output'!A:C,3,FALSE)</f>
        <v>Imipramine</v>
      </c>
      <c r="D170" s="5" t="str">
        <f>VLOOKUP(B170,'WinBUGS output'!A:C,3,FALSE)</f>
        <v>Short-term psychodynamic psychotherapy individual + any TCA</v>
      </c>
      <c r="E170" s="5" t="str">
        <f>FIXED('WinBUGS output'!N169,2)</f>
        <v>0.32</v>
      </c>
      <c r="F170" s="5" t="str">
        <f>FIXED('WinBUGS output'!M169,2)</f>
        <v>-1.53</v>
      </c>
      <c r="G170" s="5" t="str">
        <f>FIXED('WinBUGS output'!O169,2)</f>
        <v>2.17</v>
      </c>
      <c r="H170"/>
      <c r="I170"/>
      <c r="J170"/>
      <c r="N170"/>
      <c r="O170"/>
      <c r="X170" s="5" t="str">
        <f t="shared" si="8"/>
        <v>Imipramine</v>
      </c>
      <c r="Y170" s="5" t="str">
        <f t="shared" si="9"/>
        <v>Short-term psychodynamic psychotherapy individual + any TCA</v>
      </c>
      <c r="Z170" s="5" t="str">
        <f>FIXED(EXP('WinBUGS output'!N169),2)</f>
        <v>1.38</v>
      </c>
      <c r="AA170" s="5" t="str">
        <f>FIXED(EXP('WinBUGS output'!M169),2)</f>
        <v>0.22</v>
      </c>
      <c r="AB170" s="5" t="str">
        <f>FIXED(EXP('WinBUGS output'!O169),2)</f>
        <v>8.73</v>
      </c>
    </row>
    <row r="171" spans="1:28" x14ac:dyDescent="0.25">
      <c r="A171">
        <v>7</v>
      </c>
      <c r="B171">
        <v>28</v>
      </c>
      <c r="C171" s="5" t="str">
        <f>VLOOKUP(A171,'WinBUGS output'!A:C,3,FALSE)</f>
        <v>Imipramine</v>
      </c>
      <c r="D171" s="5" t="str">
        <f>VLOOKUP(B171,'WinBUGS output'!A:C,3,FALSE)</f>
        <v>Long-term psychodynamic psychotherapy individual + fluoxetine</v>
      </c>
      <c r="E171" s="5" t="str">
        <f>FIXED('WinBUGS output'!N170,2)</f>
        <v>1.71</v>
      </c>
      <c r="F171" s="5" t="str">
        <f>FIXED('WinBUGS output'!M170,2)</f>
        <v>0.09</v>
      </c>
      <c r="G171" s="5" t="str">
        <f>FIXED('WinBUGS output'!O170,2)</f>
        <v>3.36</v>
      </c>
      <c r="H171"/>
      <c r="I171"/>
      <c r="J171"/>
      <c r="N171"/>
      <c r="O171"/>
      <c r="X171" s="5" t="str">
        <f t="shared" si="8"/>
        <v>Imipramine</v>
      </c>
      <c r="Y171" s="5" t="str">
        <f t="shared" si="9"/>
        <v>Long-term psychodynamic psychotherapy individual + fluoxetine</v>
      </c>
      <c r="Z171" s="5" t="str">
        <f>FIXED(EXP('WinBUGS output'!N170),2)</f>
        <v>5.53</v>
      </c>
      <c r="AA171" s="5" t="str">
        <f>FIXED(EXP('WinBUGS output'!M170),2)</f>
        <v>1.10</v>
      </c>
      <c r="AB171" s="5" t="str">
        <f>FIXED(EXP('WinBUGS output'!O170),2)</f>
        <v>28.82</v>
      </c>
    </row>
    <row r="172" spans="1:28" x14ac:dyDescent="0.25">
      <c r="A172">
        <v>8</v>
      </c>
      <c r="B172">
        <v>9</v>
      </c>
      <c r="C172" s="5" t="str">
        <f>VLOOKUP(A172,'WinBUGS output'!A:C,3,FALSE)</f>
        <v>Citalopram</v>
      </c>
      <c r="D172" s="5" t="str">
        <f>VLOOKUP(B172,'WinBUGS output'!A:C,3,FALSE)</f>
        <v>Escitalopram</v>
      </c>
      <c r="E172" s="5" t="str">
        <f>FIXED('WinBUGS output'!N171,2)</f>
        <v>0.57</v>
      </c>
      <c r="F172" s="5" t="str">
        <f>FIXED('WinBUGS output'!M171,2)</f>
        <v>-0.03</v>
      </c>
      <c r="G172" s="5" t="str">
        <f>FIXED('WinBUGS output'!O171,2)</f>
        <v>1.17</v>
      </c>
      <c r="H172" t="s">
        <v>771</v>
      </c>
      <c r="I172" t="s">
        <v>772</v>
      </c>
      <c r="J172" t="s">
        <v>773</v>
      </c>
      <c r="N172"/>
      <c r="O172"/>
      <c r="X172" s="5" t="str">
        <f t="shared" si="8"/>
        <v>Citalopram</v>
      </c>
      <c r="Y172" s="5" t="str">
        <f t="shared" si="9"/>
        <v>Escitalopram</v>
      </c>
      <c r="Z172" s="5" t="str">
        <f>FIXED(EXP('WinBUGS output'!N171),2)</f>
        <v>1.76</v>
      </c>
      <c r="AA172" s="5" t="str">
        <f>FIXED(EXP('WinBUGS output'!M171),2)</f>
        <v>0.97</v>
      </c>
      <c r="AB172" s="5" t="str">
        <f>FIXED(EXP('WinBUGS output'!O171),2)</f>
        <v>3.23</v>
      </c>
    </row>
    <row r="173" spans="1:28" x14ac:dyDescent="0.25">
      <c r="A173">
        <v>8</v>
      </c>
      <c r="B173">
        <v>10</v>
      </c>
      <c r="C173" s="5" t="str">
        <f>VLOOKUP(A173,'WinBUGS output'!A:C,3,FALSE)</f>
        <v>Citalopram</v>
      </c>
      <c r="D173" s="5" t="str">
        <f>VLOOKUP(B173,'WinBUGS output'!A:C,3,FALSE)</f>
        <v>Fluoxetine</v>
      </c>
      <c r="E173" s="5" t="str">
        <f>FIXED('WinBUGS output'!N172,2)</f>
        <v>0.32</v>
      </c>
      <c r="F173" s="5" t="str">
        <f>FIXED('WinBUGS output'!M172,2)</f>
        <v>-0.28</v>
      </c>
      <c r="G173" s="5" t="str">
        <f>FIXED('WinBUGS output'!O172,2)</f>
        <v>1.01</v>
      </c>
      <c r="H173"/>
      <c r="I173"/>
      <c r="J173"/>
      <c r="N173"/>
      <c r="O173"/>
      <c r="X173" s="5" t="str">
        <f t="shared" si="8"/>
        <v>Citalopram</v>
      </c>
      <c r="Y173" s="5" t="str">
        <f t="shared" si="9"/>
        <v>Fluoxetine</v>
      </c>
      <c r="Z173" s="5" t="str">
        <f>FIXED(EXP('WinBUGS output'!N172),2)</f>
        <v>1.37</v>
      </c>
      <c r="AA173" s="5" t="str">
        <f>FIXED(EXP('WinBUGS output'!M172),2)</f>
        <v>0.75</v>
      </c>
      <c r="AB173" s="5" t="str">
        <f>FIXED(EXP('WinBUGS output'!O172),2)</f>
        <v>2.75</v>
      </c>
    </row>
    <row r="174" spans="1:28" x14ac:dyDescent="0.25">
      <c r="A174">
        <v>8</v>
      </c>
      <c r="B174">
        <v>11</v>
      </c>
      <c r="C174" s="5" t="str">
        <f>VLOOKUP(A174,'WinBUGS output'!A:C,3,FALSE)</f>
        <v>Citalopram</v>
      </c>
      <c r="D174" s="5" t="str">
        <f>VLOOKUP(B174,'WinBUGS output'!A:C,3,FALSE)</f>
        <v>Sertraline</v>
      </c>
      <c r="E174" s="5" t="str">
        <f>FIXED('WinBUGS output'!N173,2)</f>
        <v>0.26</v>
      </c>
      <c r="F174" s="5" t="str">
        <f>FIXED('WinBUGS output'!M173,2)</f>
        <v>-0.44</v>
      </c>
      <c r="G174" s="5" t="str">
        <f>FIXED('WinBUGS output'!O173,2)</f>
        <v>1.06</v>
      </c>
      <c r="H174" t="s">
        <v>774</v>
      </c>
      <c r="I174" t="s">
        <v>775</v>
      </c>
      <c r="J174" t="s">
        <v>745</v>
      </c>
      <c r="N174"/>
      <c r="O174"/>
      <c r="X174" s="5" t="str">
        <f t="shared" si="8"/>
        <v>Citalopram</v>
      </c>
      <c r="Y174" s="5" t="str">
        <f t="shared" si="9"/>
        <v>Sertraline</v>
      </c>
      <c r="Z174" s="5" t="str">
        <f>FIXED(EXP('WinBUGS output'!N173),2)</f>
        <v>1.29</v>
      </c>
      <c r="AA174" s="5" t="str">
        <f>FIXED(EXP('WinBUGS output'!M173),2)</f>
        <v>0.64</v>
      </c>
      <c r="AB174" s="5" t="str">
        <f>FIXED(EXP('WinBUGS output'!O173),2)</f>
        <v>2.88</v>
      </c>
    </row>
    <row r="175" spans="1:28" x14ac:dyDescent="0.25">
      <c r="A175">
        <v>8</v>
      </c>
      <c r="B175">
        <v>12</v>
      </c>
      <c r="C175" s="5" t="str">
        <f>VLOOKUP(A175,'WinBUGS output'!A:C,3,FALSE)</f>
        <v>Citalopram</v>
      </c>
      <c r="D175" s="5" t="str">
        <f>VLOOKUP(B175,'WinBUGS output'!A:C,3,FALSE)</f>
        <v>Mirtazapine</v>
      </c>
      <c r="E175" s="5" t="str">
        <f>FIXED('WinBUGS output'!N174,2)</f>
        <v>0.28</v>
      </c>
      <c r="F175" s="5" t="str">
        <f>FIXED('WinBUGS output'!M174,2)</f>
        <v>-0.96</v>
      </c>
      <c r="G175" s="5" t="str">
        <f>FIXED('WinBUGS output'!O174,2)</f>
        <v>1.49</v>
      </c>
      <c r="H175"/>
      <c r="I175"/>
      <c r="J175"/>
      <c r="N175"/>
      <c r="O175"/>
      <c r="X175" s="5" t="str">
        <f t="shared" si="8"/>
        <v>Citalopram</v>
      </c>
      <c r="Y175" s="5" t="str">
        <f t="shared" si="9"/>
        <v>Mirtazapine</v>
      </c>
      <c r="Z175" s="5" t="str">
        <f>FIXED(EXP('WinBUGS output'!N174),2)</f>
        <v>1.33</v>
      </c>
      <c r="AA175" s="5" t="str">
        <f>FIXED(EXP('WinBUGS output'!M174),2)</f>
        <v>0.38</v>
      </c>
      <c r="AB175" s="5" t="str">
        <f>FIXED(EXP('WinBUGS output'!O174),2)</f>
        <v>4.44</v>
      </c>
    </row>
    <row r="176" spans="1:28" x14ac:dyDescent="0.25">
      <c r="A176">
        <v>8</v>
      </c>
      <c r="B176">
        <v>13</v>
      </c>
      <c r="C176" s="5" t="str">
        <f>VLOOKUP(A176,'WinBUGS output'!A:C,3,FALSE)</f>
        <v>Citalopram</v>
      </c>
      <c r="D176" s="5" t="str">
        <f>VLOOKUP(B176,'WinBUGS output'!A:C,3,FALSE)</f>
        <v>Short-term psychodynamic psychotherapy individual + TAU</v>
      </c>
      <c r="E176" s="5" t="str">
        <f>FIXED('WinBUGS output'!N175,2)</f>
        <v>2.40</v>
      </c>
      <c r="F176" s="5" t="str">
        <f>FIXED('WinBUGS output'!M175,2)</f>
        <v>-1.25</v>
      </c>
      <c r="G176" s="5" t="str">
        <f>FIXED('WinBUGS output'!O175,2)</f>
        <v>6.61</v>
      </c>
      <c r="H176"/>
      <c r="I176"/>
      <c r="J176"/>
      <c r="N176"/>
      <c r="O176"/>
      <c r="X176" s="5" t="str">
        <f t="shared" si="8"/>
        <v>Citalopram</v>
      </c>
      <c r="Y176" s="5" t="str">
        <f t="shared" si="9"/>
        <v>Short-term psychodynamic psychotherapy individual + TAU</v>
      </c>
      <c r="Z176" s="5" t="str">
        <f>FIXED(EXP('WinBUGS output'!N175),2)</f>
        <v>11.07</v>
      </c>
      <c r="AA176" s="5" t="str">
        <f>FIXED(EXP('WinBUGS output'!M175),2)</f>
        <v>0.29</v>
      </c>
      <c r="AB176" s="5" t="str">
        <f>FIXED(EXP('WinBUGS output'!O175),2)</f>
        <v>742.48</v>
      </c>
    </row>
    <row r="177" spans="1:28" x14ac:dyDescent="0.25">
      <c r="A177">
        <v>8</v>
      </c>
      <c r="B177">
        <v>14</v>
      </c>
      <c r="C177" s="5" t="str">
        <f>VLOOKUP(A177,'WinBUGS output'!A:C,3,FALSE)</f>
        <v>Citalopram</v>
      </c>
      <c r="D177" s="5" t="str">
        <f>VLOOKUP(B177,'WinBUGS output'!A:C,3,FALSE)</f>
        <v>Long-term psychodynamic psychotherapy individual</v>
      </c>
      <c r="E177" s="5" t="str">
        <f>FIXED('WinBUGS output'!N176,2)</f>
        <v>2.71</v>
      </c>
      <c r="F177" s="5" t="str">
        <f>FIXED('WinBUGS output'!M176,2)</f>
        <v>1.09</v>
      </c>
      <c r="G177" s="5" t="str">
        <f>FIXED('WinBUGS output'!O176,2)</f>
        <v>4.30</v>
      </c>
      <c r="H177"/>
      <c r="I177"/>
      <c r="J177"/>
      <c r="N177"/>
      <c r="O177"/>
      <c r="X177" s="5" t="str">
        <f t="shared" si="8"/>
        <v>Citalopram</v>
      </c>
      <c r="Y177" s="5" t="str">
        <f t="shared" si="9"/>
        <v>Long-term psychodynamic psychotherapy individual</v>
      </c>
      <c r="Z177" s="5" t="str">
        <f>FIXED(EXP('WinBUGS output'!N176),2)</f>
        <v>14.98</v>
      </c>
      <c r="AA177" s="5" t="str">
        <f>FIXED(EXP('WinBUGS output'!M176),2)</f>
        <v>2.96</v>
      </c>
      <c r="AB177" s="5" t="str">
        <f>FIXED(EXP('WinBUGS output'!O176),2)</f>
        <v>73.41</v>
      </c>
    </row>
    <row r="178" spans="1:28" x14ac:dyDescent="0.25">
      <c r="A178">
        <v>8</v>
      </c>
      <c r="B178">
        <v>15</v>
      </c>
      <c r="C178" s="5" t="str">
        <f>VLOOKUP(A178,'WinBUGS output'!A:C,3,FALSE)</f>
        <v>Citalopram</v>
      </c>
      <c r="D178" s="5" t="str">
        <f>VLOOKUP(B178,'WinBUGS output'!A:C,3,FALSE)</f>
        <v>Computerised-problem solving therapy with support</v>
      </c>
      <c r="E178" s="5" t="str">
        <f>FIXED('WinBUGS output'!N177,2)</f>
        <v>4.30</v>
      </c>
      <c r="F178" s="5" t="str">
        <f>FIXED('WinBUGS output'!M177,2)</f>
        <v>0.67</v>
      </c>
      <c r="G178" s="5" t="str">
        <f>FIXED('WinBUGS output'!O177,2)</f>
        <v>8.67</v>
      </c>
      <c r="H178"/>
      <c r="I178"/>
      <c r="J178"/>
      <c r="N178"/>
      <c r="O178"/>
      <c r="X178" s="5" t="str">
        <f t="shared" si="8"/>
        <v>Citalopram</v>
      </c>
      <c r="Y178" s="5" t="str">
        <f t="shared" si="9"/>
        <v>Computerised-problem solving therapy with support</v>
      </c>
      <c r="Z178" s="5" t="str">
        <f>FIXED(EXP('WinBUGS output'!N177),2)</f>
        <v>73.33</v>
      </c>
      <c r="AA178" s="5" t="str">
        <f>FIXED(EXP('WinBUGS output'!M177),2)</f>
        <v>1.96</v>
      </c>
      <c r="AB178" s="5" t="str">
        <f>FIXED(EXP('WinBUGS output'!O177),2)</f>
        <v>5,796.44</v>
      </c>
    </row>
    <row r="179" spans="1:28" x14ac:dyDescent="0.25">
      <c r="A179">
        <v>8</v>
      </c>
      <c r="B179">
        <v>16</v>
      </c>
      <c r="C179" s="5" t="str">
        <f>VLOOKUP(A179,'WinBUGS output'!A:C,3,FALSE)</f>
        <v>Citalopram</v>
      </c>
      <c r="D179" s="5" t="str">
        <f>VLOOKUP(B179,'WinBUGS output'!A:C,3,FALSE)</f>
        <v>Computerised-CBT (CCBT)</v>
      </c>
      <c r="E179" s="5" t="str">
        <f>FIXED('WinBUGS output'!N178,2)</f>
        <v>1.85</v>
      </c>
      <c r="F179" s="5" t="str">
        <f>FIXED('WinBUGS output'!M178,2)</f>
        <v>-0.66</v>
      </c>
      <c r="G179" s="5" t="str">
        <f>FIXED('WinBUGS output'!O178,2)</f>
        <v>4.31</v>
      </c>
      <c r="H179"/>
      <c r="I179"/>
      <c r="J179"/>
      <c r="N179"/>
      <c r="O179"/>
      <c r="X179" s="5" t="str">
        <f t="shared" si="8"/>
        <v>Citalopram</v>
      </c>
      <c r="Y179" s="5" t="str">
        <f t="shared" si="9"/>
        <v>Computerised-CBT (CCBT)</v>
      </c>
      <c r="Z179" s="5" t="str">
        <f>FIXED(EXP('WinBUGS output'!N178),2)</f>
        <v>6.35</v>
      </c>
      <c r="AA179" s="5" t="str">
        <f>FIXED(EXP('WinBUGS output'!M178),2)</f>
        <v>0.52</v>
      </c>
      <c r="AB179" s="5" t="str">
        <f>FIXED(EXP('WinBUGS output'!O178),2)</f>
        <v>74.74</v>
      </c>
    </row>
    <row r="180" spans="1:28" x14ac:dyDescent="0.25">
      <c r="A180">
        <v>8</v>
      </c>
      <c r="B180">
        <v>17</v>
      </c>
      <c r="C180" s="5" t="str">
        <f>VLOOKUP(A180,'WinBUGS output'!A:C,3,FALSE)</f>
        <v>Citalopram</v>
      </c>
      <c r="D180" s="5" t="str">
        <f>VLOOKUP(B180,'WinBUGS output'!A:C,3,FALSE)</f>
        <v>Computerised-CBT (CCBT) + TAU</v>
      </c>
      <c r="E180" s="5" t="str">
        <f>FIXED('WinBUGS output'!N179,2)</f>
        <v>1.71</v>
      </c>
      <c r="F180" s="5" t="str">
        <f>FIXED('WinBUGS output'!M179,2)</f>
        <v>-0.81</v>
      </c>
      <c r="G180" s="5" t="str">
        <f>FIXED('WinBUGS output'!O179,2)</f>
        <v>4.17</v>
      </c>
      <c r="H180"/>
      <c r="I180"/>
      <c r="J180"/>
      <c r="N180"/>
      <c r="O180"/>
      <c r="X180" s="5" t="str">
        <f t="shared" si="8"/>
        <v>Citalopram</v>
      </c>
      <c r="Y180" s="5" t="str">
        <f t="shared" si="9"/>
        <v>Computerised-CBT (CCBT) + TAU</v>
      </c>
      <c r="Z180" s="5" t="str">
        <f>FIXED(EXP('WinBUGS output'!N179),2)</f>
        <v>5.50</v>
      </c>
      <c r="AA180" s="5" t="str">
        <f>FIXED(EXP('WinBUGS output'!M179),2)</f>
        <v>0.45</v>
      </c>
      <c r="AB180" s="5" t="str">
        <f>FIXED(EXP('WinBUGS output'!O179),2)</f>
        <v>64.72</v>
      </c>
    </row>
    <row r="181" spans="1:28" x14ac:dyDescent="0.25">
      <c r="A181">
        <v>8</v>
      </c>
      <c r="B181">
        <v>18</v>
      </c>
      <c r="C181" s="5" t="str">
        <f>VLOOKUP(A181,'WinBUGS output'!A:C,3,FALSE)</f>
        <v>Citalopram</v>
      </c>
      <c r="D181" s="5" t="str">
        <f>VLOOKUP(B181,'WinBUGS output'!A:C,3,FALSE)</f>
        <v>Computerised-problem solving therapy</v>
      </c>
      <c r="E181" s="5" t="str">
        <f>FIXED('WinBUGS output'!N180,2)</f>
        <v>1.79</v>
      </c>
      <c r="F181" s="5" t="str">
        <f>FIXED('WinBUGS output'!M180,2)</f>
        <v>-0.79</v>
      </c>
      <c r="G181" s="5" t="str">
        <f>FIXED('WinBUGS output'!O180,2)</f>
        <v>4.32</v>
      </c>
      <c r="H181"/>
      <c r="I181"/>
      <c r="J181"/>
      <c r="N181"/>
      <c r="O181"/>
      <c r="X181" s="5" t="str">
        <f t="shared" si="8"/>
        <v>Citalopram</v>
      </c>
      <c r="Y181" s="5" t="str">
        <f t="shared" si="9"/>
        <v>Computerised-problem solving therapy</v>
      </c>
      <c r="Z181" s="5" t="str">
        <f>FIXED(EXP('WinBUGS output'!N180),2)</f>
        <v>5.97</v>
      </c>
      <c r="AA181" s="5" t="str">
        <f>FIXED(EXP('WinBUGS output'!M180),2)</f>
        <v>0.45</v>
      </c>
      <c r="AB181" s="5" t="str">
        <f>FIXED(EXP('WinBUGS output'!O180),2)</f>
        <v>74.96</v>
      </c>
    </row>
    <row r="182" spans="1:28" x14ac:dyDescent="0.25">
      <c r="A182">
        <v>8</v>
      </c>
      <c r="B182">
        <v>19</v>
      </c>
      <c r="C182" s="5" t="str">
        <f>VLOOKUP(A182,'WinBUGS output'!A:C,3,FALSE)</f>
        <v>Citalopram</v>
      </c>
      <c r="D182" s="5" t="str">
        <f>VLOOKUP(B182,'WinBUGS output'!A:C,3,FALSE)</f>
        <v>Interpersonal psychotherapy (IPT)</v>
      </c>
      <c r="E182" s="5" t="str">
        <f>FIXED('WinBUGS output'!N181,2)</f>
        <v>2.78</v>
      </c>
      <c r="F182" s="5" t="str">
        <f>FIXED('WinBUGS output'!M181,2)</f>
        <v>0.55</v>
      </c>
      <c r="G182" s="5" t="str">
        <f>FIXED('WinBUGS output'!O181,2)</f>
        <v>5.01</v>
      </c>
      <c r="H182"/>
      <c r="I182"/>
      <c r="J182"/>
      <c r="N182"/>
      <c r="O182"/>
      <c r="X182" s="5" t="str">
        <f t="shared" si="8"/>
        <v>Citalopram</v>
      </c>
      <c r="Y182" s="5" t="str">
        <f t="shared" si="9"/>
        <v>Interpersonal psychotherapy (IPT)</v>
      </c>
      <c r="Z182" s="5" t="str">
        <f>FIXED(EXP('WinBUGS output'!N181),2)</f>
        <v>16.10</v>
      </c>
      <c r="AA182" s="5" t="str">
        <f>FIXED(EXP('WinBUGS output'!M181),2)</f>
        <v>1.74</v>
      </c>
      <c r="AB182" s="5" t="str">
        <f>FIXED(EXP('WinBUGS output'!O181),2)</f>
        <v>149.75</v>
      </c>
    </row>
    <row r="183" spans="1:28" x14ac:dyDescent="0.25">
      <c r="A183">
        <v>8</v>
      </c>
      <c r="B183">
        <v>20</v>
      </c>
      <c r="C183" s="5" t="str">
        <f>VLOOKUP(A183,'WinBUGS output'!A:C,3,FALSE)</f>
        <v>Citalopram</v>
      </c>
      <c r="D183" s="5" t="str">
        <f>VLOOKUP(B183,'WinBUGS output'!A:C,3,FALSE)</f>
        <v>Behavioural activation (BA)</v>
      </c>
      <c r="E183" s="5" t="str">
        <f>FIXED('WinBUGS output'!N182,2)</f>
        <v>2.62</v>
      </c>
      <c r="F183" s="5" t="str">
        <f>FIXED('WinBUGS output'!M182,2)</f>
        <v>0.54</v>
      </c>
      <c r="G183" s="5" t="str">
        <f>FIXED('WinBUGS output'!O182,2)</f>
        <v>4.69</v>
      </c>
      <c r="H183"/>
      <c r="I183"/>
      <c r="J183"/>
      <c r="N183"/>
      <c r="O183"/>
      <c r="X183" s="5" t="str">
        <f t="shared" si="8"/>
        <v>Citalopram</v>
      </c>
      <c r="Y183" s="5" t="str">
        <f t="shared" si="9"/>
        <v>Behavioural activation (BA)</v>
      </c>
      <c r="Z183" s="5" t="str">
        <f>FIXED(EXP('WinBUGS output'!N182),2)</f>
        <v>13.78</v>
      </c>
      <c r="AA183" s="5" t="str">
        <f>FIXED(EXP('WinBUGS output'!M182),2)</f>
        <v>1.72</v>
      </c>
      <c r="AB183" s="5" t="str">
        <f>FIXED(EXP('WinBUGS output'!O182),2)</f>
        <v>109.29</v>
      </c>
    </row>
    <row r="184" spans="1:28" x14ac:dyDescent="0.25">
      <c r="A184">
        <v>8</v>
      </c>
      <c r="B184">
        <v>21</v>
      </c>
      <c r="C184" s="5" t="str">
        <f>VLOOKUP(A184,'WinBUGS output'!A:C,3,FALSE)</f>
        <v>Citalopram</v>
      </c>
      <c r="D184" s="5" t="str">
        <f>VLOOKUP(B184,'WinBUGS output'!A:C,3,FALSE)</f>
        <v>Behavioural activation (BA) + TAU</v>
      </c>
      <c r="E184" s="5" t="str">
        <f>FIXED('WinBUGS output'!N183,2)</f>
        <v>2.65</v>
      </c>
      <c r="F184" s="5" t="str">
        <f>FIXED('WinBUGS output'!M183,2)</f>
        <v>0.42</v>
      </c>
      <c r="G184" s="5" t="str">
        <f>FIXED('WinBUGS output'!O183,2)</f>
        <v>4.85</v>
      </c>
      <c r="H184"/>
      <c r="I184"/>
      <c r="J184"/>
      <c r="N184"/>
      <c r="O184"/>
      <c r="X184" s="5" t="str">
        <f t="shared" si="8"/>
        <v>Citalopram</v>
      </c>
      <c r="Y184" s="5" t="str">
        <f t="shared" si="9"/>
        <v>Behavioural activation (BA) + TAU</v>
      </c>
      <c r="Z184" s="5" t="str">
        <f>FIXED(EXP('WinBUGS output'!N183),2)</f>
        <v>14.17</v>
      </c>
      <c r="AA184" s="5" t="str">
        <f>FIXED(EXP('WinBUGS output'!M183),2)</f>
        <v>1.53</v>
      </c>
      <c r="AB184" s="5" t="str">
        <f>FIXED(EXP('WinBUGS output'!O183),2)</f>
        <v>128.12</v>
      </c>
    </row>
    <row r="185" spans="1:28" x14ac:dyDescent="0.25">
      <c r="A185">
        <v>8</v>
      </c>
      <c r="B185">
        <v>22</v>
      </c>
      <c r="C185" s="5" t="str">
        <f>VLOOKUP(A185,'WinBUGS output'!A:C,3,FALSE)</f>
        <v>Citalopram</v>
      </c>
      <c r="D185" s="5" t="str">
        <f>VLOOKUP(B185,'WinBUGS output'!A:C,3,FALSE)</f>
        <v>CBT individual (under 15 sessions) + TAU</v>
      </c>
      <c r="E185" s="5" t="str">
        <f>FIXED('WinBUGS output'!N184,2)</f>
        <v>2.60</v>
      </c>
      <c r="F185" s="5" t="str">
        <f>FIXED('WinBUGS output'!M184,2)</f>
        <v>0.65</v>
      </c>
      <c r="G185" s="5" t="str">
        <f>FIXED('WinBUGS output'!O184,2)</f>
        <v>4.51</v>
      </c>
      <c r="H185"/>
      <c r="I185"/>
      <c r="J185"/>
      <c r="N185"/>
      <c r="O185"/>
      <c r="X185" s="5" t="str">
        <f t="shared" si="8"/>
        <v>Citalopram</v>
      </c>
      <c r="Y185" s="5" t="str">
        <f t="shared" si="9"/>
        <v>CBT individual (under 15 sessions) + TAU</v>
      </c>
      <c r="Z185" s="5" t="str">
        <f>FIXED(EXP('WinBUGS output'!N184),2)</f>
        <v>13.40</v>
      </c>
      <c r="AA185" s="5" t="str">
        <f>FIXED(EXP('WinBUGS output'!M184),2)</f>
        <v>1.92</v>
      </c>
      <c r="AB185" s="5" t="str">
        <f>FIXED(EXP('WinBUGS output'!O184),2)</f>
        <v>90.56</v>
      </c>
    </row>
    <row r="186" spans="1:28" x14ac:dyDescent="0.25">
      <c r="A186">
        <v>8</v>
      </c>
      <c r="B186">
        <v>23</v>
      </c>
      <c r="C186" s="5" t="str">
        <f>VLOOKUP(A186,'WinBUGS output'!A:C,3,FALSE)</f>
        <v>Citalopram</v>
      </c>
      <c r="D186" s="5" t="str">
        <f>VLOOKUP(B186,'WinBUGS output'!A:C,3,FALSE)</f>
        <v>CBT individual (over 15 sessions)</v>
      </c>
      <c r="E186" s="5" t="str">
        <f>FIXED('WinBUGS output'!N185,2)</f>
        <v>2.75</v>
      </c>
      <c r="F186" s="5" t="str">
        <f>FIXED('WinBUGS output'!M185,2)</f>
        <v>1.08</v>
      </c>
      <c r="G186" s="5" t="str">
        <f>FIXED('WinBUGS output'!O185,2)</f>
        <v>4.46</v>
      </c>
      <c r="H186"/>
      <c r="I186"/>
      <c r="J186"/>
      <c r="N186"/>
      <c r="O186"/>
      <c r="X186" s="5" t="str">
        <f t="shared" si="8"/>
        <v>Citalopram</v>
      </c>
      <c r="Y186" s="5" t="str">
        <f t="shared" si="9"/>
        <v>CBT individual (over 15 sessions)</v>
      </c>
      <c r="Z186" s="5" t="str">
        <f>FIXED(EXP('WinBUGS output'!N185),2)</f>
        <v>15.67</v>
      </c>
      <c r="AA186" s="5" t="str">
        <f>FIXED(EXP('WinBUGS output'!M185),2)</f>
        <v>2.94</v>
      </c>
      <c r="AB186" s="5" t="str">
        <f>FIXED(EXP('WinBUGS output'!O185),2)</f>
        <v>86.31</v>
      </c>
    </row>
    <row r="187" spans="1:28" x14ac:dyDescent="0.25">
      <c r="A187">
        <v>8</v>
      </c>
      <c r="B187">
        <v>24</v>
      </c>
      <c r="C187" s="5" t="str">
        <f>VLOOKUP(A187,'WinBUGS output'!A:C,3,FALSE)</f>
        <v>Citalopram</v>
      </c>
      <c r="D187" s="5" t="str">
        <f>VLOOKUP(B187,'WinBUGS output'!A:C,3,FALSE)</f>
        <v>CBT group (over 15 sessions) + TAU</v>
      </c>
      <c r="E187" s="5" t="str">
        <f>FIXED('WinBUGS output'!N186,2)</f>
        <v>2.29</v>
      </c>
      <c r="F187" s="5" t="str">
        <f>FIXED('WinBUGS output'!M186,2)</f>
        <v>-0.40</v>
      </c>
      <c r="G187" s="5" t="str">
        <f>FIXED('WinBUGS output'!O186,2)</f>
        <v>5.00</v>
      </c>
      <c r="H187"/>
      <c r="I187"/>
      <c r="J187"/>
      <c r="N187"/>
      <c r="O187"/>
      <c r="X187" s="5" t="str">
        <f t="shared" si="8"/>
        <v>Citalopram</v>
      </c>
      <c r="Y187" s="5" t="str">
        <f t="shared" si="9"/>
        <v>CBT group (over 15 sessions) + TAU</v>
      </c>
      <c r="Z187" s="5" t="str">
        <f>FIXED(EXP('WinBUGS output'!N186),2)</f>
        <v>9.85</v>
      </c>
      <c r="AA187" s="5" t="str">
        <f>FIXED(EXP('WinBUGS output'!M186),2)</f>
        <v>0.67</v>
      </c>
      <c r="AB187" s="5" t="str">
        <f>FIXED(EXP('WinBUGS output'!O186),2)</f>
        <v>147.67</v>
      </c>
    </row>
    <row r="188" spans="1:28" x14ac:dyDescent="0.25">
      <c r="A188">
        <v>8</v>
      </c>
      <c r="B188">
        <v>25</v>
      </c>
      <c r="C188" s="5" t="str">
        <f>VLOOKUP(A188,'WinBUGS output'!A:C,3,FALSE)</f>
        <v>Citalopram</v>
      </c>
      <c r="D188" s="5" t="str">
        <f>VLOOKUP(B188,'WinBUGS output'!A:C,3,FALSE)</f>
        <v>CBT individual (under 15 sessions) + escitalopram</v>
      </c>
      <c r="E188" s="5" t="str">
        <f>FIXED('WinBUGS output'!N187,2)</f>
        <v>0.85</v>
      </c>
      <c r="F188" s="5" t="str">
        <f>FIXED('WinBUGS output'!M187,2)</f>
        <v>-0.62</v>
      </c>
      <c r="G188" s="5" t="str">
        <f>FIXED('WinBUGS output'!O187,2)</f>
        <v>2.30</v>
      </c>
      <c r="H188"/>
      <c r="I188"/>
      <c r="J188"/>
      <c r="N188"/>
      <c r="O188"/>
      <c r="X188" s="5" t="str">
        <f t="shared" si="8"/>
        <v>Citalopram</v>
      </c>
      <c r="Y188" s="5" t="str">
        <f t="shared" si="9"/>
        <v>CBT individual (under 15 sessions) + escitalopram</v>
      </c>
      <c r="Z188" s="5" t="str">
        <f>FIXED(EXP('WinBUGS output'!N187),2)</f>
        <v>2.33</v>
      </c>
      <c r="AA188" s="5" t="str">
        <f>FIXED(EXP('WinBUGS output'!M187),2)</f>
        <v>0.54</v>
      </c>
      <c r="AB188" s="5" t="str">
        <f>FIXED(EXP('WinBUGS output'!O187),2)</f>
        <v>9.98</v>
      </c>
    </row>
    <row r="189" spans="1:28" x14ac:dyDescent="0.25">
      <c r="A189">
        <v>8</v>
      </c>
      <c r="B189">
        <v>26</v>
      </c>
      <c r="C189" s="5" t="str">
        <f>VLOOKUP(A189,'WinBUGS output'!A:C,3,FALSE)</f>
        <v>Citalopram</v>
      </c>
      <c r="D189" s="5" t="str">
        <f>VLOOKUP(B189,'WinBUGS output'!A:C,3,FALSE)</f>
        <v>CBT individual (over 15 sessions) + amitriptyline</v>
      </c>
      <c r="E189" s="5" t="str">
        <f>FIXED('WinBUGS output'!N188,2)</f>
        <v>0.97</v>
      </c>
      <c r="F189" s="5" t="str">
        <f>FIXED('WinBUGS output'!M188,2)</f>
        <v>-0.67</v>
      </c>
      <c r="G189" s="5" t="str">
        <f>FIXED('WinBUGS output'!O188,2)</f>
        <v>2.63</v>
      </c>
      <c r="H189"/>
      <c r="I189"/>
      <c r="J189"/>
      <c r="N189"/>
      <c r="O189"/>
      <c r="X189" s="5" t="str">
        <f t="shared" si="8"/>
        <v>Citalopram</v>
      </c>
      <c r="Y189" s="5" t="str">
        <f t="shared" si="9"/>
        <v>CBT individual (over 15 sessions) + amitriptyline</v>
      </c>
      <c r="Z189" s="5" t="str">
        <f>FIXED(EXP('WinBUGS output'!N188),2)</f>
        <v>2.64</v>
      </c>
      <c r="AA189" s="5" t="str">
        <f>FIXED(EXP('WinBUGS output'!M188),2)</f>
        <v>0.51</v>
      </c>
      <c r="AB189" s="5" t="str">
        <f>FIXED(EXP('WinBUGS output'!O188),2)</f>
        <v>13.87</v>
      </c>
    </row>
    <row r="190" spans="1:28" x14ac:dyDescent="0.25">
      <c r="A190">
        <v>8</v>
      </c>
      <c r="B190">
        <v>27</v>
      </c>
      <c r="C190" s="5" t="str">
        <f>VLOOKUP(A190,'WinBUGS output'!A:C,3,FALSE)</f>
        <v>Citalopram</v>
      </c>
      <c r="D190" s="5" t="str">
        <f>VLOOKUP(B190,'WinBUGS output'!A:C,3,FALSE)</f>
        <v>Short-term psychodynamic psychotherapy individual + any TCA</v>
      </c>
      <c r="E190" s="5" t="str">
        <f>FIXED('WinBUGS output'!N189,2)</f>
        <v>0.90</v>
      </c>
      <c r="F190" s="5" t="str">
        <f>FIXED('WinBUGS output'!M189,2)</f>
        <v>-1.08</v>
      </c>
      <c r="G190" s="5" t="str">
        <f>FIXED('WinBUGS output'!O189,2)</f>
        <v>2.86</v>
      </c>
      <c r="H190"/>
      <c r="I190"/>
      <c r="J190"/>
      <c r="N190"/>
      <c r="O190"/>
      <c r="X190" s="5" t="str">
        <f t="shared" si="8"/>
        <v>Citalopram</v>
      </c>
      <c r="Y190" s="5" t="str">
        <f t="shared" si="9"/>
        <v>Short-term psychodynamic psychotherapy individual + any TCA</v>
      </c>
      <c r="Z190" s="5" t="str">
        <f>FIXED(EXP('WinBUGS output'!N189),2)</f>
        <v>2.46</v>
      </c>
      <c r="AA190" s="5" t="str">
        <f>FIXED(EXP('WinBUGS output'!M189),2)</f>
        <v>0.34</v>
      </c>
      <c r="AB190" s="5" t="str">
        <f>FIXED(EXP('WinBUGS output'!O189),2)</f>
        <v>17.51</v>
      </c>
    </row>
    <row r="191" spans="1:28" x14ac:dyDescent="0.25">
      <c r="A191">
        <v>8</v>
      </c>
      <c r="B191">
        <v>28</v>
      </c>
      <c r="C191" s="5" t="str">
        <f>VLOOKUP(A191,'WinBUGS output'!A:C,3,FALSE)</f>
        <v>Citalopram</v>
      </c>
      <c r="D191" s="5" t="str">
        <f>VLOOKUP(B191,'WinBUGS output'!A:C,3,FALSE)</f>
        <v>Long-term psychodynamic psychotherapy individual + fluoxetine</v>
      </c>
      <c r="E191" s="5" t="str">
        <f>FIXED('WinBUGS output'!N190,2)</f>
        <v>2.30</v>
      </c>
      <c r="F191" s="5" t="str">
        <f>FIXED('WinBUGS output'!M190,2)</f>
        <v>0.67</v>
      </c>
      <c r="G191" s="5" t="str">
        <f>FIXED('WinBUGS output'!O190,2)</f>
        <v>3.88</v>
      </c>
      <c r="H191"/>
      <c r="I191"/>
      <c r="J191"/>
      <c r="N191"/>
      <c r="O191"/>
      <c r="X191" s="5" t="str">
        <f t="shared" si="8"/>
        <v>Citalopram</v>
      </c>
      <c r="Y191" s="5" t="str">
        <f t="shared" si="9"/>
        <v>Long-term psychodynamic psychotherapy individual + fluoxetine</v>
      </c>
      <c r="Z191" s="5" t="str">
        <f>FIXED(EXP('WinBUGS output'!N190),2)</f>
        <v>9.92</v>
      </c>
      <c r="AA191" s="5" t="str">
        <f>FIXED(EXP('WinBUGS output'!M190),2)</f>
        <v>1.95</v>
      </c>
      <c r="AB191" s="5" t="str">
        <f>FIXED(EXP('WinBUGS output'!O190),2)</f>
        <v>48.62</v>
      </c>
    </row>
    <row r="192" spans="1:28" x14ac:dyDescent="0.25">
      <c r="A192">
        <v>9</v>
      </c>
      <c r="B192">
        <v>10</v>
      </c>
      <c r="C192" s="5" t="str">
        <f>VLOOKUP(A192,'WinBUGS output'!A:C,3,FALSE)</f>
        <v>Escitalopram</v>
      </c>
      <c r="D192" s="5" t="str">
        <f>VLOOKUP(B192,'WinBUGS output'!A:C,3,FALSE)</f>
        <v>Fluoxetine</v>
      </c>
      <c r="E192" s="5" t="str">
        <f>FIXED('WinBUGS output'!N191,2)</f>
        <v>-0.23</v>
      </c>
      <c r="F192" s="5" t="str">
        <f>FIXED('WinBUGS output'!M191,2)</f>
        <v>-0.80</v>
      </c>
      <c r="G192" s="5" t="str">
        <f>FIXED('WinBUGS output'!O191,2)</f>
        <v>0.30</v>
      </c>
      <c r="H192" t="s">
        <v>776</v>
      </c>
      <c r="I192" t="s">
        <v>760</v>
      </c>
      <c r="J192" t="s">
        <v>777</v>
      </c>
      <c r="N192"/>
      <c r="O192"/>
      <c r="X192" s="5" t="str">
        <f t="shared" si="8"/>
        <v>Escitalopram</v>
      </c>
      <c r="Y192" s="5" t="str">
        <f t="shared" si="9"/>
        <v>Fluoxetine</v>
      </c>
      <c r="Z192" s="5" t="str">
        <f>FIXED(EXP('WinBUGS output'!N191),2)</f>
        <v>0.80</v>
      </c>
      <c r="AA192" s="5" t="str">
        <f>FIXED(EXP('WinBUGS output'!M191),2)</f>
        <v>0.45</v>
      </c>
      <c r="AB192" s="5" t="str">
        <f>FIXED(EXP('WinBUGS output'!O191),2)</f>
        <v>1.35</v>
      </c>
    </row>
    <row r="193" spans="1:28" x14ac:dyDescent="0.25">
      <c r="A193">
        <v>9</v>
      </c>
      <c r="B193">
        <v>11</v>
      </c>
      <c r="C193" s="5" t="str">
        <f>VLOOKUP(A193,'WinBUGS output'!A:C,3,FALSE)</f>
        <v>Escitalopram</v>
      </c>
      <c r="D193" s="5" t="str">
        <f>VLOOKUP(B193,'WinBUGS output'!A:C,3,FALSE)</f>
        <v>Sertraline</v>
      </c>
      <c r="E193" s="5" t="str">
        <f>FIXED('WinBUGS output'!N192,2)</f>
        <v>-0.27</v>
      </c>
      <c r="F193" s="5" t="str">
        <f>FIXED('WinBUGS output'!M192,2)</f>
        <v>-1.04</v>
      </c>
      <c r="G193" s="5" t="str">
        <f>FIXED('WinBUGS output'!O192,2)</f>
        <v>0.38</v>
      </c>
      <c r="H193" t="s">
        <v>776</v>
      </c>
      <c r="I193" t="s">
        <v>778</v>
      </c>
      <c r="J193" t="s">
        <v>779</v>
      </c>
      <c r="N193"/>
      <c r="O193"/>
      <c r="X193" s="5" t="str">
        <f t="shared" si="8"/>
        <v>Escitalopram</v>
      </c>
      <c r="Y193" s="5" t="str">
        <f t="shared" si="9"/>
        <v>Sertraline</v>
      </c>
      <c r="Z193" s="5" t="str">
        <f>FIXED(EXP('WinBUGS output'!N192),2)</f>
        <v>0.76</v>
      </c>
      <c r="AA193" s="5" t="str">
        <f>FIXED(EXP('WinBUGS output'!M192),2)</f>
        <v>0.35</v>
      </c>
      <c r="AB193" s="5" t="str">
        <f>FIXED(EXP('WinBUGS output'!O192),2)</f>
        <v>1.47</v>
      </c>
    </row>
    <row r="194" spans="1:28" x14ac:dyDescent="0.25">
      <c r="A194">
        <v>9</v>
      </c>
      <c r="B194">
        <v>12</v>
      </c>
      <c r="C194" s="5" t="str">
        <f>VLOOKUP(A194,'WinBUGS output'!A:C,3,FALSE)</f>
        <v>Escitalopram</v>
      </c>
      <c r="D194" s="5" t="str">
        <f>VLOOKUP(B194,'WinBUGS output'!A:C,3,FALSE)</f>
        <v>Mirtazapine</v>
      </c>
      <c r="E194" s="5" t="str">
        <f>FIXED('WinBUGS output'!N193,2)</f>
        <v>-0.29</v>
      </c>
      <c r="F194" s="5" t="str">
        <f>FIXED('WinBUGS output'!M193,2)</f>
        <v>-1.46</v>
      </c>
      <c r="G194" s="5" t="str">
        <f>FIXED('WinBUGS output'!O193,2)</f>
        <v>0.88</v>
      </c>
      <c r="H194"/>
      <c r="I194"/>
      <c r="J194"/>
      <c r="N194"/>
      <c r="O194"/>
      <c r="X194" s="5" t="str">
        <f t="shared" si="8"/>
        <v>Escitalopram</v>
      </c>
      <c r="Y194" s="5" t="str">
        <f t="shared" si="9"/>
        <v>Mirtazapine</v>
      </c>
      <c r="Z194" s="5" t="str">
        <f>FIXED(EXP('WinBUGS output'!N193),2)</f>
        <v>0.75</v>
      </c>
      <c r="AA194" s="5" t="str">
        <f>FIXED(EXP('WinBUGS output'!M193),2)</f>
        <v>0.23</v>
      </c>
      <c r="AB194" s="5" t="str">
        <f>FIXED(EXP('WinBUGS output'!O193),2)</f>
        <v>2.42</v>
      </c>
    </row>
    <row r="195" spans="1:28" x14ac:dyDescent="0.25">
      <c r="A195">
        <v>9</v>
      </c>
      <c r="B195">
        <v>13</v>
      </c>
      <c r="C195" s="5" t="str">
        <f>VLOOKUP(A195,'WinBUGS output'!A:C,3,FALSE)</f>
        <v>Escitalopram</v>
      </c>
      <c r="D195" s="5" t="str">
        <f>VLOOKUP(B195,'WinBUGS output'!A:C,3,FALSE)</f>
        <v>Short-term psychodynamic psychotherapy individual + TAU</v>
      </c>
      <c r="E195" s="5" t="str">
        <f>FIXED('WinBUGS output'!N194,2)</f>
        <v>1.83</v>
      </c>
      <c r="F195" s="5" t="str">
        <f>FIXED('WinBUGS output'!M194,2)</f>
        <v>-1.79</v>
      </c>
      <c r="G195" s="5" t="str">
        <f>FIXED('WinBUGS output'!O194,2)</f>
        <v>6.03</v>
      </c>
      <c r="H195"/>
      <c r="I195"/>
      <c r="J195"/>
      <c r="N195"/>
      <c r="O195"/>
      <c r="X195" s="5" t="str">
        <f t="shared" si="8"/>
        <v>Escitalopram</v>
      </c>
      <c r="Y195" s="5" t="str">
        <f t="shared" si="9"/>
        <v>Short-term psychodynamic psychotherapy individual + TAU</v>
      </c>
      <c r="Z195" s="5" t="str">
        <f>FIXED(EXP('WinBUGS output'!N194),2)</f>
        <v>6.24</v>
      </c>
      <c r="AA195" s="5" t="str">
        <f>FIXED(EXP('WinBUGS output'!M194),2)</f>
        <v>0.17</v>
      </c>
      <c r="AB195" s="5" t="str">
        <f>FIXED(EXP('WinBUGS output'!O194),2)</f>
        <v>416.96</v>
      </c>
    </row>
    <row r="196" spans="1:28" x14ac:dyDescent="0.25">
      <c r="A196">
        <v>9</v>
      </c>
      <c r="B196">
        <v>14</v>
      </c>
      <c r="C196" s="5" t="str">
        <f>VLOOKUP(A196,'WinBUGS output'!A:C,3,FALSE)</f>
        <v>Escitalopram</v>
      </c>
      <c r="D196" s="5" t="str">
        <f>VLOOKUP(B196,'WinBUGS output'!A:C,3,FALSE)</f>
        <v>Long-term psychodynamic psychotherapy individual</v>
      </c>
      <c r="E196" s="5" t="str">
        <f>FIXED('WinBUGS output'!N195,2)</f>
        <v>2.13</v>
      </c>
      <c r="F196" s="5" t="str">
        <f>FIXED('WinBUGS output'!M195,2)</f>
        <v>0.58</v>
      </c>
      <c r="G196" s="5" t="str">
        <f>FIXED('WinBUGS output'!O195,2)</f>
        <v>3.71</v>
      </c>
      <c r="H196"/>
      <c r="I196"/>
      <c r="J196"/>
      <c r="N196"/>
      <c r="O196"/>
      <c r="X196" s="5" t="str">
        <f t="shared" si="8"/>
        <v>Escitalopram</v>
      </c>
      <c r="Y196" s="5" t="str">
        <f t="shared" si="9"/>
        <v>Long-term psychodynamic psychotherapy individual</v>
      </c>
      <c r="Z196" s="5" t="str">
        <f>FIXED(EXP('WinBUGS output'!N195),2)</f>
        <v>8.44</v>
      </c>
      <c r="AA196" s="5" t="str">
        <f>FIXED(EXP('WinBUGS output'!M195),2)</f>
        <v>1.79</v>
      </c>
      <c r="AB196" s="5" t="str">
        <f>FIXED(EXP('WinBUGS output'!O195),2)</f>
        <v>40.73</v>
      </c>
    </row>
    <row r="197" spans="1:28" x14ac:dyDescent="0.25">
      <c r="A197">
        <v>9</v>
      </c>
      <c r="B197">
        <v>15</v>
      </c>
      <c r="C197" s="5" t="str">
        <f>VLOOKUP(A197,'WinBUGS output'!A:C,3,FALSE)</f>
        <v>Escitalopram</v>
      </c>
      <c r="D197" s="5" t="str">
        <f>VLOOKUP(B197,'WinBUGS output'!A:C,3,FALSE)</f>
        <v>Computerised-problem solving therapy with support</v>
      </c>
      <c r="E197" s="5" t="str">
        <f>FIXED('WinBUGS output'!N196,2)</f>
        <v>3.73</v>
      </c>
      <c r="F197" s="5" t="str">
        <f>FIXED('WinBUGS output'!M196,2)</f>
        <v>0.16</v>
      </c>
      <c r="G197" s="5" t="str">
        <f>FIXED('WinBUGS output'!O196,2)</f>
        <v>8.10</v>
      </c>
      <c r="H197"/>
      <c r="I197"/>
      <c r="J197"/>
      <c r="N197"/>
      <c r="O197"/>
      <c r="X197" s="5" t="str">
        <f t="shared" ref="X197:X260" si="12">C197</f>
        <v>Escitalopram</v>
      </c>
      <c r="Y197" s="5" t="str">
        <f t="shared" ref="Y197:Y260" si="13">D197</f>
        <v>Computerised-problem solving therapy with support</v>
      </c>
      <c r="Z197" s="5" t="str">
        <f>FIXED(EXP('WinBUGS output'!N196),2)</f>
        <v>41.60</v>
      </c>
      <c r="AA197" s="5" t="str">
        <f>FIXED(EXP('WinBUGS output'!M196),2)</f>
        <v>1.17</v>
      </c>
      <c r="AB197" s="5" t="str">
        <f>FIXED(EXP('WinBUGS output'!O196),2)</f>
        <v>3,307.67</v>
      </c>
    </row>
    <row r="198" spans="1:28" x14ac:dyDescent="0.25">
      <c r="A198">
        <v>9</v>
      </c>
      <c r="B198">
        <v>16</v>
      </c>
      <c r="C198" s="5" t="str">
        <f>VLOOKUP(A198,'WinBUGS output'!A:C,3,FALSE)</f>
        <v>Escitalopram</v>
      </c>
      <c r="D198" s="5" t="str">
        <f>VLOOKUP(B198,'WinBUGS output'!A:C,3,FALSE)</f>
        <v>Computerised-CBT (CCBT)</v>
      </c>
      <c r="E198" s="5" t="str">
        <f>FIXED('WinBUGS output'!N197,2)</f>
        <v>1.28</v>
      </c>
      <c r="F198" s="5" t="str">
        <f>FIXED('WinBUGS output'!M197,2)</f>
        <v>-1.16</v>
      </c>
      <c r="G198" s="5" t="str">
        <f>FIXED('WinBUGS output'!O197,2)</f>
        <v>3.72</v>
      </c>
      <c r="H198"/>
      <c r="I198"/>
      <c r="J198"/>
      <c r="N198"/>
      <c r="O198"/>
      <c r="X198" s="5" t="str">
        <f t="shared" si="12"/>
        <v>Escitalopram</v>
      </c>
      <c r="Y198" s="5" t="str">
        <f t="shared" si="13"/>
        <v>Computerised-CBT (CCBT)</v>
      </c>
      <c r="Z198" s="5" t="str">
        <f>FIXED(EXP('WinBUGS output'!N197),2)</f>
        <v>3.61</v>
      </c>
      <c r="AA198" s="5" t="str">
        <f>FIXED(EXP('WinBUGS output'!M197),2)</f>
        <v>0.31</v>
      </c>
      <c r="AB198" s="5" t="str">
        <f>FIXED(EXP('WinBUGS output'!O197),2)</f>
        <v>41.39</v>
      </c>
    </row>
    <row r="199" spans="1:28" x14ac:dyDescent="0.25">
      <c r="A199">
        <v>9</v>
      </c>
      <c r="B199">
        <v>17</v>
      </c>
      <c r="C199" s="5" t="str">
        <f>VLOOKUP(A199,'WinBUGS output'!A:C,3,FALSE)</f>
        <v>Escitalopram</v>
      </c>
      <c r="D199" s="5" t="str">
        <f>VLOOKUP(B199,'WinBUGS output'!A:C,3,FALSE)</f>
        <v>Computerised-CBT (CCBT) + TAU</v>
      </c>
      <c r="E199" s="5" t="str">
        <f>FIXED('WinBUGS output'!N198,2)</f>
        <v>1.14</v>
      </c>
      <c r="F199" s="5" t="str">
        <f>FIXED('WinBUGS output'!M198,2)</f>
        <v>-1.31</v>
      </c>
      <c r="G199" s="5" t="str">
        <f>FIXED('WinBUGS output'!O198,2)</f>
        <v>3.59</v>
      </c>
      <c r="H199"/>
      <c r="I199"/>
      <c r="J199"/>
      <c r="N199"/>
      <c r="O199"/>
      <c r="X199" s="5" t="str">
        <f t="shared" si="12"/>
        <v>Escitalopram</v>
      </c>
      <c r="Y199" s="5" t="str">
        <f t="shared" si="13"/>
        <v>Computerised-CBT (CCBT) + TAU</v>
      </c>
      <c r="Z199" s="5" t="str">
        <f>FIXED(EXP('WinBUGS output'!N198),2)</f>
        <v>3.11</v>
      </c>
      <c r="AA199" s="5" t="str">
        <f>FIXED(EXP('WinBUGS output'!M198),2)</f>
        <v>0.27</v>
      </c>
      <c r="AB199" s="5" t="str">
        <f>FIXED(EXP('WinBUGS output'!O198),2)</f>
        <v>36.23</v>
      </c>
    </row>
    <row r="200" spans="1:28" x14ac:dyDescent="0.25">
      <c r="A200">
        <v>9</v>
      </c>
      <c r="B200">
        <v>18</v>
      </c>
      <c r="C200" s="5" t="str">
        <f>VLOOKUP(A200,'WinBUGS output'!A:C,3,FALSE)</f>
        <v>Escitalopram</v>
      </c>
      <c r="D200" s="5" t="str">
        <f>VLOOKUP(B200,'WinBUGS output'!A:C,3,FALSE)</f>
        <v>Computerised-problem solving therapy</v>
      </c>
      <c r="E200" s="5" t="str">
        <f>FIXED('WinBUGS output'!N199,2)</f>
        <v>1.22</v>
      </c>
      <c r="F200" s="5" t="str">
        <f>FIXED('WinBUGS output'!M199,2)</f>
        <v>-1.29</v>
      </c>
      <c r="G200" s="5" t="str">
        <f>FIXED('WinBUGS output'!O199,2)</f>
        <v>3.74</v>
      </c>
      <c r="H200"/>
      <c r="I200"/>
      <c r="J200"/>
      <c r="N200"/>
      <c r="O200"/>
      <c r="X200" s="5" t="str">
        <f t="shared" si="12"/>
        <v>Escitalopram</v>
      </c>
      <c r="Y200" s="5" t="str">
        <f t="shared" si="13"/>
        <v>Computerised-problem solving therapy</v>
      </c>
      <c r="Z200" s="5" t="str">
        <f>FIXED(EXP('WinBUGS output'!N199),2)</f>
        <v>3.37</v>
      </c>
      <c r="AA200" s="5" t="str">
        <f>FIXED(EXP('WinBUGS output'!M199),2)</f>
        <v>0.28</v>
      </c>
      <c r="AB200" s="5" t="str">
        <f>FIXED(EXP('WinBUGS output'!O199),2)</f>
        <v>42.10</v>
      </c>
    </row>
    <row r="201" spans="1:28" x14ac:dyDescent="0.25">
      <c r="A201">
        <v>9</v>
      </c>
      <c r="B201">
        <v>19</v>
      </c>
      <c r="C201" s="5" t="str">
        <f>VLOOKUP(A201,'WinBUGS output'!A:C,3,FALSE)</f>
        <v>Escitalopram</v>
      </c>
      <c r="D201" s="5" t="str">
        <f>VLOOKUP(B201,'WinBUGS output'!A:C,3,FALSE)</f>
        <v>Interpersonal psychotherapy (IPT)</v>
      </c>
      <c r="E201" s="5" t="str">
        <f>FIXED('WinBUGS output'!N200,2)</f>
        <v>2.21</v>
      </c>
      <c r="F201" s="5" t="str">
        <f>FIXED('WinBUGS output'!M200,2)</f>
        <v>0.07</v>
      </c>
      <c r="G201" s="5" t="str">
        <f>FIXED('WinBUGS output'!O200,2)</f>
        <v>4.42</v>
      </c>
      <c r="H201"/>
      <c r="I201"/>
      <c r="J201"/>
      <c r="N201"/>
      <c r="O201"/>
      <c r="X201" s="5" t="str">
        <f t="shared" si="12"/>
        <v>Escitalopram</v>
      </c>
      <c r="Y201" s="5" t="str">
        <f t="shared" si="13"/>
        <v>Interpersonal psychotherapy (IPT)</v>
      </c>
      <c r="Z201" s="5" t="str">
        <f>FIXED(EXP('WinBUGS output'!N200),2)</f>
        <v>9.07</v>
      </c>
      <c r="AA201" s="5" t="str">
        <f>FIXED(EXP('WinBUGS output'!M200),2)</f>
        <v>1.07</v>
      </c>
      <c r="AB201" s="5" t="str">
        <f>FIXED(EXP('WinBUGS output'!O200),2)</f>
        <v>83.26</v>
      </c>
    </row>
    <row r="202" spans="1:28" x14ac:dyDescent="0.25">
      <c r="A202">
        <v>9</v>
      </c>
      <c r="B202">
        <v>20</v>
      </c>
      <c r="C202" s="5" t="str">
        <f>VLOOKUP(A202,'WinBUGS output'!A:C,3,FALSE)</f>
        <v>Escitalopram</v>
      </c>
      <c r="D202" s="5" t="str">
        <f>VLOOKUP(B202,'WinBUGS output'!A:C,3,FALSE)</f>
        <v>Behavioural activation (BA)</v>
      </c>
      <c r="E202" s="5" t="str">
        <f>FIXED('WinBUGS output'!N201,2)</f>
        <v>2.05</v>
      </c>
      <c r="F202" s="5" t="str">
        <f>FIXED('WinBUGS output'!M201,2)</f>
        <v>0.04</v>
      </c>
      <c r="G202" s="5" t="str">
        <f>FIXED('WinBUGS output'!O201,2)</f>
        <v>4.10</v>
      </c>
      <c r="H202"/>
      <c r="I202"/>
      <c r="J202"/>
      <c r="N202"/>
      <c r="O202"/>
      <c r="X202" s="5" t="str">
        <f t="shared" si="12"/>
        <v>Escitalopram</v>
      </c>
      <c r="Y202" s="5" t="str">
        <f t="shared" si="13"/>
        <v>Behavioural activation (BA)</v>
      </c>
      <c r="Z202" s="5" t="str">
        <f>FIXED(EXP('WinBUGS output'!N201),2)</f>
        <v>7.77</v>
      </c>
      <c r="AA202" s="5" t="str">
        <f>FIXED(EXP('WinBUGS output'!M201),2)</f>
        <v>1.04</v>
      </c>
      <c r="AB202" s="5" t="str">
        <f>FIXED(EXP('WinBUGS output'!O201),2)</f>
        <v>60.58</v>
      </c>
    </row>
    <row r="203" spans="1:28" x14ac:dyDescent="0.25">
      <c r="A203">
        <v>9</v>
      </c>
      <c r="B203">
        <v>21</v>
      </c>
      <c r="C203" s="5" t="str">
        <f>VLOOKUP(A203,'WinBUGS output'!A:C,3,FALSE)</f>
        <v>Escitalopram</v>
      </c>
      <c r="D203" s="5" t="str">
        <f>VLOOKUP(B203,'WinBUGS output'!A:C,3,FALSE)</f>
        <v>Behavioural activation (BA) + TAU</v>
      </c>
      <c r="E203" s="5" t="str">
        <f>FIXED('WinBUGS output'!N202,2)</f>
        <v>2.08</v>
      </c>
      <c r="F203" s="5" t="str">
        <f>FIXED('WinBUGS output'!M202,2)</f>
        <v>-0.08</v>
      </c>
      <c r="G203" s="5" t="str">
        <f>FIXED('WinBUGS output'!O202,2)</f>
        <v>4.26</v>
      </c>
      <c r="H203"/>
      <c r="I203"/>
      <c r="J203"/>
      <c r="N203"/>
      <c r="O203"/>
      <c r="X203" s="5" t="str">
        <f t="shared" si="12"/>
        <v>Escitalopram</v>
      </c>
      <c r="Y203" s="5" t="str">
        <f t="shared" si="13"/>
        <v>Behavioural activation (BA) + TAU</v>
      </c>
      <c r="Z203" s="5" t="str">
        <f>FIXED(EXP('WinBUGS output'!N202),2)</f>
        <v>7.98</v>
      </c>
      <c r="AA203" s="5" t="str">
        <f>FIXED(EXP('WinBUGS output'!M202),2)</f>
        <v>0.92</v>
      </c>
      <c r="AB203" s="5" t="str">
        <f>FIXED(EXP('WinBUGS output'!O202),2)</f>
        <v>70.95</v>
      </c>
    </row>
    <row r="204" spans="1:28" x14ac:dyDescent="0.25">
      <c r="A204">
        <v>9</v>
      </c>
      <c r="B204">
        <v>22</v>
      </c>
      <c r="C204" s="5" t="str">
        <f>VLOOKUP(A204,'WinBUGS output'!A:C,3,FALSE)</f>
        <v>Escitalopram</v>
      </c>
      <c r="D204" s="5" t="str">
        <f>VLOOKUP(B204,'WinBUGS output'!A:C,3,FALSE)</f>
        <v>CBT individual (under 15 sessions) + TAU</v>
      </c>
      <c r="E204" s="5" t="str">
        <f>FIXED('WinBUGS output'!N203,2)</f>
        <v>2.03</v>
      </c>
      <c r="F204" s="5" t="str">
        <f>FIXED('WinBUGS output'!M203,2)</f>
        <v>0.15</v>
      </c>
      <c r="G204" s="5" t="str">
        <f>FIXED('WinBUGS output'!O203,2)</f>
        <v>3.91</v>
      </c>
      <c r="H204"/>
      <c r="I204"/>
      <c r="J204"/>
      <c r="N204"/>
      <c r="O204"/>
      <c r="X204" s="5" t="str">
        <f t="shared" si="12"/>
        <v>Escitalopram</v>
      </c>
      <c r="Y204" s="5" t="str">
        <f t="shared" si="13"/>
        <v>CBT individual (under 15 sessions) + TAU</v>
      </c>
      <c r="Z204" s="5" t="str">
        <f>FIXED(EXP('WinBUGS output'!N203),2)</f>
        <v>7.58</v>
      </c>
      <c r="AA204" s="5" t="str">
        <f>FIXED(EXP('WinBUGS output'!M203),2)</f>
        <v>1.16</v>
      </c>
      <c r="AB204" s="5" t="str">
        <f>FIXED(EXP('WinBUGS output'!O203),2)</f>
        <v>49.70</v>
      </c>
    </row>
    <row r="205" spans="1:28" x14ac:dyDescent="0.25">
      <c r="A205">
        <v>9</v>
      </c>
      <c r="B205">
        <v>23</v>
      </c>
      <c r="C205" s="5" t="str">
        <f>VLOOKUP(A205,'WinBUGS output'!A:C,3,FALSE)</f>
        <v>Escitalopram</v>
      </c>
      <c r="D205" s="5" t="str">
        <f>VLOOKUP(B205,'WinBUGS output'!A:C,3,FALSE)</f>
        <v>CBT individual (over 15 sessions)</v>
      </c>
      <c r="E205" s="5" t="str">
        <f>FIXED('WinBUGS output'!N204,2)</f>
        <v>2.18</v>
      </c>
      <c r="F205" s="5" t="str">
        <f>FIXED('WinBUGS output'!M204,2)</f>
        <v>0.59</v>
      </c>
      <c r="G205" s="5" t="str">
        <f>FIXED('WinBUGS output'!O204,2)</f>
        <v>3.85</v>
      </c>
      <c r="H205"/>
      <c r="I205"/>
      <c r="J205"/>
      <c r="N205"/>
      <c r="O205"/>
      <c r="X205" s="5" t="str">
        <f t="shared" si="12"/>
        <v>Escitalopram</v>
      </c>
      <c r="Y205" s="5" t="str">
        <f t="shared" si="13"/>
        <v>CBT individual (over 15 sessions)</v>
      </c>
      <c r="Z205" s="5" t="str">
        <f>FIXED(EXP('WinBUGS output'!N204),2)</f>
        <v>8.86</v>
      </c>
      <c r="AA205" s="5" t="str">
        <f>FIXED(EXP('WinBUGS output'!M204),2)</f>
        <v>1.80</v>
      </c>
      <c r="AB205" s="5" t="str">
        <f>FIXED(EXP('WinBUGS output'!O204),2)</f>
        <v>46.76</v>
      </c>
    </row>
    <row r="206" spans="1:28" x14ac:dyDescent="0.25">
      <c r="A206">
        <v>9</v>
      </c>
      <c r="B206">
        <v>24</v>
      </c>
      <c r="C206" s="5" t="str">
        <f>VLOOKUP(A206,'WinBUGS output'!A:C,3,FALSE)</f>
        <v>Escitalopram</v>
      </c>
      <c r="D206" s="5" t="str">
        <f>VLOOKUP(B206,'WinBUGS output'!A:C,3,FALSE)</f>
        <v>CBT group (over 15 sessions) + TAU</v>
      </c>
      <c r="E206" s="5" t="str">
        <f>FIXED('WinBUGS output'!N205,2)</f>
        <v>1.72</v>
      </c>
      <c r="F206" s="5" t="str">
        <f>FIXED('WinBUGS output'!M205,2)</f>
        <v>-0.91</v>
      </c>
      <c r="G206" s="5" t="str">
        <f>FIXED('WinBUGS output'!O205,2)</f>
        <v>4.41</v>
      </c>
      <c r="H206"/>
      <c r="I206"/>
      <c r="J206"/>
      <c r="N206"/>
      <c r="O206"/>
      <c r="X206" s="5" t="str">
        <f t="shared" si="12"/>
        <v>Escitalopram</v>
      </c>
      <c r="Y206" s="5" t="str">
        <f t="shared" si="13"/>
        <v>CBT group (over 15 sessions) + TAU</v>
      </c>
      <c r="Z206" s="5" t="str">
        <f>FIXED(EXP('WinBUGS output'!N205),2)</f>
        <v>5.59</v>
      </c>
      <c r="AA206" s="5" t="str">
        <f>FIXED(EXP('WinBUGS output'!M205),2)</f>
        <v>0.40</v>
      </c>
      <c r="AB206" s="5" t="str">
        <f>FIXED(EXP('WinBUGS output'!O205),2)</f>
        <v>82.43</v>
      </c>
    </row>
    <row r="207" spans="1:28" x14ac:dyDescent="0.25">
      <c r="A207">
        <v>9</v>
      </c>
      <c r="B207">
        <v>25</v>
      </c>
      <c r="C207" s="5" t="str">
        <f>VLOOKUP(A207,'WinBUGS output'!A:C,3,FALSE)</f>
        <v>Escitalopram</v>
      </c>
      <c r="D207" s="5" t="str">
        <f>VLOOKUP(B207,'WinBUGS output'!A:C,3,FALSE)</f>
        <v>CBT individual (under 15 sessions) + escitalopram</v>
      </c>
      <c r="E207" s="5" t="str">
        <f>FIXED('WinBUGS output'!N206,2)</f>
        <v>0.27</v>
      </c>
      <c r="F207" s="5" t="str">
        <f>FIXED('WinBUGS output'!M206,2)</f>
        <v>-1.06</v>
      </c>
      <c r="G207" s="5" t="str">
        <f>FIXED('WinBUGS output'!O206,2)</f>
        <v>1.65</v>
      </c>
      <c r="H207" t="s">
        <v>780</v>
      </c>
      <c r="I207" t="s">
        <v>781</v>
      </c>
      <c r="J207" t="s">
        <v>744</v>
      </c>
      <c r="N207"/>
      <c r="O207"/>
      <c r="X207" s="5" t="str">
        <f t="shared" si="12"/>
        <v>Escitalopram</v>
      </c>
      <c r="Y207" s="5" t="str">
        <f t="shared" si="13"/>
        <v>CBT individual (under 15 sessions) + escitalopram</v>
      </c>
      <c r="Z207" s="5" t="str">
        <f>FIXED(EXP('WinBUGS output'!N206),2)</f>
        <v>1.31</v>
      </c>
      <c r="AA207" s="5" t="str">
        <f>FIXED(EXP('WinBUGS output'!M206),2)</f>
        <v>0.35</v>
      </c>
      <c r="AB207" s="5" t="str">
        <f>FIXED(EXP('WinBUGS output'!O206),2)</f>
        <v>5.21</v>
      </c>
    </row>
    <row r="208" spans="1:28" x14ac:dyDescent="0.25">
      <c r="A208">
        <v>9</v>
      </c>
      <c r="B208">
        <v>26</v>
      </c>
      <c r="C208" s="5" t="str">
        <f>VLOOKUP(A208,'WinBUGS output'!A:C,3,FALSE)</f>
        <v>Escitalopram</v>
      </c>
      <c r="D208" s="5" t="str">
        <f>VLOOKUP(B208,'WinBUGS output'!A:C,3,FALSE)</f>
        <v>CBT individual (over 15 sessions) + amitriptyline</v>
      </c>
      <c r="E208" s="5" t="str">
        <f>FIXED('WinBUGS output'!N207,2)</f>
        <v>0.40</v>
      </c>
      <c r="F208" s="5" t="str">
        <f>FIXED('WinBUGS output'!M207,2)</f>
        <v>-1.13</v>
      </c>
      <c r="G208" s="5" t="str">
        <f>FIXED('WinBUGS output'!O207,2)</f>
        <v>1.99</v>
      </c>
      <c r="H208"/>
      <c r="I208"/>
      <c r="J208"/>
      <c r="N208"/>
      <c r="O208"/>
      <c r="X208" s="5" t="str">
        <f t="shared" si="12"/>
        <v>Escitalopram</v>
      </c>
      <c r="Y208" s="5" t="str">
        <f t="shared" si="13"/>
        <v>CBT individual (over 15 sessions) + amitriptyline</v>
      </c>
      <c r="Z208" s="5" t="str">
        <f>FIXED(EXP('WinBUGS output'!N207),2)</f>
        <v>1.49</v>
      </c>
      <c r="AA208" s="5" t="str">
        <f>FIXED(EXP('WinBUGS output'!M207),2)</f>
        <v>0.32</v>
      </c>
      <c r="AB208" s="5" t="str">
        <f>FIXED(EXP('WinBUGS output'!O207),2)</f>
        <v>7.32</v>
      </c>
    </row>
    <row r="209" spans="1:28" x14ac:dyDescent="0.25">
      <c r="A209">
        <v>9</v>
      </c>
      <c r="B209">
        <v>27</v>
      </c>
      <c r="C209" s="5" t="str">
        <f>VLOOKUP(A209,'WinBUGS output'!A:C,3,FALSE)</f>
        <v>Escitalopram</v>
      </c>
      <c r="D209" s="5" t="str">
        <f>VLOOKUP(B209,'WinBUGS output'!A:C,3,FALSE)</f>
        <v>Short-term psychodynamic psychotherapy individual + any TCA</v>
      </c>
      <c r="E209" s="5" t="str">
        <f>FIXED('WinBUGS output'!N208,2)</f>
        <v>0.33</v>
      </c>
      <c r="F209" s="5" t="str">
        <f>FIXED('WinBUGS output'!M208,2)</f>
        <v>-1.62</v>
      </c>
      <c r="G209" s="5" t="str">
        <f>FIXED('WinBUGS output'!O208,2)</f>
        <v>2.29</v>
      </c>
      <c r="H209"/>
      <c r="I209"/>
      <c r="J209"/>
      <c r="N209"/>
      <c r="O209"/>
      <c r="X209" s="5" t="str">
        <f t="shared" si="12"/>
        <v>Escitalopram</v>
      </c>
      <c r="Y209" s="5" t="str">
        <f t="shared" si="13"/>
        <v>Short-term psychodynamic psychotherapy individual + any TCA</v>
      </c>
      <c r="Z209" s="5" t="str">
        <f>FIXED(EXP('WinBUGS output'!N208),2)</f>
        <v>1.39</v>
      </c>
      <c r="AA209" s="5" t="str">
        <f>FIXED(EXP('WinBUGS output'!M208),2)</f>
        <v>0.20</v>
      </c>
      <c r="AB209" s="5" t="str">
        <f>FIXED(EXP('WinBUGS output'!O208),2)</f>
        <v>9.88</v>
      </c>
    </row>
    <row r="210" spans="1:28" x14ac:dyDescent="0.25">
      <c r="A210">
        <v>9</v>
      </c>
      <c r="B210">
        <v>28</v>
      </c>
      <c r="C210" s="5" t="str">
        <f>VLOOKUP(A210,'WinBUGS output'!A:C,3,FALSE)</f>
        <v>Escitalopram</v>
      </c>
      <c r="D210" s="5" t="str">
        <f>VLOOKUP(B210,'WinBUGS output'!A:C,3,FALSE)</f>
        <v>Long-term psychodynamic psychotherapy individual + fluoxetine</v>
      </c>
      <c r="E210" s="5" t="str">
        <f>FIXED('WinBUGS output'!N209,2)</f>
        <v>1.72</v>
      </c>
      <c r="F210" s="5" t="str">
        <f>FIXED('WinBUGS output'!M209,2)</f>
        <v>0.16</v>
      </c>
      <c r="G210" s="5" t="str">
        <f>FIXED('WinBUGS output'!O209,2)</f>
        <v>3.30</v>
      </c>
      <c r="H210"/>
      <c r="I210"/>
      <c r="J210"/>
      <c r="N210"/>
      <c r="O210"/>
      <c r="X210" s="5" t="str">
        <f t="shared" si="12"/>
        <v>Escitalopram</v>
      </c>
      <c r="Y210" s="5" t="str">
        <f t="shared" si="13"/>
        <v>Long-term psychodynamic psychotherapy individual + fluoxetine</v>
      </c>
      <c r="Z210" s="5" t="str">
        <f>FIXED(EXP('WinBUGS output'!N209),2)</f>
        <v>5.60</v>
      </c>
      <c r="AA210" s="5" t="str">
        <f>FIXED(EXP('WinBUGS output'!M209),2)</f>
        <v>1.18</v>
      </c>
      <c r="AB210" s="5" t="str">
        <f>FIXED(EXP('WinBUGS output'!O209),2)</f>
        <v>27.14</v>
      </c>
    </row>
    <row r="211" spans="1:28" x14ac:dyDescent="0.25">
      <c r="A211">
        <v>10</v>
      </c>
      <c r="B211">
        <v>11</v>
      </c>
      <c r="C211" s="5" t="str">
        <f>VLOOKUP(A211,'WinBUGS output'!A:C,3,FALSE)</f>
        <v>Fluoxetine</v>
      </c>
      <c r="D211" s="5" t="str">
        <f>VLOOKUP(B211,'WinBUGS output'!A:C,3,FALSE)</f>
        <v>Sertraline</v>
      </c>
      <c r="E211" s="5" t="str">
        <f>FIXED('WinBUGS output'!N210,2)</f>
        <v>-0.05</v>
      </c>
      <c r="F211" s="5" t="str">
        <f>FIXED('WinBUGS output'!M210,2)</f>
        <v>-0.85</v>
      </c>
      <c r="G211" s="5" t="str">
        <f>FIXED('WinBUGS output'!O210,2)</f>
        <v>0.71</v>
      </c>
      <c r="H211"/>
      <c r="I211"/>
      <c r="J211"/>
      <c r="N211"/>
      <c r="O211"/>
      <c r="X211" s="5" t="str">
        <f t="shared" si="12"/>
        <v>Fluoxetine</v>
      </c>
      <c r="Y211" s="5" t="str">
        <f t="shared" si="13"/>
        <v>Sertraline</v>
      </c>
      <c r="Z211" s="5" t="str">
        <f>FIXED(EXP('WinBUGS output'!N210),2)</f>
        <v>0.95</v>
      </c>
      <c r="AA211" s="5" t="str">
        <f>FIXED(EXP('WinBUGS output'!M210),2)</f>
        <v>0.43</v>
      </c>
      <c r="AB211" s="5" t="str">
        <f>FIXED(EXP('WinBUGS output'!O210),2)</f>
        <v>2.04</v>
      </c>
    </row>
    <row r="212" spans="1:28" x14ac:dyDescent="0.25">
      <c r="A212">
        <v>10</v>
      </c>
      <c r="B212">
        <v>12</v>
      </c>
      <c r="C212" s="5" t="str">
        <f>VLOOKUP(A212,'WinBUGS output'!A:C,3,FALSE)</f>
        <v>Fluoxetine</v>
      </c>
      <c r="D212" s="5" t="str">
        <f>VLOOKUP(B212,'WinBUGS output'!A:C,3,FALSE)</f>
        <v>Mirtazapine</v>
      </c>
      <c r="E212" s="5" t="str">
        <f>FIXED('WinBUGS output'!N211,2)</f>
        <v>-0.05</v>
      </c>
      <c r="F212" s="5" t="str">
        <f>FIXED('WinBUGS output'!M211,2)</f>
        <v>-1.09</v>
      </c>
      <c r="G212" s="5" t="str">
        <f>FIXED('WinBUGS output'!O211,2)</f>
        <v>0.98</v>
      </c>
      <c r="H212" t="s">
        <v>782</v>
      </c>
      <c r="I212" t="s">
        <v>783</v>
      </c>
      <c r="J212" t="s">
        <v>784</v>
      </c>
      <c r="N212"/>
      <c r="O212"/>
      <c r="X212" s="5" t="str">
        <f t="shared" si="12"/>
        <v>Fluoxetine</v>
      </c>
      <c r="Y212" s="5" t="str">
        <f t="shared" si="13"/>
        <v>Mirtazapine</v>
      </c>
      <c r="Z212" s="5" t="str">
        <f>FIXED(EXP('WinBUGS output'!N211),2)</f>
        <v>0.95</v>
      </c>
      <c r="AA212" s="5" t="str">
        <f>FIXED(EXP('WinBUGS output'!M211),2)</f>
        <v>0.34</v>
      </c>
      <c r="AB212" s="5" t="str">
        <f>FIXED(EXP('WinBUGS output'!O211),2)</f>
        <v>2.67</v>
      </c>
    </row>
    <row r="213" spans="1:28" x14ac:dyDescent="0.25">
      <c r="A213">
        <v>10</v>
      </c>
      <c r="B213">
        <v>13</v>
      </c>
      <c r="C213" s="5" t="str">
        <f>VLOOKUP(A213,'WinBUGS output'!A:C,3,FALSE)</f>
        <v>Fluoxetine</v>
      </c>
      <c r="D213" s="5" t="str">
        <f>VLOOKUP(B213,'WinBUGS output'!A:C,3,FALSE)</f>
        <v>Short-term psychodynamic psychotherapy individual + TAU</v>
      </c>
      <c r="E213" s="5" t="str">
        <f>FIXED('WinBUGS output'!N212,2)</f>
        <v>2.07</v>
      </c>
      <c r="F213" s="5" t="str">
        <f>FIXED('WinBUGS output'!M212,2)</f>
        <v>-1.56</v>
      </c>
      <c r="G213" s="5" t="str">
        <f>FIXED('WinBUGS output'!O212,2)</f>
        <v>6.26</v>
      </c>
      <c r="H213"/>
      <c r="I213"/>
      <c r="J213"/>
      <c r="N213"/>
      <c r="O213"/>
      <c r="X213" s="5" t="str">
        <f t="shared" si="12"/>
        <v>Fluoxetine</v>
      </c>
      <c r="Y213" s="5" t="str">
        <f t="shared" si="13"/>
        <v>Short-term psychodynamic psychotherapy individual + TAU</v>
      </c>
      <c r="Z213" s="5" t="str">
        <f>FIXED(EXP('WinBUGS output'!N212),2)</f>
        <v>7.91</v>
      </c>
      <c r="AA213" s="5" t="str">
        <f>FIXED(EXP('WinBUGS output'!M212),2)</f>
        <v>0.21</v>
      </c>
      <c r="AB213" s="5" t="str">
        <f>FIXED(EXP('WinBUGS output'!O212),2)</f>
        <v>521.65</v>
      </c>
    </row>
    <row r="214" spans="1:28" x14ac:dyDescent="0.25">
      <c r="A214">
        <v>10</v>
      </c>
      <c r="B214">
        <v>14</v>
      </c>
      <c r="C214" s="5" t="str">
        <f>VLOOKUP(A214,'WinBUGS output'!A:C,3,FALSE)</f>
        <v>Fluoxetine</v>
      </c>
      <c r="D214" s="5" t="str">
        <f>VLOOKUP(B214,'WinBUGS output'!A:C,3,FALSE)</f>
        <v>Long-term psychodynamic psychotherapy individual</v>
      </c>
      <c r="E214" s="5" t="str">
        <f>FIXED('WinBUGS output'!N213,2)</f>
        <v>2.37</v>
      </c>
      <c r="F214" s="5" t="str">
        <f>FIXED('WinBUGS output'!M213,2)</f>
        <v>0.91</v>
      </c>
      <c r="G214" s="5" t="str">
        <f>FIXED('WinBUGS output'!O213,2)</f>
        <v>3.84</v>
      </c>
      <c r="H214" t="s">
        <v>785</v>
      </c>
      <c r="I214" t="s">
        <v>786</v>
      </c>
      <c r="J214" t="s">
        <v>787</v>
      </c>
      <c r="N214"/>
      <c r="O214"/>
      <c r="X214" s="5" t="str">
        <f t="shared" si="12"/>
        <v>Fluoxetine</v>
      </c>
      <c r="Y214" s="5" t="str">
        <f t="shared" si="13"/>
        <v>Long-term psychodynamic psychotherapy individual</v>
      </c>
      <c r="Z214" s="5" t="str">
        <f>FIXED(EXP('WinBUGS output'!N213),2)</f>
        <v>10.68</v>
      </c>
      <c r="AA214" s="5" t="str">
        <f>FIXED(EXP('WinBUGS output'!M213),2)</f>
        <v>2.49</v>
      </c>
      <c r="AB214" s="5" t="str">
        <f>FIXED(EXP('WinBUGS output'!O213),2)</f>
        <v>46.67</v>
      </c>
    </row>
    <row r="215" spans="1:28" x14ac:dyDescent="0.25">
      <c r="A215">
        <v>10</v>
      </c>
      <c r="B215">
        <v>15</v>
      </c>
      <c r="C215" s="5" t="str">
        <f>VLOOKUP(A215,'WinBUGS output'!A:C,3,FALSE)</f>
        <v>Fluoxetine</v>
      </c>
      <c r="D215" s="5" t="str">
        <f>VLOOKUP(B215,'WinBUGS output'!A:C,3,FALSE)</f>
        <v>Computerised-problem solving therapy with support</v>
      </c>
      <c r="E215" s="5" t="str">
        <f>FIXED('WinBUGS output'!N214,2)</f>
        <v>3.96</v>
      </c>
      <c r="F215" s="5" t="str">
        <f>FIXED('WinBUGS output'!M214,2)</f>
        <v>0.39</v>
      </c>
      <c r="G215" s="5" t="str">
        <f>FIXED('WinBUGS output'!O214,2)</f>
        <v>8.34</v>
      </c>
      <c r="H215"/>
      <c r="I215"/>
      <c r="J215"/>
      <c r="N215"/>
      <c r="O215"/>
      <c r="X215" s="5" t="str">
        <f t="shared" si="12"/>
        <v>Fluoxetine</v>
      </c>
      <c r="Y215" s="5" t="str">
        <f t="shared" si="13"/>
        <v>Computerised-problem solving therapy with support</v>
      </c>
      <c r="Z215" s="5" t="str">
        <f>FIXED(EXP('WinBUGS output'!N214),2)</f>
        <v>52.30</v>
      </c>
      <c r="AA215" s="5" t="str">
        <f>FIXED(EXP('WinBUGS output'!M214),2)</f>
        <v>1.47</v>
      </c>
      <c r="AB215" s="5" t="str">
        <f>FIXED(EXP('WinBUGS output'!O214),2)</f>
        <v>4,179.72</v>
      </c>
    </row>
    <row r="216" spans="1:28" x14ac:dyDescent="0.25">
      <c r="A216">
        <v>10</v>
      </c>
      <c r="B216">
        <v>16</v>
      </c>
      <c r="C216" s="5" t="str">
        <f>VLOOKUP(A216,'WinBUGS output'!A:C,3,FALSE)</f>
        <v>Fluoxetine</v>
      </c>
      <c r="D216" s="5" t="str">
        <f>VLOOKUP(B216,'WinBUGS output'!A:C,3,FALSE)</f>
        <v>Computerised-CBT (CCBT)</v>
      </c>
      <c r="E216" s="5" t="str">
        <f>FIXED('WinBUGS output'!N215,2)</f>
        <v>1.52</v>
      </c>
      <c r="F216" s="5" t="str">
        <f>FIXED('WinBUGS output'!M215,2)</f>
        <v>-0.93</v>
      </c>
      <c r="G216" s="5" t="str">
        <f>FIXED('WinBUGS output'!O215,2)</f>
        <v>3.95</v>
      </c>
      <c r="H216"/>
      <c r="I216"/>
      <c r="J216"/>
      <c r="N216"/>
      <c r="O216"/>
      <c r="X216" s="5" t="str">
        <f t="shared" si="12"/>
        <v>Fluoxetine</v>
      </c>
      <c r="Y216" s="5" t="str">
        <f t="shared" si="13"/>
        <v>Computerised-CBT (CCBT)</v>
      </c>
      <c r="Z216" s="5" t="str">
        <f>FIXED(EXP('WinBUGS output'!N215),2)</f>
        <v>4.56</v>
      </c>
      <c r="AA216" s="5" t="str">
        <f>FIXED(EXP('WinBUGS output'!M215),2)</f>
        <v>0.40</v>
      </c>
      <c r="AB216" s="5" t="str">
        <f>FIXED(EXP('WinBUGS output'!O215),2)</f>
        <v>52.04</v>
      </c>
    </row>
    <row r="217" spans="1:28" x14ac:dyDescent="0.25">
      <c r="A217">
        <v>10</v>
      </c>
      <c r="B217">
        <v>17</v>
      </c>
      <c r="C217" s="5" t="str">
        <f>VLOOKUP(A217,'WinBUGS output'!A:C,3,FALSE)</f>
        <v>Fluoxetine</v>
      </c>
      <c r="D217" s="5" t="str">
        <f>VLOOKUP(B217,'WinBUGS output'!A:C,3,FALSE)</f>
        <v>Computerised-CBT (CCBT) + TAU</v>
      </c>
      <c r="E217" s="5" t="str">
        <f>FIXED('WinBUGS output'!N216,2)</f>
        <v>1.37</v>
      </c>
      <c r="F217" s="5" t="str">
        <f>FIXED('WinBUGS output'!M216,2)</f>
        <v>-1.08</v>
      </c>
      <c r="G217" s="5" t="str">
        <f>FIXED('WinBUGS output'!O216,2)</f>
        <v>3.82</v>
      </c>
      <c r="H217"/>
      <c r="I217"/>
      <c r="J217"/>
      <c r="N217"/>
      <c r="O217"/>
      <c r="X217" s="5" t="str">
        <f t="shared" si="12"/>
        <v>Fluoxetine</v>
      </c>
      <c r="Y217" s="5" t="str">
        <f t="shared" si="13"/>
        <v>Computerised-CBT (CCBT) + TAU</v>
      </c>
      <c r="Z217" s="5" t="str">
        <f>FIXED(EXP('WinBUGS output'!N216),2)</f>
        <v>3.93</v>
      </c>
      <c r="AA217" s="5" t="str">
        <f>FIXED(EXP('WinBUGS output'!M216),2)</f>
        <v>0.34</v>
      </c>
      <c r="AB217" s="5" t="str">
        <f>FIXED(EXP('WinBUGS output'!O216),2)</f>
        <v>45.38</v>
      </c>
    </row>
    <row r="218" spans="1:28" x14ac:dyDescent="0.25">
      <c r="A218">
        <v>10</v>
      </c>
      <c r="B218">
        <v>18</v>
      </c>
      <c r="C218" s="5" t="str">
        <f>VLOOKUP(A218,'WinBUGS output'!A:C,3,FALSE)</f>
        <v>Fluoxetine</v>
      </c>
      <c r="D218" s="5" t="str">
        <f>VLOOKUP(B218,'WinBUGS output'!A:C,3,FALSE)</f>
        <v>Computerised-problem solving therapy</v>
      </c>
      <c r="E218" s="5" t="str">
        <f>FIXED('WinBUGS output'!N217,2)</f>
        <v>1.45</v>
      </c>
      <c r="F218" s="5" t="str">
        <f>FIXED('WinBUGS output'!M217,2)</f>
        <v>-1.07</v>
      </c>
      <c r="G218" s="5" t="str">
        <f>FIXED('WinBUGS output'!O217,2)</f>
        <v>3.96</v>
      </c>
      <c r="H218"/>
      <c r="I218"/>
      <c r="J218"/>
      <c r="N218"/>
      <c r="O218"/>
      <c r="X218" s="5" t="str">
        <f t="shared" si="12"/>
        <v>Fluoxetine</v>
      </c>
      <c r="Y218" s="5" t="str">
        <f t="shared" si="13"/>
        <v>Computerised-problem solving therapy</v>
      </c>
      <c r="Z218" s="5" t="str">
        <f>FIXED(EXP('WinBUGS output'!N217),2)</f>
        <v>4.26</v>
      </c>
      <c r="AA218" s="5" t="str">
        <f>FIXED(EXP('WinBUGS output'!M217),2)</f>
        <v>0.34</v>
      </c>
      <c r="AB218" s="5" t="str">
        <f>FIXED(EXP('WinBUGS output'!O217),2)</f>
        <v>52.61</v>
      </c>
    </row>
    <row r="219" spans="1:28" x14ac:dyDescent="0.25">
      <c r="A219">
        <v>10</v>
      </c>
      <c r="B219">
        <v>19</v>
      </c>
      <c r="C219" s="5" t="str">
        <f>VLOOKUP(A219,'WinBUGS output'!A:C,3,FALSE)</f>
        <v>Fluoxetine</v>
      </c>
      <c r="D219" s="5" t="str">
        <f>VLOOKUP(B219,'WinBUGS output'!A:C,3,FALSE)</f>
        <v>Interpersonal psychotherapy (IPT)</v>
      </c>
      <c r="E219" s="5" t="str">
        <f>FIXED('WinBUGS output'!N218,2)</f>
        <v>2.44</v>
      </c>
      <c r="F219" s="5" t="str">
        <f>FIXED('WinBUGS output'!M218,2)</f>
        <v>0.29</v>
      </c>
      <c r="G219" s="5" t="str">
        <f>FIXED('WinBUGS output'!O218,2)</f>
        <v>4.66</v>
      </c>
      <c r="H219"/>
      <c r="I219"/>
      <c r="J219"/>
      <c r="N219"/>
      <c r="O219"/>
      <c r="X219" s="5" t="str">
        <f t="shared" si="12"/>
        <v>Fluoxetine</v>
      </c>
      <c r="Y219" s="5" t="str">
        <f t="shared" si="13"/>
        <v>Interpersonal psychotherapy (IPT)</v>
      </c>
      <c r="Z219" s="5" t="str">
        <f>FIXED(EXP('WinBUGS output'!N218),2)</f>
        <v>11.46</v>
      </c>
      <c r="AA219" s="5" t="str">
        <f>FIXED(EXP('WinBUGS output'!M218),2)</f>
        <v>1.33</v>
      </c>
      <c r="AB219" s="5" t="str">
        <f>FIXED(EXP('WinBUGS output'!O218),2)</f>
        <v>105.32</v>
      </c>
    </row>
    <row r="220" spans="1:28" x14ac:dyDescent="0.25">
      <c r="A220">
        <v>10</v>
      </c>
      <c r="B220">
        <v>20</v>
      </c>
      <c r="C220" s="5" t="str">
        <f>VLOOKUP(A220,'WinBUGS output'!A:C,3,FALSE)</f>
        <v>Fluoxetine</v>
      </c>
      <c r="D220" s="5" t="str">
        <f>VLOOKUP(B220,'WinBUGS output'!A:C,3,FALSE)</f>
        <v>Behavioural activation (BA)</v>
      </c>
      <c r="E220" s="5" t="str">
        <f>FIXED('WinBUGS output'!N219,2)</f>
        <v>2.29</v>
      </c>
      <c r="F220" s="5" t="str">
        <f>FIXED('WinBUGS output'!M219,2)</f>
        <v>0.27</v>
      </c>
      <c r="G220" s="5" t="str">
        <f>FIXED('WinBUGS output'!O219,2)</f>
        <v>4.33</v>
      </c>
      <c r="H220"/>
      <c r="I220"/>
      <c r="J220"/>
      <c r="N220"/>
      <c r="O220"/>
      <c r="X220" s="5" t="str">
        <f t="shared" si="12"/>
        <v>Fluoxetine</v>
      </c>
      <c r="Y220" s="5" t="str">
        <f t="shared" si="13"/>
        <v>Behavioural activation (BA)</v>
      </c>
      <c r="Z220" s="5" t="str">
        <f>FIXED(EXP('WinBUGS output'!N219),2)</f>
        <v>9.86</v>
      </c>
      <c r="AA220" s="5" t="str">
        <f>FIXED(EXP('WinBUGS output'!M219),2)</f>
        <v>1.31</v>
      </c>
      <c r="AB220" s="5" t="str">
        <f>FIXED(EXP('WinBUGS output'!O219),2)</f>
        <v>76.10</v>
      </c>
    </row>
    <row r="221" spans="1:28" x14ac:dyDescent="0.25">
      <c r="A221">
        <v>10</v>
      </c>
      <c r="B221">
        <v>21</v>
      </c>
      <c r="C221" s="5" t="str">
        <f>VLOOKUP(A221,'WinBUGS output'!A:C,3,FALSE)</f>
        <v>Fluoxetine</v>
      </c>
      <c r="D221" s="5" t="str">
        <f>VLOOKUP(B221,'WinBUGS output'!A:C,3,FALSE)</f>
        <v>Behavioural activation (BA) + TAU</v>
      </c>
      <c r="E221" s="5" t="str">
        <f>FIXED('WinBUGS output'!N220,2)</f>
        <v>2.32</v>
      </c>
      <c r="F221" s="5" t="str">
        <f>FIXED('WinBUGS output'!M220,2)</f>
        <v>0.15</v>
      </c>
      <c r="G221" s="5" t="str">
        <f>FIXED('WinBUGS output'!O220,2)</f>
        <v>4.49</v>
      </c>
      <c r="H221"/>
      <c r="I221"/>
      <c r="J221"/>
      <c r="N221"/>
      <c r="O221"/>
      <c r="X221" s="5" t="str">
        <f t="shared" si="12"/>
        <v>Fluoxetine</v>
      </c>
      <c r="Y221" s="5" t="str">
        <f t="shared" si="13"/>
        <v>Behavioural activation (BA) + TAU</v>
      </c>
      <c r="Z221" s="5" t="str">
        <f>FIXED(EXP('WinBUGS output'!N220),2)</f>
        <v>10.12</v>
      </c>
      <c r="AA221" s="5" t="str">
        <f>FIXED(EXP('WinBUGS output'!M220),2)</f>
        <v>1.16</v>
      </c>
      <c r="AB221" s="5" t="str">
        <f>FIXED(EXP('WinBUGS output'!O220),2)</f>
        <v>89.21</v>
      </c>
    </row>
    <row r="222" spans="1:28" x14ac:dyDescent="0.25">
      <c r="A222">
        <v>10</v>
      </c>
      <c r="B222">
        <v>22</v>
      </c>
      <c r="C222" s="5" t="str">
        <f>VLOOKUP(A222,'WinBUGS output'!A:C,3,FALSE)</f>
        <v>Fluoxetine</v>
      </c>
      <c r="D222" s="5" t="str">
        <f>VLOOKUP(B222,'WinBUGS output'!A:C,3,FALSE)</f>
        <v>CBT individual (under 15 sessions) + TAU</v>
      </c>
      <c r="E222" s="5" t="str">
        <f>FIXED('WinBUGS output'!N221,2)</f>
        <v>2.26</v>
      </c>
      <c r="F222" s="5" t="str">
        <f>FIXED('WinBUGS output'!M221,2)</f>
        <v>0.37</v>
      </c>
      <c r="G222" s="5" t="str">
        <f>FIXED('WinBUGS output'!O221,2)</f>
        <v>4.14</v>
      </c>
      <c r="H222"/>
      <c r="I222"/>
      <c r="J222"/>
      <c r="N222"/>
      <c r="O222"/>
      <c r="X222" s="5" t="str">
        <f t="shared" si="12"/>
        <v>Fluoxetine</v>
      </c>
      <c r="Y222" s="5" t="str">
        <f t="shared" si="13"/>
        <v>CBT individual (under 15 sessions) + TAU</v>
      </c>
      <c r="Z222" s="5" t="str">
        <f>FIXED(EXP('WinBUGS output'!N221),2)</f>
        <v>9.60</v>
      </c>
      <c r="AA222" s="5" t="str">
        <f>FIXED(EXP('WinBUGS output'!M221),2)</f>
        <v>1.45</v>
      </c>
      <c r="AB222" s="5" t="str">
        <f>FIXED(EXP('WinBUGS output'!O221),2)</f>
        <v>62.68</v>
      </c>
    </row>
    <row r="223" spans="1:28" x14ac:dyDescent="0.25">
      <c r="A223">
        <v>10</v>
      </c>
      <c r="B223">
        <v>23</v>
      </c>
      <c r="C223" s="5" t="str">
        <f>VLOOKUP(A223,'WinBUGS output'!A:C,3,FALSE)</f>
        <v>Fluoxetine</v>
      </c>
      <c r="D223" s="5" t="str">
        <f>VLOOKUP(B223,'WinBUGS output'!A:C,3,FALSE)</f>
        <v>CBT individual (over 15 sessions)</v>
      </c>
      <c r="E223" s="5" t="str">
        <f>FIXED('WinBUGS output'!N222,2)</f>
        <v>2.42</v>
      </c>
      <c r="F223" s="5" t="str">
        <f>FIXED('WinBUGS output'!M222,2)</f>
        <v>0.82</v>
      </c>
      <c r="G223" s="5" t="str">
        <f>FIXED('WinBUGS output'!O222,2)</f>
        <v>4.07</v>
      </c>
      <c r="H223"/>
      <c r="I223"/>
      <c r="J223"/>
      <c r="N223"/>
      <c r="O223"/>
      <c r="X223" s="5" t="str">
        <f t="shared" si="12"/>
        <v>Fluoxetine</v>
      </c>
      <c r="Y223" s="5" t="str">
        <f t="shared" si="13"/>
        <v>CBT individual (over 15 sessions)</v>
      </c>
      <c r="Z223" s="5" t="str">
        <f>FIXED(EXP('WinBUGS output'!N222),2)</f>
        <v>11.25</v>
      </c>
      <c r="AA223" s="5" t="str">
        <f>FIXED(EXP('WinBUGS output'!M222),2)</f>
        <v>2.27</v>
      </c>
      <c r="AB223" s="5" t="str">
        <f>FIXED(EXP('WinBUGS output'!O222),2)</f>
        <v>58.79</v>
      </c>
    </row>
    <row r="224" spans="1:28" x14ac:dyDescent="0.25">
      <c r="A224">
        <v>10</v>
      </c>
      <c r="B224">
        <v>24</v>
      </c>
      <c r="C224" s="5" t="str">
        <f>VLOOKUP(A224,'WinBUGS output'!A:C,3,FALSE)</f>
        <v>Fluoxetine</v>
      </c>
      <c r="D224" s="5" t="str">
        <f>VLOOKUP(B224,'WinBUGS output'!A:C,3,FALSE)</f>
        <v>CBT group (over 15 sessions) + TAU</v>
      </c>
      <c r="E224" s="5" t="str">
        <f>FIXED('WinBUGS output'!N223,2)</f>
        <v>1.96</v>
      </c>
      <c r="F224" s="5" t="str">
        <f>FIXED('WinBUGS output'!M223,2)</f>
        <v>-0.68</v>
      </c>
      <c r="G224" s="5" t="str">
        <f>FIXED('WinBUGS output'!O223,2)</f>
        <v>4.64</v>
      </c>
      <c r="H224"/>
      <c r="I224"/>
      <c r="J224"/>
      <c r="N224"/>
      <c r="O224"/>
      <c r="X224" s="5" t="str">
        <f t="shared" si="12"/>
        <v>Fluoxetine</v>
      </c>
      <c r="Y224" s="5" t="str">
        <f t="shared" si="13"/>
        <v>CBT group (over 15 sessions) + TAU</v>
      </c>
      <c r="Z224" s="5" t="str">
        <f>FIXED(EXP('WinBUGS output'!N223),2)</f>
        <v>7.06</v>
      </c>
      <c r="AA224" s="5" t="str">
        <f>FIXED(EXP('WinBUGS output'!M223),2)</f>
        <v>0.51</v>
      </c>
      <c r="AB224" s="5" t="str">
        <f>FIXED(EXP('WinBUGS output'!O223),2)</f>
        <v>103.44</v>
      </c>
    </row>
    <row r="225" spans="1:28" x14ac:dyDescent="0.25">
      <c r="A225">
        <v>10</v>
      </c>
      <c r="B225">
        <v>25</v>
      </c>
      <c r="C225" s="5" t="str">
        <f>VLOOKUP(A225,'WinBUGS output'!A:C,3,FALSE)</f>
        <v>Fluoxetine</v>
      </c>
      <c r="D225" s="5" t="str">
        <f>VLOOKUP(B225,'WinBUGS output'!A:C,3,FALSE)</f>
        <v>CBT individual (under 15 sessions) + escitalopram</v>
      </c>
      <c r="E225" s="5" t="str">
        <f>FIXED('WinBUGS output'!N224,2)</f>
        <v>0.51</v>
      </c>
      <c r="F225" s="5" t="str">
        <f>FIXED('WinBUGS output'!M224,2)</f>
        <v>-0.91</v>
      </c>
      <c r="G225" s="5" t="str">
        <f>FIXED('WinBUGS output'!O224,2)</f>
        <v>1.96</v>
      </c>
      <c r="H225"/>
      <c r="I225"/>
      <c r="J225"/>
      <c r="N225"/>
      <c r="O225"/>
      <c r="X225" s="5" t="str">
        <f t="shared" si="12"/>
        <v>Fluoxetine</v>
      </c>
      <c r="Y225" s="5" t="str">
        <f t="shared" si="13"/>
        <v>CBT individual (under 15 sessions) + escitalopram</v>
      </c>
      <c r="Z225" s="5" t="str">
        <f>FIXED(EXP('WinBUGS output'!N224),2)</f>
        <v>1.66</v>
      </c>
      <c r="AA225" s="5" t="str">
        <f>FIXED(EXP('WinBUGS output'!M224),2)</f>
        <v>0.40</v>
      </c>
      <c r="AB225" s="5" t="str">
        <f>FIXED(EXP('WinBUGS output'!O224),2)</f>
        <v>7.11</v>
      </c>
    </row>
    <row r="226" spans="1:28" x14ac:dyDescent="0.25">
      <c r="A226">
        <v>10</v>
      </c>
      <c r="B226">
        <v>26</v>
      </c>
      <c r="C226" s="5" t="str">
        <f>VLOOKUP(A226,'WinBUGS output'!A:C,3,FALSE)</f>
        <v>Fluoxetine</v>
      </c>
      <c r="D226" s="5" t="str">
        <f>VLOOKUP(B226,'WinBUGS output'!A:C,3,FALSE)</f>
        <v>CBT individual (over 15 sessions) + amitriptyline</v>
      </c>
      <c r="E226" s="5" t="str">
        <f>FIXED('WinBUGS output'!N225,2)</f>
        <v>0.63</v>
      </c>
      <c r="F226" s="5" t="str">
        <f>FIXED('WinBUGS output'!M225,2)</f>
        <v>-0.95</v>
      </c>
      <c r="G226" s="5" t="str">
        <f>FIXED('WinBUGS output'!O225,2)</f>
        <v>2.28</v>
      </c>
      <c r="H226"/>
      <c r="I226"/>
      <c r="J226"/>
      <c r="N226"/>
      <c r="O226"/>
      <c r="X226" s="5" t="str">
        <f t="shared" si="12"/>
        <v>Fluoxetine</v>
      </c>
      <c r="Y226" s="5" t="str">
        <f t="shared" si="13"/>
        <v>CBT individual (over 15 sessions) + amitriptyline</v>
      </c>
      <c r="Z226" s="5" t="str">
        <f>FIXED(EXP('WinBUGS output'!N225),2)</f>
        <v>1.88</v>
      </c>
      <c r="AA226" s="5" t="str">
        <f>FIXED(EXP('WinBUGS output'!M225),2)</f>
        <v>0.39</v>
      </c>
      <c r="AB226" s="5" t="str">
        <f>FIXED(EXP('WinBUGS output'!O225),2)</f>
        <v>9.80</v>
      </c>
    </row>
    <row r="227" spans="1:28" x14ac:dyDescent="0.25">
      <c r="A227">
        <v>10</v>
      </c>
      <c r="B227">
        <v>27</v>
      </c>
      <c r="C227" s="5" t="str">
        <f>VLOOKUP(A227,'WinBUGS output'!A:C,3,FALSE)</f>
        <v>Fluoxetine</v>
      </c>
      <c r="D227" s="5" t="str">
        <f>VLOOKUP(B227,'WinBUGS output'!A:C,3,FALSE)</f>
        <v>Short-term psychodynamic psychotherapy individual + any TCA</v>
      </c>
      <c r="E227" s="5" t="str">
        <f>FIXED('WinBUGS output'!N226,2)</f>
        <v>0.56</v>
      </c>
      <c r="F227" s="5" t="str">
        <f>FIXED('WinBUGS output'!M226,2)</f>
        <v>-1.35</v>
      </c>
      <c r="G227" s="5" t="str">
        <f>FIXED('WinBUGS output'!O226,2)</f>
        <v>2.50</v>
      </c>
      <c r="H227"/>
      <c r="I227"/>
      <c r="J227"/>
      <c r="N227"/>
      <c r="O227"/>
      <c r="X227" s="5" t="str">
        <f t="shared" si="12"/>
        <v>Fluoxetine</v>
      </c>
      <c r="Y227" s="5" t="str">
        <f t="shared" si="13"/>
        <v>Short-term psychodynamic psychotherapy individual + any TCA</v>
      </c>
      <c r="Z227" s="5" t="str">
        <f>FIXED(EXP('WinBUGS output'!N226),2)</f>
        <v>1.76</v>
      </c>
      <c r="AA227" s="5" t="str">
        <f>FIXED(EXP('WinBUGS output'!M226),2)</f>
        <v>0.26</v>
      </c>
      <c r="AB227" s="5" t="str">
        <f>FIXED(EXP('WinBUGS output'!O226),2)</f>
        <v>12.13</v>
      </c>
    </row>
    <row r="228" spans="1:28" x14ac:dyDescent="0.25">
      <c r="A228">
        <v>10</v>
      </c>
      <c r="B228">
        <v>28</v>
      </c>
      <c r="C228" s="5" t="str">
        <f>VLOOKUP(A228,'WinBUGS output'!A:C,3,FALSE)</f>
        <v>Fluoxetine</v>
      </c>
      <c r="D228" s="5" t="str">
        <f>VLOOKUP(B228,'WinBUGS output'!A:C,3,FALSE)</f>
        <v>Long-term psychodynamic psychotherapy individual + fluoxetine</v>
      </c>
      <c r="E228" s="5" t="str">
        <f>FIXED('WinBUGS output'!N227,2)</f>
        <v>1.96</v>
      </c>
      <c r="F228" s="5" t="str">
        <f>FIXED('WinBUGS output'!M227,2)</f>
        <v>0.50</v>
      </c>
      <c r="G228" s="5" t="str">
        <f>FIXED('WinBUGS output'!O227,2)</f>
        <v>3.44</v>
      </c>
      <c r="H228" t="s">
        <v>788</v>
      </c>
      <c r="I228" t="s">
        <v>718</v>
      </c>
      <c r="J228" t="s">
        <v>789</v>
      </c>
      <c r="N228"/>
      <c r="O228"/>
      <c r="X228" s="5" t="str">
        <f t="shared" si="12"/>
        <v>Fluoxetine</v>
      </c>
      <c r="Y228" s="5" t="str">
        <f t="shared" si="13"/>
        <v>Long-term psychodynamic psychotherapy individual + fluoxetine</v>
      </c>
      <c r="Z228" s="5" t="str">
        <f>FIXED(EXP('WinBUGS output'!N227),2)</f>
        <v>7.07</v>
      </c>
      <c r="AA228" s="5" t="str">
        <f>FIXED(EXP('WinBUGS output'!M227),2)</f>
        <v>1.64</v>
      </c>
      <c r="AB228" s="5" t="str">
        <f>FIXED(EXP('WinBUGS output'!O227),2)</f>
        <v>31.03</v>
      </c>
    </row>
    <row r="229" spans="1:28" x14ac:dyDescent="0.25">
      <c r="A229">
        <v>11</v>
      </c>
      <c r="B229">
        <v>12</v>
      </c>
      <c r="C229" s="5" t="str">
        <f>VLOOKUP(A229,'WinBUGS output'!A:C,3,FALSE)</f>
        <v>Sertraline</v>
      </c>
      <c r="D229" s="5" t="str">
        <f>VLOOKUP(B229,'WinBUGS output'!A:C,3,FALSE)</f>
        <v>Mirtazapine</v>
      </c>
      <c r="E229" s="5" t="str">
        <f>FIXED('WinBUGS output'!N228,2)</f>
        <v>0.00</v>
      </c>
      <c r="F229" s="5" t="str">
        <f>FIXED('WinBUGS output'!M228,2)</f>
        <v>-1.28</v>
      </c>
      <c r="G229" s="5" t="str">
        <f>FIXED('WinBUGS output'!O228,2)</f>
        <v>1.29</v>
      </c>
      <c r="H229"/>
      <c r="I229"/>
      <c r="J229"/>
      <c r="N229"/>
      <c r="O229"/>
      <c r="X229" s="5" t="str">
        <f t="shared" si="12"/>
        <v>Sertraline</v>
      </c>
      <c r="Y229" s="5" t="str">
        <f t="shared" si="13"/>
        <v>Mirtazapine</v>
      </c>
      <c r="Z229" s="5" t="str">
        <f>FIXED(EXP('WinBUGS output'!N228),2)</f>
        <v>1.00</v>
      </c>
      <c r="AA229" s="5" t="str">
        <f>FIXED(EXP('WinBUGS output'!M228),2)</f>
        <v>0.28</v>
      </c>
      <c r="AB229" s="5" t="str">
        <f>FIXED(EXP('WinBUGS output'!O228),2)</f>
        <v>3.63</v>
      </c>
    </row>
    <row r="230" spans="1:28" x14ac:dyDescent="0.25">
      <c r="A230">
        <v>11</v>
      </c>
      <c r="B230">
        <v>13</v>
      </c>
      <c r="C230" s="5" t="str">
        <f>VLOOKUP(A230,'WinBUGS output'!A:C,3,FALSE)</f>
        <v>Sertraline</v>
      </c>
      <c r="D230" s="5" t="str">
        <f>VLOOKUP(B230,'WinBUGS output'!A:C,3,FALSE)</f>
        <v>Short-term psychodynamic psychotherapy individual + TAU</v>
      </c>
      <c r="E230" s="5" t="str">
        <f>FIXED('WinBUGS output'!N229,2)</f>
        <v>2.13</v>
      </c>
      <c r="F230" s="5" t="str">
        <f>FIXED('WinBUGS output'!M229,2)</f>
        <v>-1.54</v>
      </c>
      <c r="G230" s="5" t="str">
        <f>FIXED('WinBUGS output'!O229,2)</f>
        <v>6.36</v>
      </c>
      <c r="H230"/>
      <c r="I230"/>
      <c r="J230"/>
      <c r="N230"/>
      <c r="O230"/>
      <c r="X230" s="5" t="str">
        <f t="shared" si="12"/>
        <v>Sertraline</v>
      </c>
      <c r="Y230" s="5" t="str">
        <f t="shared" si="13"/>
        <v>Short-term psychodynamic psychotherapy individual + TAU</v>
      </c>
      <c r="Z230" s="5" t="str">
        <f>FIXED(EXP('WinBUGS output'!N229),2)</f>
        <v>8.41</v>
      </c>
      <c r="AA230" s="5" t="str">
        <f>FIXED(EXP('WinBUGS output'!M229),2)</f>
        <v>0.21</v>
      </c>
      <c r="AB230" s="5" t="str">
        <f>FIXED(EXP('WinBUGS output'!O229),2)</f>
        <v>577.09</v>
      </c>
    </row>
    <row r="231" spans="1:28" x14ac:dyDescent="0.25">
      <c r="A231">
        <v>11</v>
      </c>
      <c r="B231">
        <v>14</v>
      </c>
      <c r="C231" s="5" t="str">
        <f>VLOOKUP(A231,'WinBUGS output'!A:C,3,FALSE)</f>
        <v>Sertraline</v>
      </c>
      <c r="D231" s="5" t="str">
        <f>VLOOKUP(B231,'WinBUGS output'!A:C,3,FALSE)</f>
        <v>Long-term psychodynamic psychotherapy individual</v>
      </c>
      <c r="E231" s="5" t="str">
        <f>FIXED('WinBUGS output'!N230,2)</f>
        <v>2.42</v>
      </c>
      <c r="F231" s="5" t="str">
        <f>FIXED('WinBUGS output'!M230,2)</f>
        <v>0.78</v>
      </c>
      <c r="G231" s="5" t="str">
        <f>FIXED('WinBUGS output'!O230,2)</f>
        <v>4.09</v>
      </c>
      <c r="H231"/>
      <c r="I231"/>
      <c r="J231"/>
      <c r="N231"/>
      <c r="O231"/>
      <c r="X231" s="5" t="str">
        <f t="shared" si="12"/>
        <v>Sertraline</v>
      </c>
      <c r="Y231" s="5" t="str">
        <f t="shared" si="13"/>
        <v>Long-term psychodynamic psychotherapy individual</v>
      </c>
      <c r="Z231" s="5" t="str">
        <f>FIXED(EXP('WinBUGS output'!N230),2)</f>
        <v>11.27</v>
      </c>
      <c r="AA231" s="5" t="str">
        <f>FIXED(EXP('WinBUGS output'!M230),2)</f>
        <v>2.18</v>
      </c>
      <c r="AB231" s="5" t="str">
        <f>FIXED(EXP('WinBUGS output'!O230),2)</f>
        <v>59.44</v>
      </c>
    </row>
    <row r="232" spans="1:28" x14ac:dyDescent="0.25">
      <c r="A232">
        <v>11</v>
      </c>
      <c r="B232">
        <v>15</v>
      </c>
      <c r="C232" s="5" t="str">
        <f>VLOOKUP(A232,'WinBUGS output'!A:C,3,FALSE)</f>
        <v>Sertraline</v>
      </c>
      <c r="D232" s="5" t="str">
        <f>VLOOKUP(B232,'WinBUGS output'!A:C,3,FALSE)</f>
        <v>Computerised-problem solving therapy with support</v>
      </c>
      <c r="E232" s="5" t="str">
        <f>FIXED('WinBUGS output'!N231,2)</f>
        <v>4.02</v>
      </c>
      <c r="F232" s="5" t="str">
        <f>FIXED('WinBUGS output'!M231,2)</f>
        <v>0.40</v>
      </c>
      <c r="G232" s="5" t="str">
        <f>FIXED('WinBUGS output'!O231,2)</f>
        <v>8.43</v>
      </c>
      <c r="H232"/>
      <c r="I232"/>
      <c r="J232"/>
      <c r="N232"/>
      <c r="O232"/>
      <c r="X232" s="5" t="str">
        <f t="shared" si="12"/>
        <v>Sertraline</v>
      </c>
      <c r="Y232" s="5" t="str">
        <f t="shared" si="13"/>
        <v>Computerised-problem solving therapy with support</v>
      </c>
      <c r="Z232" s="5" t="str">
        <f>FIXED(EXP('WinBUGS output'!N231),2)</f>
        <v>55.65</v>
      </c>
      <c r="AA232" s="5" t="str">
        <f>FIXED(EXP('WinBUGS output'!M231),2)</f>
        <v>1.49</v>
      </c>
      <c r="AB232" s="5" t="str">
        <f>FIXED(EXP('WinBUGS output'!O231),2)</f>
        <v>4,577.92</v>
      </c>
    </row>
    <row r="233" spans="1:28" x14ac:dyDescent="0.25">
      <c r="A233">
        <v>11</v>
      </c>
      <c r="B233">
        <v>16</v>
      </c>
      <c r="C233" s="5" t="str">
        <f>VLOOKUP(A233,'WinBUGS output'!A:C,3,FALSE)</f>
        <v>Sertraline</v>
      </c>
      <c r="D233" s="5" t="str">
        <f>VLOOKUP(B233,'WinBUGS output'!A:C,3,FALSE)</f>
        <v>Computerised-CBT (CCBT)</v>
      </c>
      <c r="E233" s="5" t="str">
        <f>FIXED('WinBUGS output'!N232,2)</f>
        <v>1.57</v>
      </c>
      <c r="F233" s="5" t="str">
        <f>FIXED('WinBUGS output'!M232,2)</f>
        <v>-0.95</v>
      </c>
      <c r="G233" s="5" t="str">
        <f>FIXED('WinBUGS output'!O232,2)</f>
        <v>4.09</v>
      </c>
      <c r="H233"/>
      <c r="I233"/>
      <c r="J233"/>
      <c r="N233"/>
      <c r="O233"/>
      <c r="X233" s="5" t="str">
        <f t="shared" si="12"/>
        <v>Sertraline</v>
      </c>
      <c r="Y233" s="5" t="str">
        <f t="shared" si="13"/>
        <v>Computerised-CBT (CCBT)</v>
      </c>
      <c r="Z233" s="5" t="str">
        <f>FIXED(EXP('WinBUGS output'!N232),2)</f>
        <v>4.80</v>
      </c>
      <c r="AA233" s="5" t="str">
        <f>FIXED(EXP('WinBUGS output'!M232),2)</f>
        <v>0.39</v>
      </c>
      <c r="AB233" s="5" t="str">
        <f>FIXED(EXP('WinBUGS output'!O232),2)</f>
        <v>59.68</v>
      </c>
    </row>
    <row r="234" spans="1:28" x14ac:dyDescent="0.25">
      <c r="A234">
        <v>11</v>
      </c>
      <c r="B234">
        <v>17</v>
      </c>
      <c r="C234" s="5" t="str">
        <f>VLOOKUP(A234,'WinBUGS output'!A:C,3,FALSE)</f>
        <v>Sertraline</v>
      </c>
      <c r="D234" s="5" t="str">
        <f>VLOOKUP(B234,'WinBUGS output'!A:C,3,FALSE)</f>
        <v>Computerised-CBT (CCBT) + TAU</v>
      </c>
      <c r="E234" s="5" t="str">
        <f>FIXED('WinBUGS output'!N233,2)</f>
        <v>1.43</v>
      </c>
      <c r="F234" s="5" t="str">
        <f>FIXED('WinBUGS output'!M233,2)</f>
        <v>-1.10</v>
      </c>
      <c r="G234" s="5" t="str">
        <f>FIXED('WinBUGS output'!O233,2)</f>
        <v>3.95</v>
      </c>
      <c r="H234"/>
      <c r="I234"/>
      <c r="J234"/>
      <c r="N234"/>
      <c r="O234"/>
      <c r="X234" s="5" t="str">
        <f t="shared" si="12"/>
        <v>Sertraline</v>
      </c>
      <c r="Y234" s="5" t="str">
        <f t="shared" si="13"/>
        <v>Computerised-CBT (CCBT) + TAU</v>
      </c>
      <c r="Z234" s="5" t="str">
        <f>FIXED(EXP('WinBUGS output'!N233),2)</f>
        <v>4.16</v>
      </c>
      <c r="AA234" s="5" t="str">
        <f>FIXED(EXP('WinBUGS output'!M233),2)</f>
        <v>0.33</v>
      </c>
      <c r="AB234" s="5" t="str">
        <f>FIXED(EXP('WinBUGS output'!O233),2)</f>
        <v>51.99</v>
      </c>
    </row>
    <row r="235" spans="1:28" x14ac:dyDescent="0.25">
      <c r="A235">
        <v>11</v>
      </c>
      <c r="B235">
        <v>18</v>
      </c>
      <c r="C235" s="5" t="str">
        <f>VLOOKUP(A235,'WinBUGS output'!A:C,3,FALSE)</f>
        <v>Sertraline</v>
      </c>
      <c r="D235" s="5" t="str">
        <f>VLOOKUP(B235,'WinBUGS output'!A:C,3,FALSE)</f>
        <v>Computerised-problem solving therapy</v>
      </c>
      <c r="E235" s="5" t="str">
        <f>FIXED('WinBUGS output'!N234,2)</f>
        <v>1.51</v>
      </c>
      <c r="F235" s="5" t="str">
        <f>FIXED('WinBUGS output'!M234,2)</f>
        <v>-1.08</v>
      </c>
      <c r="G235" s="5" t="str">
        <f>FIXED('WinBUGS output'!O234,2)</f>
        <v>4.10</v>
      </c>
      <c r="H235"/>
      <c r="I235"/>
      <c r="J235"/>
      <c r="N235"/>
      <c r="O235"/>
      <c r="X235" s="5" t="str">
        <f t="shared" si="12"/>
        <v>Sertraline</v>
      </c>
      <c r="Y235" s="5" t="str">
        <f t="shared" si="13"/>
        <v>Computerised-problem solving therapy</v>
      </c>
      <c r="Z235" s="5" t="str">
        <f>FIXED(EXP('WinBUGS output'!N234),2)</f>
        <v>4.51</v>
      </c>
      <c r="AA235" s="5" t="str">
        <f>FIXED(EXP('WinBUGS output'!M234),2)</f>
        <v>0.34</v>
      </c>
      <c r="AB235" s="5" t="str">
        <f>FIXED(EXP('WinBUGS output'!O234),2)</f>
        <v>60.34</v>
      </c>
    </row>
    <row r="236" spans="1:28" x14ac:dyDescent="0.25">
      <c r="A236">
        <v>11</v>
      </c>
      <c r="B236">
        <v>19</v>
      </c>
      <c r="C236" s="5" t="str">
        <f>VLOOKUP(A236,'WinBUGS output'!A:C,3,FALSE)</f>
        <v>Sertraline</v>
      </c>
      <c r="D236" s="5" t="str">
        <f>VLOOKUP(B236,'WinBUGS output'!A:C,3,FALSE)</f>
        <v>Interpersonal psychotherapy (IPT)</v>
      </c>
      <c r="E236" s="5" t="str">
        <f>FIXED('WinBUGS output'!N235,2)</f>
        <v>2.50</v>
      </c>
      <c r="F236" s="5" t="str">
        <f>FIXED('WinBUGS output'!M235,2)</f>
        <v>0.26</v>
      </c>
      <c r="G236" s="5" t="str">
        <f>FIXED('WinBUGS output'!O235,2)</f>
        <v>4.79</v>
      </c>
      <c r="H236"/>
      <c r="I236"/>
      <c r="J236"/>
      <c r="N236"/>
      <c r="O236"/>
      <c r="X236" s="5" t="str">
        <f t="shared" si="12"/>
        <v>Sertraline</v>
      </c>
      <c r="Y236" s="5" t="str">
        <f t="shared" si="13"/>
        <v>Interpersonal psychotherapy (IPT)</v>
      </c>
      <c r="Z236" s="5" t="str">
        <f>FIXED(EXP('WinBUGS output'!N235),2)</f>
        <v>12.12</v>
      </c>
      <c r="AA236" s="5" t="str">
        <f>FIXED(EXP('WinBUGS output'!M235),2)</f>
        <v>1.29</v>
      </c>
      <c r="AB236" s="5" t="str">
        <f>FIXED(EXP('WinBUGS output'!O235),2)</f>
        <v>120.54</v>
      </c>
    </row>
    <row r="237" spans="1:28" x14ac:dyDescent="0.25">
      <c r="A237">
        <v>11</v>
      </c>
      <c r="B237">
        <v>20</v>
      </c>
      <c r="C237" s="5" t="str">
        <f>VLOOKUP(A237,'WinBUGS output'!A:C,3,FALSE)</f>
        <v>Sertraline</v>
      </c>
      <c r="D237" s="5" t="str">
        <f>VLOOKUP(B237,'WinBUGS output'!A:C,3,FALSE)</f>
        <v>Behavioural activation (BA)</v>
      </c>
      <c r="E237" s="5" t="str">
        <f>FIXED('WinBUGS output'!N236,2)</f>
        <v>2.34</v>
      </c>
      <c r="F237" s="5" t="str">
        <f>FIXED('WinBUGS output'!M236,2)</f>
        <v>0.25</v>
      </c>
      <c r="G237" s="5" t="str">
        <f>FIXED('WinBUGS output'!O236,2)</f>
        <v>4.48</v>
      </c>
      <c r="H237"/>
      <c r="I237"/>
      <c r="J237"/>
      <c r="N237"/>
      <c r="O237"/>
      <c r="X237" s="5" t="str">
        <f t="shared" si="12"/>
        <v>Sertraline</v>
      </c>
      <c r="Y237" s="5" t="str">
        <f t="shared" si="13"/>
        <v>Behavioural activation (BA)</v>
      </c>
      <c r="Z237" s="5" t="str">
        <f>FIXED(EXP('WinBUGS output'!N236),2)</f>
        <v>10.38</v>
      </c>
      <c r="AA237" s="5" t="str">
        <f>FIXED(EXP('WinBUGS output'!M236),2)</f>
        <v>1.28</v>
      </c>
      <c r="AB237" s="5" t="str">
        <f>FIXED(EXP('WinBUGS output'!O236),2)</f>
        <v>88.06</v>
      </c>
    </row>
    <row r="238" spans="1:28" x14ac:dyDescent="0.25">
      <c r="A238">
        <v>11</v>
      </c>
      <c r="B238">
        <v>21</v>
      </c>
      <c r="C238" s="5" t="str">
        <f>VLOOKUP(A238,'WinBUGS output'!A:C,3,FALSE)</f>
        <v>Sertraline</v>
      </c>
      <c r="D238" s="5" t="str">
        <f>VLOOKUP(B238,'WinBUGS output'!A:C,3,FALSE)</f>
        <v>Behavioural activation (BA) + TAU</v>
      </c>
      <c r="E238" s="5" t="str">
        <f>FIXED('WinBUGS output'!N237,2)</f>
        <v>2.37</v>
      </c>
      <c r="F238" s="5" t="str">
        <f>FIXED('WinBUGS output'!M237,2)</f>
        <v>0.12</v>
      </c>
      <c r="G238" s="5" t="str">
        <f>FIXED('WinBUGS output'!O237,2)</f>
        <v>4.64</v>
      </c>
      <c r="H238"/>
      <c r="I238"/>
      <c r="J238"/>
      <c r="N238"/>
      <c r="O238"/>
      <c r="X238" s="5" t="str">
        <f t="shared" si="12"/>
        <v>Sertraline</v>
      </c>
      <c r="Y238" s="5" t="str">
        <f t="shared" si="13"/>
        <v>Behavioural activation (BA) + TAU</v>
      </c>
      <c r="Z238" s="5" t="str">
        <f>FIXED(EXP('WinBUGS output'!N237),2)</f>
        <v>10.67</v>
      </c>
      <c r="AA238" s="5" t="str">
        <f>FIXED(EXP('WinBUGS output'!M237),2)</f>
        <v>1.13</v>
      </c>
      <c r="AB238" s="5" t="str">
        <f>FIXED(EXP('WinBUGS output'!O237),2)</f>
        <v>103.13</v>
      </c>
    </row>
    <row r="239" spans="1:28" x14ac:dyDescent="0.25">
      <c r="A239">
        <v>11</v>
      </c>
      <c r="B239">
        <v>22</v>
      </c>
      <c r="C239" s="5" t="str">
        <f>VLOOKUP(A239,'WinBUGS output'!A:C,3,FALSE)</f>
        <v>Sertraline</v>
      </c>
      <c r="D239" s="5" t="str">
        <f>VLOOKUP(B239,'WinBUGS output'!A:C,3,FALSE)</f>
        <v>CBT individual (under 15 sessions) + TAU</v>
      </c>
      <c r="E239" s="5" t="str">
        <f>FIXED('WinBUGS output'!N238,2)</f>
        <v>2.31</v>
      </c>
      <c r="F239" s="5" t="str">
        <f>FIXED('WinBUGS output'!M238,2)</f>
        <v>0.35</v>
      </c>
      <c r="G239" s="5" t="str">
        <f>FIXED('WinBUGS output'!O238,2)</f>
        <v>4.30</v>
      </c>
      <c r="H239"/>
      <c r="I239"/>
      <c r="J239"/>
      <c r="N239"/>
      <c r="O239"/>
      <c r="X239" s="5" t="str">
        <f t="shared" si="12"/>
        <v>Sertraline</v>
      </c>
      <c r="Y239" s="5" t="str">
        <f t="shared" si="13"/>
        <v>CBT individual (under 15 sessions) + TAU</v>
      </c>
      <c r="Z239" s="5" t="str">
        <f>FIXED(EXP('WinBUGS output'!N238),2)</f>
        <v>10.10</v>
      </c>
      <c r="AA239" s="5" t="str">
        <f>FIXED(EXP('WinBUGS output'!M238),2)</f>
        <v>1.42</v>
      </c>
      <c r="AB239" s="5" t="str">
        <f>FIXED(EXP('WinBUGS output'!O238),2)</f>
        <v>73.33</v>
      </c>
    </row>
    <row r="240" spans="1:28" x14ac:dyDescent="0.25">
      <c r="A240">
        <v>11</v>
      </c>
      <c r="B240">
        <v>23</v>
      </c>
      <c r="C240" s="5" t="str">
        <f>VLOOKUP(A240,'WinBUGS output'!A:C,3,FALSE)</f>
        <v>Sertraline</v>
      </c>
      <c r="D240" s="5" t="str">
        <f>VLOOKUP(B240,'WinBUGS output'!A:C,3,FALSE)</f>
        <v>CBT individual (over 15 sessions)</v>
      </c>
      <c r="E240" s="5" t="str">
        <f>FIXED('WinBUGS output'!N239,2)</f>
        <v>2.47</v>
      </c>
      <c r="F240" s="5" t="str">
        <f>FIXED('WinBUGS output'!M239,2)</f>
        <v>0.77</v>
      </c>
      <c r="G240" s="5" t="str">
        <f>FIXED('WinBUGS output'!O239,2)</f>
        <v>4.25</v>
      </c>
      <c r="H240"/>
      <c r="I240"/>
      <c r="J240"/>
      <c r="N240"/>
      <c r="O240"/>
      <c r="X240" s="5" t="str">
        <f t="shared" si="12"/>
        <v>Sertraline</v>
      </c>
      <c r="Y240" s="5" t="str">
        <f t="shared" si="13"/>
        <v>CBT individual (over 15 sessions)</v>
      </c>
      <c r="Z240" s="5" t="str">
        <f>FIXED(EXP('WinBUGS output'!N239),2)</f>
        <v>11.83</v>
      </c>
      <c r="AA240" s="5" t="str">
        <f>FIXED(EXP('WinBUGS output'!M239),2)</f>
        <v>2.16</v>
      </c>
      <c r="AB240" s="5" t="str">
        <f>FIXED(EXP('WinBUGS output'!O239),2)</f>
        <v>70.25</v>
      </c>
    </row>
    <row r="241" spans="1:28" x14ac:dyDescent="0.25">
      <c r="A241">
        <v>11</v>
      </c>
      <c r="B241">
        <v>24</v>
      </c>
      <c r="C241" s="5" t="str">
        <f>VLOOKUP(A241,'WinBUGS output'!A:C,3,FALSE)</f>
        <v>Sertraline</v>
      </c>
      <c r="D241" s="5" t="str">
        <f>VLOOKUP(B241,'WinBUGS output'!A:C,3,FALSE)</f>
        <v>CBT group (over 15 sessions) + TAU</v>
      </c>
      <c r="E241" s="5" t="str">
        <f>FIXED('WinBUGS output'!N240,2)</f>
        <v>2.01</v>
      </c>
      <c r="F241" s="5" t="str">
        <f>FIXED('WinBUGS output'!M240,2)</f>
        <v>-0.70</v>
      </c>
      <c r="G241" s="5" t="str">
        <f>FIXED('WinBUGS output'!O240,2)</f>
        <v>4.77</v>
      </c>
      <c r="H241"/>
      <c r="I241"/>
      <c r="J241"/>
      <c r="N241"/>
      <c r="O241"/>
      <c r="X241" s="5" t="str">
        <f t="shared" si="12"/>
        <v>Sertraline</v>
      </c>
      <c r="Y241" s="5" t="str">
        <f t="shared" si="13"/>
        <v>CBT group (over 15 sessions) + TAU</v>
      </c>
      <c r="Z241" s="5" t="str">
        <f>FIXED(EXP('WinBUGS output'!N240),2)</f>
        <v>7.46</v>
      </c>
      <c r="AA241" s="5" t="str">
        <f>FIXED(EXP('WinBUGS output'!M240),2)</f>
        <v>0.50</v>
      </c>
      <c r="AB241" s="5" t="str">
        <f>FIXED(EXP('WinBUGS output'!O240),2)</f>
        <v>118.27</v>
      </c>
    </row>
    <row r="242" spans="1:28" x14ac:dyDescent="0.25">
      <c r="A242">
        <v>11</v>
      </c>
      <c r="B242">
        <v>25</v>
      </c>
      <c r="C242" s="5" t="str">
        <f>VLOOKUP(A242,'WinBUGS output'!A:C,3,FALSE)</f>
        <v>Sertraline</v>
      </c>
      <c r="D242" s="5" t="str">
        <f>VLOOKUP(B242,'WinBUGS output'!A:C,3,FALSE)</f>
        <v>CBT individual (under 15 sessions) + escitalopram</v>
      </c>
      <c r="E242" s="5" t="str">
        <f>FIXED('WinBUGS output'!N241,2)</f>
        <v>0.56</v>
      </c>
      <c r="F242" s="5" t="str">
        <f>FIXED('WinBUGS output'!M241,2)</f>
        <v>-0.93</v>
      </c>
      <c r="G242" s="5" t="str">
        <f>FIXED('WinBUGS output'!O241,2)</f>
        <v>2.09</v>
      </c>
      <c r="H242"/>
      <c r="I242"/>
      <c r="J242"/>
      <c r="N242"/>
      <c r="O242"/>
      <c r="X242" s="5" t="str">
        <f t="shared" si="12"/>
        <v>Sertraline</v>
      </c>
      <c r="Y242" s="5" t="str">
        <f t="shared" si="13"/>
        <v>CBT individual (under 15 sessions) + escitalopram</v>
      </c>
      <c r="Z242" s="5" t="str">
        <f>FIXED(EXP('WinBUGS output'!N241),2)</f>
        <v>1.75</v>
      </c>
      <c r="AA242" s="5" t="str">
        <f>FIXED(EXP('WinBUGS output'!M241),2)</f>
        <v>0.39</v>
      </c>
      <c r="AB242" s="5" t="str">
        <f>FIXED(EXP('WinBUGS output'!O241),2)</f>
        <v>8.11</v>
      </c>
    </row>
    <row r="243" spans="1:28" x14ac:dyDescent="0.25">
      <c r="A243">
        <v>11</v>
      </c>
      <c r="B243">
        <v>26</v>
      </c>
      <c r="C243" s="5" t="str">
        <f>VLOOKUP(A243,'WinBUGS output'!A:C,3,FALSE)</f>
        <v>Sertraline</v>
      </c>
      <c r="D243" s="5" t="str">
        <f>VLOOKUP(B243,'WinBUGS output'!A:C,3,FALSE)</f>
        <v>CBT individual (over 15 sessions) + amitriptyline</v>
      </c>
      <c r="E243" s="5" t="str">
        <f>FIXED('WinBUGS output'!N242,2)</f>
        <v>0.69</v>
      </c>
      <c r="F243" s="5" t="str">
        <f>FIXED('WinBUGS output'!M242,2)</f>
        <v>-0.98</v>
      </c>
      <c r="G243" s="5" t="str">
        <f>FIXED('WinBUGS output'!O242,2)</f>
        <v>2.42</v>
      </c>
      <c r="H243"/>
      <c r="I243"/>
      <c r="J243"/>
      <c r="N243"/>
      <c r="O243"/>
      <c r="X243" s="5" t="str">
        <f t="shared" si="12"/>
        <v>Sertraline</v>
      </c>
      <c r="Y243" s="5" t="str">
        <f t="shared" si="13"/>
        <v>CBT individual (over 15 sessions) + amitriptyline</v>
      </c>
      <c r="Z243" s="5" t="str">
        <f>FIXED(EXP('WinBUGS output'!N242),2)</f>
        <v>1.98</v>
      </c>
      <c r="AA243" s="5" t="str">
        <f>FIXED(EXP('WinBUGS output'!M242),2)</f>
        <v>0.38</v>
      </c>
      <c r="AB243" s="5" t="str">
        <f>FIXED(EXP('WinBUGS output'!O242),2)</f>
        <v>11.21</v>
      </c>
    </row>
    <row r="244" spans="1:28" x14ac:dyDescent="0.25">
      <c r="A244">
        <v>11</v>
      </c>
      <c r="B244">
        <v>27</v>
      </c>
      <c r="C244" s="5" t="str">
        <f>VLOOKUP(A244,'WinBUGS output'!A:C,3,FALSE)</f>
        <v>Sertraline</v>
      </c>
      <c r="D244" s="5" t="str">
        <f>VLOOKUP(B244,'WinBUGS output'!A:C,3,FALSE)</f>
        <v>Short-term psychodynamic psychotherapy individual + any TCA</v>
      </c>
      <c r="E244" s="5" t="str">
        <f>FIXED('WinBUGS output'!N243,2)</f>
        <v>0.62</v>
      </c>
      <c r="F244" s="5" t="str">
        <f>FIXED('WinBUGS output'!M243,2)</f>
        <v>-1.41</v>
      </c>
      <c r="G244" s="5" t="str">
        <f>FIXED('WinBUGS output'!O243,2)</f>
        <v>2.66</v>
      </c>
      <c r="H244"/>
      <c r="I244"/>
      <c r="J244"/>
      <c r="N244"/>
      <c r="O244"/>
      <c r="X244" s="5" t="str">
        <f t="shared" si="12"/>
        <v>Sertraline</v>
      </c>
      <c r="Y244" s="5" t="str">
        <f t="shared" si="13"/>
        <v>Short-term psychodynamic psychotherapy individual + any TCA</v>
      </c>
      <c r="Z244" s="5" t="str">
        <f>FIXED(EXP('WinBUGS output'!N243),2)</f>
        <v>1.86</v>
      </c>
      <c r="AA244" s="5" t="str">
        <f>FIXED(EXP('WinBUGS output'!M243),2)</f>
        <v>0.24</v>
      </c>
      <c r="AB244" s="5" t="str">
        <f>FIXED(EXP('WinBUGS output'!O243),2)</f>
        <v>14.24</v>
      </c>
    </row>
    <row r="245" spans="1:28" x14ac:dyDescent="0.25">
      <c r="A245">
        <v>11</v>
      </c>
      <c r="B245">
        <v>28</v>
      </c>
      <c r="C245" s="5" t="str">
        <f>VLOOKUP(A245,'WinBUGS output'!A:C,3,FALSE)</f>
        <v>Sertraline</v>
      </c>
      <c r="D245" s="5" t="str">
        <f>VLOOKUP(B245,'WinBUGS output'!A:C,3,FALSE)</f>
        <v>Long-term psychodynamic psychotherapy individual + fluoxetine</v>
      </c>
      <c r="E245" s="5" t="str">
        <f>FIXED('WinBUGS output'!N244,2)</f>
        <v>2.01</v>
      </c>
      <c r="F245" s="5" t="str">
        <f>FIXED('WinBUGS output'!M244,2)</f>
        <v>0.36</v>
      </c>
      <c r="G245" s="5" t="str">
        <f>FIXED('WinBUGS output'!O244,2)</f>
        <v>3.67</v>
      </c>
      <c r="H245"/>
      <c r="I245"/>
      <c r="J245"/>
      <c r="N245"/>
      <c r="O245"/>
      <c r="X245" s="5" t="str">
        <f t="shared" si="12"/>
        <v>Sertraline</v>
      </c>
      <c r="Y245" s="5" t="str">
        <f t="shared" si="13"/>
        <v>Long-term psychodynamic psychotherapy individual + fluoxetine</v>
      </c>
      <c r="Z245" s="5" t="str">
        <f>FIXED(EXP('WinBUGS output'!N244),2)</f>
        <v>7.46</v>
      </c>
      <c r="AA245" s="5" t="str">
        <f>FIXED(EXP('WinBUGS output'!M244),2)</f>
        <v>1.43</v>
      </c>
      <c r="AB245" s="5" t="str">
        <f>FIXED(EXP('WinBUGS output'!O244),2)</f>
        <v>39.21</v>
      </c>
    </row>
    <row r="246" spans="1:28" x14ac:dyDescent="0.25">
      <c r="A246">
        <v>12</v>
      </c>
      <c r="B246">
        <v>13</v>
      </c>
      <c r="C246" s="5" t="str">
        <f>VLOOKUP(A246,'WinBUGS output'!A:C,3,FALSE)</f>
        <v>Mirtazapine</v>
      </c>
      <c r="D246" s="5" t="str">
        <f>VLOOKUP(B246,'WinBUGS output'!A:C,3,FALSE)</f>
        <v>Short-term psychodynamic psychotherapy individual + TAU</v>
      </c>
      <c r="E246" s="5" t="str">
        <f>FIXED('WinBUGS output'!N245,2)</f>
        <v>2.12</v>
      </c>
      <c r="F246" s="5" t="str">
        <f>FIXED('WinBUGS output'!M245,2)</f>
        <v>-1.64</v>
      </c>
      <c r="G246" s="5" t="str">
        <f>FIXED('WinBUGS output'!O245,2)</f>
        <v>6.40</v>
      </c>
      <c r="H246"/>
      <c r="I246"/>
      <c r="J246"/>
      <c r="N246"/>
      <c r="O246"/>
      <c r="X246" s="5" t="str">
        <f t="shared" si="12"/>
        <v>Mirtazapine</v>
      </c>
      <c r="Y246" s="5" t="str">
        <f t="shared" si="13"/>
        <v>Short-term psychodynamic psychotherapy individual + TAU</v>
      </c>
      <c r="Z246" s="5" t="str">
        <f>FIXED(EXP('WinBUGS output'!N245),2)</f>
        <v>8.36</v>
      </c>
      <c r="AA246" s="5" t="str">
        <f>FIXED(EXP('WinBUGS output'!M245),2)</f>
        <v>0.19</v>
      </c>
      <c r="AB246" s="5" t="str">
        <f>FIXED(EXP('WinBUGS output'!O245),2)</f>
        <v>603.65</v>
      </c>
    </row>
    <row r="247" spans="1:28" x14ac:dyDescent="0.25">
      <c r="A247">
        <v>12</v>
      </c>
      <c r="B247">
        <v>14</v>
      </c>
      <c r="C247" s="5" t="str">
        <f>VLOOKUP(A247,'WinBUGS output'!A:C,3,FALSE)</f>
        <v>Mirtazapine</v>
      </c>
      <c r="D247" s="5" t="str">
        <f>VLOOKUP(B247,'WinBUGS output'!A:C,3,FALSE)</f>
        <v>Long-term psychodynamic psychotherapy individual</v>
      </c>
      <c r="E247" s="5" t="str">
        <f>FIXED('WinBUGS output'!N246,2)</f>
        <v>2.43</v>
      </c>
      <c r="F247" s="5" t="str">
        <f>FIXED('WinBUGS output'!M246,2)</f>
        <v>0.64</v>
      </c>
      <c r="G247" s="5" t="str">
        <f>FIXED('WinBUGS output'!O246,2)</f>
        <v>4.22</v>
      </c>
      <c r="H247"/>
      <c r="I247"/>
      <c r="J247"/>
      <c r="N247"/>
      <c r="O247"/>
      <c r="X247" s="5" t="str">
        <f t="shared" si="12"/>
        <v>Mirtazapine</v>
      </c>
      <c r="Y247" s="5" t="str">
        <f t="shared" si="13"/>
        <v>Long-term psychodynamic psychotherapy individual</v>
      </c>
      <c r="Z247" s="5" t="str">
        <f>FIXED(EXP('WinBUGS output'!N246),2)</f>
        <v>11.30</v>
      </c>
      <c r="AA247" s="5" t="str">
        <f>FIXED(EXP('WinBUGS output'!M246),2)</f>
        <v>1.89</v>
      </c>
      <c r="AB247" s="5" t="str">
        <f>FIXED(EXP('WinBUGS output'!O246),2)</f>
        <v>68.03</v>
      </c>
    </row>
    <row r="248" spans="1:28" x14ac:dyDescent="0.25">
      <c r="A248">
        <v>12</v>
      </c>
      <c r="B248">
        <v>15</v>
      </c>
      <c r="C248" s="5" t="str">
        <f>VLOOKUP(A248,'WinBUGS output'!A:C,3,FALSE)</f>
        <v>Mirtazapine</v>
      </c>
      <c r="D248" s="5" t="str">
        <f>VLOOKUP(B248,'WinBUGS output'!A:C,3,FALSE)</f>
        <v>Computerised-problem solving therapy with support</v>
      </c>
      <c r="E248" s="5" t="str">
        <f>FIXED('WinBUGS output'!N247,2)</f>
        <v>4.02</v>
      </c>
      <c r="F248" s="5" t="str">
        <f>FIXED('WinBUGS output'!M247,2)</f>
        <v>0.28</v>
      </c>
      <c r="G248" s="5" t="str">
        <f>FIXED('WinBUGS output'!O247,2)</f>
        <v>8.52</v>
      </c>
      <c r="H248"/>
      <c r="I248"/>
      <c r="J248"/>
      <c r="N248"/>
      <c r="O248"/>
      <c r="X248" s="5" t="str">
        <f t="shared" si="12"/>
        <v>Mirtazapine</v>
      </c>
      <c r="Y248" s="5" t="str">
        <f t="shared" si="13"/>
        <v>Computerised-problem solving therapy with support</v>
      </c>
      <c r="Z248" s="5" t="str">
        <f>FIXED(EXP('WinBUGS output'!N247),2)</f>
        <v>55.70</v>
      </c>
      <c r="AA248" s="5" t="str">
        <f>FIXED(EXP('WinBUGS output'!M247),2)</f>
        <v>1.33</v>
      </c>
      <c r="AB248" s="5" t="str">
        <f>FIXED(EXP('WinBUGS output'!O247),2)</f>
        <v>5,004.04</v>
      </c>
    </row>
    <row r="249" spans="1:28" x14ac:dyDescent="0.25">
      <c r="A249">
        <v>12</v>
      </c>
      <c r="B249">
        <v>16</v>
      </c>
      <c r="C249" s="5" t="str">
        <f>VLOOKUP(A249,'WinBUGS output'!A:C,3,FALSE)</f>
        <v>Mirtazapine</v>
      </c>
      <c r="D249" s="5" t="str">
        <f>VLOOKUP(B249,'WinBUGS output'!A:C,3,FALSE)</f>
        <v>Computerised-CBT (CCBT)</v>
      </c>
      <c r="E249" s="5" t="str">
        <f>FIXED('WinBUGS output'!N248,2)</f>
        <v>1.58</v>
      </c>
      <c r="F249" s="5" t="str">
        <f>FIXED('WinBUGS output'!M248,2)</f>
        <v>-1.09</v>
      </c>
      <c r="G249" s="5" t="str">
        <f>FIXED('WinBUGS output'!O248,2)</f>
        <v>4.20</v>
      </c>
      <c r="H249"/>
      <c r="I249"/>
      <c r="J249"/>
      <c r="N249"/>
      <c r="O249"/>
      <c r="X249" s="5" t="str">
        <f t="shared" si="12"/>
        <v>Mirtazapine</v>
      </c>
      <c r="Y249" s="5" t="str">
        <f t="shared" si="13"/>
        <v>Computerised-CBT (CCBT)</v>
      </c>
      <c r="Z249" s="5" t="str">
        <f>FIXED(EXP('WinBUGS output'!N248),2)</f>
        <v>4.84</v>
      </c>
      <c r="AA249" s="5" t="str">
        <f>FIXED(EXP('WinBUGS output'!M248),2)</f>
        <v>0.33</v>
      </c>
      <c r="AB249" s="5" t="str">
        <f>FIXED(EXP('WinBUGS output'!O248),2)</f>
        <v>66.95</v>
      </c>
    </row>
    <row r="250" spans="1:28" x14ac:dyDescent="0.25">
      <c r="A250">
        <v>12</v>
      </c>
      <c r="B250">
        <v>17</v>
      </c>
      <c r="C250" s="5" t="str">
        <f>VLOOKUP(A250,'WinBUGS output'!A:C,3,FALSE)</f>
        <v>Mirtazapine</v>
      </c>
      <c r="D250" s="5" t="str">
        <f>VLOOKUP(B250,'WinBUGS output'!A:C,3,FALSE)</f>
        <v>Computerised-CBT (CCBT) + TAU</v>
      </c>
      <c r="E250" s="5" t="str">
        <f>FIXED('WinBUGS output'!N249,2)</f>
        <v>1.42</v>
      </c>
      <c r="F250" s="5" t="str">
        <f>FIXED('WinBUGS output'!M249,2)</f>
        <v>-1.23</v>
      </c>
      <c r="G250" s="5" t="str">
        <f>FIXED('WinBUGS output'!O249,2)</f>
        <v>4.08</v>
      </c>
      <c r="H250"/>
      <c r="I250"/>
      <c r="J250"/>
      <c r="N250"/>
      <c r="O250"/>
      <c r="X250" s="5" t="str">
        <f t="shared" si="12"/>
        <v>Mirtazapine</v>
      </c>
      <c r="Y250" s="5" t="str">
        <f t="shared" si="13"/>
        <v>Computerised-CBT (CCBT) + TAU</v>
      </c>
      <c r="Z250" s="5" t="str">
        <f>FIXED(EXP('WinBUGS output'!N249),2)</f>
        <v>4.15</v>
      </c>
      <c r="AA250" s="5" t="str">
        <f>FIXED(EXP('WinBUGS output'!M249),2)</f>
        <v>0.29</v>
      </c>
      <c r="AB250" s="5" t="str">
        <f>FIXED(EXP('WinBUGS output'!O249),2)</f>
        <v>59.09</v>
      </c>
    </row>
    <row r="251" spans="1:28" x14ac:dyDescent="0.25">
      <c r="A251">
        <v>12</v>
      </c>
      <c r="B251">
        <v>18</v>
      </c>
      <c r="C251" s="5" t="str">
        <f>VLOOKUP(A251,'WinBUGS output'!A:C,3,FALSE)</f>
        <v>Mirtazapine</v>
      </c>
      <c r="D251" s="5" t="str">
        <f>VLOOKUP(B251,'WinBUGS output'!A:C,3,FALSE)</f>
        <v>Computerised-problem solving therapy</v>
      </c>
      <c r="E251" s="5" t="str">
        <f>FIXED('WinBUGS output'!N250,2)</f>
        <v>1.51</v>
      </c>
      <c r="F251" s="5" t="str">
        <f>FIXED('WinBUGS output'!M250,2)</f>
        <v>-1.21</v>
      </c>
      <c r="G251" s="5" t="str">
        <f>FIXED('WinBUGS output'!O250,2)</f>
        <v>4.21</v>
      </c>
      <c r="H251"/>
      <c r="I251"/>
      <c r="J251"/>
      <c r="N251"/>
      <c r="O251"/>
      <c r="X251" s="5" t="str">
        <f t="shared" si="12"/>
        <v>Mirtazapine</v>
      </c>
      <c r="Y251" s="5" t="str">
        <f t="shared" si="13"/>
        <v>Computerised-problem solving therapy</v>
      </c>
      <c r="Z251" s="5" t="str">
        <f>FIXED(EXP('WinBUGS output'!N250),2)</f>
        <v>4.52</v>
      </c>
      <c r="AA251" s="5" t="str">
        <f>FIXED(EXP('WinBUGS output'!M250),2)</f>
        <v>0.30</v>
      </c>
      <c r="AB251" s="5" t="str">
        <f>FIXED(EXP('WinBUGS output'!O250),2)</f>
        <v>67.49</v>
      </c>
    </row>
    <row r="252" spans="1:28" x14ac:dyDescent="0.25">
      <c r="A252">
        <v>12</v>
      </c>
      <c r="B252">
        <v>19</v>
      </c>
      <c r="C252" s="5" t="str">
        <f>VLOOKUP(A252,'WinBUGS output'!A:C,3,FALSE)</f>
        <v>Mirtazapine</v>
      </c>
      <c r="D252" s="5" t="str">
        <f>VLOOKUP(B252,'WinBUGS output'!A:C,3,FALSE)</f>
        <v>Interpersonal psychotherapy (IPT)</v>
      </c>
      <c r="E252" s="5" t="str">
        <f>FIXED('WinBUGS output'!N251,2)</f>
        <v>2.50</v>
      </c>
      <c r="F252" s="5" t="str">
        <f>FIXED('WinBUGS output'!M251,2)</f>
        <v>0.10</v>
      </c>
      <c r="G252" s="5" t="str">
        <f>FIXED('WinBUGS output'!O251,2)</f>
        <v>4.92</v>
      </c>
      <c r="H252"/>
      <c r="I252"/>
      <c r="J252"/>
      <c r="N252"/>
      <c r="O252"/>
      <c r="X252" s="5" t="str">
        <f t="shared" si="12"/>
        <v>Mirtazapine</v>
      </c>
      <c r="Y252" s="5" t="str">
        <f t="shared" si="13"/>
        <v>Interpersonal psychotherapy (IPT)</v>
      </c>
      <c r="Z252" s="5" t="str">
        <f>FIXED(EXP('WinBUGS output'!N251),2)</f>
        <v>12.12</v>
      </c>
      <c r="AA252" s="5" t="str">
        <f>FIXED(EXP('WinBUGS output'!M251),2)</f>
        <v>1.11</v>
      </c>
      <c r="AB252" s="5" t="str">
        <f>FIXED(EXP('WinBUGS output'!O251),2)</f>
        <v>137.00</v>
      </c>
    </row>
    <row r="253" spans="1:28" x14ac:dyDescent="0.25">
      <c r="A253">
        <v>12</v>
      </c>
      <c r="B253">
        <v>20</v>
      </c>
      <c r="C253" s="5" t="str">
        <f>VLOOKUP(A253,'WinBUGS output'!A:C,3,FALSE)</f>
        <v>Mirtazapine</v>
      </c>
      <c r="D253" s="5" t="str">
        <f>VLOOKUP(B253,'WinBUGS output'!A:C,3,FALSE)</f>
        <v>Behavioural activation (BA)</v>
      </c>
      <c r="E253" s="5" t="str">
        <f>FIXED('WinBUGS output'!N252,2)</f>
        <v>2.34</v>
      </c>
      <c r="F253" s="5" t="str">
        <f>FIXED('WinBUGS output'!M252,2)</f>
        <v>0.07</v>
      </c>
      <c r="G253" s="5" t="str">
        <f>FIXED('WinBUGS output'!O252,2)</f>
        <v>4.63</v>
      </c>
      <c r="H253"/>
      <c r="I253"/>
      <c r="J253"/>
      <c r="N253"/>
      <c r="O253"/>
      <c r="X253" s="5" t="str">
        <f t="shared" si="12"/>
        <v>Mirtazapine</v>
      </c>
      <c r="Y253" s="5" t="str">
        <f t="shared" si="13"/>
        <v>Behavioural activation (BA)</v>
      </c>
      <c r="Z253" s="5" t="str">
        <f>FIXED(EXP('WinBUGS output'!N252),2)</f>
        <v>10.41</v>
      </c>
      <c r="AA253" s="5" t="str">
        <f>FIXED(EXP('WinBUGS output'!M252),2)</f>
        <v>1.07</v>
      </c>
      <c r="AB253" s="5" t="str">
        <f>FIXED(EXP('WinBUGS output'!O252),2)</f>
        <v>102.41</v>
      </c>
    </row>
    <row r="254" spans="1:28" x14ac:dyDescent="0.25">
      <c r="A254">
        <v>12</v>
      </c>
      <c r="B254">
        <v>21</v>
      </c>
      <c r="C254" s="5" t="str">
        <f>VLOOKUP(A254,'WinBUGS output'!A:C,3,FALSE)</f>
        <v>Mirtazapine</v>
      </c>
      <c r="D254" s="5" t="str">
        <f>VLOOKUP(B254,'WinBUGS output'!A:C,3,FALSE)</f>
        <v>Behavioural activation (BA) + TAU</v>
      </c>
      <c r="E254" s="5" t="str">
        <f>FIXED('WinBUGS output'!N253,2)</f>
        <v>2.37</v>
      </c>
      <c r="F254" s="5" t="str">
        <f>FIXED('WinBUGS output'!M253,2)</f>
        <v>-0.03</v>
      </c>
      <c r="G254" s="5" t="str">
        <f>FIXED('WinBUGS output'!O253,2)</f>
        <v>4.77</v>
      </c>
      <c r="H254"/>
      <c r="I254"/>
      <c r="J254"/>
      <c r="N254"/>
      <c r="O254"/>
      <c r="X254" s="5" t="str">
        <f t="shared" si="12"/>
        <v>Mirtazapine</v>
      </c>
      <c r="Y254" s="5" t="str">
        <f t="shared" si="13"/>
        <v>Behavioural activation (BA) + TAU</v>
      </c>
      <c r="Z254" s="5" t="str">
        <f>FIXED(EXP('WinBUGS output'!N253),2)</f>
        <v>10.71</v>
      </c>
      <c r="AA254" s="5" t="str">
        <f>FIXED(EXP('WinBUGS output'!M253),2)</f>
        <v>0.97</v>
      </c>
      <c r="AB254" s="5" t="str">
        <f>FIXED(EXP('WinBUGS output'!O253),2)</f>
        <v>118.27</v>
      </c>
    </row>
    <row r="255" spans="1:28" x14ac:dyDescent="0.25">
      <c r="A255">
        <v>12</v>
      </c>
      <c r="B255">
        <v>22</v>
      </c>
      <c r="C255" s="5" t="str">
        <f>VLOOKUP(A255,'WinBUGS output'!A:C,3,FALSE)</f>
        <v>Mirtazapine</v>
      </c>
      <c r="D255" s="5" t="str">
        <f>VLOOKUP(B255,'WinBUGS output'!A:C,3,FALSE)</f>
        <v>CBT individual (under 15 sessions) + TAU</v>
      </c>
      <c r="E255" s="5" t="str">
        <f>FIXED('WinBUGS output'!N254,2)</f>
        <v>2.32</v>
      </c>
      <c r="F255" s="5" t="str">
        <f>FIXED('WinBUGS output'!M254,2)</f>
        <v>0.17</v>
      </c>
      <c r="G255" s="5" t="str">
        <f>FIXED('WinBUGS output'!O254,2)</f>
        <v>4.45</v>
      </c>
      <c r="H255"/>
      <c r="I255"/>
      <c r="J255"/>
      <c r="N255"/>
      <c r="O255"/>
      <c r="X255" s="5" t="str">
        <f t="shared" si="12"/>
        <v>Mirtazapine</v>
      </c>
      <c r="Y255" s="5" t="str">
        <f t="shared" si="13"/>
        <v>CBT individual (under 15 sessions) + TAU</v>
      </c>
      <c r="Z255" s="5" t="str">
        <f>FIXED(EXP('WinBUGS output'!N254),2)</f>
        <v>10.16</v>
      </c>
      <c r="AA255" s="5" t="str">
        <f>FIXED(EXP('WinBUGS output'!M254),2)</f>
        <v>1.19</v>
      </c>
      <c r="AB255" s="5" t="str">
        <f>FIXED(EXP('WinBUGS output'!O254),2)</f>
        <v>85.80</v>
      </c>
    </row>
    <row r="256" spans="1:28" x14ac:dyDescent="0.25">
      <c r="A256">
        <v>12</v>
      </c>
      <c r="B256">
        <v>23</v>
      </c>
      <c r="C256" s="5" t="str">
        <f>VLOOKUP(A256,'WinBUGS output'!A:C,3,FALSE)</f>
        <v>Mirtazapine</v>
      </c>
      <c r="D256" s="5" t="str">
        <f>VLOOKUP(B256,'WinBUGS output'!A:C,3,FALSE)</f>
        <v>CBT individual (over 15 sessions)</v>
      </c>
      <c r="E256" s="5" t="str">
        <f>FIXED('WinBUGS output'!N255,2)</f>
        <v>2.48</v>
      </c>
      <c r="F256" s="5" t="str">
        <f>FIXED('WinBUGS output'!M255,2)</f>
        <v>0.56</v>
      </c>
      <c r="G256" s="5" t="str">
        <f>FIXED('WinBUGS output'!O255,2)</f>
        <v>4.42</v>
      </c>
      <c r="H256"/>
      <c r="I256"/>
      <c r="J256"/>
      <c r="N256"/>
      <c r="O256"/>
      <c r="X256" s="5" t="str">
        <f t="shared" si="12"/>
        <v>Mirtazapine</v>
      </c>
      <c r="Y256" s="5" t="str">
        <f t="shared" si="13"/>
        <v>CBT individual (over 15 sessions)</v>
      </c>
      <c r="Z256" s="5" t="str">
        <f>FIXED(EXP('WinBUGS output'!N255),2)</f>
        <v>11.89</v>
      </c>
      <c r="AA256" s="5" t="str">
        <f>FIXED(EXP('WinBUGS output'!M255),2)</f>
        <v>1.75</v>
      </c>
      <c r="AB256" s="5" t="str">
        <f>FIXED(EXP('WinBUGS output'!O255),2)</f>
        <v>82.68</v>
      </c>
    </row>
    <row r="257" spans="1:28" x14ac:dyDescent="0.25">
      <c r="A257">
        <v>12</v>
      </c>
      <c r="B257">
        <v>24</v>
      </c>
      <c r="C257" s="5" t="str">
        <f>VLOOKUP(A257,'WinBUGS output'!A:C,3,FALSE)</f>
        <v>Mirtazapine</v>
      </c>
      <c r="D257" s="5" t="str">
        <f>VLOOKUP(B257,'WinBUGS output'!A:C,3,FALSE)</f>
        <v>CBT group (over 15 sessions) + TAU</v>
      </c>
      <c r="E257" s="5" t="str">
        <f>FIXED('WinBUGS output'!N256,2)</f>
        <v>2.01</v>
      </c>
      <c r="F257" s="5" t="str">
        <f>FIXED('WinBUGS output'!M256,2)</f>
        <v>-0.82</v>
      </c>
      <c r="G257" s="5" t="str">
        <f>FIXED('WinBUGS output'!O256,2)</f>
        <v>4.87</v>
      </c>
      <c r="H257"/>
      <c r="I257"/>
      <c r="J257"/>
      <c r="N257"/>
      <c r="O257"/>
      <c r="X257" s="5" t="str">
        <f t="shared" si="12"/>
        <v>Mirtazapine</v>
      </c>
      <c r="Y257" s="5" t="str">
        <f t="shared" si="13"/>
        <v>CBT group (over 15 sessions) + TAU</v>
      </c>
      <c r="Z257" s="5" t="str">
        <f>FIXED(EXP('WinBUGS output'!N256),2)</f>
        <v>7.46</v>
      </c>
      <c r="AA257" s="5" t="str">
        <f>FIXED(EXP('WinBUGS output'!M256),2)</f>
        <v>0.44</v>
      </c>
      <c r="AB257" s="5" t="str">
        <f>FIXED(EXP('WinBUGS output'!O256),2)</f>
        <v>130.32</v>
      </c>
    </row>
    <row r="258" spans="1:28" x14ac:dyDescent="0.25">
      <c r="A258">
        <v>12</v>
      </c>
      <c r="B258">
        <v>25</v>
      </c>
      <c r="C258" s="5" t="str">
        <f>VLOOKUP(A258,'WinBUGS output'!A:C,3,FALSE)</f>
        <v>Mirtazapine</v>
      </c>
      <c r="D258" s="5" t="str">
        <f>VLOOKUP(B258,'WinBUGS output'!A:C,3,FALSE)</f>
        <v>CBT individual (under 15 sessions) + escitalopram</v>
      </c>
      <c r="E258" s="5" t="str">
        <f>FIXED('WinBUGS output'!N257,2)</f>
        <v>0.56</v>
      </c>
      <c r="F258" s="5" t="str">
        <f>FIXED('WinBUGS output'!M257,2)</f>
        <v>-1.19</v>
      </c>
      <c r="G258" s="5" t="str">
        <f>FIXED('WinBUGS output'!O257,2)</f>
        <v>2.35</v>
      </c>
      <c r="H258"/>
      <c r="I258"/>
      <c r="J258"/>
      <c r="N258"/>
      <c r="O258"/>
      <c r="X258" s="5" t="str">
        <f t="shared" si="12"/>
        <v>Mirtazapine</v>
      </c>
      <c r="Y258" s="5" t="str">
        <f t="shared" si="13"/>
        <v>CBT individual (under 15 sessions) + escitalopram</v>
      </c>
      <c r="Z258" s="5" t="str">
        <f>FIXED(EXP('WinBUGS output'!N257),2)</f>
        <v>1.75</v>
      </c>
      <c r="AA258" s="5" t="str">
        <f>FIXED(EXP('WinBUGS output'!M257),2)</f>
        <v>0.31</v>
      </c>
      <c r="AB258" s="5" t="str">
        <f>FIXED(EXP('WinBUGS output'!O257),2)</f>
        <v>10.45</v>
      </c>
    </row>
    <row r="259" spans="1:28" x14ac:dyDescent="0.25">
      <c r="A259">
        <v>12</v>
      </c>
      <c r="B259">
        <v>26</v>
      </c>
      <c r="C259" s="5" t="str">
        <f>VLOOKUP(A259,'WinBUGS output'!A:C,3,FALSE)</f>
        <v>Mirtazapine</v>
      </c>
      <c r="D259" s="5" t="str">
        <f>VLOOKUP(B259,'WinBUGS output'!A:C,3,FALSE)</f>
        <v>CBT individual (over 15 sessions) + amitriptyline</v>
      </c>
      <c r="E259" s="5" t="str">
        <f>FIXED('WinBUGS output'!N258,2)</f>
        <v>0.69</v>
      </c>
      <c r="F259" s="5" t="str">
        <f>FIXED('WinBUGS output'!M258,2)</f>
        <v>-1.21</v>
      </c>
      <c r="G259" s="5" t="str">
        <f>FIXED('WinBUGS output'!O258,2)</f>
        <v>2.63</v>
      </c>
      <c r="H259"/>
      <c r="I259"/>
      <c r="J259"/>
      <c r="N259"/>
      <c r="O259"/>
      <c r="X259" s="5" t="str">
        <f t="shared" si="12"/>
        <v>Mirtazapine</v>
      </c>
      <c r="Y259" s="5" t="str">
        <f t="shared" si="13"/>
        <v>CBT individual (over 15 sessions) + amitriptyline</v>
      </c>
      <c r="Z259" s="5" t="str">
        <f>FIXED(EXP('WinBUGS output'!N258),2)</f>
        <v>1.99</v>
      </c>
      <c r="AA259" s="5" t="str">
        <f>FIXED(EXP('WinBUGS output'!M258),2)</f>
        <v>0.30</v>
      </c>
      <c r="AB259" s="5" t="str">
        <f>FIXED(EXP('WinBUGS output'!O258),2)</f>
        <v>13.89</v>
      </c>
    </row>
    <row r="260" spans="1:28" x14ac:dyDescent="0.25">
      <c r="A260">
        <v>12</v>
      </c>
      <c r="B260">
        <v>27</v>
      </c>
      <c r="C260" s="5" t="str">
        <f>VLOOKUP(A260,'WinBUGS output'!A:C,3,FALSE)</f>
        <v>Mirtazapine</v>
      </c>
      <c r="D260" s="5" t="str">
        <f>VLOOKUP(B260,'WinBUGS output'!A:C,3,FALSE)</f>
        <v>Short-term psychodynamic psychotherapy individual + any TCA</v>
      </c>
      <c r="E260" s="5" t="str">
        <f>FIXED('WinBUGS output'!N259,2)</f>
        <v>0.62</v>
      </c>
      <c r="F260" s="5" t="str">
        <f>FIXED('WinBUGS output'!M259,2)</f>
        <v>-1.55</v>
      </c>
      <c r="G260" s="5" t="str">
        <f>FIXED('WinBUGS output'!O259,2)</f>
        <v>2.82</v>
      </c>
      <c r="H260"/>
      <c r="I260"/>
      <c r="J260"/>
      <c r="N260"/>
      <c r="O260"/>
      <c r="X260" s="5" t="str">
        <f t="shared" si="12"/>
        <v>Mirtazapine</v>
      </c>
      <c r="Y260" s="5" t="str">
        <f t="shared" si="13"/>
        <v>Short-term psychodynamic psychotherapy individual + any TCA</v>
      </c>
      <c r="Z260" s="5" t="str">
        <f>FIXED(EXP('WinBUGS output'!N259),2)</f>
        <v>1.85</v>
      </c>
      <c r="AA260" s="5" t="str">
        <f>FIXED(EXP('WinBUGS output'!M259),2)</f>
        <v>0.21</v>
      </c>
      <c r="AB260" s="5" t="str">
        <f>FIXED(EXP('WinBUGS output'!O259),2)</f>
        <v>16.73</v>
      </c>
    </row>
    <row r="261" spans="1:28" x14ac:dyDescent="0.25">
      <c r="A261">
        <v>12</v>
      </c>
      <c r="B261">
        <v>28</v>
      </c>
      <c r="C261" s="5" t="str">
        <f>VLOOKUP(A261,'WinBUGS output'!A:C,3,FALSE)</f>
        <v>Mirtazapine</v>
      </c>
      <c r="D261" s="5" t="str">
        <f>VLOOKUP(B261,'WinBUGS output'!A:C,3,FALSE)</f>
        <v>Long-term psychodynamic psychotherapy individual + fluoxetine</v>
      </c>
      <c r="E261" s="5" t="str">
        <f>FIXED('WinBUGS output'!N260,2)</f>
        <v>2.01</v>
      </c>
      <c r="F261" s="5" t="str">
        <f>FIXED('WinBUGS output'!M260,2)</f>
        <v>0.21</v>
      </c>
      <c r="G261" s="5" t="str">
        <f>FIXED('WinBUGS output'!O260,2)</f>
        <v>3.81</v>
      </c>
      <c r="H261"/>
      <c r="I261"/>
      <c r="J261"/>
      <c r="N261"/>
      <c r="O261"/>
      <c r="X261" s="5" t="str">
        <f t="shared" ref="X261:X324" si="14">C261</f>
        <v>Mirtazapine</v>
      </c>
      <c r="Y261" s="5" t="str">
        <f t="shared" ref="Y261:Y324" si="15">D261</f>
        <v>Long-term psychodynamic psychotherapy individual + fluoxetine</v>
      </c>
      <c r="Z261" s="5" t="str">
        <f>FIXED(EXP('WinBUGS output'!N260),2)</f>
        <v>7.49</v>
      </c>
      <c r="AA261" s="5" t="str">
        <f>FIXED(EXP('WinBUGS output'!M260),2)</f>
        <v>1.24</v>
      </c>
      <c r="AB261" s="5" t="str">
        <f>FIXED(EXP('WinBUGS output'!O260),2)</f>
        <v>45.20</v>
      </c>
    </row>
    <row r="262" spans="1:28" x14ac:dyDescent="0.25">
      <c r="A262">
        <v>13</v>
      </c>
      <c r="B262">
        <v>14</v>
      </c>
      <c r="C262" s="5" t="str">
        <f>VLOOKUP(A262,'WinBUGS output'!A:C,3,FALSE)</f>
        <v>Short-term psychodynamic psychotherapy individual + TAU</v>
      </c>
      <c r="D262" s="5" t="str">
        <f>VLOOKUP(B262,'WinBUGS output'!A:C,3,FALSE)</f>
        <v>Long-term psychodynamic psychotherapy individual</v>
      </c>
      <c r="E262" s="5" t="str">
        <f>FIXED('WinBUGS output'!N261,2)</f>
        <v>0.28</v>
      </c>
      <c r="F262" s="5" t="str">
        <f>FIXED('WinBUGS output'!M261,2)</f>
        <v>-4.09</v>
      </c>
      <c r="G262" s="5" t="str">
        <f>FIXED('WinBUGS output'!O261,2)</f>
        <v>4.25</v>
      </c>
      <c r="H262"/>
      <c r="I262"/>
      <c r="J262"/>
      <c r="N262"/>
      <c r="O262"/>
      <c r="X262" s="5" t="str">
        <f t="shared" si="14"/>
        <v>Short-term psychodynamic psychotherapy individual + TAU</v>
      </c>
      <c r="Y262" s="5" t="str">
        <f t="shared" si="15"/>
        <v>Long-term psychodynamic psychotherapy individual</v>
      </c>
      <c r="Z262" s="5" t="str">
        <f>FIXED(EXP('WinBUGS output'!N261),2)</f>
        <v>1.33</v>
      </c>
      <c r="AA262" s="5" t="str">
        <f>FIXED(EXP('WinBUGS output'!M261),2)</f>
        <v>0.02</v>
      </c>
      <c r="AB262" s="5" t="str">
        <f>FIXED(EXP('WinBUGS output'!O261),2)</f>
        <v>69.83</v>
      </c>
    </row>
    <row r="263" spans="1:28" x14ac:dyDescent="0.25">
      <c r="A263">
        <v>13</v>
      </c>
      <c r="B263">
        <v>15</v>
      </c>
      <c r="C263" s="5" t="str">
        <f>VLOOKUP(A263,'WinBUGS output'!A:C,3,FALSE)</f>
        <v>Short-term psychodynamic psychotherapy individual + TAU</v>
      </c>
      <c r="D263" s="5" t="str">
        <f>VLOOKUP(B263,'WinBUGS output'!A:C,3,FALSE)</f>
        <v>Computerised-problem solving therapy with support</v>
      </c>
      <c r="E263" s="5" t="str">
        <f>FIXED('WinBUGS output'!N262,2)</f>
        <v>1.91</v>
      </c>
      <c r="F263" s="5" t="str">
        <f>FIXED('WinBUGS output'!M262,2)</f>
        <v>-2.85</v>
      </c>
      <c r="G263" s="5" t="str">
        <f>FIXED('WinBUGS output'!O262,2)</f>
        <v>6.81</v>
      </c>
      <c r="H263"/>
      <c r="I263"/>
      <c r="J263"/>
      <c r="N263"/>
      <c r="O263"/>
      <c r="X263" s="5" t="str">
        <f t="shared" si="14"/>
        <v>Short-term psychodynamic psychotherapy individual + TAU</v>
      </c>
      <c r="Y263" s="5" t="str">
        <f t="shared" si="15"/>
        <v>Computerised-problem solving therapy with support</v>
      </c>
      <c r="Z263" s="5" t="str">
        <f>FIXED(EXP('WinBUGS output'!N262),2)</f>
        <v>6.75</v>
      </c>
      <c r="AA263" s="5" t="str">
        <f>FIXED(EXP('WinBUGS output'!M262),2)</f>
        <v>0.06</v>
      </c>
      <c r="AB263" s="5" t="str">
        <f>FIXED(EXP('WinBUGS output'!O262),2)</f>
        <v>910.51</v>
      </c>
    </row>
    <row r="264" spans="1:28" x14ac:dyDescent="0.25">
      <c r="A264">
        <v>13</v>
      </c>
      <c r="B264">
        <v>16</v>
      </c>
      <c r="C264" s="5" t="str">
        <f>VLOOKUP(A264,'WinBUGS output'!A:C,3,FALSE)</f>
        <v>Short-term psychodynamic psychotherapy individual + TAU</v>
      </c>
      <c r="D264" s="5" t="str">
        <f>VLOOKUP(B264,'WinBUGS output'!A:C,3,FALSE)</f>
        <v>Computerised-CBT (CCBT)</v>
      </c>
      <c r="E264" s="5" t="str">
        <f>FIXED('WinBUGS output'!N263,2)</f>
        <v>-0.54</v>
      </c>
      <c r="F264" s="5" t="str">
        <f>FIXED('WinBUGS output'!M263,2)</f>
        <v>-4.46</v>
      </c>
      <c r="G264" s="5" t="str">
        <f>FIXED('WinBUGS output'!O263,2)</f>
        <v>2.69</v>
      </c>
      <c r="H264"/>
      <c r="I264"/>
      <c r="J264"/>
      <c r="N264"/>
      <c r="O264"/>
      <c r="X264" s="5" t="str">
        <f t="shared" si="14"/>
        <v>Short-term psychodynamic psychotherapy individual + TAU</v>
      </c>
      <c r="Y264" s="5" t="str">
        <f t="shared" si="15"/>
        <v>Computerised-CBT (CCBT)</v>
      </c>
      <c r="Z264" s="5" t="str">
        <f>FIXED(EXP('WinBUGS output'!N263),2)</f>
        <v>0.59</v>
      </c>
      <c r="AA264" s="5" t="str">
        <f>FIXED(EXP('WinBUGS output'!M263),2)</f>
        <v>0.01</v>
      </c>
      <c r="AB264" s="5" t="str">
        <f>FIXED(EXP('WinBUGS output'!O263),2)</f>
        <v>14.72</v>
      </c>
    </row>
    <row r="265" spans="1:28" x14ac:dyDescent="0.25">
      <c r="A265">
        <v>13</v>
      </c>
      <c r="B265">
        <v>17</v>
      </c>
      <c r="C265" s="5" t="str">
        <f>VLOOKUP(A265,'WinBUGS output'!A:C,3,FALSE)</f>
        <v>Short-term psychodynamic psychotherapy individual + TAU</v>
      </c>
      <c r="D265" s="5" t="str">
        <f>VLOOKUP(B265,'WinBUGS output'!A:C,3,FALSE)</f>
        <v>Computerised-CBT (CCBT) + TAU</v>
      </c>
      <c r="E265" s="5" t="str">
        <f>FIXED('WinBUGS output'!N264,2)</f>
        <v>-0.68</v>
      </c>
      <c r="F265" s="5" t="str">
        <f>FIXED('WinBUGS output'!M264,2)</f>
        <v>-4.60</v>
      </c>
      <c r="G265" s="5" t="str">
        <f>FIXED('WinBUGS output'!O264,2)</f>
        <v>2.56</v>
      </c>
      <c r="H265"/>
      <c r="I265"/>
      <c r="J265"/>
      <c r="N265"/>
      <c r="O265"/>
      <c r="X265" s="5" t="str">
        <f t="shared" si="14"/>
        <v>Short-term psychodynamic psychotherapy individual + TAU</v>
      </c>
      <c r="Y265" s="5" t="str">
        <f t="shared" si="15"/>
        <v>Computerised-CBT (CCBT) + TAU</v>
      </c>
      <c r="Z265" s="5" t="str">
        <f>FIXED(EXP('WinBUGS output'!N264),2)</f>
        <v>0.50</v>
      </c>
      <c r="AA265" s="5" t="str">
        <f>FIXED(EXP('WinBUGS output'!M264),2)</f>
        <v>0.01</v>
      </c>
      <c r="AB265" s="5" t="str">
        <f>FIXED(EXP('WinBUGS output'!O264),2)</f>
        <v>12.88</v>
      </c>
    </row>
    <row r="266" spans="1:28" x14ac:dyDescent="0.25">
      <c r="A266">
        <v>13</v>
      </c>
      <c r="B266">
        <v>18</v>
      </c>
      <c r="C266" s="5" t="str">
        <f>VLOOKUP(A266,'WinBUGS output'!A:C,3,FALSE)</f>
        <v>Short-term psychodynamic psychotherapy individual + TAU</v>
      </c>
      <c r="D266" s="5" t="str">
        <f>VLOOKUP(B266,'WinBUGS output'!A:C,3,FALSE)</f>
        <v>Computerised-problem solving therapy</v>
      </c>
      <c r="E266" s="5" t="str">
        <f>FIXED('WinBUGS output'!N265,2)</f>
        <v>-0.60</v>
      </c>
      <c r="F266" s="5" t="str">
        <f>FIXED('WinBUGS output'!M265,2)</f>
        <v>-4.56</v>
      </c>
      <c r="G266" s="5" t="str">
        <f>FIXED('WinBUGS output'!O265,2)</f>
        <v>2.68</v>
      </c>
      <c r="H266"/>
      <c r="I266"/>
      <c r="J266"/>
      <c r="N266"/>
      <c r="O266"/>
      <c r="X266" s="5" t="str">
        <f t="shared" si="14"/>
        <v>Short-term psychodynamic psychotherapy individual + TAU</v>
      </c>
      <c r="Y266" s="5" t="str">
        <f t="shared" si="15"/>
        <v>Computerised-problem solving therapy</v>
      </c>
      <c r="Z266" s="5" t="str">
        <f>FIXED(EXP('WinBUGS output'!N265),2)</f>
        <v>0.55</v>
      </c>
      <c r="AA266" s="5" t="str">
        <f>FIXED(EXP('WinBUGS output'!M265),2)</f>
        <v>0.01</v>
      </c>
      <c r="AB266" s="5" t="str">
        <f>FIXED(EXP('WinBUGS output'!O265),2)</f>
        <v>14.60</v>
      </c>
    </row>
    <row r="267" spans="1:28" x14ac:dyDescent="0.25">
      <c r="A267">
        <v>13</v>
      </c>
      <c r="B267">
        <v>19</v>
      </c>
      <c r="C267" s="5" t="str">
        <f>VLOOKUP(A267,'WinBUGS output'!A:C,3,FALSE)</f>
        <v>Short-term psychodynamic psychotherapy individual + TAU</v>
      </c>
      <c r="D267" s="5" t="str">
        <f>VLOOKUP(B267,'WinBUGS output'!A:C,3,FALSE)</f>
        <v>Interpersonal psychotherapy (IPT)</v>
      </c>
      <c r="E267" s="5" t="str">
        <f>FIXED('WinBUGS output'!N266,2)</f>
        <v>0.39</v>
      </c>
      <c r="F267" s="5" t="str">
        <f>FIXED('WinBUGS output'!M266,2)</f>
        <v>-3.79</v>
      </c>
      <c r="G267" s="5" t="str">
        <f>FIXED('WinBUGS output'!O266,2)</f>
        <v>3.92</v>
      </c>
      <c r="H267"/>
      <c r="I267"/>
      <c r="J267"/>
      <c r="N267"/>
      <c r="O267"/>
      <c r="X267" s="5" t="str">
        <f t="shared" si="14"/>
        <v>Short-term psychodynamic psychotherapy individual + TAU</v>
      </c>
      <c r="Y267" s="5" t="str">
        <f t="shared" si="15"/>
        <v>Interpersonal psychotherapy (IPT)</v>
      </c>
      <c r="Z267" s="5" t="str">
        <f>FIXED(EXP('WinBUGS output'!N266),2)</f>
        <v>1.48</v>
      </c>
      <c r="AA267" s="5" t="str">
        <f>FIXED(EXP('WinBUGS output'!M266),2)</f>
        <v>0.02</v>
      </c>
      <c r="AB267" s="5" t="str">
        <f>FIXED(EXP('WinBUGS output'!O266),2)</f>
        <v>50.55</v>
      </c>
    </row>
    <row r="268" spans="1:28" x14ac:dyDescent="0.25">
      <c r="A268">
        <v>13</v>
      </c>
      <c r="B268">
        <v>20</v>
      </c>
      <c r="C268" s="5" t="str">
        <f>VLOOKUP(A268,'WinBUGS output'!A:C,3,FALSE)</f>
        <v>Short-term psychodynamic psychotherapy individual + TAU</v>
      </c>
      <c r="D268" s="5" t="str">
        <f>VLOOKUP(B268,'WinBUGS output'!A:C,3,FALSE)</f>
        <v>Behavioural activation (BA)</v>
      </c>
      <c r="E268" s="5" t="str">
        <f>FIXED('WinBUGS output'!N267,2)</f>
        <v>0.23</v>
      </c>
      <c r="F268" s="5" t="str">
        <f>FIXED('WinBUGS output'!M267,2)</f>
        <v>-3.65</v>
      </c>
      <c r="G268" s="5" t="str">
        <f>FIXED('WinBUGS output'!O267,2)</f>
        <v>3.44</v>
      </c>
      <c r="H268"/>
      <c r="I268"/>
      <c r="J268"/>
      <c r="N268"/>
      <c r="O268"/>
      <c r="X268" s="5" t="str">
        <f t="shared" si="14"/>
        <v>Short-term psychodynamic psychotherapy individual + TAU</v>
      </c>
      <c r="Y268" s="5" t="str">
        <f t="shared" si="15"/>
        <v>Behavioural activation (BA)</v>
      </c>
      <c r="Z268" s="5" t="str">
        <f>FIXED(EXP('WinBUGS output'!N267),2)</f>
        <v>1.26</v>
      </c>
      <c r="AA268" s="5" t="str">
        <f>FIXED(EXP('WinBUGS output'!M267),2)</f>
        <v>0.03</v>
      </c>
      <c r="AB268" s="5" t="str">
        <f>FIXED(EXP('WinBUGS output'!O267),2)</f>
        <v>31.12</v>
      </c>
    </row>
    <row r="269" spans="1:28" x14ac:dyDescent="0.25">
      <c r="A269">
        <v>13</v>
      </c>
      <c r="B269">
        <v>21</v>
      </c>
      <c r="C269" s="5" t="str">
        <f>VLOOKUP(A269,'WinBUGS output'!A:C,3,FALSE)</f>
        <v>Short-term psychodynamic psychotherapy individual + TAU</v>
      </c>
      <c r="D269" s="5" t="str">
        <f>VLOOKUP(B269,'WinBUGS output'!A:C,3,FALSE)</f>
        <v>Behavioural activation (BA) + TAU</v>
      </c>
      <c r="E269" s="5" t="str">
        <f>FIXED('WinBUGS output'!N268,2)</f>
        <v>0.25</v>
      </c>
      <c r="F269" s="5" t="str">
        <f>FIXED('WinBUGS output'!M268,2)</f>
        <v>-3.62</v>
      </c>
      <c r="G269" s="5" t="str">
        <f>FIXED('WinBUGS output'!O268,2)</f>
        <v>3.49</v>
      </c>
      <c r="H269"/>
      <c r="I269"/>
      <c r="J269"/>
      <c r="N269"/>
      <c r="O269"/>
      <c r="X269" s="5" t="str">
        <f t="shared" si="14"/>
        <v>Short-term psychodynamic psychotherapy individual + TAU</v>
      </c>
      <c r="Y269" s="5" t="str">
        <f t="shared" si="15"/>
        <v>Behavioural activation (BA) + TAU</v>
      </c>
      <c r="Z269" s="5" t="str">
        <f>FIXED(EXP('WinBUGS output'!N268),2)</f>
        <v>1.29</v>
      </c>
      <c r="AA269" s="5" t="str">
        <f>FIXED(EXP('WinBUGS output'!M268),2)</f>
        <v>0.03</v>
      </c>
      <c r="AB269" s="5" t="str">
        <f>FIXED(EXP('WinBUGS output'!O268),2)</f>
        <v>32.82</v>
      </c>
    </row>
    <row r="270" spans="1:28" x14ac:dyDescent="0.25">
      <c r="A270">
        <v>13</v>
      </c>
      <c r="B270">
        <v>22</v>
      </c>
      <c r="C270" s="5" t="str">
        <f>VLOOKUP(A270,'WinBUGS output'!A:C,3,FALSE)</f>
        <v>Short-term psychodynamic psychotherapy individual + TAU</v>
      </c>
      <c r="D270" s="5" t="str">
        <f>VLOOKUP(B270,'WinBUGS output'!A:C,3,FALSE)</f>
        <v>CBT individual (under 15 sessions) + TAU</v>
      </c>
      <c r="E270" s="5" t="str">
        <f>FIXED('WinBUGS output'!N269,2)</f>
        <v>0.20</v>
      </c>
      <c r="F270" s="5" t="str">
        <f>FIXED('WinBUGS output'!M269,2)</f>
        <v>-3.70</v>
      </c>
      <c r="G270" s="5" t="str">
        <f>FIXED('WinBUGS output'!O269,2)</f>
        <v>3.39</v>
      </c>
      <c r="H270"/>
      <c r="I270"/>
      <c r="J270"/>
      <c r="N270"/>
      <c r="O270"/>
      <c r="X270" s="5" t="str">
        <f t="shared" si="14"/>
        <v>Short-term psychodynamic psychotherapy individual + TAU</v>
      </c>
      <c r="Y270" s="5" t="str">
        <f t="shared" si="15"/>
        <v>CBT individual (under 15 sessions) + TAU</v>
      </c>
      <c r="Z270" s="5" t="str">
        <f>FIXED(EXP('WinBUGS output'!N269),2)</f>
        <v>1.22</v>
      </c>
      <c r="AA270" s="5" t="str">
        <f>FIXED(EXP('WinBUGS output'!M269),2)</f>
        <v>0.02</v>
      </c>
      <c r="AB270" s="5" t="str">
        <f>FIXED(EXP('WinBUGS output'!O269),2)</f>
        <v>29.64</v>
      </c>
    </row>
    <row r="271" spans="1:28" x14ac:dyDescent="0.25">
      <c r="A271">
        <v>13</v>
      </c>
      <c r="B271">
        <v>23</v>
      </c>
      <c r="C271" s="5" t="str">
        <f>VLOOKUP(A271,'WinBUGS output'!A:C,3,FALSE)</f>
        <v>Short-term psychodynamic psychotherapy individual + TAU</v>
      </c>
      <c r="D271" s="5" t="str">
        <f>VLOOKUP(B271,'WinBUGS output'!A:C,3,FALSE)</f>
        <v>CBT individual (over 15 sessions)</v>
      </c>
      <c r="E271" s="5" t="str">
        <f>FIXED('WinBUGS output'!N270,2)</f>
        <v>0.37</v>
      </c>
      <c r="F271" s="5" t="str">
        <f>FIXED('WinBUGS output'!M270,2)</f>
        <v>-3.57</v>
      </c>
      <c r="G271" s="5" t="str">
        <f>FIXED('WinBUGS output'!O270,2)</f>
        <v>3.61</v>
      </c>
      <c r="H271"/>
      <c r="I271"/>
      <c r="J271"/>
      <c r="N271"/>
      <c r="O271"/>
      <c r="X271" s="5" t="str">
        <f t="shared" si="14"/>
        <v>Short-term psychodynamic psychotherapy individual + TAU</v>
      </c>
      <c r="Y271" s="5" t="str">
        <f t="shared" si="15"/>
        <v>CBT individual (over 15 sessions)</v>
      </c>
      <c r="Z271" s="5" t="str">
        <f>FIXED(EXP('WinBUGS output'!N270),2)</f>
        <v>1.44</v>
      </c>
      <c r="AA271" s="5" t="str">
        <f>FIXED(EXP('WinBUGS output'!M270),2)</f>
        <v>0.03</v>
      </c>
      <c r="AB271" s="5" t="str">
        <f>FIXED(EXP('WinBUGS output'!O270),2)</f>
        <v>36.78</v>
      </c>
    </row>
    <row r="272" spans="1:28" x14ac:dyDescent="0.25">
      <c r="A272">
        <v>13</v>
      </c>
      <c r="B272">
        <v>24</v>
      </c>
      <c r="C272" s="5" t="str">
        <f>VLOOKUP(A272,'WinBUGS output'!A:C,3,FALSE)</f>
        <v>Short-term psychodynamic psychotherapy individual + TAU</v>
      </c>
      <c r="D272" s="5" t="str">
        <f>VLOOKUP(B272,'WinBUGS output'!A:C,3,FALSE)</f>
        <v>CBT group (over 15 sessions) + TAU</v>
      </c>
      <c r="E272" s="5" t="str">
        <f>FIXED('WinBUGS output'!N271,2)</f>
        <v>-0.10</v>
      </c>
      <c r="F272" s="5" t="str">
        <f>FIXED('WinBUGS output'!M271,2)</f>
        <v>-4.09</v>
      </c>
      <c r="G272" s="5" t="str">
        <f>FIXED('WinBUGS output'!O271,2)</f>
        <v>3.28</v>
      </c>
      <c r="H272"/>
      <c r="I272"/>
      <c r="J272"/>
      <c r="N272"/>
      <c r="O272"/>
      <c r="X272" s="5" t="str">
        <f t="shared" si="14"/>
        <v>Short-term psychodynamic psychotherapy individual + TAU</v>
      </c>
      <c r="Y272" s="5" t="str">
        <f t="shared" si="15"/>
        <v>CBT group (over 15 sessions) + TAU</v>
      </c>
      <c r="Z272" s="5" t="str">
        <f>FIXED(EXP('WinBUGS output'!N271),2)</f>
        <v>0.91</v>
      </c>
      <c r="AA272" s="5" t="str">
        <f>FIXED(EXP('WinBUGS output'!M271),2)</f>
        <v>0.02</v>
      </c>
      <c r="AB272" s="5" t="str">
        <f>FIXED(EXP('WinBUGS output'!O271),2)</f>
        <v>26.58</v>
      </c>
    </row>
    <row r="273" spans="1:28" x14ac:dyDescent="0.25">
      <c r="A273">
        <v>13</v>
      </c>
      <c r="B273">
        <v>25</v>
      </c>
      <c r="C273" s="5" t="str">
        <f>VLOOKUP(A273,'WinBUGS output'!A:C,3,FALSE)</f>
        <v>Short-term psychodynamic psychotherapy individual + TAU</v>
      </c>
      <c r="D273" s="5" t="str">
        <f>VLOOKUP(B273,'WinBUGS output'!A:C,3,FALSE)</f>
        <v>CBT individual (under 15 sessions) + escitalopram</v>
      </c>
      <c r="E273" s="5" t="str">
        <f>FIXED('WinBUGS output'!N272,2)</f>
        <v>-1.55</v>
      </c>
      <c r="F273" s="5" t="str">
        <f>FIXED('WinBUGS output'!M272,2)</f>
        <v>-5.79</v>
      </c>
      <c r="G273" s="5" t="str">
        <f>FIXED('WinBUGS output'!O272,2)</f>
        <v>2.12</v>
      </c>
      <c r="H273"/>
      <c r="I273"/>
      <c r="J273"/>
      <c r="N273"/>
      <c r="O273"/>
      <c r="X273" s="5" t="str">
        <f t="shared" si="14"/>
        <v>Short-term psychodynamic psychotherapy individual + TAU</v>
      </c>
      <c r="Y273" s="5" t="str">
        <f t="shared" si="15"/>
        <v>CBT individual (under 15 sessions) + escitalopram</v>
      </c>
      <c r="Z273" s="5" t="str">
        <f>FIXED(EXP('WinBUGS output'!N272),2)</f>
        <v>0.21</v>
      </c>
      <c r="AA273" s="5" t="str">
        <f>FIXED(EXP('WinBUGS output'!M272),2)</f>
        <v>0.00</v>
      </c>
      <c r="AB273" s="5" t="str">
        <f>FIXED(EXP('WinBUGS output'!O272),2)</f>
        <v>8.33</v>
      </c>
    </row>
    <row r="274" spans="1:28" x14ac:dyDescent="0.25">
      <c r="A274">
        <v>13</v>
      </c>
      <c r="B274">
        <v>26</v>
      </c>
      <c r="C274" s="5" t="str">
        <f>VLOOKUP(A274,'WinBUGS output'!A:C,3,FALSE)</f>
        <v>Short-term psychodynamic psychotherapy individual + TAU</v>
      </c>
      <c r="D274" s="5" t="str">
        <f>VLOOKUP(B274,'WinBUGS output'!A:C,3,FALSE)</f>
        <v>CBT individual (over 15 sessions) + amitriptyline</v>
      </c>
      <c r="E274" s="5" t="str">
        <f>FIXED('WinBUGS output'!N273,2)</f>
        <v>-1.43</v>
      </c>
      <c r="F274" s="5" t="str">
        <f>FIXED('WinBUGS output'!M273,2)</f>
        <v>-5.67</v>
      </c>
      <c r="G274" s="5" t="str">
        <f>FIXED('WinBUGS output'!O273,2)</f>
        <v>2.23</v>
      </c>
      <c r="H274"/>
      <c r="I274"/>
      <c r="J274"/>
      <c r="N274"/>
      <c r="O274"/>
      <c r="X274" s="5" t="str">
        <f t="shared" si="14"/>
        <v>Short-term psychodynamic psychotherapy individual + TAU</v>
      </c>
      <c r="Y274" s="5" t="str">
        <f t="shared" si="15"/>
        <v>CBT individual (over 15 sessions) + amitriptyline</v>
      </c>
      <c r="Z274" s="5" t="str">
        <f>FIXED(EXP('WinBUGS output'!N273),2)</f>
        <v>0.24</v>
      </c>
      <c r="AA274" s="5" t="str">
        <f>FIXED(EXP('WinBUGS output'!M273),2)</f>
        <v>0.00</v>
      </c>
      <c r="AB274" s="5" t="str">
        <f>FIXED(EXP('WinBUGS output'!O273),2)</f>
        <v>9.25</v>
      </c>
    </row>
    <row r="275" spans="1:28" x14ac:dyDescent="0.25">
      <c r="A275">
        <v>13</v>
      </c>
      <c r="B275">
        <v>27</v>
      </c>
      <c r="C275" s="5" t="str">
        <f>VLOOKUP(A275,'WinBUGS output'!A:C,3,FALSE)</f>
        <v>Short-term psychodynamic psychotherapy individual + TAU</v>
      </c>
      <c r="D275" s="5" t="str">
        <f>VLOOKUP(B275,'WinBUGS output'!A:C,3,FALSE)</f>
        <v>Short-term psychodynamic psychotherapy individual + any TCA</v>
      </c>
      <c r="E275" s="5" t="str">
        <f>FIXED('WinBUGS output'!N274,2)</f>
        <v>-1.53</v>
      </c>
      <c r="F275" s="5" t="str">
        <f>FIXED('WinBUGS output'!M274,2)</f>
        <v>-5.96</v>
      </c>
      <c r="G275" s="5" t="str">
        <f>FIXED('WinBUGS output'!O274,2)</f>
        <v>2.52</v>
      </c>
      <c r="H275"/>
      <c r="I275"/>
      <c r="J275"/>
      <c r="N275"/>
      <c r="O275"/>
      <c r="X275" s="5" t="str">
        <f t="shared" si="14"/>
        <v>Short-term psychodynamic psychotherapy individual + TAU</v>
      </c>
      <c r="Y275" s="5" t="str">
        <f t="shared" si="15"/>
        <v>Short-term psychodynamic psychotherapy individual + any TCA</v>
      </c>
      <c r="Z275" s="5" t="str">
        <f>FIXED(EXP('WinBUGS output'!N274),2)</f>
        <v>0.22</v>
      </c>
      <c r="AA275" s="5" t="str">
        <f>FIXED(EXP('WinBUGS output'!M274),2)</f>
        <v>0.00</v>
      </c>
      <c r="AB275" s="5" t="str">
        <f>FIXED(EXP('WinBUGS output'!O274),2)</f>
        <v>12.43</v>
      </c>
    </row>
    <row r="276" spans="1:28" x14ac:dyDescent="0.25">
      <c r="A276">
        <v>13</v>
      </c>
      <c r="B276">
        <v>28</v>
      </c>
      <c r="C276" s="5" t="str">
        <f>VLOOKUP(A276,'WinBUGS output'!A:C,3,FALSE)</f>
        <v>Short-term psychodynamic psychotherapy individual + TAU</v>
      </c>
      <c r="D276" s="5" t="str">
        <f>VLOOKUP(B276,'WinBUGS output'!A:C,3,FALSE)</f>
        <v>Long-term psychodynamic psychotherapy individual + fluoxetine</v>
      </c>
      <c r="E276" s="5" t="str">
        <f>FIXED('WinBUGS output'!N275,2)</f>
        <v>-0.12</v>
      </c>
      <c r="F276" s="5" t="str">
        <f>FIXED('WinBUGS output'!M275,2)</f>
        <v>-4.52</v>
      </c>
      <c r="G276" s="5" t="str">
        <f>FIXED('WinBUGS output'!O275,2)</f>
        <v>3.81</v>
      </c>
      <c r="H276"/>
      <c r="I276"/>
      <c r="J276"/>
      <c r="N276"/>
      <c r="O276"/>
      <c r="X276" s="5" t="str">
        <f t="shared" si="14"/>
        <v>Short-term psychodynamic psychotherapy individual + TAU</v>
      </c>
      <c r="Y276" s="5" t="str">
        <f t="shared" si="15"/>
        <v>Long-term psychodynamic psychotherapy individual + fluoxetine</v>
      </c>
      <c r="Z276" s="5" t="str">
        <f>FIXED(EXP('WinBUGS output'!N275),2)</f>
        <v>0.89</v>
      </c>
      <c r="AA276" s="5" t="str">
        <f>FIXED(EXP('WinBUGS output'!M275),2)</f>
        <v>0.01</v>
      </c>
      <c r="AB276" s="5" t="str">
        <f>FIXED(EXP('WinBUGS output'!O275),2)</f>
        <v>45.29</v>
      </c>
    </row>
    <row r="277" spans="1:28" x14ac:dyDescent="0.25">
      <c r="A277">
        <v>14</v>
      </c>
      <c r="B277">
        <v>15</v>
      </c>
      <c r="C277" s="5" t="str">
        <f>VLOOKUP(A277,'WinBUGS output'!A:C,3,FALSE)</f>
        <v>Long-term psychodynamic psychotherapy individual</v>
      </c>
      <c r="D277" s="5" t="str">
        <f>VLOOKUP(B277,'WinBUGS output'!A:C,3,FALSE)</f>
        <v>Computerised-problem solving therapy with support</v>
      </c>
      <c r="E277" s="5" t="str">
        <f>FIXED('WinBUGS output'!N276,2)</f>
        <v>1.60</v>
      </c>
      <c r="F277" s="5" t="str">
        <f>FIXED('WinBUGS output'!M276,2)</f>
        <v>-2.29</v>
      </c>
      <c r="G277" s="5" t="str">
        <f>FIXED('WinBUGS output'!O276,2)</f>
        <v>6.26</v>
      </c>
      <c r="H277"/>
      <c r="I277"/>
      <c r="J277"/>
      <c r="N277"/>
      <c r="O277"/>
      <c r="X277" s="5" t="str">
        <f t="shared" si="14"/>
        <v>Long-term psychodynamic psychotherapy individual</v>
      </c>
      <c r="Y277" s="5" t="str">
        <f t="shared" si="15"/>
        <v>Computerised-problem solving therapy with support</v>
      </c>
      <c r="Z277" s="5" t="str">
        <f>FIXED(EXP('WinBUGS output'!N276),2)</f>
        <v>4.95</v>
      </c>
      <c r="AA277" s="5" t="str">
        <f>FIXED(EXP('WinBUGS output'!M276),2)</f>
        <v>0.10</v>
      </c>
      <c r="AB277" s="5" t="str">
        <f>FIXED(EXP('WinBUGS output'!O276),2)</f>
        <v>523.22</v>
      </c>
    </row>
    <row r="278" spans="1:28" x14ac:dyDescent="0.25">
      <c r="A278">
        <v>14</v>
      </c>
      <c r="B278">
        <v>16</v>
      </c>
      <c r="C278" s="5" t="str">
        <f>VLOOKUP(A278,'WinBUGS output'!A:C,3,FALSE)</f>
        <v>Long-term psychodynamic psychotherapy individual</v>
      </c>
      <c r="D278" s="5" t="str">
        <f>VLOOKUP(B278,'WinBUGS output'!A:C,3,FALSE)</f>
        <v>Computerised-CBT (CCBT)</v>
      </c>
      <c r="E278" s="5" t="str">
        <f>FIXED('WinBUGS output'!N277,2)</f>
        <v>-0.85</v>
      </c>
      <c r="F278" s="5" t="str">
        <f>FIXED('WinBUGS output'!M277,2)</f>
        <v>-3.68</v>
      </c>
      <c r="G278" s="5" t="str">
        <f>FIXED('WinBUGS output'!O277,2)</f>
        <v>1.98</v>
      </c>
      <c r="H278"/>
      <c r="I278"/>
      <c r="J278"/>
      <c r="N278"/>
      <c r="O278"/>
      <c r="X278" s="5" t="str">
        <f t="shared" si="14"/>
        <v>Long-term psychodynamic psychotherapy individual</v>
      </c>
      <c r="Y278" s="5" t="str">
        <f t="shared" si="15"/>
        <v>Computerised-CBT (CCBT)</v>
      </c>
      <c r="Z278" s="5" t="str">
        <f>FIXED(EXP('WinBUGS output'!N277),2)</f>
        <v>0.43</v>
      </c>
      <c r="AA278" s="5" t="str">
        <f>FIXED(EXP('WinBUGS output'!M277),2)</f>
        <v>0.03</v>
      </c>
      <c r="AB278" s="5" t="str">
        <f>FIXED(EXP('WinBUGS output'!O277),2)</f>
        <v>7.23</v>
      </c>
    </row>
    <row r="279" spans="1:28" x14ac:dyDescent="0.25">
      <c r="A279">
        <v>14</v>
      </c>
      <c r="B279">
        <v>17</v>
      </c>
      <c r="C279" s="5" t="str">
        <f>VLOOKUP(A279,'WinBUGS output'!A:C,3,FALSE)</f>
        <v>Long-term psychodynamic psychotherapy individual</v>
      </c>
      <c r="D279" s="5" t="str">
        <f>VLOOKUP(B279,'WinBUGS output'!A:C,3,FALSE)</f>
        <v>Computerised-CBT (CCBT) + TAU</v>
      </c>
      <c r="E279" s="5" t="str">
        <f>FIXED('WinBUGS output'!N278,2)</f>
        <v>-1.00</v>
      </c>
      <c r="F279" s="5" t="str">
        <f>FIXED('WinBUGS output'!M278,2)</f>
        <v>-3.83</v>
      </c>
      <c r="G279" s="5" t="str">
        <f>FIXED('WinBUGS output'!O278,2)</f>
        <v>1.85</v>
      </c>
      <c r="H279"/>
      <c r="I279"/>
      <c r="J279"/>
      <c r="N279"/>
      <c r="O279"/>
      <c r="X279" s="5" t="str">
        <f t="shared" si="14"/>
        <v>Long-term psychodynamic psychotherapy individual</v>
      </c>
      <c r="Y279" s="5" t="str">
        <f t="shared" si="15"/>
        <v>Computerised-CBT (CCBT) + TAU</v>
      </c>
      <c r="Z279" s="5" t="str">
        <f>FIXED(EXP('WinBUGS output'!N278),2)</f>
        <v>0.37</v>
      </c>
      <c r="AA279" s="5" t="str">
        <f>FIXED(EXP('WinBUGS output'!M278),2)</f>
        <v>0.02</v>
      </c>
      <c r="AB279" s="5" t="str">
        <f>FIXED(EXP('WinBUGS output'!O278),2)</f>
        <v>6.35</v>
      </c>
    </row>
    <row r="280" spans="1:28" x14ac:dyDescent="0.25">
      <c r="A280">
        <v>14</v>
      </c>
      <c r="B280">
        <v>18</v>
      </c>
      <c r="C280" s="5" t="str">
        <f>VLOOKUP(A280,'WinBUGS output'!A:C,3,FALSE)</f>
        <v>Long-term psychodynamic psychotherapy individual</v>
      </c>
      <c r="D280" s="5" t="str">
        <f>VLOOKUP(B280,'WinBUGS output'!A:C,3,FALSE)</f>
        <v>Computerised-problem solving therapy</v>
      </c>
      <c r="E280" s="5" t="str">
        <f>FIXED('WinBUGS output'!N279,2)</f>
        <v>-0.92</v>
      </c>
      <c r="F280" s="5" t="str">
        <f>FIXED('WinBUGS output'!M279,2)</f>
        <v>-3.81</v>
      </c>
      <c r="G280" s="5" t="str">
        <f>FIXED('WinBUGS output'!O279,2)</f>
        <v>1.98</v>
      </c>
      <c r="H280"/>
      <c r="I280"/>
      <c r="J280"/>
      <c r="N280"/>
      <c r="O280"/>
      <c r="X280" s="5" t="str">
        <f t="shared" si="14"/>
        <v>Long-term psychodynamic psychotherapy individual</v>
      </c>
      <c r="Y280" s="5" t="str">
        <f t="shared" si="15"/>
        <v>Computerised-problem solving therapy</v>
      </c>
      <c r="Z280" s="5" t="str">
        <f>FIXED(EXP('WinBUGS output'!N279),2)</f>
        <v>0.40</v>
      </c>
      <c r="AA280" s="5" t="str">
        <f>FIXED(EXP('WinBUGS output'!M279),2)</f>
        <v>0.02</v>
      </c>
      <c r="AB280" s="5" t="str">
        <f>FIXED(EXP('WinBUGS output'!O279),2)</f>
        <v>7.24</v>
      </c>
    </row>
    <row r="281" spans="1:28" x14ac:dyDescent="0.25">
      <c r="A281">
        <v>14</v>
      </c>
      <c r="B281">
        <v>19</v>
      </c>
      <c r="C281" s="5" t="str">
        <f>VLOOKUP(A281,'WinBUGS output'!A:C,3,FALSE)</f>
        <v>Long-term psychodynamic psychotherapy individual</v>
      </c>
      <c r="D281" s="5" t="str">
        <f>VLOOKUP(B281,'WinBUGS output'!A:C,3,FALSE)</f>
        <v>Interpersonal psychotherapy (IPT)</v>
      </c>
      <c r="E281" s="5" t="str">
        <f>FIXED('WinBUGS output'!N280,2)</f>
        <v>0.07</v>
      </c>
      <c r="F281" s="5" t="str">
        <f>FIXED('WinBUGS output'!M280,2)</f>
        <v>-2.53</v>
      </c>
      <c r="G281" s="5" t="str">
        <f>FIXED('WinBUGS output'!O280,2)</f>
        <v>2.69</v>
      </c>
      <c r="H281"/>
      <c r="I281"/>
      <c r="J281"/>
      <c r="N281"/>
      <c r="O281"/>
      <c r="X281" s="5" t="str">
        <f t="shared" si="14"/>
        <v>Long-term psychodynamic psychotherapy individual</v>
      </c>
      <c r="Y281" s="5" t="str">
        <f t="shared" si="15"/>
        <v>Interpersonal psychotherapy (IPT)</v>
      </c>
      <c r="Z281" s="5" t="str">
        <f>FIXED(EXP('WinBUGS output'!N280),2)</f>
        <v>1.07</v>
      </c>
      <c r="AA281" s="5" t="str">
        <f>FIXED(EXP('WinBUGS output'!M280),2)</f>
        <v>0.08</v>
      </c>
      <c r="AB281" s="5" t="str">
        <f>FIXED(EXP('WinBUGS output'!O280),2)</f>
        <v>14.76</v>
      </c>
    </row>
    <row r="282" spans="1:28" x14ac:dyDescent="0.25">
      <c r="A282">
        <v>14</v>
      </c>
      <c r="B282">
        <v>20</v>
      </c>
      <c r="C282" s="5" t="str">
        <f>VLOOKUP(A282,'WinBUGS output'!A:C,3,FALSE)</f>
        <v>Long-term psychodynamic psychotherapy individual</v>
      </c>
      <c r="D282" s="5" t="str">
        <f>VLOOKUP(B282,'WinBUGS output'!A:C,3,FALSE)</f>
        <v>Behavioural activation (BA)</v>
      </c>
      <c r="E282" s="5" t="str">
        <f>FIXED('WinBUGS output'!N281,2)</f>
        <v>-0.08</v>
      </c>
      <c r="F282" s="5" t="str">
        <f>FIXED('WinBUGS output'!M281,2)</f>
        <v>-2.56</v>
      </c>
      <c r="G282" s="5" t="str">
        <f>FIXED('WinBUGS output'!O281,2)</f>
        <v>2.39</v>
      </c>
      <c r="H282"/>
      <c r="I282"/>
      <c r="J282"/>
      <c r="N282"/>
      <c r="O282"/>
      <c r="X282" s="5" t="str">
        <f t="shared" si="14"/>
        <v>Long-term psychodynamic psychotherapy individual</v>
      </c>
      <c r="Y282" s="5" t="str">
        <f t="shared" si="15"/>
        <v>Behavioural activation (BA)</v>
      </c>
      <c r="Z282" s="5" t="str">
        <f>FIXED(EXP('WinBUGS output'!N281),2)</f>
        <v>0.93</v>
      </c>
      <c r="AA282" s="5" t="str">
        <f>FIXED(EXP('WinBUGS output'!M281),2)</f>
        <v>0.08</v>
      </c>
      <c r="AB282" s="5" t="str">
        <f>FIXED(EXP('WinBUGS output'!O281),2)</f>
        <v>10.88</v>
      </c>
    </row>
    <row r="283" spans="1:28" x14ac:dyDescent="0.25">
      <c r="A283">
        <v>14</v>
      </c>
      <c r="B283">
        <v>21</v>
      </c>
      <c r="C283" s="5" t="str">
        <f>VLOOKUP(A283,'WinBUGS output'!A:C,3,FALSE)</f>
        <v>Long-term psychodynamic psychotherapy individual</v>
      </c>
      <c r="D283" s="5" t="str">
        <f>VLOOKUP(B283,'WinBUGS output'!A:C,3,FALSE)</f>
        <v>Behavioural activation (BA) + TAU</v>
      </c>
      <c r="E283" s="5" t="str">
        <f>FIXED('WinBUGS output'!N282,2)</f>
        <v>-0.05</v>
      </c>
      <c r="F283" s="5" t="str">
        <f>FIXED('WinBUGS output'!M282,2)</f>
        <v>-2.67</v>
      </c>
      <c r="G283" s="5" t="str">
        <f>FIXED('WinBUGS output'!O282,2)</f>
        <v>2.54</v>
      </c>
      <c r="H283"/>
      <c r="I283"/>
      <c r="J283"/>
      <c r="N283"/>
      <c r="O283"/>
      <c r="X283" s="5" t="str">
        <f t="shared" si="14"/>
        <v>Long-term psychodynamic psychotherapy individual</v>
      </c>
      <c r="Y283" s="5" t="str">
        <f t="shared" si="15"/>
        <v>Behavioural activation (BA) + TAU</v>
      </c>
      <c r="Z283" s="5" t="str">
        <f>FIXED(EXP('WinBUGS output'!N282),2)</f>
        <v>0.95</v>
      </c>
      <c r="AA283" s="5" t="str">
        <f>FIXED(EXP('WinBUGS output'!M282),2)</f>
        <v>0.07</v>
      </c>
      <c r="AB283" s="5" t="str">
        <f>FIXED(EXP('WinBUGS output'!O282),2)</f>
        <v>12.63</v>
      </c>
    </row>
    <row r="284" spans="1:28" x14ac:dyDescent="0.25">
      <c r="A284">
        <v>14</v>
      </c>
      <c r="B284">
        <v>22</v>
      </c>
      <c r="C284" s="5" t="str">
        <f>VLOOKUP(A284,'WinBUGS output'!A:C,3,FALSE)</f>
        <v>Long-term psychodynamic psychotherapy individual</v>
      </c>
      <c r="D284" s="5" t="str">
        <f>VLOOKUP(B284,'WinBUGS output'!A:C,3,FALSE)</f>
        <v>CBT individual (under 15 sessions) + TAU</v>
      </c>
      <c r="E284" s="5" t="str">
        <f>FIXED('WinBUGS output'!N283,2)</f>
        <v>-0.11</v>
      </c>
      <c r="F284" s="5" t="str">
        <f>FIXED('WinBUGS output'!M283,2)</f>
        <v>-2.49</v>
      </c>
      <c r="G284" s="5" t="str">
        <f>FIXED('WinBUGS output'!O283,2)</f>
        <v>2.23</v>
      </c>
      <c r="H284"/>
      <c r="I284"/>
      <c r="J284"/>
      <c r="N284"/>
      <c r="O284"/>
      <c r="X284" s="5" t="str">
        <f t="shared" si="14"/>
        <v>Long-term psychodynamic psychotherapy individual</v>
      </c>
      <c r="Y284" s="5" t="str">
        <f t="shared" si="15"/>
        <v>CBT individual (under 15 sessions) + TAU</v>
      </c>
      <c r="Z284" s="5" t="str">
        <f>FIXED(EXP('WinBUGS output'!N283),2)</f>
        <v>0.90</v>
      </c>
      <c r="AA284" s="5" t="str">
        <f>FIXED(EXP('WinBUGS output'!M283),2)</f>
        <v>0.08</v>
      </c>
      <c r="AB284" s="5" t="str">
        <f>FIXED(EXP('WinBUGS output'!O283),2)</f>
        <v>9.31</v>
      </c>
    </row>
    <row r="285" spans="1:28" x14ac:dyDescent="0.25">
      <c r="A285">
        <v>14</v>
      </c>
      <c r="B285">
        <v>23</v>
      </c>
      <c r="C285" s="5" t="str">
        <f>VLOOKUP(A285,'WinBUGS output'!A:C,3,FALSE)</f>
        <v>Long-term psychodynamic psychotherapy individual</v>
      </c>
      <c r="D285" s="5" t="str">
        <f>VLOOKUP(B285,'WinBUGS output'!A:C,3,FALSE)</f>
        <v>CBT individual (over 15 sessions)</v>
      </c>
      <c r="E285" s="5" t="str">
        <f>FIXED('WinBUGS output'!N284,2)</f>
        <v>0.05</v>
      </c>
      <c r="F285" s="5" t="str">
        <f>FIXED('WinBUGS output'!M284,2)</f>
        <v>-2.12</v>
      </c>
      <c r="G285" s="5" t="str">
        <f>FIXED('WinBUGS output'!O284,2)</f>
        <v>2.23</v>
      </c>
      <c r="H285"/>
      <c r="I285"/>
      <c r="J285"/>
      <c r="N285"/>
      <c r="O285"/>
      <c r="X285" s="5" t="str">
        <f t="shared" si="14"/>
        <v>Long-term psychodynamic psychotherapy individual</v>
      </c>
      <c r="Y285" s="5" t="str">
        <f t="shared" si="15"/>
        <v>CBT individual (over 15 sessions)</v>
      </c>
      <c r="Z285" s="5" t="str">
        <f>FIXED(EXP('WinBUGS output'!N284),2)</f>
        <v>1.05</v>
      </c>
      <c r="AA285" s="5" t="str">
        <f>FIXED(EXP('WinBUGS output'!M284),2)</f>
        <v>0.12</v>
      </c>
      <c r="AB285" s="5" t="str">
        <f>FIXED(EXP('WinBUGS output'!O284),2)</f>
        <v>9.27</v>
      </c>
    </row>
    <row r="286" spans="1:28" x14ac:dyDescent="0.25">
      <c r="A286">
        <v>14</v>
      </c>
      <c r="B286">
        <v>24</v>
      </c>
      <c r="C286" s="5" t="str">
        <f>VLOOKUP(A286,'WinBUGS output'!A:C,3,FALSE)</f>
        <v>Long-term psychodynamic psychotherapy individual</v>
      </c>
      <c r="D286" s="5" t="str">
        <f>VLOOKUP(B286,'WinBUGS output'!A:C,3,FALSE)</f>
        <v>CBT group (over 15 sessions) + TAU</v>
      </c>
      <c r="E286" s="5" t="str">
        <f>FIXED('WinBUGS output'!N285,2)</f>
        <v>-0.42</v>
      </c>
      <c r="F286" s="5" t="str">
        <f>FIXED('WinBUGS output'!M285,2)</f>
        <v>-3.42</v>
      </c>
      <c r="G286" s="5" t="str">
        <f>FIXED('WinBUGS output'!O285,2)</f>
        <v>2.64</v>
      </c>
      <c r="H286"/>
      <c r="I286"/>
      <c r="J286"/>
      <c r="X286" s="5" t="str">
        <f t="shared" si="14"/>
        <v>Long-term psychodynamic psychotherapy individual</v>
      </c>
      <c r="Y286" s="5" t="str">
        <f t="shared" si="15"/>
        <v>CBT group (over 15 sessions) + TAU</v>
      </c>
      <c r="Z286" s="5" t="str">
        <f>FIXED(EXP('WinBUGS output'!N285),2)</f>
        <v>0.66</v>
      </c>
      <c r="AA286" s="5" t="str">
        <f>FIXED(EXP('WinBUGS output'!M285),2)</f>
        <v>0.03</v>
      </c>
      <c r="AB286" s="5" t="str">
        <f>FIXED(EXP('WinBUGS output'!O285),2)</f>
        <v>13.99</v>
      </c>
    </row>
    <row r="287" spans="1:28" x14ac:dyDescent="0.25">
      <c r="A287">
        <v>14</v>
      </c>
      <c r="B287">
        <v>25</v>
      </c>
      <c r="C287" s="5" t="str">
        <f>VLOOKUP(A287,'WinBUGS output'!A:C,3,FALSE)</f>
        <v>Long-term psychodynamic psychotherapy individual</v>
      </c>
      <c r="D287" s="5" t="str">
        <f>VLOOKUP(B287,'WinBUGS output'!A:C,3,FALSE)</f>
        <v>CBT individual (under 15 sessions) + escitalopram</v>
      </c>
      <c r="E287" s="5" t="str">
        <f>FIXED('WinBUGS output'!N286,2)</f>
        <v>-1.87</v>
      </c>
      <c r="F287" s="5" t="str">
        <f>FIXED('WinBUGS output'!M286,2)</f>
        <v>-3.90</v>
      </c>
      <c r="G287" s="5" t="str">
        <f>FIXED('WinBUGS output'!O286,2)</f>
        <v>0.19</v>
      </c>
      <c r="H287"/>
      <c r="I287"/>
      <c r="J287"/>
      <c r="X287" s="5" t="str">
        <f t="shared" si="14"/>
        <v>Long-term psychodynamic psychotherapy individual</v>
      </c>
      <c r="Y287" s="5" t="str">
        <f t="shared" si="15"/>
        <v>CBT individual (under 15 sessions) + escitalopram</v>
      </c>
      <c r="Z287" s="5" t="str">
        <f>FIXED(EXP('WinBUGS output'!N286),2)</f>
        <v>0.15</v>
      </c>
      <c r="AA287" s="5" t="str">
        <f>FIXED(EXP('WinBUGS output'!M286),2)</f>
        <v>0.02</v>
      </c>
      <c r="AB287" s="5" t="str">
        <f>FIXED(EXP('WinBUGS output'!O286),2)</f>
        <v>1.21</v>
      </c>
    </row>
    <row r="288" spans="1:28" x14ac:dyDescent="0.25">
      <c r="A288">
        <v>14</v>
      </c>
      <c r="B288">
        <v>26</v>
      </c>
      <c r="C288" s="5" t="str">
        <f>VLOOKUP(A288,'WinBUGS output'!A:C,3,FALSE)</f>
        <v>Long-term psychodynamic psychotherapy individual</v>
      </c>
      <c r="D288" s="5" t="str">
        <f>VLOOKUP(B288,'WinBUGS output'!A:C,3,FALSE)</f>
        <v>CBT individual (over 15 sessions) + amitriptyline</v>
      </c>
      <c r="E288" s="5" t="str">
        <f>FIXED('WinBUGS output'!N287,2)</f>
        <v>-1.74</v>
      </c>
      <c r="F288" s="5" t="str">
        <f>FIXED('WinBUGS output'!M287,2)</f>
        <v>-3.89</v>
      </c>
      <c r="G288" s="5" t="str">
        <f>FIXED('WinBUGS output'!O287,2)</f>
        <v>0.45</v>
      </c>
      <c r="H288"/>
      <c r="I288"/>
      <c r="J288"/>
      <c r="X288" s="5" t="str">
        <f t="shared" si="14"/>
        <v>Long-term psychodynamic psychotherapy individual</v>
      </c>
      <c r="Y288" s="5" t="str">
        <f t="shared" si="15"/>
        <v>CBT individual (over 15 sessions) + amitriptyline</v>
      </c>
      <c r="Z288" s="5" t="str">
        <f>FIXED(EXP('WinBUGS output'!N287),2)</f>
        <v>0.18</v>
      </c>
      <c r="AA288" s="5" t="str">
        <f>FIXED(EXP('WinBUGS output'!M287),2)</f>
        <v>0.02</v>
      </c>
      <c r="AB288" s="5" t="str">
        <f>FIXED(EXP('WinBUGS output'!O287),2)</f>
        <v>1.57</v>
      </c>
    </row>
    <row r="289" spans="1:28" x14ac:dyDescent="0.25">
      <c r="A289">
        <v>14</v>
      </c>
      <c r="B289">
        <v>27</v>
      </c>
      <c r="C289" s="5" t="str">
        <f>VLOOKUP(A289,'WinBUGS output'!A:C,3,FALSE)</f>
        <v>Long-term psychodynamic psychotherapy individual</v>
      </c>
      <c r="D289" s="5" t="str">
        <f>VLOOKUP(B289,'WinBUGS output'!A:C,3,FALSE)</f>
        <v>Short-term psychodynamic psychotherapy individual + any TCA</v>
      </c>
      <c r="E289" s="5" t="str">
        <f>FIXED('WinBUGS output'!N288,2)</f>
        <v>-1.81</v>
      </c>
      <c r="F289" s="5" t="str">
        <f>FIXED('WinBUGS output'!M288,2)</f>
        <v>-4.23</v>
      </c>
      <c r="G289" s="5" t="str">
        <f>FIXED('WinBUGS output'!O288,2)</f>
        <v>0.61</v>
      </c>
      <c r="H289"/>
      <c r="I289"/>
      <c r="J289"/>
      <c r="X289" s="5" t="str">
        <f t="shared" si="14"/>
        <v>Long-term psychodynamic psychotherapy individual</v>
      </c>
      <c r="Y289" s="5" t="str">
        <f t="shared" si="15"/>
        <v>Short-term psychodynamic psychotherapy individual + any TCA</v>
      </c>
      <c r="Z289" s="5" t="str">
        <f>FIXED(EXP('WinBUGS output'!N288),2)</f>
        <v>0.16</v>
      </c>
      <c r="AA289" s="5" t="str">
        <f>FIXED(EXP('WinBUGS output'!M288),2)</f>
        <v>0.01</v>
      </c>
      <c r="AB289" s="5" t="str">
        <f>FIXED(EXP('WinBUGS output'!O288),2)</f>
        <v>1.84</v>
      </c>
    </row>
    <row r="290" spans="1:28" x14ac:dyDescent="0.25">
      <c r="A290">
        <v>14</v>
      </c>
      <c r="B290">
        <v>28</v>
      </c>
      <c r="C290" s="5" t="str">
        <f>VLOOKUP(A290,'WinBUGS output'!A:C,3,FALSE)</f>
        <v>Long-term psychodynamic psychotherapy individual</v>
      </c>
      <c r="D290" s="5" t="str">
        <f>VLOOKUP(B290,'WinBUGS output'!A:C,3,FALSE)</f>
        <v>Long-term psychodynamic psychotherapy individual + fluoxetine</v>
      </c>
      <c r="E290" s="5" t="str">
        <f>FIXED('WinBUGS output'!N289,2)</f>
        <v>-0.41</v>
      </c>
      <c r="F290" s="5" t="str">
        <f>FIXED('WinBUGS output'!M289,2)</f>
        <v>-1.86</v>
      </c>
      <c r="G290" s="5" t="str">
        <f>FIXED('WinBUGS output'!O289,2)</f>
        <v>1.05</v>
      </c>
      <c r="H290" t="s">
        <v>790</v>
      </c>
      <c r="I290" t="s">
        <v>791</v>
      </c>
      <c r="J290" t="s">
        <v>792</v>
      </c>
      <c r="X290" s="5" t="str">
        <f t="shared" si="14"/>
        <v>Long-term psychodynamic psychotherapy individual</v>
      </c>
      <c r="Y290" s="5" t="str">
        <f t="shared" si="15"/>
        <v>Long-term psychodynamic psychotherapy individual + fluoxetine</v>
      </c>
      <c r="Z290" s="5" t="str">
        <f>FIXED(EXP('WinBUGS output'!N289),2)</f>
        <v>0.66</v>
      </c>
      <c r="AA290" s="5" t="str">
        <f>FIXED(EXP('WinBUGS output'!M289),2)</f>
        <v>0.16</v>
      </c>
      <c r="AB290" s="5" t="str">
        <f>FIXED(EXP('WinBUGS output'!O289),2)</f>
        <v>2.85</v>
      </c>
    </row>
    <row r="291" spans="1:28" x14ac:dyDescent="0.25">
      <c r="A291">
        <v>15</v>
      </c>
      <c r="B291">
        <v>16</v>
      </c>
      <c r="C291" s="5" t="str">
        <f>VLOOKUP(A291,'WinBUGS output'!A:C,3,FALSE)</f>
        <v>Computerised-problem solving therapy with support</v>
      </c>
      <c r="D291" s="5" t="str">
        <f>VLOOKUP(B291,'WinBUGS output'!A:C,3,FALSE)</f>
        <v>Computerised-CBT (CCBT)</v>
      </c>
      <c r="E291" s="5" t="str">
        <f>FIXED('WinBUGS output'!N290,2)</f>
        <v>-2.41</v>
      </c>
      <c r="F291" s="5" t="str">
        <f>FIXED('WinBUGS output'!M290,2)</f>
        <v>-6.22</v>
      </c>
      <c r="G291" s="5" t="str">
        <f>FIXED('WinBUGS output'!O290,2)</f>
        <v>0.30</v>
      </c>
      <c r="H291"/>
      <c r="I291"/>
      <c r="J291"/>
      <c r="X291" s="5" t="str">
        <f t="shared" si="14"/>
        <v>Computerised-problem solving therapy with support</v>
      </c>
      <c r="Y291" s="5" t="str">
        <f t="shared" si="15"/>
        <v>Computerised-CBT (CCBT)</v>
      </c>
      <c r="Z291" s="5" t="str">
        <f>FIXED(EXP('WinBUGS output'!N290),2)</f>
        <v>0.09</v>
      </c>
      <c r="AA291" s="5" t="str">
        <f>FIXED(EXP('WinBUGS output'!M290),2)</f>
        <v>0.00</v>
      </c>
      <c r="AB291" s="5" t="str">
        <f>FIXED(EXP('WinBUGS output'!O290),2)</f>
        <v>1.34</v>
      </c>
    </row>
    <row r="292" spans="1:28" x14ac:dyDescent="0.25">
      <c r="A292">
        <v>15</v>
      </c>
      <c r="B292">
        <v>17</v>
      </c>
      <c r="C292" s="5" t="str">
        <f>VLOOKUP(A292,'WinBUGS output'!A:C,3,FALSE)</f>
        <v>Computerised-problem solving therapy with support</v>
      </c>
      <c r="D292" s="5" t="str">
        <f>VLOOKUP(B292,'WinBUGS output'!A:C,3,FALSE)</f>
        <v>Computerised-CBT (CCBT) + TAU</v>
      </c>
      <c r="E292" s="5" t="str">
        <f>FIXED('WinBUGS output'!N291,2)</f>
        <v>-2.56</v>
      </c>
      <c r="F292" s="5" t="str">
        <f>FIXED('WinBUGS output'!M291,2)</f>
        <v>-6.40</v>
      </c>
      <c r="G292" s="5" t="str">
        <f>FIXED('WinBUGS output'!O291,2)</f>
        <v>0.22</v>
      </c>
      <c r="H292"/>
      <c r="I292"/>
      <c r="J292"/>
      <c r="X292" s="5" t="str">
        <f t="shared" si="14"/>
        <v>Computerised-problem solving therapy with support</v>
      </c>
      <c r="Y292" s="5" t="str">
        <f t="shared" si="15"/>
        <v>Computerised-CBT (CCBT) + TAU</v>
      </c>
      <c r="Z292" s="5" t="str">
        <f>FIXED(EXP('WinBUGS output'!N291),2)</f>
        <v>0.08</v>
      </c>
      <c r="AA292" s="5" t="str">
        <f>FIXED(EXP('WinBUGS output'!M291),2)</f>
        <v>0.00</v>
      </c>
      <c r="AB292" s="5" t="str">
        <f>FIXED(EXP('WinBUGS output'!O291),2)</f>
        <v>1.25</v>
      </c>
    </row>
    <row r="293" spans="1:28" x14ac:dyDescent="0.25">
      <c r="A293">
        <v>15</v>
      </c>
      <c r="B293">
        <v>18</v>
      </c>
      <c r="C293" s="5" t="str">
        <f>VLOOKUP(A293,'WinBUGS output'!A:C,3,FALSE)</f>
        <v>Computerised-problem solving therapy with support</v>
      </c>
      <c r="D293" s="5" t="str">
        <f>VLOOKUP(B293,'WinBUGS output'!A:C,3,FALSE)</f>
        <v>Computerised-problem solving therapy</v>
      </c>
      <c r="E293" s="5" t="str">
        <f>FIXED('WinBUGS output'!N292,2)</f>
        <v>-2.48</v>
      </c>
      <c r="F293" s="5" t="str">
        <f>FIXED('WinBUGS output'!M292,2)</f>
        <v>-6.27</v>
      </c>
      <c r="G293" s="5" t="str">
        <f>FIXED('WinBUGS output'!O292,2)</f>
        <v>0.24</v>
      </c>
      <c r="H293"/>
      <c r="I293"/>
      <c r="J293"/>
      <c r="X293" s="5" t="str">
        <f t="shared" si="14"/>
        <v>Computerised-problem solving therapy with support</v>
      </c>
      <c r="Y293" s="5" t="str">
        <f t="shared" si="15"/>
        <v>Computerised-problem solving therapy</v>
      </c>
      <c r="Z293" s="5" t="str">
        <f>FIXED(EXP('WinBUGS output'!N292),2)</f>
        <v>0.08</v>
      </c>
      <c r="AA293" s="5" t="str">
        <f>FIXED(EXP('WinBUGS output'!M292),2)</f>
        <v>0.00</v>
      </c>
      <c r="AB293" s="5" t="str">
        <f>FIXED(EXP('WinBUGS output'!O292),2)</f>
        <v>1.27</v>
      </c>
    </row>
    <row r="294" spans="1:28" x14ac:dyDescent="0.25">
      <c r="A294">
        <v>15</v>
      </c>
      <c r="B294">
        <v>19</v>
      </c>
      <c r="C294" s="5" t="str">
        <f>VLOOKUP(A294,'WinBUGS output'!A:C,3,FALSE)</f>
        <v>Computerised-problem solving therapy with support</v>
      </c>
      <c r="D294" s="5" t="str">
        <f>VLOOKUP(B294,'WinBUGS output'!A:C,3,FALSE)</f>
        <v>Interpersonal psychotherapy (IPT)</v>
      </c>
      <c r="E294" s="5" t="str">
        <f>FIXED('WinBUGS output'!N293,2)</f>
        <v>-1.52</v>
      </c>
      <c r="F294" s="5" t="str">
        <f>FIXED('WinBUGS output'!M293,2)</f>
        <v>-5.89</v>
      </c>
      <c r="G294" s="5" t="str">
        <f>FIXED('WinBUGS output'!O293,2)</f>
        <v>2.06</v>
      </c>
      <c r="H294"/>
      <c r="I294"/>
      <c r="J294"/>
      <c r="X294" s="5" t="str">
        <f t="shared" si="14"/>
        <v>Computerised-problem solving therapy with support</v>
      </c>
      <c r="Y294" s="5" t="str">
        <f t="shared" si="15"/>
        <v>Interpersonal psychotherapy (IPT)</v>
      </c>
      <c r="Z294" s="5" t="str">
        <f>FIXED(EXP('WinBUGS output'!N293),2)</f>
        <v>0.22</v>
      </c>
      <c r="AA294" s="5" t="str">
        <f>FIXED(EXP('WinBUGS output'!M293),2)</f>
        <v>0.00</v>
      </c>
      <c r="AB294" s="5" t="str">
        <f>FIXED(EXP('WinBUGS output'!O293),2)</f>
        <v>7.85</v>
      </c>
    </row>
    <row r="295" spans="1:28" x14ac:dyDescent="0.25">
      <c r="A295">
        <v>15</v>
      </c>
      <c r="B295">
        <v>20</v>
      </c>
      <c r="C295" s="5" t="str">
        <f>VLOOKUP(A295,'WinBUGS output'!A:C,3,FALSE)</f>
        <v>Computerised-problem solving therapy with support</v>
      </c>
      <c r="D295" s="5" t="str">
        <f>VLOOKUP(B295,'WinBUGS output'!A:C,3,FALSE)</f>
        <v>Behavioural activation (BA)</v>
      </c>
      <c r="E295" s="5" t="str">
        <f>FIXED('WinBUGS output'!N294,2)</f>
        <v>-1.67</v>
      </c>
      <c r="F295" s="5" t="str">
        <f>FIXED('WinBUGS output'!M294,2)</f>
        <v>-5.77</v>
      </c>
      <c r="G295" s="5" t="str">
        <f>FIXED('WinBUGS output'!O294,2)</f>
        <v>1.57</v>
      </c>
      <c r="H295"/>
      <c r="I295"/>
      <c r="J295"/>
      <c r="X295" s="5" t="str">
        <f t="shared" si="14"/>
        <v>Computerised-problem solving therapy with support</v>
      </c>
      <c r="Y295" s="5" t="str">
        <f t="shared" si="15"/>
        <v>Behavioural activation (BA)</v>
      </c>
      <c r="Z295" s="5" t="str">
        <f>FIXED(EXP('WinBUGS output'!N294),2)</f>
        <v>0.19</v>
      </c>
      <c r="AA295" s="5" t="str">
        <f>FIXED(EXP('WinBUGS output'!M294),2)</f>
        <v>0.00</v>
      </c>
      <c r="AB295" s="5" t="str">
        <f>FIXED(EXP('WinBUGS output'!O294),2)</f>
        <v>4.83</v>
      </c>
    </row>
    <row r="296" spans="1:28" x14ac:dyDescent="0.25">
      <c r="A296">
        <v>15</v>
      </c>
      <c r="B296">
        <v>21</v>
      </c>
      <c r="C296" s="5" t="str">
        <f>VLOOKUP(A296,'WinBUGS output'!A:C,3,FALSE)</f>
        <v>Computerised-problem solving therapy with support</v>
      </c>
      <c r="D296" s="5" t="str">
        <f>VLOOKUP(B296,'WinBUGS output'!A:C,3,FALSE)</f>
        <v>Behavioural activation (BA) + TAU</v>
      </c>
      <c r="E296" s="5" t="str">
        <f>FIXED('WinBUGS output'!N295,2)</f>
        <v>-1.65</v>
      </c>
      <c r="F296" s="5" t="str">
        <f>FIXED('WinBUGS output'!M295,2)</f>
        <v>-5.75</v>
      </c>
      <c r="G296" s="5" t="str">
        <f>FIXED('WinBUGS output'!O295,2)</f>
        <v>1.64</v>
      </c>
      <c r="H296"/>
      <c r="I296"/>
      <c r="J296"/>
      <c r="X296" s="5" t="str">
        <f t="shared" si="14"/>
        <v>Computerised-problem solving therapy with support</v>
      </c>
      <c r="Y296" s="5" t="str">
        <f t="shared" si="15"/>
        <v>Behavioural activation (BA) + TAU</v>
      </c>
      <c r="Z296" s="5" t="str">
        <f>FIXED(EXP('WinBUGS output'!N295),2)</f>
        <v>0.19</v>
      </c>
      <c r="AA296" s="5" t="str">
        <f>FIXED(EXP('WinBUGS output'!M295),2)</f>
        <v>0.00</v>
      </c>
      <c r="AB296" s="5" t="str">
        <f>FIXED(EXP('WinBUGS output'!O295),2)</f>
        <v>5.13</v>
      </c>
    </row>
    <row r="297" spans="1:28" x14ac:dyDescent="0.25">
      <c r="A297">
        <v>15</v>
      </c>
      <c r="B297">
        <v>22</v>
      </c>
      <c r="C297" s="5" t="str">
        <f>VLOOKUP(A297,'WinBUGS output'!A:C,3,FALSE)</f>
        <v>Computerised-problem solving therapy with support</v>
      </c>
      <c r="D297" s="5" t="str">
        <f>VLOOKUP(B297,'WinBUGS output'!A:C,3,FALSE)</f>
        <v>CBT individual (under 15 sessions) + TAU</v>
      </c>
      <c r="E297" s="5" t="str">
        <f>FIXED('WinBUGS output'!N296,2)</f>
        <v>-1.69</v>
      </c>
      <c r="F297" s="5" t="str">
        <f>FIXED('WinBUGS output'!M296,2)</f>
        <v>-5.80</v>
      </c>
      <c r="G297" s="5" t="str">
        <f>FIXED('WinBUGS output'!O296,2)</f>
        <v>1.50</v>
      </c>
      <c r="H297"/>
      <c r="I297"/>
      <c r="J297"/>
      <c r="X297" s="5" t="str">
        <f t="shared" si="14"/>
        <v>Computerised-problem solving therapy with support</v>
      </c>
      <c r="Y297" s="5" t="str">
        <f t="shared" si="15"/>
        <v>CBT individual (under 15 sessions) + TAU</v>
      </c>
      <c r="Z297" s="5" t="str">
        <f>FIXED(EXP('WinBUGS output'!N296),2)</f>
        <v>0.18</v>
      </c>
      <c r="AA297" s="5" t="str">
        <f>FIXED(EXP('WinBUGS output'!M296),2)</f>
        <v>0.00</v>
      </c>
      <c r="AB297" s="5" t="str">
        <f>FIXED(EXP('WinBUGS output'!O296),2)</f>
        <v>4.49</v>
      </c>
    </row>
    <row r="298" spans="1:28" x14ac:dyDescent="0.25">
      <c r="A298">
        <v>15</v>
      </c>
      <c r="B298">
        <v>23</v>
      </c>
      <c r="C298" s="5" t="str">
        <f>VLOOKUP(A298,'WinBUGS output'!A:C,3,FALSE)</f>
        <v>Computerised-problem solving therapy with support</v>
      </c>
      <c r="D298" s="5" t="str">
        <f>VLOOKUP(B298,'WinBUGS output'!A:C,3,FALSE)</f>
        <v>CBT individual (over 15 sessions)</v>
      </c>
      <c r="E298" s="5" t="str">
        <f>FIXED('WinBUGS output'!N297,2)</f>
        <v>-1.53</v>
      </c>
      <c r="F298" s="5" t="str">
        <f>FIXED('WinBUGS output'!M297,2)</f>
        <v>-5.67</v>
      </c>
      <c r="G298" s="5" t="str">
        <f>FIXED('WinBUGS output'!O297,2)</f>
        <v>1.72</v>
      </c>
      <c r="H298"/>
      <c r="I298"/>
      <c r="J298"/>
      <c r="X298" s="5" t="str">
        <f t="shared" si="14"/>
        <v>Computerised-problem solving therapy with support</v>
      </c>
      <c r="Y298" s="5" t="str">
        <f t="shared" si="15"/>
        <v>CBT individual (over 15 sessions)</v>
      </c>
      <c r="Z298" s="5" t="str">
        <f>FIXED(EXP('WinBUGS output'!N297),2)</f>
        <v>0.22</v>
      </c>
      <c r="AA298" s="5" t="str">
        <f>FIXED(EXP('WinBUGS output'!M297),2)</f>
        <v>0.00</v>
      </c>
      <c r="AB298" s="5" t="str">
        <f>FIXED(EXP('WinBUGS output'!O297),2)</f>
        <v>5.56</v>
      </c>
    </row>
    <row r="299" spans="1:28" x14ac:dyDescent="0.25">
      <c r="A299">
        <v>15</v>
      </c>
      <c r="B299">
        <v>24</v>
      </c>
      <c r="C299" s="5" t="str">
        <f>VLOOKUP(A299,'WinBUGS output'!A:C,3,FALSE)</f>
        <v>Computerised-problem solving therapy with support</v>
      </c>
      <c r="D299" s="5" t="str">
        <f>VLOOKUP(B299,'WinBUGS output'!A:C,3,FALSE)</f>
        <v>CBT group (over 15 sessions) + TAU</v>
      </c>
      <c r="E299" s="5" t="str">
        <f>FIXED('WinBUGS output'!N298,2)</f>
        <v>-2.01</v>
      </c>
      <c r="F299" s="5" t="str">
        <f>FIXED('WinBUGS output'!M298,2)</f>
        <v>-6.23</v>
      </c>
      <c r="G299" s="5" t="str">
        <f>FIXED('WinBUGS output'!O298,2)</f>
        <v>1.43</v>
      </c>
      <c r="H299"/>
      <c r="I299"/>
      <c r="J299"/>
      <c r="X299" s="5" t="str">
        <f t="shared" si="14"/>
        <v>Computerised-problem solving therapy with support</v>
      </c>
      <c r="Y299" s="5" t="str">
        <f t="shared" si="15"/>
        <v>CBT group (over 15 sessions) + TAU</v>
      </c>
      <c r="Z299" s="5" t="str">
        <f>FIXED(EXP('WinBUGS output'!N298),2)</f>
        <v>0.13</v>
      </c>
      <c r="AA299" s="5" t="str">
        <f>FIXED(EXP('WinBUGS output'!M298),2)</f>
        <v>0.00</v>
      </c>
      <c r="AB299" s="5" t="str">
        <f>FIXED(EXP('WinBUGS output'!O298),2)</f>
        <v>4.17</v>
      </c>
    </row>
    <row r="300" spans="1:28" x14ac:dyDescent="0.25">
      <c r="A300">
        <v>15</v>
      </c>
      <c r="B300">
        <v>25</v>
      </c>
      <c r="C300" s="5" t="str">
        <f>VLOOKUP(A300,'WinBUGS output'!A:C,3,FALSE)</f>
        <v>Computerised-problem solving therapy with support</v>
      </c>
      <c r="D300" s="5" t="str">
        <f>VLOOKUP(B300,'WinBUGS output'!A:C,3,FALSE)</f>
        <v>CBT individual (under 15 sessions) + escitalopram</v>
      </c>
      <c r="E300" s="5" t="str">
        <f>FIXED('WinBUGS output'!N299,2)</f>
        <v>-3.47</v>
      </c>
      <c r="F300" s="5" t="str">
        <f>FIXED('WinBUGS output'!M299,2)</f>
        <v>-7.83</v>
      </c>
      <c r="G300" s="5" t="str">
        <f>FIXED('WinBUGS output'!O299,2)</f>
        <v>0.21</v>
      </c>
      <c r="H300"/>
      <c r="I300"/>
      <c r="J300"/>
      <c r="X300" s="5" t="str">
        <f t="shared" si="14"/>
        <v>Computerised-problem solving therapy with support</v>
      </c>
      <c r="Y300" s="5" t="str">
        <f t="shared" si="15"/>
        <v>CBT individual (under 15 sessions) + escitalopram</v>
      </c>
      <c r="Z300" s="5" t="str">
        <f>FIXED(EXP('WinBUGS output'!N299),2)</f>
        <v>0.03</v>
      </c>
      <c r="AA300" s="5" t="str">
        <f>FIXED(EXP('WinBUGS output'!M299),2)</f>
        <v>0.00</v>
      </c>
      <c r="AB300" s="5" t="str">
        <f>FIXED(EXP('WinBUGS output'!O299),2)</f>
        <v>1.23</v>
      </c>
    </row>
    <row r="301" spans="1:28" x14ac:dyDescent="0.25">
      <c r="A301">
        <v>15</v>
      </c>
      <c r="B301">
        <v>26</v>
      </c>
      <c r="C301" s="5" t="str">
        <f>VLOOKUP(A301,'WinBUGS output'!A:C,3,FALSE)</f>
        <v>Computerised-problem solving therapy with support</v>
      </c>
      <c r="D301" s="5" t="str">
        <f>VLOOKUP(B301,'WinBUGS output'!A:C,3,FALSE)</f>
        <v>CBT individual (over 15 sessions) + amitriptyline</v>
      </c>
      <c r="E301" s="5" t="str">
        <f>FIXED('WinBUGS output'!N300,2)</f>
        <v>-3.34</v>
      </c>
      <c r="F301" s="5" t="str">
        <f>FIXED('WinBUGS output'!M300,2)</f>
        <v>-7.71</v>
      </c>
      <c r="G301" s="5" t="str">
        <f>FIXED('WinBUGS output'!O300,2)</f>
        <v>0.31</v>
      </c>
      <c r="H301"/>
      <c r="I301"/>
      <c r="J301"/>
      <c r="X301" s="5" t="str">
        <f t="shared" si="14"/>
        <v>Computerised-problem solving therapy with support</v>
      </c>
      <c r="Y301" s="5" t="str">
        <f t="shared" si="15"/>
        <v>CBT individual (over 15 sessions) + amitriptyline</v>
      </c>
      <c r="Z301" s="5" t="str">
        <f>FIXED(EXP('WinBUGS output'!N300),2)</f>
        <v>0.04</v>
      </c>
      <c r="AA301" s="5" t="str">
        <f>FIXED(EXP('WinBUGS output'!M300),2)</f>
        <v>0.00</v>
      </c>
      <c r="AB301" s="5" t="str">
        <f>FIXED(EXP('WinBUGS output'!O300),2)</f>
        <v>1.36</v>
      </c>
    </row>
    <row r="302" spans="1:28" x14ac:dyDescent="0.25">
      <c r="A302">
        <v>15</v>
      </c>
      <c r="B302">
        <v>27</v>
      </c>
      <c r="C302" s="5" t="str">
        <f>VLOOKUP(A302,'WinBUGS output'!A:C,3,FALSE)</f>
        <v>Computerised-problem solving therapy with support</v>
      </c>
      <c r="D302" s="5" t="str">
        <f>VLOOKUP(B302,'WinBUGS output'!A:C,3,FALSE)</f>
        <v>Short-term psychodynamic psychotherapy individual + any TCA</v>
      </c>
      <c r="E302" s="5" t="str">
        <f>FIXED('WinBUGS output'!N301,2)</f>
        <v>-3.43</v>
      </c>
      <c r="F302" s="5" t="str">
        <f>FIXED('WinBUGS output'!M301,2)</f>
        <v>-8.05</v>
      </c>
      <c r="G302" s="5" t="str">
        <f>FIXED('WinBUGS output'!O301,2)</f>
        <v>0.60</v>
      </c>
      <c r="H302"/>
      <c r="I302"/>
      <c r="J302"/>
      <c r="X302" s="5" t="str">
        <f t="shared" si="14"/>
        <v>Computerised-problem solving therapy with support</v>
      </c>
      <c r="Y302" s="5" t="str">
        <f t="shared" si="15"/>
        <v>Short-term psychodynamic psychotherapy individual + any TCA</v>
      </c>
      <c r="Z302" s="5" t="str">
        <f>FIXED(EXP('WinBUGS output'!N301),2)</f>
        <v>0.03</v>
      </c>
      <c r="AA302" s="5" t="str">
        <f>FIXED(EXP('WinBUGS output'!M301),2)</f>
        <v>0.00</v>
      </c>
      <c r="AB302" s="5" t="str">
        <f>FIXED(EXP('WinBUGS output'!O301),2)</f>
        <v>1.82</v>
      </c>
    </row>
    <row r="303" spans="1:28" x14ac:dyDescent="0.25">
      <c r="A303">
        <v>15</v>
      </c>
      <c r="B303">
        <v>28</v>
      </c>
      <c r="C303" s="5" t="str">
        <f>VLOOKUP(A303,'WinBUGS output'!A:C,3,FALSE)</f>
        <v>Computerised-problem solving therapy with support</v>
      </c>
      <c r="D303" s="5" t="str">
        <f>VLOOKUP(B303,'WinBUGS output'!A:C,3,FALSE)</f>
        <v>Long-term psychodynamic psychotherapy individual + fluoxetine</v>
      </c>
      <c r="E303" s="5" t="str">
        <f>FIXED('WinBUGS output'!N302,2)</f>
        <v>-2.02</v>
      </c>
      <c r="F303" s="5" t="str">
        <f>FIXED('WinBUGS output'!M302,2)</f>
        <v>-6.65</v>
      </c>
      <c r="G303" s="5" t="str">
        <f>FIXED('WinBUGS output'!O302,2)</f>
        <v>1.87</v>
      </c>
      <c r="H303"/>
      <c r="I303"/>
      <c r="J303"/>
      <c r="X303" s="5" t="str">
        <f t="shared" si="14"/>
        <v>Computerised-problem solving therapy with support</v>
      </c>
      <c r="Y303" s="5" t="str">
        <f t="shared" si="15"/>
        <v>Long-term psychodynamic psychotherapy individual + fluoxetine</v>
      </c>
      <c r="Z303" s="5" t="str">
        <f>FIXED(EXP('WinBUGS output'!N302),2)</f>
        <v>0.13</v>
      </c>
      <c r="AA303" s="5" t="str">
        <f>FIXED(EXP('WinBUGS output'!M302),2)</f>
        <v>0.00</v>
      </c>
      <c r="AB303" s="5" t="str">
        <f>FIXED(EXP('WinBUGS output'!O302),2)</f>
        <v>6.49</v>
      </c>
    </row>
    <row r="304" spans="1:28" x14ac:dyDescent="0.25">
      <c r="A304">
        <v>16</v>
      </c>
      <c r="B304">
        <v>17</v>
      </c>
      <c r="C304" s="5" t="str">
        <f>VLOOKUP(A304,'WinBUGS output'!A:C,3,FALSE)</f>
        <v>Computerised-CBT (CCBT)</v>
      </c>
      <c r="D304" s="5" t="str">
        <f>VLOOKUP(B304,'WinBUGS output'!A:C,3,FALSE)</f>
        <v>Computerised-CBT (CCBT) + TAU</v>
      </c>
      <c r="E304" s="5" t="str">
        <f>FIXED('WinBUGS output'!N303,2)</f>
        <v>-0.11</v>
      </c>
      <c r="F304" s="5" t="str">
        <f>FIXED('WinBUGS output'!M303,2)</f>
        <v>-1.00</v>
      </c>
      <c r="G304" s="5" t="str">
        <f>FIXED('WinBUGS output'!O303,2)</f>
        <v>0.60</v>
      </c>
      <c r="H304" t="s">
        <v>793</v>
      </c>
      <c r="I304" t="s">
        <v>794</v>
      </c>
      <c r="J304" t="s">
        <v>795</v>
      </c>
      <c r="X304" s="5" t="str">
        <f t="shared" si="14"/>
        <v>Computerised-CBT (CCBT)</v>
      </c>
      <c r="Y304" s="5" t="str">
        <f t="shared" si="15"/>
        <v>Computerised-CBT (CCBT) + TAU</v>
      </c>
      <c r="Z304" s="5" t="str">
        <f>FIXED(EXP('WinBUGS output'!N303),2)</f>
        <v>0.89</v>
      </c>
      <c r="AA304" s="5" t="str">
        <f>FIXED(EXP('WinBUGS output'!M303),2)</f>
        <v>0.37</v>
      </c>
      <c r="AB304" s="5" t="str">
        <f>FIXED(EXP('WinBUGS output'!O303),2)</f>
        <v>1.82</v>
      </c>
    </row>
    <row r="305" spans="1:28" x14ac:dyDescent="0.25">
      <c r="A305">
        <v>16</v>
      </c>
      <c r="B305">
        <v>18</v>
      </c>
      <c r="C305" s="5" t="str">
        <f>VLOOKUP(A305,'WinBUGS output'!A:C,3,FALSE)</f>
        <v>Computerised-CBT (CCBT)</v>
      </c>
      <c r="D305" s="5" t="str">
        <f>VLOOKUP(B305,'WinBUGS output'!A:C,3,FALSE)</f>
        <v>Computerised-problem solving therapy</v>
      </c>
      <c r="E305" s="5" t="str">
        <f>FIXED('WinBUGS output'!N304,2)</f>
        <v>-0.05</v>
      </c>
      <c r="F305" s="5" t="str">
        <f>FIXED('WinBUGS output'!M304,2)</f>
        <v>-0.87</v>
      </c>
      <c r="G305" s="5" t="str">
        <f>FIXED('WinBUGS output'!O304,2)</f>
        <v>0.70</v>
      </c>
      <c r="H305" t="s">
        <v>742</v>
      </c>
      <c r="I305" t="s">
        <v>796</v>
      </c>
      <c r="J305" t="s">
        <v>797</v>
      </c>
      <c r="X305" s="5" t="str">
        <f t="shared" si="14"/>
        <v>Computerised-CBT (CCBT)</v>
      </c>
      <c r="Y305" s="5" t="str">
        <f t="shared" si="15"/>
        <v>Computerised-problem solving therapy</v>
      </c>
      <c r="Z305" s="5" t="str">
        <f>FIXED(EXP('WinBUGS output'!N304),2)</f>
        <v>0.95</v>
      </c>
      <c r="AA305" s="5" t="str">
        <f>FIXED(EXP('WinBUGS output'!M304),2)</f>
        <v>0.42</v>
      </c>
      <c r="AB305" s="5" t="str">
        <f>FIXED(EXP('WinBUGS output'!O304),2)</f>
        <v>2.01</v>
      </c>
    </row>
    <row r="306" spans="1:28" x14ac:dyDescent="0.25">
      <c r="A306">
        <v>16</v>
      </c>
      <c r="B306">
        <v>19</v>
      </c>
      <c r="C306" s="5" t="str">
        <f>VLOOKUP(A306,'WinBUGS output'!A:C,3,FALSE)</f>
        <v>Computerised-CBT (CCBT)</v>
      </c>
      <c r="D306" s="5" t="str">
        <f>VLOOKUP(B306,'WinBUGS output'!A:C,3,FALSE)</f>
        <v>Interpersonal psychotherapy (IPT)</v>
      </c>
      <c r="E306" s="5" t="str">
        <f>FIXED('WinBUGS output'!N305,2)</f>
        <v>0.92</v>
      </c>
      <c r="F306" s="5" t="str">
        <f>FIXED('WinBUGS output'!M305,2)</f>
        <v>-1.43</v>
      </c>
      <c r="G306" s="5" t="str">
        <f>FIXED('WinBUGS output'!O305,2)</f>
        <v>3.31</v>
      </c>
      <c r="H306"/>
      <c r="I306"/>
      <c r="J306"/>
      <c r="X306" s="5" t="str">
        <f t="shared" si="14"/>
        <v>Computerised-CBT (CCBT)</v>
      </c>
      <c r="Y306" s="5" t="str">
        <f t="shared" si="15"/>
        <v>Interpersonal psychotherapy (IPT)</v>
      </c>
      <c r="Z306" s="5" t="str">
        <f>FIXED(EXP('WinBUGS output'!N305),2)</f>
        <v>2.52</v>
      </c>
      <c r="AA306" s="5" t="str">
        <f>FIXED(EXP('WinBUGS output'!M305),2)</f>
        <v>0.24</v>
      </c>
      <c r="AB306" s="5" t="str">
        <f>FIXED(EXP('WinBUGS output'!O305),2)</f>
        <v>27.28</v>
      </c>
    </row>
    <row r="307" spans="1:28" x14ac:dyDescent="0.25">
      <c r="A307">
        <v>16</v>
      </c>
      <c r="B307">
        <v>20</v>
      </c>
      <c r="C307" s="5" t="str">
        <f>VLOOKUP(A307,'WinBUGS output'!A:C,3,FALSE)</f>
        <v>Computerised-CBT (CCBT)</v>
      </c>
      <c r="D307" s="5" t="str">
        <f>VLOOKUP(B307,'WinBUGS output'!A:C,3,FALSE)</f>
        <v>Behavioural activation (BA)</v>
      </c>
      <c r="E307" s="5" t="str">
        <f>FIXED('WinBUGS output'!N306,2)</f>
        <v>0.76</v>
      </c>
      <c r="F307" s="5" t="str">
        <f>FIXED('WinBUGS output'!M306,2)</f>
        <v>-0.99</v>
      </c>
      <c r="G307" s="5" t="str">
        <f>FIXED('WinBUGS output'!O306,2)</f>
        <v>2.60</v>
      </c>
      <c r="H307"/>
      <c r="I307"/>
      <c r="J307"/>
      <c r="X307" s="5" t="str">
        <f t="shared" si="14"/>
        <v>Computerised-CBT (CCBT)</v>
      </c>
      <c r="Y307" s="5" t="str">
        <f t="shared" si="15"/>
        <v>Behavioural activation (BA)</v>
      </c>
      <c r="Z307" s="5" t="str">
        <f>FIXED(EXP('WinBUGS output'!N306),2)</f>
        <v>2.14</v>
      </c>
      <c r="AA307" s="5" t="str">
        <f>FIXED(EXP('WinBUGS output'!M306),2)</f>
        <v>0.37</v>
      </c>
      <c r="AB307" s="5" t="str">
        <f>FIXED(EXP('WinBUGS output'!O306),2)</f>
        <v>13.48</v>
      </c>
    </row>
    <row r="308" spans="1:28" x14ac:dyDescent="0.25">
      <c r="A308">
        <v>16</v>
      </c>
      <c r="B308">
        <v>21</v>
      </c>
      <c r="C308" s="5" t="str">
        <f>VLOOKUP(A308,'WinBUGS output'!A:C,3,FALSE)</f>
        <v>Computerised-CBT (CCBT)</v>
      </c>
      <c r="D308" s="5" t="str">
        <f>VLOOKUP(B308,'WinBUGS output'!A:C,3,FALSE)</f>
        <v>Behavioural activation (BA) + TAU</v>
      </c>
      <c r="E308" s="5" t="str">
        <f>FIXED('WinBUGS output'!N307,2)</f>
        <v>0.79</v>
      </c>
      <c r="F308" s="5" t="str">
        <f>FIXED('WinBUGS output'!M307,2)</f>
        <v>-1.03</v>
      </c>
      <c r="G308" s="5" t="str">
        <f>FIXED('WinBUGS output'!O307,2)</f>
        <v>2.68</v>
      </c>
      <c r="H308"/>
      <c r="I308"/>
      <c r="J308"/>
      <c r="X308" s="5" t="str">
        <f t="shared" si="14"/>
        <v>Computerised-CBT (CCBT)</v>
      </c>
      <c r="Y308" s="5" t="str">
        <f t="shared" si="15"/>
        <v>Behavioural activation (BA) + TAU</v>
      </c>
      <c r="Z308" s="5" t="str">
        <f>FIXED(EXP('WinBUGS output'!N307),2)</f>
        <v>2.20</v>
      </c>
      <c r="AA308" s="5" t="str">
        <f>FIXED(EXP('WinBUGS output'!M307),2)</f>
        <v>0.36</v>
      </c>
      <c r="AB308" s="5" t="str">
        <f>FIXED(EXP('WinBUGS output'!O307),2)</f>
        <v>14.64</v>
      </c>
    </row>
    <row r="309" spans="1:28" x14ac:dyDescent="0.25">
      <c r="A309">
        <v>16</v>
      </c>
      <c r="B309">
        <v>22</v>
      </c>
      <c r="C309" s="5" t="str">
        <f>VLOOKUP(A309,'WinBUGS output'!A:C,3,FALSE)</f>
        <v>Computerised-CBT (CCBT)</v>
      </c>
      <c r="D309" s="5" t="str">
        <f>VLOOKUP(B309,'WinBUGS output'!A:C,3,FALSE)</f>
        <v>CBT individual (under 15 sessions) + TAU</v>
      </c>
      <c r="E309" s="5" t="str">
        <f>FIXED('WinBUGS output'!N308,2)</f>
        <v>0.74</v>
      </c>
      <c r="F309" s="5" t="str">
        <f>FIXED('WinBUGS output'!M308,2)</f>
        <v>-1.03</v>
      </c>
      <c r="G309" s="5" t="str">
        <f>FIXED('WinBUGS output'!O308,2)</f>
        <v>2.53</v>
      </c>
      <c r="H309"/>
      <c r="I309"/>
      <c r="J309"/>
      <c r="X309" s="5" t="str">
        <f t="shared" si="14"/>
        <v>Computerised-CBT (CCBT)</v>
      </c>
      <c r="Y309" s="5" t="str">
        <f t="shared" si="15"/>
        <v>CBT individual (under 15 sessions) + TAU</v>
      </c>
      <c r="Z309" s="5" t="str">
        <f>FIXED(EXP('WinBUGS output'!N308),2)</f>
        <v>2.09</v>
      </c>
      <c r="AA309" s="5" t="str">
        <f>FIXED(EXP('WinBUGS output'!M308),2)</f>
        <v>0.36</v>
      </c>
      <c r="AB309" s="5" t="str">
        <f>FIXED(EXP('WinBUGS output'!O308),2)</f>
        <v>12.60</v>
      </c>
    </row>
    <row r="310" spans="1:28" x14ac:dyDescent="0.25">
      <c r="A310">
        <v>16</v>
      </c>
      <c r="B310">
        <v>23</v>
      </c>
      <c r="C310" s="5" t="str">
        <f>VLOOKUP(A310,'WinBUGS output'!A:C,3,FALSE)</f>
        <v>Computerised-CBT (CCBT)</v>
      </c>
      <c r="D310" s="5" t="str">
        <f>VLOOKUP(B310,'WinBUGS output'!A:C,3,FALSE)</f>
        <v>CBT individual (over 15 sessions)</v>
      </c>
      <c r="E310" s="5" t="str">
        <f>FIXED('WinBUGS output'!N309,2)</f>
        <v>0.90</v>
      </c>
      <c r="F310" s="5" t="str">
        <f>FIXED('WinBUGS output'!M309,2)</f>
        <v>-0.95</v>
      </c>
      <c r="G310" s="5" t="str">
        <f>FIXED('WinBUGS output'!O309,2)</f>
        <v>2.79</v>
      </c>
      <c r="H310"/>
      <c r="I310"/>
      <c r="J310"/>
      <c r="X310" s="5" t="str">
        <f t="shared" si="14"/>
        <v>Computerised-CBT (CCBT)</v>
      </c>
      <c r="Y310" s="5" t="str">
        <f t="shared" si="15"/>
        <v>CBT individual (over 15 sessions)</v>
      </c>
      <c r="Z310" s="5" t="str">
        <f>FIXED(EXP('WinBUGS output'!N309),2)</f>
        <v>2.47</v>
      </c>
      <c r="AA310" s="5" t="str">
        <f>FIXED(EXP('WinBUGS output'!M309),2)</f>
        <v>0.39</v>
      </c>
      <c r="AB310" s="5" t="str">
        <f>FIXED(EXP('WinBUGS output'!O309),2)</f>
        <v>16.22</v>
      </c>
    </row>
    <row r="311" spans="1:28" x14ac:dyDescent="0.25">
      <c r="A311">
        <v>16</v>
      </c>
      <c r="B311">
        <v>24</v>
      </c>
      <c r="C311" s="5" t="str">
        <f>VLOOKUP(A311,'WinBUGS output'!A:C,3,FALSE)</f>
        <v>Computerised-CBT (CCBT)</v>
      </c>
      <c r="D311" s="5" t="str">
        <f>VLOOKUP(B311,'WinBUGS output'!A:C,3,FALSE)</f>
        <v>CBT group (over 15 sessions) + TAU</v>
      </c>
      <c r="E311" s="5" t="str">
        <f>FIXED('WinBUGS output'!N310,2)</f>
        <v>0.44</v>
      </c>
      <c r="F311" s="5" t="str">
        <f>FIXED('WinBUGS output'!M310,2)</f>
        <v>-1.63</v>
      </c>
      <c r="G311" s="5" t="str">
        <f>FIXED('WinBUGS output'!O310,2)</f>
        <v>2.56</v>
      </c>
      <c r="H311"/>
      <c r="I311"/>
      <c r="J311"/>
      <c r="X311" s="5" t="str">
        <f t="shared" si="14"/>
        <v>Computerised-CBT (CCBT)</v>
      </c>
      <c r="Y311" s="5" t="str">
        <f t="shared" si="15"/>
        <v>CBT group (over 15 sessions) + TAU</v>
      </c>
      <c r="Z311" s="5" t="str">
        <f>FIXED(EXP('WinBUGS output'!N310),2)</f>
        <v>1.55</v>
      </c>
      <c r="AA311" s="5" t="str">
        <f>FIXED(EXP('WinBUGS output'!M310),2)</f>
        <v>0.20</v>
      </c>
      <c r="AB311" s="5" t="str">
        <f>FIXED(EXP('WinBUGS output'!O310),2)</f>
        <v>12.90</v>
      </c>
    </row>
    <row r="312" spans="1:28" x14ac:dyDescent="0.25">
      <c r="A312">
        <v>16</v>
      </c>
      <c r="B312">
        <v>25</v>
      </c>
      <c r="C312" s="5" t="str">
        <f>VLOOKUP(A312,'WinBUGS output'!A:C,3,FALSE)</f>
        <v>Computerised-CBT (CCBT)</v>
      </c>
      <c r="D312" s="5" t="str">
        <f>VLOOKUP(B312,'WinBUGS output'!A:C,3,FALSE)</f>
        <v>CBT individual (under 15 sessions) + escitalopram</v>
      </c>
      <c r="E312" s="5" t="str">
        <f>FIXED('WinBUGS output'!N311,2)</f>
        <v>-1.02</v>
      </c>
      <c r="F312" s="5" t="str">
        <f>FIXED('WinBUGS output'!M311,2)</f>
        <v>-3.50</v>
      </c>
      <c r="G312" s="5" t="str">
        <f>FIXED('WinBUGS output'!O311,2)</f>
        <v>1.52</v>
      </c>
      <c r="H312"/>
      <c r="I312"/>
      <c r="J312"/>
      <c r="X312" s="5" t="str">
        <f t="shared" si="14"/>
        <v>Computerised-CBT (CCBT)</v>
      </c>
      <c r="Y312" s="5" t="str">
        <f t="shared" si="15"/>
        <v>CBT individual (under 15 sessions) + escitalopram</v>
      </c>
      <c r="Z312" s="5" t="str">
        <f>FIXED(EXP('WinBUGS output'!N311),2)</f>
        <v>0.36</v>
      </c>
      <c r="AA312" s="5" t="str">
        <f>FIXED(EXP('WinBUGS output'!M311),2)</f>
        <v>0.03</v>
      </c>
      <c r="AB312" s="5" t="str">
        <f>FIXED(EXP('WinBUGS output'!O311),2)</f>
        <v>4.56</v>
      </c>
    </row>
    <row r="313" spans="1:28" x14ac:dyDescent="0.25">
      <c r="A313">
        <v>16</v>
      </c>
      <c r="B313">
        <v>26</v>
      </c>
      <c r="C313" s="5" t="str">
        <f>VLOOKUP(A313,'WinBUGS output'!A:C,3,FALSE)</f>
        <v>Computerised-CBT (CCBT)</v>
      </c>
      <c r="D313" s="5" t="str">
        <f>VLOOKUP(B313,'WinBUGS output'!A:C,3,FALSE)</f>
        <v>CBT individual (over 15 sessions) + amitriptyline</v>
      </c>
      <c r="E313" s="5" t="str">
        <f>FIXED('WinBUGS output'!N312,2)</f>
        <v>-0.88</v>
      </c>
      <c r="F313" s="5" t="str">
        <f>FIXED('WinBUGS output'!M312,2)</f>
        <v>-3.34</v>
      </c>
      <c r="G313" s="5" t="str">
        <f>FIXED('WinBUGS output'!O312,2)</f>
        <v>1.59</v>
      </c>
      <c r="H313"/>
      <c r="I313"/>
      <c r="J313"/>
      <c r="X313" s="5" t="str">
        <f t="shared" si="14"/>
        <v>Computerised-CBT (CCBT)</v>
      </c>
      <c r="Y313" s="5" t="str">
        <f t="shared" si="15"/>
        <v>CBT individual (over 15 sessions) + amitriptyline</v>
      </c>
      <c r="Z313" s="5" t="str">
        <f>FIXED(EXP('WinBUGS output'!N312),2)</f>
        <v>0.41</v>
      </c>
      <c r="AA313" s="5" t="str">
        <f>FIXED(EXP('WinBUGS output'!M312),2)</f>
        <v>0.04</v>
      </c>
      <c r="AB313" s="5" t="str">
        <f>FIXED(EXP('WinBUGS output'!O312),2)</f>
        <v>4.91</v>
      </c>
    </row>
    <row r="314" spans="1:28" x14ac:dyDescent="0.25">
      <c r="A314">
        <v>16</v>
      </c>
      <c r="B314">
        <v>27</v>
      </c>
      <c r="C314" s="5" t="str">
        <f>VLOOKUP(A314,'WinBUGS output'!A:C,3,FALSE)</f>
        <v>Computerised-CBT (CCBT)</v>
      </c>
      <c r="D314" s="5" t="str">
        <f>VLOOKUP(B314,'WinBUGS output'!A:C,3,FALSE)</f>
        <v>Short-term psychodynamic psychotherapy individual + any TCA</v>
      </c>
      <c r="E314" s="5" t="str">
        <f>FIXED('WinBUGS output'!N313,2)</f>
        <v>-0.96</v>
      </c>
      <c r="F314" s="5" t="str">
        <f>FIXED('WinBUGS output'!M313,2)</f>
        <v>-3.91</v>
      </c>
      <c r="G314" s="5" t="str">
        <f>FIXED('WinBUGS output'!O313,2)</f>
        <v>2.07</v>
      </c>
      <c r="H314"/>
      <c r="I314"/>
      <c r="J314"/>
      <c r="X314" s="5" t="str">
        <f t="shared" si="14"/>
        <v>Computerised-CBT (CCBT)</v>
      </c>
      <c r="Y314" s="5" t="str">
        <f t="shared" si="15"/>
        <v>Short-term psychodynamic psychotherapy individual + any TCA</v>
      </c>
      <c r="Z314" s="5" t="str">
        <f>FIXED(EXP('WinBUGS output'!N313),2)</f>
        <v>0.38</v>
      </c>
      <c r="AA314" s="5" t="str">
        <f>FIXED(EXP('WinBUGS output'!M313),2)</f>
        <v>0.02</v>
      </c>
      <c r="AB314" s="5" t="str">
        <f>FIXED(EXP('WinBUGS output'!O313),2)</f>
        <v>7.91</v>
      </c>
    </row>
    <row r="315" spans="1:28" x14ac:dyDescent="0.25">
      <c r="A315">
        <v>16</v>
      </c>
      <c r="B315">
        <v>28</v>
      </c>
      <c r="C315" s="5" t="str">
        <f>VLOOKUP(A315,'WinBUGS output'!A:C,3,FALSE)</f>
        <v>Computerised-CBT (CCBT)</v>
      </c>
      <c r="D315" s="5" t="str">
        <f>VLOOKUP(B315,'WinBUGS output'!A:C,3,FALSE)</f>
        <v>Long-term psychodynamic psychotherapy individual + fluoxetine</v>
      </c>
      <c r="E315" s="5" t="str">
        <f>FIXED('WinBUGS output'!N314,2)</f>
        <v>0.45</v>
      </c>
      <c r="F315" s="5" t="str">
        <f>FIXED('WinBUGS output'!M314,2)</f>
        <v>-2.40</v>
      </c>
      <c r="G315" s="5" t="str">
        <f>FIXED('WinBUGS output'!O314,2)</f>
        <v>3.26</v>
      </c>
      <c r="H315"/>
      <c r="I315"/>
      <c r="J315"/>
      <c r="X315" s="5" t="str">
        <f t="shared" si="14"/>
        <v>Computerised-CBT (CCBT)</v>
      </c>
      <c r="Y315" s="5" t="str">
        <f t="shared" si="15"/>
        <v>Long-term psychodynamic psychotherapy individual + fluoxetine</v>
      </c>
      <c r="Z315" s="5" t="str">
        <f>FIXED(EXP('WinBUGS output'!N314),2)</f>
        <v>1.56</v>
      </c>
      <c r="AA315" s="5" t="str">
        <f>FIXED(EXP('WinBUGS output'!M314),2)</f>
        <v>0.09</v>
      </c>
      <c r="AB315" s="5" t="str">
        <f>FIXED(EXP('WinBUGS output'!O314),2)</f>
        <v>26.13</v>
      </c>
    </row>
    <row r="316" spans="1:28" x14ac:dyDescent="0.25">
      <c r="A316">
        <v>17</v>
      </c>
      <c r="B316">
        <v>18</v>
      </c>
      <c r="C316" s="5" t="str">
        <f>VLOOKUP(A316,'WinBUGS output'!A:C,3,FALSE)</f>
        <v>Computerised-CBT (CCBT) + TAU</v>
      </c>
      <c r="D316" s="5" t="str">
        <f>VLOOKUP(B316,'WinBUGS output'!A:C,3,FALSE)</f>
        <v>Computerised-problem solving therapy</v>
      </c>
      <c r="E316" s="5" t="str">
        <f>FIXED('WinBUGS output'!N315,2)</f>
        <v>0.06</v>
      </c>
      <c r="F316" s="5" t="str">
        <f>FIXED('WinBUGS output'!M315,2)</f>
        <v>-0.79</v>
      </c>
      <c r="G316" s="5" t="str">
        <f>FIXED('WinBUGS output'!O315,2)</f>
        <v>1.03</v>
      </c>
      <c r="H316"/>
      <c r="I316"/>
      <c r="J316"/>
      <c r="X316" s="5" t="str">
        <f t="shared" si="14"/>
        <v>Computerised-CBT (CCBT) + TAU</v>
      </c>
      <c r="Y316" s="5" t="str">
        <f t="shared" si="15"/>
        <v>Computerised-problem solving therapy</v>
      </c>
      <c r="Z316" s="5" t="str">
        <f>FIXED(EXP('WinBUGS output'!N315),2)</f>
        <v>1.06</v>
      </c>
      <c r="AA316" s="5" t="str">
        <f>FIXED(EXP('WinBUGS output'!M315),2)</f>
        <v>0.45</v>
      </c>
      <c r="AB316" s="5" t="str">
        <f>FIXED(EXP('WinBUGS output'!O315),2)</f>
        <v>2.81</v>
      </c>
    </row>
    <row r="317" spans="1:28" x14ac:dyDescent="0.25">
      <c r="A317">
        <v>17</v>
      </c>
      <c r="B317">
        <v>19</v>
      </c>
      <c r="C317" s="5" t="str">
        <f>VLOOKUP(A317,'WinBUGS output'!A:C,3,FALSE)</f>
        <v>Computerised-CBT (CCBT) + TAU</v>
      </c>
      <c r="D317" s="5" t="str">
        <f>VLOOKUP(B317,'WinBUGS output'!A:C,3,FALSE)</f>
        <v>Interpersonal psychotherapy (IPT)</v>
      </c>
      <c r="E317" s="5" t="str">
        <f>FIXED('WinBUGS output'!N316,2)</f>
        <v>1.08</v>
      </c>
      <c r="F317" s="5" t="str">
        <f>FIXED('WinBUGS output'!M316,2)</f>
        <v>-1.30</v>
      </c>
      <c r="G317" s="5" t="str">
        <f>FIXED('WinBUGS output'!O316,2)</f>
        <v>3.45</v>
      </c>
      <c r="H317"/>
      <c r="I317"/>
      <c r="J317"/>
      <c r="X317" s="5" t="str">
        <f t="shared" si="14"/>
        <v>Computerised-CBT (CCBT) + TAU</v>
      </c>
      <c r="Y317" s="5" t="str">
        <f t="shared" si="15"/>
        <v>Interpersonal psychotherapy (IPT)</v>
      </c>
      <c r="Z317" s="5" t="str">
        <f>FIXED(EXP('WinBUGS output'!N316),2)</f>
        <v>2.93</v>
      </c>
      <c r="AA317" s="5" t="str">
        <f>FIXED(EXP('WinBUGS output'!M316),2)</f>
        <v>0.27</v>
      </c>
      <c r="AB317" s="5" t="str">
        <f>FIXED(EXP('WinBUGS output'!O316),2)</f>
        <v>31.34</v>
      </c>
    </row>
    <row r="318" spans="1:28" x14ac:dyDescent="0.25">
      <c r="A318">
        <v>17</v>
      </c>
      <c r="B318">
        <v>20</v>
      </c>
      <c r="C318" s="5" t="str">
        <f>VLOOKUP(A318,'WinBUGS output'!A:C,3,FALSE)</f>
        <v>Computerised-CBT (CCBT) + TAU</v>
      </c>
      <c r="D318" s="5" t="str">
        <f>VLOOKUP(B318,'WinBUGS output'!A:C,3,FALSE)</f>
        <v>Behavioural activation (BA)</v>
      </c>
      <c r="E318" s="5" t="str">
        <f>FIXED('WinBUGS output'!N317,2)</f>
        <v>0.91</v>
      </c>
      <c r="F318" s="5" t="str">
        <f>FIXED('WinBUGS output'!M317,2)</f>
        <v>-0.86</v>
      </c>
      <c r="G318" s="5" t="str">
        <f>FIXED('WinBUGS output'!O317,2)</f>
        <v>2.74</v>
      </c>
      <c r="H318"/>
      <c r="I318"/>
      <c r="J318"/>
      <c r="X318" s="5" t="str">
        <f t="shared" si="14"/>
        <v>Computerised-CBT (CCBT) + TAU</v>
      </c>
      <c r="Y318" s="5" t="str">
        <f t="shared" si="15"/>
        <v>Behavioural activation (BA)</v>
      </c>
      <c r="Z318" s="5" t="str">
        <f>FIXED(EXP('WinBUGS output'!N317),2)</f>
        <v>2.48</v>
      </c>
      <c r="AA318" s="5" t="str">
        <f>FIXED(EXP('WinBUGS output'!M317),2)</f>
        <v>0.42</v>
      </c>
      <c r="AB318" s="5" t="str">
        <f>FIXED(EXP('WinBUGS output'!O317),2)</f>
        <v>15.52</v>
      </c>
    </row>
    <row r="319" spans="1:28" x14ac:dyDescent="0.25">
      <c r="A319">
        <v>17</v>
      </c>
      <c r="B319">
        <v>21</v>
      </c>
      <c r="C319" s="5" t="str">
        <f>VLOOKUP(A319,'WinBUGS output'!A:C,3,FALSE)</f>
        <v>Computerised-CBT (CCBT) + TAU</v>
      </c>
      <c r="D319" s="5" t="str">
        <f>VLOOKUP(B319,'WinBUGS output'!A:C,3,FALSE)</f>
        <v>Behavioural activation (BA) + TAU</v>
      </c>
      <c r="E319" s="5" t="str">
        <f>FIXED('WinBUGS output'!N318,2)</f>
        <v>0.94</v>
      </c>
      <c r="F319" s="5" t="str">
        <f>FIXED('WinBUGS output'!M318,2)</f>
        <v>-0.89</v>
      </c>
      <c r="G319" s="5" t="str">
        <f>FIXED('WinBUGS output'!O318,2)</f>
        <v>2.83</v>
      </c>
      <c r="H319"/>
      <c r="I319"/>
      <c r="J319"/>
      <c r="X319" s="5" t="str">
        <f t="shared" si="14"/>
        <v>Computerised-CBT (CCBT) + TAU</v>
      </c>
      <c r="Y319" s="5" t="str">
        <f t="shared" si="15"/>
        <v>Behavioural activation (BA) + TAU</v>
      </c>
      <c r="Z319" s="5" t="str">
        <f>FIXED(EXP('WinBUGS output'!N318),2)</f>
        <v>2.55</v>
      </c>
      <c r="AA319" s="5" t="str">
        <f>FIXED(EXP('WinBUGS output'!M318),2)</f>
        <v>0.41</v>
      </c>
      <c r="AB319" s="5" t="str">
        <f>FIXED(EXP('WinBUGS output'!O318),2)</f>
        <v>16.86</v>
      </c>
    </row>
    <row r="320" spans="1:28" x14ac:dyDescent="0.25">
      <c r="A320">
        <v>17</v>
      </c>
      <c r="B320">
        <v>22</v>
      </c>
      <c r="C320" s="5" t="str">
        <f>VLOOKUP(A320,'WinBUGS output'!A:C,3,FALSE)</f>
        <v>Computerised-CBT (CCBT) + TAU</v>
      </c>
      <c r="D320" s="5" t="str">
        <f>VLOOKUP(B320,'WinBUGS output'!A:C,3,FALSE)</f>
        <v>CBT individual (under 15 sessions) + TAU</v>
      </c>
      <c r="E320" s="5" t="str">
        <f>FIXED('WinBUGS output'!N319,2)</f>
        <v>0.89</v>
      </c>
      <c r="F320" s="5" t="str">
        <f>FIXED('WinBUGS output'!M319,2)</f>
        <v>-0.89</v>
      </c>
      <c r="G320" s="5" t="str">
        <f>FIXED('WinBUGS output'!O319,2)</f>
        <v>2.67</v>
      </c>
      <c r="H320"/>
      <c r="I320"/>
      <c r="J320"/>
      <c r="X320" s="5" t="str">
        <f t="shared" si="14"/>
        <v>Computerised-CBT (CCBT) + TAU</v>
      </c>
      <c r="Y320" s="5" t="str">
        <f t="shared" si="15"/>
        <v>CBT individual (under 15 sessions) + TAU</v>
      </c>
      <c r="Z320" s="5" t="str">
        <f>FIXED(EXP('WinBUGS output'!N319),2)</f>
        <v>2.43</v>
      </c>
      <c r="AA320" s="5" t="str">
        <f>FIXED(EXP('WinBUGS output'!M319),2)</f>
        <v>0.41</v>
      </c>
      <c r="AB320" s="5" t="str">
        <f>FIXED(EXP('WinBUGS output'!O319),2)</f>
        <v>14.41</v>
      </c>
    </row>
    <row r="321" spans="1:28" x14ac:dyDescent="0.25">
      <c r="A321">
        <v>17</v>
      </c>
      <c r="B321">
        <v>23</v>
      </c>
      <c r="C321" s="5" t="str">
        <f>VLOOKUP(A321,'WinBUGS output'!A:C,3,FALSE)</f>
        <v>Computerised-CBT (CCBT) + TAU</v>
      </c>
      <c r="D321" s="5" t="str">
        <f>VLOOKUP(B321,'WinBUGS output'!A:C,3,FALSE)</f>
        <v>CBT individual (over 15 sessions)</v>
      </c>
      <c r="E321" s="5" t="str">
        <f>FIXED('WinBUGS output'!N320,2)</f>
        <v>1.05</v>
      </c>
      <c r="F321" s="5" t="str">
        <f>FIXED('WinBUGS output'!M320,2)</f>
        <v>-0.81</v>
      </c>
      <c r="G321" s="5" t="str">
        <f>FIXED('WinBUGS output'!O320,2)</f>
        <v>2.93</v>
      </c>
      <c r="H321"/>
      <c r="I321"/>
      <c r="J321"/>
      <c r="X321" s="5" t="str">
        <f t="shared" si="14"/>
        <v>Computerised-CBT (CCBT) + TAU</v>
      </c>
      <c r="Y321" s="5" t="str">
        <f t="shared" si="15"/>
        <v>CBT individual (over 15 sessions)</v>
      </c>
      <c r="Z321" s="5" t="str">
        <f>FIXED(EXP('WinBUGS output'!N320),2)</f>
        <v>2.87</v>
      </c>
      <c r="AA321" s="5" t="str">
        <f>FIXED(EXP('WinBUGS output'!M320),2)</f>
        <v>0.44</v>
      </c>
      <c r="AB321" s="5" t="str">
        <f>FIXED(EXP('WinBUGS output'!O320),2)</f>
        <v>18.73</v>
      </c>
    </row>
    <row r="322" spans="1:28" x14ac:dyDescent="0.25">
      <c r="A322">
        <v>17</v>
      </c>
      <c r="B322">
        <v>24</v>
      </c>
      <c r="C322" s="5" t="str">
        <f>VLOOKUP(A322,'WinBUGS output'!A:C,3,FALSE)</f>
        <v>Computerised-CBT (CCBT) + TAU</v>
      </c>
      <c r="D322" s="5" t="str">
        <f>VLOOKUP(B322,'WinBUGS output'!A:C,3,FALSE)</f>
        <v>CBT group (over 15 sessions) + TAU</v>
      </c>
      <c r="E322" s="5" t="str">
        <f>FIXED('WinBUGS output'!N321,2)</f>
        <v>0.59</v>
      </c>
      <c r="F322" s="5" t="str">
        <f>FIXED('WinBUGS output'!M321,2)</f>
        <v>-1.50</v>
      </c>
      <c r="G322" s="5" t="str">
        <f>FIXED('WinBUGS output'!O321,2)</f>
        <v>2.70</v>
      </c>
      <c r="H322"/>
      <c r="I322"/>
      <c r="J322"/>
      <c r="X322" s="5" t="str">
        <f t="shared" si="14"/>
        <v>Computerised-CBT (CCBT) + TAU</v>
      </c>
      <c r="Y322" s="5" t="str">
        <f t="shared" si="15"/>
        <v>CBT group (over 15 sessions) + TAU</v>
      </c>
      <c r="Z322" s="5" t="str">
        <f>FIXED(EXP('WinBUGS output'!N321),2)</f>
        <v>1.81</v>
      </c>
      <c r="AA322" s="5" t="str">
        <f>FIXED(EXP('WinBUGS output'!M321),2)</f>
        <v>0.22</v>
      </c>
      <c r="AB322" s="5" t="str">
        <f>FIXED(EXP('WinBUGS output'!O321),2)</f>
        <v>14.85</v>
      </c>
    </row>
    <row r="323" spans="1:28" x14ac:dyDescent="0.25">
      <c r="A323">
        <v>17</v>
      </c>
      <c r="B323">
        <v>25</v>
      </c>
      <c r="C323" s="5" t="str">
        <f>VLOOKUP(A323,'WinBUGS output'!A:C,3,FALSE)</f>
        <v>Computerised-CBT (CCBT) + TAU</v>
      </c>
      <c r="D323" s="5" t="str">
        <f>VLOOKUP(B323,'WinBUGS output'!A:C,3,FALSE)</f>
        <v>CBT individual (under 15 sessions) + escitalopram</v>
      </c>
      <c r="E323" s="5" t="str">
        <f>FIXED('WinBUGS output'!N322,2)</f>
        <v>-0.87</v>
      </c>
      <c r="F323" s="5" t="str">
        <f>FIXED('WinBUGS output'!M322,2)</f>
        <v>-3.36</v>
      </c>
      <c r="G323" s="5" t="str">
        <f>FIXED('WinBUGS output'!O322,2)</f>
        <v>1.65</v>
      </c>
      <c r="H323"/>
      <c r="I323"/>
      <c r="J323"/>
      <c r="X323" s="5" t="str">
        <f t="shared" si="14"/>
        <v>Computerised-CBT (CCBT) + TAU</v>
      </c>
      <c r="Y323" s="5" t="str">
        <f t="shared" si="15"/>
        <v>CBT individual (under 15 sessions) + escitalopram</v>
      </c>
      <c r="Z323" s="5" t="str">
        <f>FIXED(EXP('WinBUGS output'!N322),2)</f>
        <v>0.42</v>
      </c>
      <c r="AA323" s="5" t="str">
        <f>FIXED(EXP('WinBUGS output'!M322),2)</f>
        <v>0.03</v>
      </c>
      <c r="AB323" s="5" t="str">
        <f>FIXED(EXP('WinBUGS output'!O322),2)</f>
        <v>5.23</v>
      </c>
    </row>
    <row r="324" spans="1:28" x14ac:dyDescent="0.25">
      <c r="A324">
        <v>17</v>
      </c>
      <c r="B324">
        <v>26</v>
      </c>
      <c r="C324" s="5" t="str">
        <f>VLOOKUP(A324,'WinBUGS output'!A:C,3,FALSE)</f>
        <v>Computerised-CBT (CCBT) + TAU</v>
      </c>
      <c r="D324" s="5" t="str">
        <f>VLOOKUP(B324,'WinBUGS output'!A:C,3,FALSE)</f>
        <v>CBT individual (over 15 sessions) + amitriptyline</v>
      </c>
      <c r="E324" s="5" t="str">
        <f>FIXED('WinBUGS output'!N323,2)</f>
        <v>-0.73</v>
      </c>
      <c r="F324" s="5" t="str">
        <f>FIXED('WinBUGS output'!M323,2)</f>
        <v>-3.21</v>
      </c>
      <c r="G324" s="5" t="str">
        <f>FIXED('WinBUGS output'!O323,2)</f>
        <v>1.74</v>
      </c>
      <c r="H324"/>
      <c r="I324"/>
      <c r="J324"/>
      <c r="X324" s="5" t="str">
        <f t="shared" si="14"/>
        <v>Computerised-CBT (CCBT) + TAU</v>
      </c>
      <c r="Y324" s="5" t="str">
        <f t="shared" si="15"/>
        <v>CBT individual (over 15 sessions) + amitriptyline</v>
      </c>
      <c r="Z324" s="5" t="str">
        <f>FIXED(EXP('WinBUGS output'!N323),2)</f>
        <v>0.48</v>
      </c>
      <c r="AA324" s="5" t="str">
        <f>FIXED(EXP('WinBUGS output'!M323),2)</f>
        <v>0.04</v>
      </c>
      <c r="AB324" s="5" t="str">
        <f>FIXED(EXP('WinBUGS output'!O323),2)</f>
        <v>5.69</v>
      </c>
    </row>
    <row r="325" spans="1:28" x14ac:dyDescent="0.25">
      <c r="A325">
        <v>17</v>
      </c>
      <c r="B325">
        <v>27</v>
      </c>
      <c r="C325" s="5" t="str">
        <f>VLOOKUP(A325,'WinBUGS output'!A:C,3,FALSE)</f>
        <v>Computerised-CBT (CCBT) + TAU</v>
      </c>
      <c r="D325" s="5" t="str">
        <f>VLOOKUP(B325,'WinBUGS output'!A:C,3,FALSE)</f>
        <v>Short-term psychodynamic psychotherapy individual + any TCA</v>
      </c>
      <c r="E325" s="5" t="str">
        <f>FIXED('WinBUGS output'!N324,2)</f>
        <v>-0.81</v>
      </c>
      <c r="F325" s="5" t="str">
        <f>FIXED('WinBUGS output'!M324,2)</f>
        <v>-3.78</v>
      </c>
      <c r="G325" s="5" t="str">
        <f>FIXED('WinBUGS output'!O324,2)</f>
        <v>2.22</v>
      </c>
      <c r="H325"/>
      <c r="I325"/>
      <c r="J325"/>
      <c r="X325" s="5" t="str">
        <f t="shared" ref="X325:X381" si="16">C325</f>
        <v>Computerised-CBT (CCBT) + TAU</v>
      </c>
      <c r="Y325" s="5" t="str">
        <f t="shared" ref="Y325:Y381" si="17">D325</f>
        <v>Short-term psychodynamic psychotherapy individual + any TCA</v>
      </c>
      <c r="Z325" s="5" t="str">
        <f>FIXED(EXP('WinBUGS output'!N324),2)</f>
        <v>0.45</v>
      </c>
      <c r="AA325" s="5" t="str">
        <f>FIXED(EXP('WinBUGS output'!M324),2)</f>
        <v>0.02</v>
      </c>
      <c r="AB325" s="5" t="str">
        <f>FIXED(EXP('WinBUGS output'!O324),2)</f>
        <v>9.23</v>
      </c>
    </row>
    <row r="326" spans="1:28" x14ac:dyDescent="0.25">
      <c r="A326">
        <v>17</v>
      </c>
      <c r="B326">
        <v>28</v>
      </c>
      <c r="C326" s="5" t="str">
        <f>VLOOKUP(A326,'WinBUGS output'!A:C,3,FALSE)</f>
        <v>Computerised-CBT (CCBT) + TAU</v>
      </c>
      <c r="D326" s="5" t="str">
        <f>VLOOKUP(B326,'WinBUGS output'!A:C,3,FALSE)</f>
        <v>Long-term psychodynamic psychotherapy individual + fluoxetine</v>
      </c>
      <c r="E326" s="5" t="str">
        <f>FIXED('WinBUGS output'!N325,2)</f>
        <v>0.60</v>
      </c>
      <c r="F326" s="5" t="str">
        <f>FIXED('WinBUGS output'!M325,2)</f>
        <v>-2.26</v>
      </c>
      <c r="G326" s="5" t="str">
        <f>FIXED('WinBUGS output'!O325,2)</f>
        <v>3.41</v>
      </c>
      <c r="H326"/>
      <c r="I326"/>
      <c r="J326"/>
      <c r="X326" s="5" t="str">
        <f t="shared" si="16"/>
        <v>Computerised-CBT (CCBT) + TAU</v>
      </c>
      <c r="Y326" s="5" t="str">
        <f t="shared" si="17"/>
        <v>Long-term psychodynamic psychotherapy individual + fluoxetine</v>
      </c>
      <c r="Z326" s="5" t="str">
        <f>FIXED(EXP('WinBUGS output'!N325),2)</f>
        <v>1.82</v>
      </c>
      <c r="AA326" s="5" t="str">
        <f>FIXED(EXP('WinBUGS output'!M325),2)</f>
        <v>0.10</v>
      </c>
      <c r="AB326" s="5" t="str">
        <f>FIXED(EXP('WinBUGS output'!O325),2)</f>
        <v>30.17</v>
      </c>
    </row>
    <row r="327" spans="1:28" x14ac:dyDescent="0.25">
      <c r="A327">
        <v>18</v>
      </c>
      <c r="B327">
        <v>19</v>
      </c>
      <c r="C327" s="5" t="str">
        <f>VLOOKUP(A327,'WinBUGS output'!A:C,3,FALSE)</f>
        <v>Computerised-problem solving therapy</v>
      </c>
      <c r="D327" s="5" t="str">
        <f>VLOOKUP(B327,'WinBUGS output'!A:C,3,FALSE)</f>
        <v>Interpersonal psychotherapy (IPT)</v>
      </c>
      <c r="E327" s="5" t="str">
        <f>FIXED('WinBUGS output'!N326,2)</f>
        <v>1.00</v>
      </c>
      <c r="F327" s="5" t="str">
        <f>FIXED('WinBUGS output'!M326,2)</f>
        <v>-1.44</v>
      </c>
      <c r="G327" s="5" t="str">
        <f>FIXED('WinBUGS output'!O326,2)</f>
        <v>3.44</v>
      </c>
      <c r="H327"/>
      <c r="I327"/>
      <c r="J327"/>
      <c r="X327" s="5" t="str">
        <f t="shared" si="16"/>
        <v>Computerised-problem solving therapy</v>
      </c>
      <c r="Y327" s="5" t="str">
        <f t="shared" si="17"/>
        <v>Interpersonal psychotherapy (IPT)</v>
      </c>
      <c r="Z327" s="5" t="str">
        <f>FIXED(EXP('WinBUGS output'!N326),2)</f>
        <v>2.71</v>
      </c>
      <c r="AA327" s="5" t="str">
        <f>FIXED(EXP('WinBUGS output'!M326),2)</f>
        <v>0.24</v>
      </c>
      <c r="AB327" s="5" t="str">
        <f>FIXED(EXP('WinBUGS output'!O326),2)</f>
        <v>31.22</v>
      </c>
    </row>
    <row r="328" spans="1:28" x14ac:dyDescent="0.25">
      <c r="A328">
        <v>18</v>
      </c>
      <c r="B328">
        <v>20</v>
      </c>
      <c r="C328" s="5" t="str">
        <f>VLOOKUP(A328,'WinBUGS output'!A:C,3,FALSE)</f>
        <v>Computerised-problem solving therapy</v>
      </c>
      <c r="D328" s="5" t="str">
        <f>VLOOKUP(B328,'WinBUGS output'!A:C,3,FALSE)</f>
        <v>Behavioural activation (BA)</v>
      </c>
      <c r="E328" s="5" t="str">
        <f>FIXED('WinBUGS output'!N327,2)</f>
        <v>0.83</v>
      </c>
      <c r="F328" s="5" t="str">
        <f>FIXED('WinBUGS output'!M327,2)</f>
        <v>-1.03</v>
      </c>
      <c r="G328" s="5" t="str">
        <f>FIXED('WinBUGS output'!O327,2)</f>
        <v>2.76</v>
      </c>
      <c r="H328"/>
      <c r="I328"/>
      <c r="J328"/>
      <c r="X328" s="5" t="str">
        <f t="shared" si="16"/>
        <v>Computerised-problem solving therapy</v>
      </c>
      <c r="Y328" s="5" t="str">
        <f t="shared" si="17"/>
        <v>Behavioural activation (BA)</v>
      </c>
      <c r="Z328" s="5" t="str">
        <f>FIXED(EXP('WinBUGS output'!N327),2)</f>
        <v>2.29</v>
      </c>
      <c r="AA328" s="5" t="str">
        <f>FIXED(EXP('WinBUGS output'!M327),2)</f>
        <v>0.36</v>
      </c>
      <c r="AB328" s="5" t="str">
        <f>FIXED(EXP('WinBUGS output'!O327),2)</f>
        <v>15.83</v>
      </c>
    </row>
    <row r="329" spans="1:28" x14ac:dyDescent="0.25">
      <c r="A329">
        <v>18</v>
      </c>
      <c r="B329">
        <v>21</v>
      </c>
      <c r="C329" s="5" t="str">
        <f>VLOOKUP(A329,'WinBUGS output'!A:C,3,FALSE)</f>
        <v>Computerised-problem solving therapy</v>
      </c>
      <c r="D329" s="5" t="str">
        <f>VLOOKUP(B329,'WinBUGS output'!A:C,3,FALSE)</f>
        <v>Behavioural activation (BA) + TAU</v>
      </c>
      <c r="E329" s="5" t="str">
        <f>FIXED('WinBUGS output'!N328,2)</f>
        <v>0.86</v>
      </c>
      <c r="F329" s="5" t="str">
        <f>FIXED('WinBUGS output'!M328,2)</f>
        <v>-1.06</v>
      </c>
      <c r="G329" s="5" t="str">
        <f>FIXED('WinBUGS output'!O328,2)</f>
        <v>2.84</v>
      </c>
      <c r="H329"/>
      <c r="I329"/>
      <c r="J329"/>
      <c r="X329" s="5" t="str">
        <f t="shared" si="16"/>
        <v>Computerised-problem solving therapy</v>
      </c>
      <c r="Y329" s="5" t="str">
        <f t="shared" si="17"/>
        <v>Behavioural activation (BA) + TAU</v>
      </c>
      <c r="Z329" s="5" t="str">
        <f>FIXED(EXP('WinBUGS output'!N328),2)</f>
        <v>2.35</v>
      </c>
      <c r="AA329" s="5" t="str">
        <f>FIXED(EXP('WinBUGS output'!M328),2)</f>
        <v>0.35</v>
      </c>
      <c r="AB329" s="5" t="str">
        <f>FIXED(EXP('WinBUGS output'!O328),2)</f>
        <v>17.18</v>
      </c>
    </row>
    <row r="330" spans="1:28" x14ac:dyDescent="0.25">
      <c r="A330">
        <v>18</v>
      </c>
      <c r="B330">
        <v>22</v>
      </c>
      <c r="C330" s="5" t="str">
        <f>VLOOKUP(A330,'WinBUGS output'!A:C,3,FALSE)</f>
        <v>Computerised-problem solving therapy</v>
      </c>
      <c r="D330" s="5" t="str">
        <f>VLOOKUP(B330,'WinBUGS output'!A:C,3,FALSE)</f>
        <v>CBT individual (under 15 sessions) + TAU</v>
      </c>
      <c r="E330" s="5" t="str">
        <f>FIXED('WinBUGS output'!N329,2)</f>
        <v>0.81</v>
      </c>
      <c r="F330" s="5" t="str">
        <f>FIXED('WinBUGS output'!M329,2)</f>
        <v>-1.07</v>
      </c>
      <c r="G330" s="5" t="str">
        <f>FIXED('WinBUGS output'!O329,2)</f>
        <v>2.70</v>
      </c>
      <c r="H330"/>
      <c r="I330"/>
      <c r="J330"/>
      <c r="X330" s="5" t="str">
        <f t="shared" si="16"/>
        <v>Computerised-problem solving therapy</v>
      </c>
      <c r="Y330" s="5" t="str">
        <f t="shared" si="17"/>
        <v>CBT individual (under 15 sessions) + TAU</v>
      </c>
      <c r="Z330" s="5" t="str">
        <f>FIXED(EXP('WinBUGS output'!N329),2)</f>
        <v>2.24</v>
      </c>
      <c r="AA330" s="5" t="str">
        <f>FIXED(EXP('WinBUGS output'!M329),2)</f>
        <v>0.34</v>
      </c>
      <c r="AB330" s="5" t="str">
        <f>FIXED(EXP('WinBUGS output'!O329),2)</f>
        <v>14.89</v>
      </c>
    </row>
    <row r="331" spans="1:28" x14ac:dyDescent="0.25">
      <c r="A331">
        <v>18</v>
      </c>
      <c r="B331">
        <v>23</v>
      </c>
      <c r="C331" s="5" t="str">
        <f>VLOOKUP(A331,'WinBUGS output'!A:C,3,FALSE)</f>
        <v>Computerised-problem solving therapy</v>
      </c>
      <c r="D331" s="5" t="str">
        <f>VLOOKUP(B331,'WinBUGS output'!A:C,3,FALSE)</f>
        <v>CBT individual (over 15 sessions)</v>
      </c>
      <c r="E331" s="5" t="str">
        <f>FIXED('WinBUGS output'!N330,2)</f>
        <v>0.97</v>
      </c>
      <c r="F331" s="5" t="str">
        <f>FIXED('WinBUGS output'!M330,2)</f>
        <v>-0.97</v>
      </c>
      <c r="G331" s="5" t="str">
        <f>FIXED('WinBUGS output'!O330,2)</f>
        <v>2.95</v>
      </c>
      <c r="H331"/>
      <c r="I331"/>
      <c r="J331"/>
      <c r="X331" s="5" t="str">
        <f t="shared" si="16"/>
        <v>Computerised-problem solving therapy</v>
      </c>
      <c r="Y331" s="5" t="str">
        <f t="shared" si="17"/>
        <v>CBT individual (over 15 sessions)</v>
      </c>
      <c r="Z331" s="5" t="str">
        <f>FIXED(EXP('WinBUGS output'!N330),2)</f>
        <v>2.64</v>
      </c>
      <c r="AA331" s="5" t="str">
        <f>FIXED(EXP('WinBUGS output'!M330),2)</f>
        <v>0.38</v>
      </c>
      <c r="AB331" s="5" t="str">
        <f>FIXED(EXP('WinBUGS output'!O330),2)</f>
        <v>19.03</v>
      </c>
    </row>
    <row r="332" spans="1:28" x14ac:dyDescent="0.25">
      <c r="A332">
        <v>18</v>
      </c>
      <c r="B332">
        <v>24</v>
      </c>
      <c r="C332" s="5" t="str">
        <f>VLOOKUP(A332,'WinBUGS output'!A:C,3,FALSE)</f>
        <v>Computerised-problem solving therapy</v>
      </c>
      <c r="D332" s="5" t="str">
        <f>VLOOKUP(B332,'WinBUGS output'!A:C,3,FALSE)</f>
        <v>CBT group (over 15 sessions) + TAU</v>
      </c>
      <c r="E332" s="5" t="str">
        <f>FIXED('WinBUGS output'!N331,2)</f>
        <v>0.51</v>
      </c>
      <c r="F332" s="5" t="str">
        <f>FIXED('WinBUGS output'!M331,2)</f>
        <v>-1.65</v>
      </c>
      <c r="G332" s="5" t="str">
        <f>FIXED('WinBUGS output'!O331,2)</f>
        <v>2.70</v>
      </c>
      <c r="H332"/>
      <c r="I332"/>
      <c r="J332"/>
      <c r="X332" s="5" t="str">
        <f t="shared" si="16"/>
        <v>Computerised-problem solving therapy</v>
      </c>
      <c r="Y332" s="5" t="str">
        <f t="shared" si="17"/>
        <v>CBT group (over 15 sessions) + TAU</v>
      </c>
      <c r="Z332" s="5" t="str">
        <f>FIXED(EXP('WinBUGS output'!N331),2)</f>
        <v>1.66</v>
      </c>
      <c r="AA332" s="5" t="str">
        <f>FIXED(EXP('WinBUGS output'!M331),2)</f>
        <v>0.19</v>
      </c>
      <c r="AB332" s="5" t="str">
        <f>FIXED(EXP('WinBUGS output'!O331),2)</f>
        <v>14.94</v>
      </c>
    </row>
    <row r="333" spans="1:28" x14ac:dyDescent="0.25">
      <c r="A333">
        <v>18</v>
      </c>
      <c r="B333">
        <v>25</v>
      </c>
      <c r="C333" s="5" t="str">
        <f>VLOOKUP(A333,'WinBUGS output'!A:C,3,FALSE)</f>
        <v>Computerised-problem solving therapy</v>
      </c>
      <c r="D333" s="5" t="str">
        <f>VLOOKUP(B333,'WinBUGS output'!A:C,3,FALSE)</f>
        <v>CBT individual (under 15 sessions) + escitalopram</v>
      </c>
      <c r="E333" s="5" t="str">
        <f>FIXED('WinBUGS output'!N332,2)</f>
        <v>-0.95</v>
      </c>
      <c r="F333" s="5" t="str">
        <f>FIXED('WinBUGS output'!M332,2)</f>
        <v>-3.50</v>
      </c>
      <c r="G333" s="5" t="str">
        <f>FIXED('WinBUGS output'!O332,2)</f>
        <v>1.66</v>
      </c>
      <c r="H333"/>
      <c r="I333"/>
      <c r="J333"/>
      <c r="X333" s="5" t="str">
        <f t="shared" si="16"/>
        <v>Computerised-problem solving therapy</v>
      </c>
      <c r="Y333" s="5" t="str">
        <f t="shared" si="17"/>
        <v>CBT individual (under 15 sessions) + escitalopram</v>
      </c>
      <c r="Z333" s="5" t="str">
        <f>FIXED(EXP('WinBUGS output'!N332),2)</f>
        <v>0.39</v>
      </c>
      <c r="AA333" s="5" t="str">
        <f>FIXED(EXP('WinBUGS output'!M332),2)</f>
        <v>0.03</v>
      </c>
      <c r="AB333" s="5" t="str">
        <f>FIXED(EXP('WinBUGS output'!O332),2)</f>
        <v>5.25</v>
      </c>
    </row>
    <row r="334" spans="1:28" x14ac:dyDescent="0.25">
      <c r="A334">
        <v>18</v>
      </c>
      <c r="B334">
        <v>26</v>
      </c>
      <c r="C334" s="5" t="str">
        <f>VLOOKUP(A334,'WinBUGS output'!A:C,3,FALSE)</f>
        <v>Computerised-problem solving therapy</v>
      </c>
      <c r="D334" s="5" t="str">
        <f>VLOOKUP(B334,'WinBUGS output'!A:C,3,FALSE)</f>
        <v>CBT individual (over 15 sessions) + amitriptyline</v>
      </c>
      <c r="E334" s="5" t="str">
        <f>FIXED('WinBUGS output'!N333,2)</f>
        <v>-0.82</v>
      </c>
      <c r="F334" s="5" t="str">
        <f>FIXED('WinBUGS output'!M333,2)</f>
        <v>-3.36</v>
      </c>
      <c r="G334" s="5" t="str">
        <f>FIXED('WinBUGS output'!O333,2)</f>
        <v>1.73</v>
      </c>
      <c r="H334"/>
      <c r="I334"/>
      <c r="J334"/>
      <c r="X334" s="5" t="str">
        <f t="shared" si="16"/>
        <v>Computerised-problem solving therapy</v>
      </c>
      <c r="Y334" s="5" t="str">
        <f t="shared" si="17"/>
        <v>CBT individual (over 15 sessions) + amitriptyline</v>
      </c>
      <c r="Z334" s="5" t="str">
        <f>FIXED(EXP('WinBUGS output'!N333),2)</f>
        <v>0.44</v>
      </c>
      <c r="AA334" s="5" t="str">
        <f>FIXED(EXP('WinBUGS output'!M333),2)</f>
        <v>0.03</v>
      </c>
      <c r="AB334" s="5" t="str">
        <f>FIXED(EXP('WinBUGS output'!O333),2)</f>
        <v>5.65</v>
      </c>
    </row>
    <row r="335" spans="1:28" x14ac:dyDescent="0.25">
      <c r="A335">
        <v>18</v>
      </c>
      <c r="B335">
        <v>27</v>
      </c>
      <c r="C335" s="5" t="str">
        <f>VLOOKUP(A335,'WinBUGS output'!A:C,3,FALSE)</f>
        <v>Computerised-problem solving therapy</v>
      </c>
      <c r="D335" s="5" t="str">
        <f>VLOOKUP(B335,'WinBUGS output'!A:C,3,FALSE)</f>
        <v>Short-term psychodynamic psychotherapy individual + any TCA</v>
      </c>
      <c r="E335" s="5" t="str">
        <f>FIXED('WinBUGS output'!N334,2)</f>
        <v>-0.89</v>
      </c>
      <c r="F335" s="5" t="str">
        <f>FIXED('WinBUGS output'!M334,2)</f>
        <v>-3.91</v>
      </c>
      <c r="G335" s="5" t="str">
        <f>FIXED('WinBUGS output'!O334,2)</f>
        <v>2.19</v>
      </c>
      <c r="H335"/>
      <c r="I335"/>
      <c r="J335"/>
      <c r="X335" s="5" t="str">
        <f t="shared" si="16"/>
        <v>Computerised-problem solving therapy</v>
      </c>
      <c r="Y335" s="5" t="str">
        <f t="shared" si="17"/>
        <v>Short-term psychodynamic psychotherapy individual + any TCA</v>
      </c>
      <c r="Z335" s="5" t="str">
        <f>FIXED(EXP('WinBUGS output'!N334),2)</f>
        <v>0.41</v>
      </c>
      <c r="AA335" s="5" t="str">
        <f>FIXED(EXP('WinBUGS output'!M334),2)</f>
        <v>0.02</v>
      </c>
      <c r="AB335" s="5" t="str">
        <f>FIXED(EXP('WinBUGS output'!O334),2)</f>
        <v>8.97</v>
      </c>
    </row>
    <row r="336" spans="1:28" x14ac:dyDescent="0.25">
      <c r="A336">
        <v>18</v>
      </c>
      <c r="B336">
        <v>28</v>
      </c>
      <c r="C336" s="5" t="str">
        <f>VLOOKUP(A336,'WinBUGS output'!A:C,3,FALSE)</f>
        <v>Computerised-problem solving therapy</v>
      </c>
      <c r="D336" s="5" t="str">
        <f>VLOOKUP(B336,'WinBUGS output'!A:C,3,FALSE)</f>
        <v>Long-term psychodynamic psychotherapy individual + fluoxetine</v>
      </c>
      <c r="E336" s="5" t="str">
        <f>FIXED('WinBUGS output'!N335,2)</f>
        <v>0.51</v>
      </c>
      <c r="F336" s="5" t="str">
        <f>FIXED('WinBUGS output'!M335,2)</f>
        <v>-2.39</v>
      </c>
      <c r="G336" s="5" t="str">
        <f>FIXED('WinBUGS output'!O335,2)</f>
        <v>3.39</v>
      </c>
      <c r="H336"/>
      <c r="I336"/>
      <c r="J336"/>
      <c r="X336" s="5" t="str">
        <f t="shared" si="16"/>
        <v>Computerised-problem solving therapy</v>
      </c>
      <c r="Y336" s="5" t="str">
        <f t="shared" si="17"/>
        <v>Long-term psychodynamic psychotherapy individual + fluoxetine</v>
      </c>
      <c r="Z336" s="5" t="str">
        <f>FIXED(EXP('WinBUGS output'!N335),2)</f>
        <v>1.67</v>
      </c>
      <c r="AA336" s="5" t="str">
        <f>FIXED(EXP('WinBUGS output'!M335),2)</f>
        <v>0.09</v>
      </c>
      <c r="AB336" s="5" t="str">
        <f>FIXED(EXP('WinBUGS output'!O335),2)</f>
        <v>29.61</v>
      </c>
    </row>
    <row r="337" spans="1:28" x14ac:dyDescent="0.25">
      <c r="A337">
        <v>19</v>
      </c>
      <c r="B337">
        <v>20</v>
      </c>
      <c r="C337" s="5" t="str">
        <f>VLOOKUP(A337,'WinBUGS output'!A:C,3,FALSE)</f>
        <v>Interpersonal psychotherapy (IPT)</v>
      </c>
      <c r="D337" s="5" t="str">
        <f>VLOOKUP(B337,'WinBUGS output'!A:C,3,FALSE)</f>
        <v>Behavioural activation (BA)</v>
      </c>
      <c r="E337" s="5" t="str">
        <f>FIXED('WinBUGS output'!N336,2)</f>
        <v>-0.15</v>
      </c>
      <c r="F337" s="5" t="str">
        <f>FIXED('WinBUGS output'!M336,2)</f>
        <v>-2.06</v>
      </c>
      <c r="G337" s="5" t="str">
        <f>FIXED('WinBUGS output'!O336,2)</f>
        <v>1.74</v>
      </c>
      <c r="H337"/>
      <c r="I337"/>
      <c r="J337"/>
      <c r="X337" s="5" t="str">
        <f t="shared" si="16"/>
        <v>Interpersonal psychotherapy (IPT)</v>
      </c>
      <c r="Y337" s="5" t="str">
        <f t="shared" si="17"/>
        <v>Behavioural activation (BA)</v>
      </c>
      <c r="Z337" s="5" t="str">
        <f>FIXED(EXP('WinBUGS output'!N336),2)</f>
        <v>0.86</v>
      </c>
      <c r="AA337" s="5" t="str">
        <f>FIXED(EXP('WinBUGS output'!M336),2)</f>
        <v>0.13</v>
      </c>
      <c r="AB337" s="5" t="str">
        <f>FIXED(EXP('WinBUGS output'!O336),2)</f>
        <v>5.69</v>
      </c>
    </row>
    <row r="338" spans="1:28" x14ac:dyDescent="0.25">
      <c r="A338">
        <v>19</v>
      </c>
      <c r="B338">
        <v>21</v>
      </c>
      <c r="C338" s="5" t="str">
        <f>VLOOKUP(A338,'WinBUGS output'!A:C,3,FALSE)</f>
        <v>Interpersonal psychotherapy (IPT)</v>
      </c>
      <c r="D338" s="5" t="str">
        <f>VLOOKUP(B338,'WinBUGS output'!A:C,3,FALSE)</f>
        <v>Behavioural activation (BA) + TAU</v>
      </c>
      <c r="E338" s="5" t="str">
        <f>FIXED('WinBUGS output'!N337,2)</f>
        <v>-0.12</v>
      </c>
      <c r="F338" s="5" t="str">
        <f>FIXED('WinBUGS output'!M337,2)</f>
        <v>-2.20</v>
      </c>
      <c r="G338" s="5" t="str">
        <f>FIXED('WinBUGS output'!O337,2)</f>
        <v>1.92</v>
      </c>
      <c r="H338"/>
      <c r="I338"/>
      <c r="J338"/>
      <c r="X338" s="5" t="str">
        <f t="shared" si="16"/>
        <v>Interpersonal psychotherapy (IPT)</v>
      </c>
      <c r="Y338" s="5" t="str">
        <f t="shared" si="17"/>
        <v>Behavioural activation (BA) + TAU</v>
      </c>
      <c r="Z338" s="5" t="str">
        <f>FIXED(EXP('WinBUGS output'!N337),2)</f>
        <v>0.88</v>
      </c>
      <c r="AA338" s="5" t="str">
        <f>FIXED(EXP('WinBUGS output'!M337),2)</f>
        <v>0.11</v>
      </c>
      <c r="AB338" s="5" t="str">
        <f>FIXED(EXP('WinBUGS output'!O337),2)</f>
        <v>6.84</v>
      </c>
    </row>
    <row r="339" spans="1:28" x14ac:dyDescent="0.25">
      <c r="A339">
        <v>19</v>
      </c>
      <c r="B339">
        <v>22</v>
      </c>
      <c r="C339" s="5" t="str">
        <f>VLOOKUP(A339,'WinBUGS output'!A:C,3,FALSE)</f>
        <v>Interpersonal psychotherapy (IPT)</v>
      </c>
      <c r="D339" s="5" t="str">
        <f>VLOOKUP(B339,'WinBUGS output'!A:C,3,FALSE)</f>
        <v>CBT individual (under 15 sessions) + TAU</v>
      </c>
      <c r="E339" s="5" t="str">
        <f>FIXED('WinBUGS output'!N338,2)</f>
        <v>-0.17</v>
      </c>
      <c r="F339" s="5" t="str">
        <f>FIXED('WinBUGS output'!M338,2)</f>
        <v>-1.95</v>
      </c>
      <c r="G339" s="5" t="str">
        <f>FIXED('WinBUGS output'!O338,2)</f>
        <v>1.53</v>
      </c>
      <c r="H339"/>
      <c r="I339"/>
      <c r="J339"/>
      <c r="X339" s="5" t="str">
        <f t="shared" si="16"/>
        <v>Interpersonal psychotherapy (IPT)</v>
      </c>
      <c r="Y339" s="5" t="str">
        <f t="shared" si="17"/>
        <v>CBT individual (under 15 sessions) + TAU</v>
      </c>
      <c r="Z339" s="5" t="str">
        <f>FIXED(EXP('WinBUGS output'!N338),2)</f>
        <v>0.84</v>
      </c>
      <c r="AA339" s="5" t="str">
        <f>FIXED(EXP('WinBUGS output'!M338),2)</f>
        <v>0.14</v>
      </c>
      <c r="AB339" s="5" t="str">
        <f>FIXED(EXP('WinBUGS output'!O338),2)</f>
        <v>4.61</v>
      </c>
    </row>
    <row r="340" spans="1:28" x14ac:dyDescent="0.25">
      <c r="A340">
        <v>19</v>
      </c>
      <c r="B340">
        <v>23</v>
      </c>
      <c r="C340" s="5" t="str">
        <f>VLOOKUP(A340,'WinBUGS output'!A:C,3,FALSE)</f>
        <v>Interpersonal psychotherapy (IPT)</v>
      </c>
      <c r="D340" s="5" t="str">
        <f>VLOOKUP(B340,'WinBUGS output'!A:C,3,FALSE)</f>
        <v>CBT individual (over 15 sessions)</v>
      </c>
      <c r="E340" s="5" t="str">
        <f>FIXED('WinBUGS output'!N339,2)</f>
        <v>-0.02</v>
      </c>
      <c r="F340" s="5" t="str">
        <f>FIXED('WinBUGS output'!M339,2)</f>
        <v>-1.48</v>
      </c>
      <c r="G340" s="5" t="str">
        <f>FIXED('WinBUGS output'!O339,2)</f>
        <v>1.43</v>
      </c>
      <c r="H340" t="s">
        <v>798</v>
      </c>
      <c r="I340" t="s">
        <v>743</v>
      </c>
      <c r="J340" t="s">
        <v>799</v>
      </c>
      <c r="X340" s="5" t="str">
        <f t="shared" si="16"/>
        <v>Interpersonal psychotherapy (IPT)</v>
      </c>
      <c r="Y340" s="5" t="str">
        <f t="shared" si="17"/>
        <v>CBT individual (over 15 sessions)</v>
      </c>
      <c r="Z340" s="5" t="str">
        <f>FIXED(EXP('WinBUGS output'!N339),2)</f>
        <v>0.98</v>
      </c>
      <c r="AA340" s="5" t="str">
        <f>FIXED(EXP('WinBUGS output'!M339),2)</f>
        <v>0.23</v>
      </c>
      <c r="AB340" s="5" t="str">
        <f>FIXED(EXP('WinBUGS output'!O339),2)</f>
        <v>4.17</v>
      </c>
    </row>
    <row r="341" spans="1:28" x14ac:dyDescent="0.25">
      <c r="A341">
        <v>19</v>
      </c>
      <c r="B341">
        <v>24</v>
      </c>
      <c r="C341" s="5" t="str">
        <f>VLOOKUP(A341,'WinBUGS output'!A:C,3,FALSE)</f>
        <v>Interpersonal psychotherapy (IPT)</v>
      </c>
      <c r="D341" s="5" t="str">
        <f>VLOOKUP(B341,'WinBUGS output'!A:C,3,FALSE)</f>
        <v>CBT group (over 15 sessions) + TAU</v>
      </c>
      <c r="E341" s="5" t="str">
        <f>FIXED('WinBUGS output'!N340,2)</f>
        <v>-0.49</v>
      </c>
      <c r="F341" s="5" t="str">
        <f>FIXED('WinBUGS output'!M340,2)</f>
        <v>-3.04</v>
      </c>
      <c r="G341" s="5" t="str">
        <f>FIXED('WinBUGS output'!O340,2)</f>
        <v>2.10</v>
      </c>
      <c r="H341"/>
      <c r="I341"/>
      <c r="J341"/>
      <c r="X341" s="5" t="str">
        <f t="shared" si="16"/>
        <v>Interpersonal psychotherapy (IPT)</v>
      </c>
      <c r="Y341" s="5" t="str">
        <f t="shared" si="17"/>
        <v>CBT group (over 15 sessions) + TAU</v>
      </c>
      <c r="Z341" s="5" t="str">
        <f>FIXED(EXP('WinBUGS output'!N340),2)</f>
        <v>0.61</v>
      </c>
      <c r="AA341" s="5" t="str">
        <f>FIXED(EXP('WinBUGS output'!M340),2)</f>
        <v>0.05</v>
      </c>
      <c r="AB341" s="5" t="str">
        <f>FIXED(EXP('WinBUGS output'!O340),2)</f>
        <v>8.13</v>
      </c>
    </row>
    <row r="342" spans="1:28" x14ac:dyDescent="0.25">
      <c r="A342">
        <v>19</v>
      </c>
      <c r="B342">
        <v>25</v>
      </c>
      <c r="C342" s="5" t="str">
        <f>VLOOKUP(A342,'WinBUGS output'!A:C,3,FALSE)</f>
        <v>Interpersonal psychotherapy (IPT)</v>
      </c>
      <c r="D342" s="5" t="str">
        <f>VLOOKUP(B342,'WinBUGS output'!A:C,3,FALSE)</f>
        <v>CBT individual (under 15 sessions) + escitalopram</v>
      </c>
      <c r="E342" s="5" t="str">
        <f>FIXED('WinBUGS output'!N341,2)</f>
        <v>-1.93</v>
      </c>
      <c r="F342" s="5" t="str">
        <f>FIXED('WinBUGS output'!M341,2)</f>
        <v>-4.16</v>
      </c>
      <c r="G342" s="5" t="str">
        <f>FIXED('WinBUGS output'!O341,2)</f>
        <v>0.29</v>
      </c>
      <c r="H342"/>
      <c r="I342"/>
      <c r="J342"/>
      <c r="X342" s="5" t="str">
        <f t="shared" si="16"/>
        <v>Interpersonal psychotherapy (IPT)</v>
      </c>
      <c r="Y342" s="5" t="str">
        <f t="shared" si="17"/>
        <v>CBT individual (under 15 sessions) + escitalopram</v>
      </c>
      <c r="Z342" s="5" t="str">
        <f>FIXED(EXP('WinBUGS output'!N341),2)</f>
        <v>0.14</v>
      </c>
      <c r="AA342" s="5" t="str">
        <f>FIXED(EXP('WinBUGS output'!M341),2)</f>
        <v>0.02</v>
      </c>
      <c r="AB342" s="5" t="str">
        <f>FIXED(EXP('WinBUGS output'!O341),2)</f>
        <v>1.34</v>
      </c>
    </row>
    <row r="343" spans="1:28" x14ac:dyDescent="0.25">
      <c r="A343">
        <v>19</v>
      </c>
      <c r="B343">
        <v>26</v>
      </c>
      <c r="C343" s="5" t="str">
        <f>VLOOKUP(A343,'WinBUGS output'!A:C,3,FALSE)</f>
        <v>Interpersonal psychotherapy (IPT)</v>
      </c>
      <c r="D343" s="5" t="str">
        <f>VLOOKUP(B343,'WinBUGS output'!A:C,3,FALSE)</f>
        <v>CBT individual (over 15 sessions) + amitriptyline</v>
      </c>
      <c r="E343" s="5" t="str">
        <f>FIXED('WinBUGS output'!N342,2)</f>
        <v>-1.80</v>
      </c>
      <c r="F343" s="5" t="str">
        <f>FIXED('WinBUGS output'!M342,2)</f>
        <v>-4.00</v>
      </c>
      <c r="G343" s="5" t="str">
        <f>FIXED('WinBUGS output'!O342,2)</f>
        <v>0.38</v>
      </c>
      <c r="H343"/>
      <c r="I343"/>
      <c r="J343"/>
      <c r="X343" s="5" t="str">
        <f t="shared" si="16"/>
        <v>Interpersonal psychotherapy (IPT)</v>
      </c>
      <c r="Y343" s="5" t="str">
        <f t="shared" si="17"/>
        <v>CBT individual (over 15 sessions) + amitriptyline</v>
      </c>
      <c r="Z343" s="5" t="str">
        <f>FIXED(EXP('WinBUGS output'!N342),2)</f>
        <v>0.16</v>
      </c>
      <c r="AA343" s="5" t="str">
        <f>FIXED(EXP('WinBUGS output'!M342),2)</f>
        <v>0.02</v>
      </c>
      <c r="AB343" s="5" t="str">
        <f>FIXED(EXP('WinBUGS output'!O342),2)</f>
        <v>1.46</v>
      </c>
    </row>
    <row r="344" spans="1:28" x14ac:dyDescent="0.25">
      <c r="A344">
        <v>19</v>
      </c>
      <c r="B344">
        <v>27</v>
      </c>
      <c r="C344" s="5" t="str">
        <f>VLOOKUP(A344,'WinBUGS output'!A:C,3,FALSE)</f>
        <v>Interpersonal psychotherapy (IPT)</v>
      </c>
      <c r="D344" s="5" t="str">
        <f>VLOOKUP(B344,'WinBUGS output'!A:C,3,FALSE)</f>
        <v>Short-term psychodynamic psychotherapy individual + any TCA</v>
      </c>
      <c r="E344" s="5" t="str">
        <f>FIXED('WinBUGS output'!N343,2)</f>
        <v>-1.88</v>
      </c>
      <c r="F344" s="5" t="str">
        <f>FIXED('WinBUGS output'!M343,2)</f>
        <v>-4.68</v>
      </c>
      <c r="G344" s="5" t="str">
        <f>FIXED('WinBUGS output'!O343,2)</f>
        <v>0.92</v>
      </c>
      <c r="H344"/>
      <c r="I344"/>
      <c r="J344"/>
      <c r="X344" s="5" t="str">
        <f t="shared" si="16"/>
        <v>Interpersonal psychotherapy (IPT)</v>
      </c>
      <c r="Y344" s="5" t="str">
        <f t="shared" si="17"/>
        <v>Short-term psychodynamic psychotherapy individual + any TCA</v>
      </c>
      <c r="Z344" s="5" t="str">
        <f>FIXED(EXP('WinBUGS output'!N343),2)</f>
        <v>0.15</v>
      </c>
      <c r="AA344" s="5" t="str">
        <f>FIXED(EXP('WinBUGS output'!M343),2)</f>
        <v>0.01</v>
      </c>
      <c r="AB344" s="5" t="str">
        <f>FIXED(EXP('WinBUGS output'!O343),2)</f>
        <v>2.50</v>
      </c>
    </row>
    <row r="345" spans="1:28" x14ac:dyDescent="0.25">
      <c r="A345">
        <v>19</v>
      </c>
      <c r="B345">
        <v>28</v>
      </c>
      <c r="C345" s="5" t="str">
        <f>VLOOKUP(A345,'WinBUGS output'!A:C,3,FALSE)</f>
        <v>Interpersonal psychotherapy (IPT)</v>
      </c>
      <c r="D345" s="5" t="str">
        <f>VLOOKUP(B345,'WinBUGS output'!A:C,3,FALSE)</f>
        <v>Long-term psychodynamic psychotherapy individual + fluoxetine</v>
      </c>
      <c r="E345" s="5" t="str">
        <f>FIXED('WinBUGS output'!N344,2)</f>
        <v>-0.48</v>
      </c>
      <c r="F345" s="5" t="str">
        <f>FIXED('WinBUGS output'!M344,2)</f>
        <v>-3.11</v>
      </c>
      <c r="G345" s="5" t="str">
        <f>FIXED('WinBUGS output'!O344,2)</f>
        <v>2.12</v>
      </c>
      <c r="H345"/>
      <c r="I345"/>
      <c r="J345"/>
      <c r="X345" s="5" t="str">
        <f t="shared" si="16"/>
        <v>Interpersonal psychotherapy (IPT)</v>
      </c>
      <c r="Y345" s="5" t="str">
        <f t="shared" si="17"/>
        <v>Long-term psychodynamic psychotherapy individual + fluoxetine</v>
      </c>
      <c r="Z345" s="5" t="str">
        <f>FIXED(EXP('WinBUGS output'!N344),2)</f>
        <v>0.62</v>
      </c>
      <c r="AA345" s="5" t="str">
        <f>FIXED(EXP('WinBUGS output'!M344),2)</f>
        <v>0.04</v>
      </c>
      <c r="AB345" s="5" t="str">
        <f>FIXED(EXP('WinBUGS output'!O344),2)</f>
        <v>8.29</v>
      </c>
    </row>
    <row r="346" spans="1:28" x14ac:dyDescent="0.25">
      <c r="A346">
        <v>20</v>
      </c>
      <c r="B346">
        <v>21</v>
      </c>
      <c r="C346" s="5" t="str">
        <f>VLOOKUP(A346,'WinBUGS output'!A:C,3,FALSE)</f>
        <v>Behavioural activation (BA)</v>
      </c>
      <c r="D346" s="5" t="str">
        <f>VLOOKUP(B346,'WinBUGS output'!A:C,3,FALSE)</f>
        <v>Behavioural activation (BA) + TAU</v>
      </c>
      <c r="E346" s="5" t="str">
        <f>FIXED('WinBUGS output'!N345,2)</f>
        <v>0.02</v>
      </c>
      <c r="F346" s="5" t="str">
        <f>FIXED('WinBUGS output'!M345,2)</f>
        <v>-0.94</v>
      </c>
      <c r="G346" s="5" t="str">
        <f>FIXED('WinBUGS output'!O345,2)</f>
        <v>1.01</v>
      </c>
      <c r="H346"/>
      <c r="I346"/>
      <c r="J346"/>
      <c r="X346" s="5" t="str">
        <f t="shared" si="16"/>
        <v>Behavioural activation (BA)</v>
      </c>
      <c r="Y346" s="5" t="str">
        <f t="shared" si="17"/>
        <v>Behavioural activation (BA) + TAU</v>
      </c>
      <c r="Z346" s="5" t="str">
        <f>FIXED(EXP('WinBUGS output'!N345),2)</f>
        <v>1.02</v>
      </c>
      <c r="AA346" s="5" t="str">
        <f>FIXED(EXP('WinBUGS output'!M345),2)</f>
        <v>0.39</v>
      </c>
      <c r="AB346" s="5" t="str">
        <f>FIXED(EXP('WinBUGS output'!O345),2)</f>
        <v>2.75</v>
      </c>
    </row>
    <row r="347" spans="1:28" x14ac:dyDescent="0.25">
      <c r="A347">
        <v>20</v>
      </c>
      <c r="B347">
        <v>22</v>
      </c>
      <c r="C347" s="5" t="str">
        <f>VLOOKUP(A347,'WinBUGS output'!A:C,3,FALSE)</f>
        <v>Behavioural activation (BA)</v>
      </c>
      <c r="D347" s="5" t="str">
        <f>VLOOKUP(B347,'WinBUGS output'!A:C,3,FALSE)</f>
        <v>CBT individual (under 15 sessions) + TAU</v>
      </c>
      <c r="E347" s="5" t="str">
        <f>FIXED('WinBUGS output'!N346,2)</f>
        <v>-0.03</v>
      </c>
      <c r="F347" s="5" t="str">
        <f>FIXED('WinBUGS output'!M346,2)</f>
        <v>-1.40</v>
      </c>
      <c r="G347" s="5" t="str">
        <f>FIXED('WinBUGS output'!O346,2)</f>
        <v>1.30</v>
      </c>
      <c r="H347"/>
      <c r="I347"/>
      <c r="J347"/>
      <c r="X347" s="5" t="str">
        <f t="shared" si="16"/>
        <v>Behavioural activation (BA)</v>
      </c>
      <c r="Y347" s="5" t="str">
        <f t="shared" si="17"/>
        <v>CBT individual (under 15 sessions) + TAU</v>
      </c>
      <c r="Z347" s="5" t="str">
        <f>FIXED(EXP('WinBUGS output'!N346),2)</f>
        <v>0.97</v>
      </c>
      <c r="AA347" s="5" t="str">
        <f>FIXED(EXP('WinBUGS output'!M346),2)</f>
        <v>0.25</v>
      </c>
      <c r="AB347" s="5" t="str">
        <f>FIXED(EXP('WinBUGS output'!O346),2)</f>
        <v>3.68</v>
      </c>
    </row>
    <row r="348" spans="1:28" x14ac:dyDescent="0.25">
      <c r="A348">
        <v>20</v>
      </c>
      <c r="B348">
        <v>23</v>
      </c>
      <c r="C348" s="5" t="str">
        <f>VLOOKUP(A348,'WinBUGS output'!A:C,3,FALSE)</f>
        <v>Behavioural activation (BA)</v>
      </c>
      <c r="D348" s="5" t="str">
        <f>VLOOKUP(B348,'WinBUGS output'!A:C,3,FALSE)</f>
        <v>CBT individual (over 15 sessions)</v>
      </c>
      <c r="E348" s="5" t="str">
        <f>FIXED('WinBUGS output'!N347,2)</f>
        <v>0.13</v>
      </c>
      <c r="F348" s="5" t="str">
        <f>FIXED('WinBUGS output'!M347,2)</f>
        <v>-1.11</v>
      </c>
      <c r="G348" s="5" t="str">
        <f>FIXED('WinBUGS output'!O347,2)</f>
        <v>1.37</v>
      </c>
      <c r="H348" t="s">
        <v>800</v>
      </c>
      <c r="I348" t="s">
        <v>801</v>
      </c>
      <c r="J348" t="s">
        <v>802</v>
      </c>
      <c r="X348" s="5" t="str">
        <f t="shared" si="16"/>
        <v>Behavioural activation (BA)</v>
      </c>
      <c r="Y348" s="5" t="str">
        <f t="shared" si="17"/>
        <v>CBT individual (over 15 sessions)</v>
      </c>
      <c r="Z348" s="5" t="str">
        <f>FIXED(EXP('WinBUGS output'!N347),2)</f>
        <v>1.14</v>
      </c>
      <c r="AA348" s="5" t="str">
        <f>FIXED(EXP('WinBUGS output'!M347),2)</f>
        <v>0.33</v>
      </c>
      <c r="AB348" s="5" t="str">
        <f>FIXED(EXP('WinBUGS output'!O347),2)</f>
        <v>3.93</v>
      </c>
    </row>
    <row r="349" spans="1:28" x14ac:dyDescent="0.25">
      <c r="A349">
        <v>20</v>
      </c>
      <c r="B349">
        <v>24</v>
      </c>
      <c r="C349" s="5" t="str">
        <f>VLOOKUP(A349,'WinBUGS output'!A:C,3,FALSE)</f>
        <v>Behavioural activation (BA)</v>
      </c>
      <c r="D349" s="5" t="str">
        <f>VLOOKUP(B349,'WinBUGS output'!A:C,3,FALSE)</f>
        <v>CBT group (over 15 sessions) + TAU</v>
      </c>
      <c r="E349" s="5" t="str">
        <f>FIXED('WinBUGS output'!N348,2)</f>
        <v>-0.33</v>
      </c>
      <c r="F349" s="5" t="str">
        <f>FIXED('WinBUGS output'!M348,2)</f>
        <v>-2.37</v>
      </c>
      <c r="G349" s="5" t="str">
        <f>FIXED('WinBUGS output'!O348,2)</f>
        <v>1.68</v>
      </c>
      <c r="H349"/>
      <c r="I349"/>
      <c r="J349"/>
      <c r="X349" s="5" t="str">
        <f t="shared" si="16"/>
        <v>Behavioural activation (BA)</v>
      </c>
      <c r="Y349" s="5" t="str">
        <f t="shared" si="17"/>
        <v>CBT group (over 15 sessions) + TAU</v>
      </c>
      <c r="Z349" s="5" t="str">
        <f>FIXED(EXP('WinBUGS output'!N348),2)</f>
        <v>0.72</v>
      </c>
      <c r="AA349" s="5" t="str">
        <f>FIXED(EXP('WinBUGS output'!M348),2)</f>
        <v>0.09</v>
      </c>
      <c r="AB349" s="5" t="str">
        <f>FIXED(EXP('WinBUGS output'!O348),2)</f>
        <v>5.34</v>
      </c>
    </row>
    <row r="350" spans="1:28" x14ac:dyDescent="0.25">
      <c r="A350">
        <v>20</v>
      </c>
      <c r="B350">
        <v>25</v>
      </c>
      <c r="C350" s="5" t="str">
        <f>VLOOKUP(A350,'WinBUGS output'!A:C,3,FALSE)</f>
        <v>Behavioural activation (BA)</v>
      </c>
      <c r="D350" s="5" t="str">
        <f>VLOOKUP(B350,'WinBUGS output'!A:C,3,FALSE)</f>
        <v>CBT individual (under 15 sessions) + escitalopram</v>
      </c>
      <c r="E350" s="5" t="str">
        <f>FIXED('WinBUGS output'!N349,2)</f>
        <v>-1.78</v>
      </c>
      <c r="F350" s="5" t="str">
        <f>FIXED('WinBUGS output'!M349,2)</f>
        <v>-3.87</v>
      </c>
      <c r="G350" s="5" t="str">
        <f>FIXED('WinBUGS output'!O349,2)</f>
        <v>0.31</v>
      </c>
      <c r="H350"/>
      <c r="I350"/>
      <c r="J350"/>
      <c r="X350" s="5" t="str">
        <f t="shared" si="16"/>
        <v>Behavioural activation (BA)</v>
      </c>
      <c r="Y350" s="5" t="str">
        <f t="shared" si="17"/>
        <v>CBT individual (under 15 sessions) + escitalopram</v>
      </c>
      <c r="Z350" s="5" t="str">
        <f>FIXED(EXP('WinBUGS output'!N349),2)</f>
        <v>0.17</v>
      </c>
      <c r="AA350" s="5" t="str">
        <f>FIXED(EXP('WinBUGS output'!M349),2)</f>
        <v>0.02</v>
      </c>
      <c r="AB350" s="5" t="str">
        <f>FIXED(EXP('WinBUGS output'!O349),2)</f>
        <v>1.37</v>
      </c>
    </row>
    <row r="351" spans="1:28" x14ac:dyDescent="0.25">
      <c r="A351">
        <v>20</v>
      </c>
      <c r="B351">
        <v>26</v>
      </c>
      <c r="C351" s="5" t="str">
        <f>VLOOKUP(A351,'WinBUGS output'!A:C,3,FALSE)</f>
        <v>Behavioural activation (BA)</v>
      </c>
      <c r="D351" s="5" t="str">
        <f>VLOOKUP(B351,'WinBUGS output'!A:C,3,FALSE)</f>
        <v>CBT individual (over 15 sessions) + amitriptyline</v>
      </c>
      <c r="E351" s="5" t="str">
        <f>FIXED('WinBUGS output'!N350,2)</f>
        <v>-1.65</v>
      </c>
      <c r="F351" s="5" t="str">
        <f>FIXED('WinBUGS output'!M350,2)</f>
        <v>-3.69</v>
      </c>
      <c r="G351" s="5" t="str">
        <f>FIXED('WinBUGS output'!O350,2)</f>
        <v>0.38</v>
      </c>
      <c r="H351"/>
      <c r="I351"/>
      <c r="J351"/>
      <c r="X351" s="5" t="str">
        <f t="shared" si="16"/>
        <v>Behavioural activation (BA)</v>
      </c>
      <c r="Y351" s="5" t="str">
        <f t="shared" si="17"/>
        <v>CBT individual (over 15 sessions) + amitriptyline</v>
      </c>
      <c r="Z351" s="5" t="str">
        <f>FIXED(EXP('WinBUGS output'!N350),2)</f>
        <v>0.19</v>
      </c>
      <c r="AA351" s="5" t="str">
        <f>FIXED(EXP('WinBUGS output'!M350),2)</f>
        <v>0.02</v>
      </c>
      <c r="AB351" s="5" t="str">
        <f>FIXED(EXP('WinBUGS output'!O350),2)</f>
        <v>1.46</v>
      </c>
    </row>
    <row r="352" spans="1:28" x14ac:dyDescent="0.25">
      <c r="A352">
        <v>20</v>
      </c>
      <c r="B352">
        <v>27</v>
      </c>
      <c r="C352" s="5" t="str">
        <f>VLOOKUP(A352,'WinBUGS output'!A:C,3,FALSE)</f>
        <v>Behavioural activation (BA)</v>
      </c>
      <c r="D352" s="5" t="str">
        <f>VLOOKUP(B352,'WinBUGS output'!A:C,3,FALSE)</f>
        <v>Short-term psychodynamic psychotherapy individual + any TCA</v>
      </c>
      <c r="E352" s="5" t="str">
        <f>FIXED('WinBUGS output'!N351,2)</f>
        <v>-1.72</v>
      </c>
      <c r="F352" s="5" t="str">
        <f>FIXED('WinBUGS output'!M351,2)</f>
        <v>-4.39</v>
      </c>
      <c r="G352" s="5" t="str">
        <f>FIXED('WinBUGS output'!O351,2)</f>
        <v>0.95</v>
      </c>
      <c r="H352"/>
      <c r="I352"/>
      <c r="J352"/>
      <c r="X352" s="5" t="str">
        <f t="shared" si="16"/>
        <v>Behavioural activation (BA)</v>
      </c>
      <c r="Y352" s="5" t="str">
        <f t="shared" si="17"/>
        <v>Short-term psychodynamic psychotherapy individual + any TCA</v>
      </c>
      <c r="Z352" s="5" t="str">
        <f>FIXED(EXP('WinBUGS output'!N351),2)</f>
        <v>0.18</v>
      </c>
      <c r="AA352" s="5" t="str">
        <f>FIXED(EXP('WinBUGS output'!M351),2)</f>
        <v>0.01</v>
      </c>
      <c r="AB352" s="5" t="str">
        <f>FIXED(EXP('WinBUGS output'!O351),2)</f>
        <v>2.58</v>
      </c>
    </row>
    <row r="353" spans="1:28" x14ac:dyDescent="0.25">
      <c r="A353">
        <v>20</v>
      </c>
      <c r="B353">
        <v>28</v>
      </c>
      <c r="C353" s="5" t="str">
        <f>VLOOKUP(A353,'WinBUGS output'!A:C,3,FALSE)</f>
        <v>Behavioural activation (BA)</v>
      </c>
      <c r="D353" s="5" t="str">
        <f>VLOOKUP(B353,'WinBUGS output'!A:C,3,FALSE)</f>
        <v>Long-term psychodynamic psychotherapy individual + fluoxetine</v>
      </c>
      <c r="E353" s="5" t="str">
        <f>FIXED('WinBUGS output'!N352,2)</f>
        <v>-0.33</v>
      </c>
      <c r="F353" s="5" t="str">
        <f>FIXED('WinBUGS output'!M352,2)</f>
        <v>-2.83</v>
      </c>
      <c r="G353" s="5" t="str">
        <f>FIXED('WinBUGS output'!O352,2)</f>
        <v>2.15</v>
      </c>
      <c r="H353"/>
      <c r="I353"/>
      <c r="J353"/>
      <c r="X353" s="5" t="str">
        <f t="shared" si="16"/>
        <v>Behavioural activation (BA)</v>
      </c>
      <c r="Y353" s="5" t="str">
        <f t="shared" si="17"/>
        <v>Long-term psychodynamic psychotherapy individual + fluoxetine</v>
      </c>
      <c r="Z353" s="5" t="str">
        <f>FIXED(EXP('WinBUGS output'!N352),2)</f>
        <v>0.72</v>
      </c>
      <c r="AA353" s="5" t="str">
        <f>FIXED(EXP('WinBUGS output'!M352),2)</f>
        <v>0.06</v>
      </c>
      <c r="AB353" s="5" t="str">
        <f>FIXED(EXP('WinBUGS output'!O352),2)</f>
        <v>8.55</v>
      </c>
    </row>
    <row r="354" spans="1:28" x14ac:dyDescent="0.25">
      <c r="A354">
        <v>21</v>
      </c>
      <c r="B354">
        <v>22</v>
      </c>
      <c r="C354" s="5" t="str">
        <f>VLOOKUP(A354,'WinBUGS output'!A:C,3,FALSE)</f>
        <v>Behavioural activation (BA) + TAU</v>
      </c>
      <c r="D354" s="5" t="str">
        <f>VLOOKUP(B354,'WinBUGS output'!A:C,3,FALSE)</f>
        <v>CBT individual (under 15 sessions) + TAU</v>
      </c>
      <c r="E354" s="5" t="str">
        <f>FIXED('WinBUGS output'!N353,2)</f>
        <v>-0.05</v>
      </c>
      <c r="F354" s="5" t="str">
        <f>FIXED('WinBUGS output'!M353,2)</f>
        <v>-1.59</v>
      </c>
      <c r="G354" s="5" t="str">
        <f>FIXED('WinBUGS output'!O353,2)</f>
        <v>1.42</v>
      </c>
      <c r="H354"/>
      <c r="I354"/>
      <c r="J354"/>
      <c r="X354" s="5" t="str">
        <f t="shared" si="16"/>
        <v>Behavioural activation (BA) + TAU</v>
      </c>
      <c r="Y354" s="5" t="str">
        <f t="shared" si="17"/>
        <v>CBT individual (under 15 sessions) + TAU</v>
      </c>
      <c r="Z354" s="5" t="str">
        <f>FIXED(EXP('WinBUGS output'!N353),2)</f>
        <v>0.95</v>
      </c>
      <c r="AA354" s="5" t="str">
        <f>FIXED(EXP('WinBUGS output'!M353),2)</f>
        <v>0.20</v>
      </c>
      <c r="AB354" s="5" t="str">
        <f>FIXED(EXP('WinBUGS output'!O353),2)</f>
        <v>4.15</v>
      </c>
    </row>
    <row r="355" spans="1:28" x14ac:dyDescent="0.25">
      <c r="A355">
        <v>21</v>
      </c>
      <c r="B355">
        <v>23</v>
      </c>
      <c r="C355" s="5" t="str">
        <f>VLOOKUP(A355,'WinBUGS output'!A:C,3,FALSE)</f>
        <v>Behavioural activation (BA) + TAU</v>
      </c>
      <c r="D355" s="5" t="str">
        <f>VLOOKUP(B355,'WinBUGS output'!A:C,3,FALSE)</f>
        <v>CBT individual (over 15 sessions)</v>
      </c>
      <c r="E355" s="5" t="str">
        <f>FIXED('WinBUGS output'!N354,2)</f>
        <v>0.11</v>
      </c>
      <c r="F355" s="5" t="str">
        <f>FIXED('WinBUGS output'!M354,2)</f>
        <v>-1.35</v>
      </c>
      <c r="G355" s="5" t="str">
        <f>FIXED('WinBUGS output'!O354,2)</f>
        <v>1.57</v>
      </c>
      <c r="H355"/>
      <c r="I355"/>
      <c r="J355"/>
      <c r="X355" s="5" t="str">
        <f t="shared" si="16"/>
        <v>Behavioural activation (BA) + TAU</v>
      </c>
      <c r="Y355" s="5" t="str">
        <f t="shared" si="17"/>
        <v>CBT individual (over 15 sessions)</v>
      </c>
      <c r="Z355" s="5" t="str">
        <f>FIXED(EXP('WinBUGS output'!N354),2)</f>
        <v>1.11</v>
      </c>
      <c r="AA355" s="5" t="str">
        <f>FIXED(EXP('WinBUGS output'!M354),2)</f>
        <v>0.26</v>
      </c>
      <c r="AB355" s="5" t="str">
        <f>FIXED(EXP('WinBUGS output'!O354),2)</f>
        <v>4.82</v>
      </c>
    </row>
    <row r="356" spans="1:28" x14ac:dyDescent="0.25">
      <c r="A356">
        <v>21</v>
      </c>
      <c r="B356">
        <v>24</v>
      </c>
      <c r="C356" s="5" t="str">
        <f>VLOOKUP(A356,'WinBUGS output'!A:C,3,FALSE)</f>
        <v>Behavioural activation (BA) + TAU</v>
      </c>
      <c r="D356" s="5" t="str">
        <f>VLOOKUP(B356,'WinBUGS output'!A:C,3,FALSE)</f>
        <v>CBT group (over 15 sessions) + TAU</v>
      </c>
      <c r="E356" s="5" t="str">
        <f>FIXED('WinBUGS output'!N355,2)</f>
        <v>-0.36</v>
      </c>
      <c r="F356" s="5" t="str">
        <f>FIXED('WinBUGS output'!M355,2)</f>
        <v>-2.45</v>
      </c>
      <c r="G356" s="5" t="str">
        <f>FIXED('WinBUGS output'!O355,2)</f>
        <v>1.70</v>
      </c>
      <c r="H356"/>
      <c r="I356"/>
      <c r="J356"/>
      <c r="X356" s="5" t="str">
        <f t="shared" si="16"/>
        <v>Behavioural activation (BA) + TAU</v>
      </c>
      <c r="Y356" s="5" t="str">
        <f t="shared" si="17"/>
        <v>CBT group (over 15 sessions) + TAU</v>
      </c>
      <c r="Z356" s="5" t="str">
        <f>FIXED(EXP('WinBUGS output'!N355),2)</f>
        <v>0.70</v>
      </c>
      <c r="AA356" s="5" t="str">
        <f>FIXED(EXP('WinBUGS output'!M355),2)</f>
        <v>0.09</v>
      </c>
      <c r="AB356" s="5" t="str">
        <f>FIXED(EXP('WinBUGS output'!O355),2)</f>
        <v>5.46</v>
      </c>
    </row>
    <row r="357" spans="1:28" x14ac:dyDescent="0.25">
      <c r="A357">
        <v>21</v>
      </c>
      <c r="B357">
        <v>25</v>
      </c>
      <c r="C357" s="5" t="str">
        <f>VLOOKUP(A357,'WinBUGS output'!A:C,3,FALSE)</f>
        <v>Behavioural activation (BA) + TAU</v>
      </c>
      <c r="D357" s="5" t="str">
        <f>VLOOKUP(B357,'WinBUGS output'!A:C,3,FALSE)</f>
        <v>CBT individual (under 15 sessions) + escitalopram</v>
      </c>
      <c r="E357" s="5" t="str">
        <f>FIXED('WinBUGS output'!N356,2)</f>
        <v>-1.81</v>
      </c>
      <c r="F357" s="5" t="str">
        <f>FIXED('WinBUGS output'!M356,2)</f>
        <v>-4.02</v>
      </c>
      <c r="G357" s="5" t="str">
        <f>FIXED('WinBUGS output'!O356,2)</f>
        <v>0.43</v>
      </c>
      <c r="H357"/>
      <c r="I357"/>
      <c r="J357"/>
      <c r="X357" s="5" t="str">
        <f t="shared" si="16"/>
        <v>Behavioural activation (BA) + TAU</v>
      </c>
      <c r="Y357" s="5" t="str">
        <f t="shared" si="17"/>
        <v>CBT individual (under 15 sessions) + escitalopram</v>
      </c>
      <c r="Z357" s="5" t="str">
        <f>FIXED(EXP('WinBUGS output'!N356),2)</f>
        <v>0.16</v>
      </c>
      <c r="AA357" s="5" t="str">
        <f>FIXED(EXP('WinBUGS output'!M356),2)</f>
        <v>0.02</v>
      </c>
      <c r="AB357" s="5" t="str">
        <f>FIXED(EXP('WinBUGS output'!O356),2)</f>
        <v>1.53</v>
      </c>
    </row>
    <row r="358" spans="1:28" x14ac:dyDescent="0.25">
      <c r="A358">
        <v>21</v>
      </c>
      <c r="B358">
        <v>26</v>
      </c>
      <c r="C358" s="5" t="str">
        <f>VLOOKUP(A358,'WinBUGS output'!A:C,3,FALSE)</f>
        <v>Behavioural activation (BA) + TAU</v>
      </c>
      <c r="D358" s="5" t="str">
        <f>VLOOKUP(B358,'WinBUGS output'!A:C,3,FALSE)</f>
        <v>CBT individual (over 15 sessions) + amitriptyline</v>
      </c>
      <c r="E358" s="5" t="str">
        <f>FIXED('WinBUGS output'!N357,2)</f>
        <v>-1.68</v>
      </c>
      <c r="F358" s="5" t="str">
        <f>FIXED('WinBUGS output'!M357,2)</f>
        <v>-3.85</v>
      </c>
      <c r="G358" s="5" t="str">
        <f>FIXED('WinBUGS output'!O357,2)</f>
        <v>0.50</v>
      </c>
      <c r="H358"/>
      <c r="I358"/>
      <c r="J358"/>
      <c r="X358" s="5" t="str">
        <f t="shared" si="16"/>
        <v>Behavioural activation (BA) + TAU</v>
      </c>
      <c r="Y358" s="5" t="str">
        <f t="shared" si="17"/>
        <v>CBT individual (over 15 sessions) + amitriptyline</v>
      </c>
      <c r="Z358" s="5" t="str">
        <f>FIXED(EXP('WinBUGS output'!N357),2)</f>
        <v>0.19</v>
      </c>
      <c r="AA358" s="5" t="str">
        <f>FIXED(EXP('WinBUGS output'!M357),2)</f>
        <v>0.02</v>
      </c>
      <c r="AB358" s="5" t="str">
        <f>FIXED(EXP('WinBUGS output'!O357),2)</f>
        <v>1.65</v>
      </c>
    </row>
    <row r="359" spans="1:28" x14ac:dyDescent="0.25">
      <c r="A359">
        <v>21</v>
      </c>
      <c r="B359">
        <v>27</v>
      </c>
      <c r="C359" s="5" t="str">
        <f>VLOOKUP(A359,'WinBUGS output'!A:C,3,FALSE)</f>
        <v>Behavioural activation (BA) + TAU</v>
      </c>
      <c r="D359" s="5" t="str">
        <f>VLOOKUP(B359,'WinBUGS output'!A:C,3,FALSE)</f>
        <v>Short-term psychodynamic psychotherapy individual + any TCA</v>
      </c>
      <c r="E359" s="5" t="str">
        <f>FIXED('WinBUGS output'!N358,2)</f>
        <v>-1.75</v>
      </c>
      <c r="F359" s="5" t="str">
        <f>FIXED('WinBUGS output'!M358,2)</f>
        <v>-4.52</v>
      </c>
      <c r="G359" s="5" t="str">
        <f>FIXED('WinBUGS output'!O358,2)</f>
        <v>1.02</v>
      </c>
      <c r="H359"/>
      <c r="I359"/>
      <c r="J359"/>
      <c r="X359" s="5" t="str">
        <f t="shared" si="16"/>
        <v>Behavioural activation (BA) + TAU</v>
      </c>
      <c r="Y359" s="5" t="str">
        <f t="shared" si="17"/>
        <v>Short-term psychodynamic psychotherapy individual + any TCA</v>
      </c>
      <c r="Z359" s="5" t="str">
        <f>FIXED(EXP('WinBUGS output'!N358),2)</f>
        <v>0.17</v>
      </c>
      <c r="AA359" s="5" t="str">
        <f>FIXED(EXP('WinBUGS output'!M358),2)</f>
        <v>0.01</v>
      </c>
      <c r="AB359" s="5" t="str">
        <f>FIXED(EXP('WinBUGS output'!O358),2)</f>
        <v>2.77</v>
      </c>
    </row>
    <row r="360" spans="1:28" x14ac:dyDescent="0.25">
      <c r="A360">
        <v>21</v>
      </c>
      <c r="B360">
        <v>28</v>
      </c>
      <c r="C360" s="5" t="str">
        <f>VLOOKUP(A360,'WinBUGS output'!A:C,3,FALSE)</f>
        <v>Behavioural activation (BA) + TAU</v>
      </c>
      <c r="D360" s="5" t="str">
        <f>VLOOKUP(B360,'WinBUGS output'!A:C,3,FALSE)</f>
        <v>Long-term psychodynamic psychotherapy individual + fluoxetine</v>
      </c>
      <c r="E360" s="5" t="str">
        <f>FIXED('WinBUGS output'!N359,2)</f>
        <v>-0.36</v>
      </c>
      <c r="F360" s="5" t="str">
        <f>FIXED('WinBUGS output'!M359,2)</f>
        <v>-2.97</v>
      </c>
      <c r="G360" s="5" t="str">
        <f>FIXED('WinBUGS output'!O359,2)</f>
        <v>2.24</v>
      </c>
      <c r="H360"/>
      <c r="I360"/>
      <c r="J360"/>
      <c r="X360" s="5" t="str">
        <f t="shared" si="16"/>
        <v>Behavioural activation (BA) + TAU</v>
      </c>
      <c r="Y360" s="5" t="str">
        <f t="shared" si="17"/>
        <v>Long-term psychodynamic psychotherapy individual + fluoxetine</v>
      </c>
      <c r="Z360" s="5" t="str">
        <f>FIXED(EXP('WinBUGS output'!N359),2)</f>
        <v>0.70</v>
      </c>
      <c r="AA360" s="5" t="str">
        <f>FIXED(EXP('WinBUGS output'!M359),2)</f>
        <v>0.05</v>
      </c>
      <c r="AB360" s="5" t="str">
        <f>FIXED(EXP('WinBUGS output'!O359),2)</f>
        <v>9.37</v>
      </c>
    </row>
    <row r="361" spans="1:28" x14ac:dyDescent="0.25">
      <c r="A361">
        <v>22</v>
      </c>
      <c r="B361">
        <v>23</v>
      </c>
      <c r="C361" s="5" t="str">
        <f>VLOOKUP(A361,'WinBUGS output'!A:C,3,FALSE)</f>
        <v>CBT individual (under 15 sessions) + TAU</v>
      </c>
      <c r="D361" s="5" t="str">
        <f>VLOOKUP(B361,'WinBUGS output'!A:C,3,FALSE)</f>
        <v>CBT individual (over 15 sessions)</v>
      </c>
      <c r="E361" s="5" t="str">
        <f>FIXED('WinBUGS output'!N360,2)</f>
        <v>0.12</v>
      </c>
      <c r="F361" s="5" t="str">
        <f>FIXED('WinBUGS output'!M360,2)</f>
        <v>-0.75</v>
      </c>
      <c r="G361" s="5" t="str">
        <f>FIXED('WinBUGS output'!O360,2)</f>
        <v>1.25</v>
      </c>
      <c r="H361"/>
      <c r="I361"/>
      <c r="J361"/>
      <c r="X361" s="5" t="str">
        <f t="shared" si="16"/>
        <v>CBT individual (under 15 sessions) + TAU</v>
      </c>
      <c r="Y361" s="5" t="str">
        <f t="shared" si="17"/>
        <v>CBT individual (over 15 sessions)</v>
      </c>
      <c r="Z361" s="5" t="str">
        <f>FIXED(EXP('WinBUGS output'!N360),2)</f>
        <v>1.13</v>
      </c>
      <c r="AA361" s="5" t="str">
        <f>FIXED(EXP('WinBUGS output'!M360),2)</f>
        <v>0.47</v>
      </c>
      <c r="AB361" s="5" t="str">
        <f>FIXED(EXP('WinBUGS output'!O360),2)</f>
        <v>3.50</v>
      </c>
    </row>
    <row r="362" spans="1:28" x14ac:dyDescent="0.25">
      <c r="A362">
        <v>22</v>
      </c>
      <c r="B362">
        <v>24</v>
      </c>
      <c r="C362" s="5" t="str">
        <f>VLOOKUP(A362,'WinBUGS output'!A:C,3,FALSE)</f>
        <v>CBT individual (under 15 sessions) + TAU</v>
      </c>
      <c r="D362" s="5" t="str">
        <f>VLOOKUP(B362,'WinBUGS output'!A:C,3,FALSE)</f>
        <v>CBT group (over 15 sessions) + TAU</v>
      </c>
      <c r="E362" s="5" t="str">
        <f>FIXED('WinBUGS output'!N361,2)</f>
        <v>-0.30</v>
      </c>
      <c r="F362" s="5" t="str">
        <f>FIXED('WinBUGS output'!M361,2)</f>
        <v>-2.32</v>
      </c>
      <c r="G362" s="5" t="str">
        <f>FIXED('WinBUGS output'!O361,2)</f>
        <v>1.73</v>
      </c>
      <c r="H362"/>
      <c r="I362"/>
      <c r="J362"/>
      <c r="X362" s="5" t="str">
        <f t="shared" si="16"/>
        <v>CBT individual (under 15 sessions) + TAU</v>
      </c>
      <c r="Y362" s="5" t="str">
        <f t="shared" si="17"/>
        <v>CBT group (over 15 sessions) + TAU</v>
      </c>
      <c r="Z362" s="5" t="str">
        <f>FIXED(EXP('WinBUGS output'!N361),2)</f>
        <v>0.74</v>
      </c>
      <c r="AA362" s="5" t="str">
        <f>FIXED(EXP('WinBUGS output'!M361),2)</f>
        <v>0.10</v>
      </c>
      <c r="AB362" s="5" t="str">
        <f>FIXED(EXP('WinBUGS output'!O361),2)</f>
        <v>5.62</v>
      </c>
    </row>
    <row r="363" spans="1:28" x14ac:dyDescent="0.25">
      <c r="A363">
        <v>22</v>
      </c>
      <c r="B363">
        <v>25</v>
      </c>
      <c r="C363" s="5" t="str">
        <f>VLOOKUP(A363,'WinBUGS output'!A:C,3,FALSE)</f>
        <v>CBT individual (under 15 sessions) + TAU</v>
      </c>
      <c r="D363" s="5" t="str">
        <f>VLOOKUP(B363,'WinBUGS output'!A:C,3,FALSE)</f>
        <v>CBT individual (under 15 sessions) + escitalopram</v>
      </c>
      <c r="E363" s="5" t="str">
        <f>FIXED('WinBUGS output'!N362,2)</f>
        <v>-1.75</v>
      </c>
      <c r="F363" s="5" t="str">
        <f>FIXED('WinBUGS output'!M362,2)</f>
        <v>-3.68</v>
      </c>
      <c r="G363" s="5" t="str">
        <f>FIXED('WinBUGS output'!O362,2)</f>
        <v>0.21</v>
      </c>
      <c r="H363"/>
      <c r="I363"/>
      <c r="J363"/>
      <c r="X363" s="5" t="str">
        <f t="shared" si="16"/>
        <v>CBT individual (under 15 sessions) + TAU</v>
      </c>
      <c r="Y363" s="5" t="str">
        <f t="shared" si="17"/>
        <v>CBT individual (under 15 sessions) + escitalopram</v>
      </c>
      <c r="Z363" s="5" t="str">
        <f>FIXED(EXP('WinBUGS output'!N362),2)</f>
        <v>0.17</v>
      </c>
      <c r="AA363" s="5" t="str">
        <f>FIXED(EXP('WinBUGS output'!M362),2)</f>
        <v>0.03</v>
      </c>
      <c r="AB363" s="5" t="str">
        <f>FIXED(EXP('WinBUGS output'!O362),2)</f>
        <v>1.23</v>
      </c>
    </row>
    <row r="364" spans="1:28" x14ac:dyDescent="0.25">
      <c r="A364">
        <v>22</v>
      </c>
      <c r="B364">
        <v>26</v>
      </c>
      <c r="C364" s="5" t="str">
        <f>VLOOKUP(A364,'WinBUGS output'!A:C,3,FALSE)</f>
        <v>CBT individual (under 15 sessions) + TAU</v>
      </c>
      <c r="D364" s="5" t="str">
        <f>VLOOKUP(B364,'WinBUGS output'!A:C,3,FALSE)</f>
        <v>CBT individual (over 15 sessions) + amitriptyline</v>
      </c>
      <c r="E364" s="5" t="str">
        <f>FIXED('WinBUGS output'!N363,2)</f>
        <v>-1.62</v>
      </c>
      <c r="F364" s="5" t="str">
        <f>FIXED('WinBUGS output'!M363,2)</f>
        <v>-3.49</v>
      </c>
      <c r="G364" s="5" t="str">
        <f>FIXED('WinBUGS output'!O363,2)</f>
        <v>0.28</v>
      </c>
      <c r="H364"/>
      <c r="I364"/>
      <c r="J364"/>
      <c r="X364" s="5" t="str">
        <f t="shared" si="16"/>
        <v>CBT individual (under 15 sessions) + TAU</v>
      </c>
      <c r="Y364" s="5" t="str">
        <f t="shared" si="17"/>
        <v>CBT individual (over 15 sessions) + amitriptyline</v>
      </c>
      <c r="Z364" s="5" t="str">
        <f>FIXED(EXP('WinBUGS output'!N363),2)</f>
        <v>0.20</v>
      </c>
      <c r="AA364" s="5" t="str">
        <f>FIXED(EXP('WinBUGS output'!M363),2)</f>
        <v>0.03</v>
      </c>
      <c r="AB364" s="5" t="str">
        <f>FIXED(EXP('WinBUGS output'!O363),2)</f>
        <v>1.32</v>
      </c>
    </row>
    <row r="365" spans="1:28" x14ac:dyDescent="0.25">
      <c r="A365">
        <v>22</v>
      </c>
      <c r="B365">
        <v>27</v>
      </c>
      <c r="C365" s="5" t="str">
        <f>VLOOKUP(A365,'WinBUGS output'!A:C,3,FALSE)</f>
        <v>CBT individual (under 15 sessions) + TAU</v>
      </c>
      <c r="D365" s="5" t="str">
        <f>VLOOKUP(B365,'WinBUGS output'!A:C,3,FALSE)</f>
        <v>Short-term psychodynamic psychotherapy individual + any TCA</v>
      </c>
      <c r="E365" s="5" t="str">
        <f>FIXED('WinBUGS output'!N364,2)</f>
        <v>-1.69</v>
      </c>
      <c r="F365" s="5" t="str">
        <f>FIXED('WinBUGS output'!M364,2)</f>
        <v>-4.26</v>
      </c>
      <c r="G365" s="5" t="str">
        <f>FIXED('WinBUGS output'!O364,2)</f>
        <v>0.88</v>
      </c>
      <c r="H365"/>
      <c r="I365"/>
      <c r="J365"/>
      <c r="X365" s="5" t="str">
        <f t="shared" si="16"/>
        <v>CBT individual (under 15 sessions) + TAU</v>
      </c>
      <c r="Y365" s="5" t="str">
        <f t="shared" si="17"/>
        <v>Short-term psychodynamic psychotherapy individual + any TCA</v>
      </c>
      <c r="Z365" s="5" t="str">
        <f>FIXED(EXP('WinBUGS output'!N364),2)</f>
        <v>0.18</v>
      </c>
      <c r="AA365" s="5" t="str">
        <f>FIXED(EXP('WinBUGS output'!M364),2)</f>
        <v>0.01</v>
      </c>
      <c r="AB365" s="5" t="str">
        <f>FIXED(EXP('WinBUGS output'!O364),2)</f>
        <v>2.41</v>
      </c>
    </row>
    <row r="366" spans="1:28" x14ac:dyDescent="0.25">
      <c r="A366">
        <v>22</v>
      </c>
      <c r="B366">
        <v>28</v>
      </c>
      <c r="C366" s="5" t="str">
        <f>VLOOKUP(A366,'WinBUGS output'!A:C,3,FALSE)</f>
        <v>CBT individual (under 15 sessions) + TAU</v>
      </c>
      <c r="D366" s="5" t="str">
        <f>VLOOKUP(B366,'WinBUGS output'!A:C,3,FALSE)</f>
        <v>Long-term psychodynamic psychotherapy individual + fluoxetine</v>
      </c>
      <c r="E366" s="5" t="str">
        <f>FIXED('WinBUGS output'!N365,2)</f>
        <v>-0.30</v>
      </c>
      <c r="F366" s="5" t="str">
        <f>FIXED('WinBUGS output'!M365,2)</f>
        <v>-2.67</v>
      </c>
      <c r="G366" s="5" t="str">
        <f>FIXED('WinBUGS output'!O365,2)</f>
        <v>2.06</v>
      </c>
      <c r="H366"/>
      <c r="I366"/>
      <c r="J366"/>
      <c r="X366" s="5" t="str">
        <f t="shared" si="16"/>
        <v>CBT individual (under 15 sessions) + TAU</v>
      </c>
      <c r="Y366" s="5" t="str">
        <f t="shared" si="17"/>
        <v>Long-term psychodynamic psychotherapy individual + fluoxetine</v>
      </c>
      <c r="Z366" s="5" t="str">
        <f>FIXED(EXP('WinBUGS output'!N365),2)</f>
        <v>0.74</v>
      </c>
      <c r="AA366" s="5" t="str">
        <f>FIXED(EXP('WinBUGS output'!M365),2)</f>
        <v>0.07</v>
      </c>
      <c r="AB366" s="5" t="str">
        <f>FIXED(EXP('WinBUGS output'!O365),2)</f>
        <v>7.86</v>
      </c>
    </row>
    <row r="367" spans="1:28" x14ac:dyDescent="0.25">
      <c r="A367">
        <v>23</v>
      </c>
      <c r="B367">
        <v>24</v>
      </c>
      <c r="C367" s="5" t="str">
        <f>VLOOKUP(A367,'WinBUGS output'!A:C,3,FALSE)</f>
        <v>CBT individual (over 15 sessions)</v>
      </c>
      <c r="D367" s="5" t="str">
        <f>VLOOKUP(B367,'WinBUGS output'!A:C,3,FALSE)</f>
        <v>CBT group (over 15 sessions) + TAU</v>
      </c>
      <c r="E367" s="5" t="str">
        <f>FIXED('WinBUGS output'!N366,2)</f>
        <v>-0.47</v>
      </c>
      <c r="F367" s="5" t="str">
        <f>FIXED('WinBUGS output'!M366,2)</f>
        <v>-2.56</v>
      </c>
      <c r="G367" s="5" t="str">
        <f>FIXED('WinBUGS output'!O366,2)</f>
        <v>1.65</v>
      </c>
      <c r="H367"/>
      <c r="I367"/>
      <c r="J367"/>
      <c r="X367" s="5" t="str">
        <f t="shared" si="16"/>
        <v>CBT individual (over 15 sessions)</v>
      </c>
      <c r="Y367" s="5" t="str">
        <f t="shared" si="17"/>
        <v>CBT group (over 15 sessions) + TAU</v>
      </c>
      <c r="Z367" s="5" t="str">
        <f>FIXED(EXP('WinBUGS output'!N366),2)</f>
        <v>0.63</v>
      </c>
      <c r="AA367" s="5" t="str">
        <f>FIXED(EXP('WinBUGS output'!M366),2)</f>
        <v>0.08</v>
      </c>
      <c r="AB367" s="5" t="str">
        <f>FIXED(EXP('WinBUGS output'!O366),2)</f>
        <v>5.19</v>
      </c>
    </row>
    <row r="368" spans="1:28" x14ac:dyDescent="0.25">
      <c r="A368">
        <v>23</v>
      </c>
      <c r="B368">
        <v>25</v>
      </c>
      <c r="C368" s="5" t="str">
        <f>VLOOKUP(A368,'WinBUGS output'!A:C,3,FALSE)</f>
        <v>CBT individual (over 15 sessions)</v>
      </c>
      <c r="D368" s="5" t="str">
        <f>VLOOKUP(B368,'WinBUGS output'!A:C,3,FALSE)</f>
        <v>CBT individual (under 15 sessions) + escitalopram</v>
      </c>
      <c r="E368" s="5" t="str">
        <f>FIXED('WinBUGS output'!N367,2)</f>
        <v>-1.91</v>
      </c>
      <c r="F368" s="5" t="str">
        <f>FIXED('WinBUGS output'!M367,2)</f>
        <v>-3.62</v>
      </c>
      <c r="G368" s="5" t="str">
        <f>FIXED('WinBUGS output'!O367,2)</f>
        <v>-0.22</v>
      </c>
      <c r="H368"/>
      <c r="I368"/>
      <c r="J368"/>
      <c r="X368" s="5" t="str">
        <f t="shared" si="16"/>
        <v>CBT individual (over 15 sessions)</v>
      </c>
      <c r="Y368" s="5" t="str">
        <f t="shared" si="17"/>
        <v>CBT individual (under 15 sessions) + escitalopram</v>
      </c>
      <c r="Z368" s="5" t="str">
        <f>FIXED(EXP('WinBUGS output'!N367),2)</f>
        <v>0.15</v>
      </c>
      <c r="AA368" s="5" t="str">
        <f>FIXED(EXP('WinBUGS output'!M367),2)</f>
        <v>0.03</v>
      </c>
      <c r="AB368" s="5" t="str">
        <f>FIXED(EXP('WinBUGS output'!O367),2)</f>
        <v>0.80</v>
      </c>
    </row>
    <row r="369" spans="1:28" x14ac:dyDescent="0.25">
      <c r="A369">
        <v>23</v>
      </c>
      <c r="B369">
        <v>26</v>
      </c>
      <c r="C369" s="5" t="str">
        <f>VLOOKUP(A369,'WinBUGS output'!A:C,3,FALSE)</f>
        <v>CBT individual (over 15 sessions)</v>
      </c>
      <c r="D369" s="5" t="str">
        <f>VLOOKUP(B369,'WinBUGS output'!A:C,3,FALSE)</f>
        <v>CBT individual (over 15 sessions) + amitriptyline</v>
      </c>
      <c r="E369" s="5" t="str">
        <f>FIXED('WinBUGS output'!N368,2)</f>
        <v>-1.78</v>
      </c>
      <c r="F369" s="5" t="str">
        <f>FIXED('WinBUGS output'!M368,2)</f>
        <v>-3.43</v>
      </c>
      <c r="G369" s="5" t="str">
        <f>FIXED('WinBUGS output'!O368,2)</f>
        <v>-0.17</v>
      </c>
      <c r="H369" t="s">
        <v>734</v>
      </c>
      <c r="I369" t="s">
        <v>803</v>
      </c>
      <c r="J369" t="s">
        <v>804</v>
      </c>
      <c r="X369" s="5" t="str">
        <f t="shared" si="16"/>
        <v>CBT individual (over 15 sessions)</v>
      </c>
      <c r="Y369" s="5" t="str">
        <f t="shared" si="17"/>
        <v>CBT individual (over 15 sessions) + amitriptyline</v>
      </c>
      <c r="Z369" s="5" t="str">
        <f>FIXED(EXP('WinBUGS output'!N368),2)</f>
        <v>0.17</v>
      </c>
      <c r="AA369" s="5" t="str">
        <f>FIXED(EXP('WinBUGS output'!M368),2)</f>
        <v>0.03</v>
      </c>
      <c r="AB369" s="5" t="str">
        <f>FIXED(EXP('WinBUGS output'!O368),2)</f>
        <v>0.85</v>
      </c>
    </row>
    <row r="370" spans="1:28" x14ac:dyDescent="0.25">
      <c r="A370">
        <v>23</v>
      </c>
      <c r="B370">
        <v>27</v>
      </c>
      <c r="C370" s="5" t="str">
        <f>VLOOKUP(A370,'WinBUGS output'!A:C,3,FALSE)</f>
        <v>CBT individual (over 15 sessions)</v>
      </c>
      <c r="D370" s="5" t="str">
        <f>VLOOKUP(B370,'WinBUGS output'!A:C,3,FALSE)</f>
        <v>Short-term psychodynamic psychotherapy individual + any TCA</v>
      </c>
      <c r="E370" s="5" t="str">
        <f>FIXED('WinBUGS output'!N369,2)</f>
        <v>-1.86</v>
      </c>
      <c r="F370" s="5" t="str">
        <f>FIXED('WinBUGS output'!M369,2)</f>
        <v>-4.26</v>
      </c>
      <c r="G370" s="5" t="str">
        <f>FIXED('WinBUGS output'!O369,2)</f>
        <v>0.53</v>
      </c>
      <c r="H370"/>
      <c r="I370"/>
      <c r="J370"/>
      <c r="X370" s="5" t="str">
        <f t="shared" si="16"/>
        <v>CBT individual (over 15 sessions)</v>
      </c>
      <c r="Y370" s="5" t="str">
        <f t="shared" si="17"/>
        <v>Short-term psychodynamic psychotherapy individual + any TCA</v>
      </c>
      <c r="Z370" s="5" t="str">
        <f>FIXED(EXP('WinBUGS output'!N369),2)</f>
        <v>0.16</v>
      </c>
      <c r="AA370" s="5" t="str">
        <f>FIXED(EXP('WinBUGS output'!M369),2)</f>
        <v>0.01</v>
      </c>
      <c r="AB370" s="5" t="str">
        <f>FIXED(EXP('WinBUGS output'!O369),2)</f>
        <v>1.71</v>
      </c>
    </row>
    <row r="371" spans="1:28" x14ac:dyDescent="0.25">
      <c r="A371">
        <v>23</v>
      </c>
      <c r="B371">
        <v>28</v>
      </c>
      <c r="C371" s="5" t="str">
        <f>VLOOKUP(A371,'WinBUGS output'!A:C,3,FALSE)</f>
        <v>CBT individual (over 15 sessions)</v>
      </c>
      <c r="D371" s="5" t="str">
        <f>VLOOKUP(B371,'WinBUGS output'!A:C,3,FALSE)</f>
        <v>Long-term psychodynamic psychotherapy individual + fluoxetine</v>
      </c>
      <c r="E371" s="5" t="str">
        <f>FIXED('WinBUGS output'!N370,2)</f>
        <v>-0.46</v>
      </c>
      <c r="F371" s="5" t="str">
        <f>FIXED('WinBUGS output'!M370,2)</f>
        <v>-2.66</v>
      </c>
      <c r="G371" s="5" t="str">
        <f>FIXED('WinBUGS output'!O370,2)</f>
        <v>1.70</v>
      </c>
      <c r="H371"/>
      <c r="I371"/>
      <c r="J371"/>
      <c r="X371" s="5" t="str">
        <f t="shared" si="16"/>
        <v>CBT individual (over 15 sessions)</v>
      </c>
      <c r="Y371" s="5" t="str">
        <f t="shared" si="17"/>
        <v>Long-term psychodynamic psychotherapy individual + fluoxetine</v>
      </c>
      <c r="Z371" s="5" t="str">
        <f>FIXED(EXP('WinBUGS output'!N370),2)</f>
        <v>0.63</v>
      </c>
      <c r="AA371" s="5" t="str">
        <f>FIXED(EXP('WinBUGS output'!M370),2)</f>
        <v>0.07</v>
      </c>
      <c r="AB371" s="5" t="str">
        <f>FIXED(EXP('WinBUGS output'!O370),2)</f>
        <v>5.45</v>
      </c>
    </row>
    <row r="372" spans="1:28" x14ac:dyDescent="0.25">
      <c r="A372">
        <v>24</v>
      </c>
      <c r="B372">
        <v>25</v>
      </c>
      <c r="C372" s="5" t="str">
        <f>VLOOKUP(A372,'WinBUGS output'!A:C,3,FALSE)</f>
        <v>CBT group (over 15 sessions) + TAU</v>
      </c>
      <c r="D372" s="5" t="str">
        <f>VLOOKUP(B372,'WinBUGS output'!A:C,3,FALSE)</f>
        <v>CBT individual (under 15 sessions) + escitalopram</v>
      </c>
      <c r="E372" s="5" t="str">
        <f>FIXED('WinBUGS output'!N371,2)</f>
        <v>-1.46</v>
      </c>
      <c r="F372" s="5" t="str">
        <f>FIXED('WinBUGS output'!M371,2)</f>
        <v>-4.12</v>
      </c>
      <c r="G372" s="5" t="str">
        <f>FIXED('WinBUGS output'!O371,2)</f>
        <v>1.25</v>
      </c>
      <c r="H372"/>
      <c r="I372"/>
      <c r="J372"/>
      <c r="X372" s="5" t="str">
        <f t="shared" si="16"/>
        <v>CBT group (over 15 sessions) + TAU</v>
      </c>
      <c r="Y372" s="5" t="str">
        <f t="shared" si="17"/>
        <v>CBT individual (under 15 sessions) + escitalopram</v>
      </c>
      <c r="Z372" s="5" t="str">
        <f>FIXED(EXP('WinBUGS output'!N371),2)</f>
        <v>0.23</v>
      </c>
      <c r="AA372" s="5" t="str">
        <f>FIXED(EXP('WinBUGS output'!M371),2)</f>
        <v>0.02</v>
      </c>
      <c r="AB372" s="5" t="str">
        <f>FIXED(EXP('WinBUGS output'!O371),2)</f>
        <v>3.49</v>
      </c>
    </row>
    <row r="373" spans="1:28" x14ac:dyDescent="0.25">
      <c r="A373">
        <v>24</v>
      </c>
      <c r="B373">
        <v>26</v>
      </c>
      <c r="C373" s="5" t="str">
        <f>VLOOKUP(A373,'WinBUGS output'!A:C,3,FALSE)</f>
        <v>CBT group (over 15 sessions) + TAU</v>
      </c>
      <c r="D373" s="5" t="str">
        <f>VLOOKUP(B373,'WinBUGS output'!A:C,3,FALSE)</f>
        <v>CBT individual (over 15 sessions) + amitriptyline</v>
      </c>
      <c r="E373" s="5" t="str">
        <f>FIXED('WinBUGS output'!N372,2)</f>
        <v>-1.33</v>
      </c>
      <c r="F373" s="5" t="str">
        <f>FIXED('WinBUGS output'!M372,2)</f>
        <v>-3.96</v>
      </c>
      <c r="G373" s="5" t="str">
        <f>FIXED('WinBUGS output'!O372,2)</f>
        <v>1.34</v>
      </c>
      <c r="H373"/>
      <c r="I373"/>
      <c r="J373"/>
      <c r="X373" s="5" t="str">
        <f t="shared" si="16"/>
        <v>CBT group (over 15 sessions) + TAU</v>
      </c>
      <c r="Y373" s="5" t="str">
        <f t="shared" si="17"/>
        <v>CBT individual (over 15 sessions) + amitriptyline</v>
      </c>
      <c r="Z373" s="5" t="str">
        <f>FIXED(EXP('WinBUGS output'!N372),2)</f>
        <v>0.27</v>
      </c>
      <c r="AA373" s="5" t="str">
        <f>FIXED(EXP('WinBUGS output'!M372),2)</f>
        <v>0.02</v>
      </c>
      <c r="AB373" s="5" t="str">
        <f>FIXED(EXP('WinBUGS output'!O372),2)</f>
        <v>3.82</v>
      </c>
    </row>
    <row r="374" spans="1:28" x14ac:dyDescent="0.25">
      <c r="A374">
        <v>24</v>
      </c>
      <c r="B374">
        <v>27</v>
      </c>
      <c r="C374" s="5" t="str">
        <f>VLOOKUP(A374,'WinBUGS output'!A:C,3,FALSE)</f>
        <v>CBT group (over 15 sessions) + TAU</v>
      </c>
      <c r="D374" s="5" t="str">
        <f>VLOOKUP(B374,'WinBUGS output'!A:C,3,FALSE)</f>
        <v>Short-term psychodynamic psychotherapy individual + any TCA</v>
      </c>
      <c r="E374" s="5" t="str">
        <f>FIXED('WinBUGS output'!N373,2)</f>
        <v>-1.40</v>
      </c>
      <c r="F374" s="5" t="str">
        <f>FIXED('WinBUGS output'!M373,2)</f>
        <v>-4.53</v>
      </c>
      <c r="G374" s="5" t="str">
        <f>FIXED('WinBUGS output'!O373,2)</f>
        <v>1.78</v>
      </c>
      <c r="H374"/>
      <c r="I374"/>
      <c r="J374"/>
      <c r="X374" s="5" t="str">
        <f t="shared" si="16"/>
        <v>CBT group (over 15 sessions) + TAU</v>
      </c>
      <c r="Y374" s="5" t="str">
        <f t="shared" si="17"/>
        <v>Short-term psychodynamic psychotherapy individual + any TCA</v>
      </c>
      <c r="Z374" s="5" t="str">
        <f>FIXED(EXP('WinBUGS output'!N373),2)</f>
        <v>0.25</v>
      </c>
      <c r="AA374" s="5" t="str">
        <f>FIXED(EXP('WinBUGS output'!M373),2)</f>
        <v>0.01</v>
      </c>
      <c r="AB374" s="5" t="str">
        <f>FIXED(EXP('WinBUGS output'!O373),2)</f>
        <v>5.94</v>
      </c>
    </row>
    <row r="375" spans="1:28" x14ac:dyDescent="0.25">
      <c r="A375">
        <v>24</v>
      </c>
      <c r="B375">
        <v>28</v>
      </c>
      <c r="C375" s="5" t="str">
        <f>VLOOKUP(A375,'WinBUGS output'!A:C,3,FALSE)</f>
        <v>CBT group (over 15 sessions) + TAU</v>
      </c>
      <c r="D375" s="5" t="str">
        <f>VLOOKUP(B375,'WinBUGS output'!A:C,3,FALSE)</f>
        <v>Long-term psychodynamic psychotherapy individual + fluoxetine</v>
      </c>
      <c r="E375" s="5" t="str">
        <f>FIXED('WinBUGS output'!N374,2)</f>
        <v>0.00</v>
      </c>
      <c r="F375" s="5" t="str">
        <f>FIXED('WinBUGS output'!M374,2)</f>
        <v>-3.03</v>
      </c>
      <c r="G375" s="5" t="str">
        <f>FIXED('WinBUGS output'!O374,2)</f>
        <v>2.99</v>
      </c>
      <c r="H375"/>
      <c r="I375"/>
      <c r="J375"/>
      <c r="X375" s="5" t="str">
        <f t="shared" si="16"/>
        <v>CBT group (over 15 sessions) + TAU</v>
      </c>
      <c r="Y375" s="5" t="str">
        <f t="shared" si="17"/>
        <v>Long-term psychodynamic psychotherapy individual + fluoxetine</v>
      </c>
      <c r="Z375" s="5" t="str">
        <f>FIXED(EXP('WinBUGS output'!N374),2)</f>
        <v>1.00</v>
      </c>
      <c r="AA375" s="5" t="str">
        <f>FIXED(EXP('WinBUGS output'!M374),2)</f>
        <v>0.05</v>
      </c>
      <c r="AB375" s="5" t="str">
        <f>FIXED(EXP('WinBUGS output'!O374),2)</f>
        <v>19.81</v>
      </c>
    </row>
    <row r="376" spans="1:28" x14ac:dyDescent="0.25">
      <c r="A376">
        <v>25</v>
      </c>
      <c r="B376">
        <v>26</v>
      </c>
      <c r="C376" s="5" t="str">
        <f>VLOOKUP(A376,'WinBUGS output'!A:C,3,FALSE)</f>
        <v>CBT individual (under 15 sessions) + escitalopram</v>
      </c>
      <c r="D376" s="5" t="str">
        <f>VLOOKUP(B376,'WinBUGS output'!A:C,3,FALSE)</f>
        <v>CBT individual (over 15 sessions) + amitriptyline</v>
      </c>
      <c r="E376" s="5" t="str">
        <f>FIXED('WinBUGS output'!N375,2)</f>
        <v>0.09</v>
      </c>
      <c r="F376" s="5" t="str">
        <f>FIXED('WinBUGS output'!M375,2)</f>
        <v>-0.87</v>
      </c>
      <c r="G376" s="5" t="str">
        <f>FIXED('WinBUGS output'!O375,2)</f>
        <v>1.27</v>
      </c>
      <c r="H376"/>
      <c r="I376"/>
      <c r="J376"/>
      <c r="X376" s="5" t="str">
        <f t="shared" si="16"/>
        <v>CBT individual (under 15 sessions) + escitalopram</v>
      </c>
      <c r="Y376" s="5" t="str">
        <f t="shared" si="17"/>
        <v>CBT individual (over 15 sessions) + amitriptyline</v>
      </c>
      <c r="Z376" s="5" t="str">
        <f>FIXED(EXP('WinBUGS output'!N375),2)</f>
        <v>1.09</v>
      </c>
      <c r="AA376" s="5" t="str">
        <f>FIXED(EXP('WinBUGS output'!M375),2)</f>
        <v>0.42</v>
      </c>
      <c r="AB376" s="5" t="str">
        <f>FIXED(EXP('WinBUGS output'!O375),2)</f>
        <v>3.57</v>
      </c>
    </row>
    <row r="377" spans="1:28" x14ac:dyDescent="0.25">
      <c r="A377">
        <v>25</v>
      </c>
      <c r="B377">
        <v>27</v>
      </c>
      <c r="C377" s="5" t="str">
        <f>VLOOKUP(A377,'WinBUGS output'!A:C,3,FALSE)</f>
        <v>CBT individual (under 15 sessions) + escitalopram</v>
      </c>
      <c r="D377" s="5" t="str">
        <f>VLOOKUP(B377,'WinBUGS output'!A:C,3,FALSE)</f>
        <v>Short-term psychodynamic psychotherapy individual + any TCA</v>
      </c>
      <c r="E377" s="5" t="str">
        <f>FIXED('WinBUGS output'!N376,2)</f>
        <v>0.06</v>
      </c>
      <c r="F377" s="5" t="str">
        <f>FIXED('WinBUGS output'!M376,2)</f>
        <v>-2.30</v>
      </c>
      <c r="G377" s="5" t="str">
        <f>FIXED('WinBUGS output'!O376,2)</f>
        <v>2.37</v>
      </c>
      <c r="H377"/>
      <c r="I377"/>
      <c r="J377"/>
      <c r="X377" s="5" t="str">
        <f t="shared" si="16"/>
        <v>CBT individual (under 15 sessions) + escitalopram</v>
      </c>
      <c r="Y377" s="5" t="str">
        <f t="shared" si="17"/>
        <v>Short-term psychodynamic psychotherapy individual + any TCA</v>
      </c>
      <c r="Z377" s="5" t="str">
        <f>FIXED(EXP('WinBUGS output'!N376),2)</f>
        <v>1.06</v>
      </c>
      <c r="AA377" s="5" t="str">
        <f>FIXED(EXP('WinBUGS output'!M376),2)</f>
        <v>0.10</v>
      </c>
      <c r="AB377" s="5" t="str">
        <f>FIXED(EXP('WinBUGS output'!O376),2)</f>
        <v>10.72</v>
      </c>
    </row>
    <row r="378" spans="1:28" x14ac:dyDescent="0.25">
      <c r="A378">
        <v>25</v>
      </c>
      <c r="B378">
        <v>28</v>
      </c>
      <c r="C378" s="5" t="str">
        <f>VLOOKUP(A378,'WinBUGS output'!A:C,3,FALSE)</f>
        <v>CBT individual (under 15 sessions) + escitalopram</v>
      </c>
      <c r="D378" s="5" t="str">
        <f>VLOOKUP(B378,'WinBUGS output'!A:C,3,FALSE)</f>
        <v>Long-term psychodynamic psychotherapy individual + fluoxetine</v>
      </c>
      <c r="E378" s="5" t="str">
        <f>FIXED('WinBUGS output'!N377,2)</f>
        <v>1.45</v>
      </c>
      <c r="F378" s="5" t="str">
        <f>FIXED('WinBUGS output'!M377,2)</f>
        <v>-0.60</v>
      </c>
      <c r="G378" s="5" t="str">
        <f>FIXED('WinBUGS output'!O377,2)</f>
        <v>3.48</v>
      </c>
      <c r="H378"/>
      <c r="I378"/>
      <c r="J378"/>
      <c r="X378" s="5" t="str">
        <f t="shared" si="16"/>
        <v>CBT individual (under 15 sessions) + escitalopram</v>
      </c>
      <c r="Y378" s="5" t="str">
        <f t="shared" si="17"/>
        <v>Long-term psychodynamic psychotherapy individual + fluoxetine</v>
      </c>
      <c r="Z378" s="5" t="str">
        <f>FIXED(EXP('WinBUGS output'!N377),2)</f>
        <v>4.25</v>
      </c>
      <c r="AA378" s="5" t="str">
        <f>FIXED(EXP('WinBUGS output'!M377),2)</f>
        <v>0.55</v>
      </c>
      <c r="AB378" s="5" t="str">
        <f>FIXED(EXP('WinBUGS output'!O377),2)</f>
        <v>32.56</v>
      </c>
    </row>
    <row r="379" spans="1:28" x14ac:dyDescent="0.25">
      <c r="A379">
        <v>26</v>
      </c>
      <c r="B379">
        <v>27</v>
      </c>
      <c r="C379" s="5" t="str">
        <f>VLOOKUP(A379,'WinBUGS output'!A:C,3,FALSE)</f>
        <v>CBT individual (over 15 sessions) + amitriptyline</v>
      </c>
      <c r="D379" s="5" t="str">
        <f>VLOOKUP(B379,'WinBUGS output'!A:C,3,FALSE)</f>
        <v>Short-term psychodynamic psychotherapy individual + any TCA</v>
      </c>
      <c r="E379" s="5" t="str">
        <f>FIXED('WinBUGS output'!N378,2)</f>
        <v>-0.07</v>
      </c>
      <c r="F379" s="5" t="str">
        <f>FIXED('WinBUGS output'!M378,2)</f>
        <v>-2.53</v>
      </c>
      <c r="G379" s="5" t="str">
        <f>FIXED('WinBUGS output'!O378,2)</f>
        <v>2.34</v>
      </c>
      <c r="H379"/>
      <c r="I379"/>
      <c r="J379"/>
      <c r="X379" s="5" t="str">
        <f t="shared" si="16"/>
        <v>CBT individual (over 15 sessions) + amitriptyline</v>
      </c>
      <c r="Y379" s="5" t="str">
        <f t="shared" si="17"/>
        <v>Short-term psychodynamic psychotherapy individual + any TCA</v>
      </c>
      <c r="Z379" s="5" t="str">
        <f>FIXED(EXP('WinBUGS output'!N378),2)</f>
        <v>0.94</v>
      </c>
      <c r="AA379" s="5" t="str">
        <f>FIXED(EXP('WinBUGS output'!M378),2)</f>
        <v>0.08</v>
      </c>
      <c r="AB379" s="5" t="str">
        <f>FIXED(EXP('WinBUGS output'!O378),2)</f>
        <v>10.41</v>
      </c>
    </row>
    <row r="380" spans="1:28" x14ac:dyDescent="0.25">
      <c r="A380">
        <v>26</v>
      </c>
      <c r="B380">
        <v>28</v>
      </c>
      <c r="C380" s="5" t="str">
        <f>VLOOKUP(A380,'WinBUGS output'!A:C,3,FALSE)</f>
        <v>CBT individual (over 15 sessions) + amitriptyline</v>
      </c>
      <c r="D380" s="5" t="str">
        <f>VLOOKUP(B380,'WinBUGS output'!A:C,3,FALSE)</f>
        <v>Long-term psychodynamic psychotherapy individual + fluoxetine</v>
      </c>
      <c r="E380" s="5" t="str">
        <f>FIXED('WinBUGS output'!N379,2)</f>
        <v>1.32</v>
      </c>
      <c r="F380" s="5" t="str">
        <f>FIXED('WinBUGS output'!M379,2)</f>
        <v>-0.87</v>
      </c>
      <c r="G380" s="5" t="str">
        <f>FIXED('WinBUGS output'!O379,2)</f>
        <v>3.48</v>
      </c>
      <c r="H380"/>
      <c r="I380"/>
      <c r="J380"/>
      <c r="X380" s="5" t="str">
        <f t="shared" si="16"/>
        <v>CBT individual (over 15 sessions) + amitriptyline</v>
      </c>
      <c r="Y380" s="5" t="str">
        <f t="shared" si="17"/>
        <v>Long-term psychodynamic psychotherapy individual + fluoxetine</v>
      </c>
      <c r="Z380" s="5" t="str">
        <f>FIXED(EXP('WinBUGS output'!N379),2)</f>
        <v>3.74</v>
      </c>
      <c r="AA380" s="5" t="str">
        <f>FIXED(EXP('WinBUGS output'!M379),2)</f>
        <v>0.42</v>
      </c>
      <c r="AB380" s="5" t="str">
        <f>FIXED(EXP('WinBUGS output'!O379),2)</f>
        <v>32.39</v>
      </c>
    </row>
    <row r="381" spans="1:28" x14ac:dyDescent="0.25">
      <c r="A381">
        <v>27</v>
      </c>
      <c r="B381">
        <v>28</v>
      </c>
      <c r="C381" s="5" t="str">
        <f>VLOOKUP(A381,'WinBUGS output'!A:C,3,FALSE)</f>
        <v>Short-term psychodynamic psychotherapy individual + any TCA</v>
      </c>
      <c r="D381" s="5" t="str">
        <f>VLOOKUP(B381,'WinBUGS output'!A:C,3,FALSE)</f>
        <v>Long-term psychodynamic psychotherapy individual + fluoxetine</v>
      </c>
      <c r="E381" s="5" t="str">
        <f>FIXED('WinBUGS output'!N380,2)</f>
        <v>1.40</v>
      </c>
      <c r="F381" s="5" t="str">
        <f>FIXED('WinBUGS output'!M380,2)</f>
        <v>-1.06</v>
      </c>
      <c r="G381" s="5" t="str">
        <f>FIXED('WinBUGS output'!O380,2)</f>
        <v>3.79</v>
      </c>
      <c r="H381"/>
      <c r="I381"/>
      <c r="J381"/>
      <c r="X381" s="5" t="str">
        <f t="shared" si="16"/>
        <v>Short-term psychodynamic psychotherapy individual + any TCA</v>
      </c>
      <c r="Y381" s="5" t="str">
        <f t="shared" si="17"/>
        <v>Long-term psychodynamic psychotherapy individual + fluoxetine</v>
      </c>
      <c r="Z381" s="5" t="str">
        <f>FIXED(EXP('WinBUGS output'!N380),2)</f>
        <v>4.04</v>
      </c>
      <c r="AA381" s="5" t="str">
        <f>FIXED(EXP('WinBUGS output'!M380),2)</f>
        <v>0.35</v>
      </c>
      <c r="AB381" s="5" t="str">
        <f>FIXED(EXP('WinBUGS output'!O380),2)</f>
        <v>44.39</v>
      </c>
    </row>
    <row r="382" spans="1:28" x14ac:dyDescent="0.25">
      <c r="X382"/>
      <c r="Y382"/>
      <c r="Z382"/>
      <c r="AA382"/>
      <c r="AB382"/>
    </row>
    <row r="383" spans="1:28" x14ac:dyDescent="0.25">
      <c r="X383"/>
      <c r="Y383"/>
      <c r="Z383"/>
      <c r="AA383"/>
      <c r="AB383"/>
    </row>
    <row r="384" spans="1:28" x14ac:dyDescent="0.25">
      <c r="X384"/>
      <c r="Y384"/>
      <c r="Z384"/>
      <c r="AA384"/>
      <c r="AB384"/>
    </row>
    <row r="385" spans="24:28" x14ac:dyDescent="0.25">
      <c r="X385"/>
      <c r="Y385"/>
      <c r="Z385"/>
      <c r="AA385"/>
      <c r="AB385"/>
    </row>
    <row r="386" spans="24:28" x14ac:dyDescent="0.25">
      <c r="X386"/>
      <c r="Y386"/>
      <c r="Z386"/>
      <c r="AA386"/>
      <c r="AB386"/>
    </row>
    <row r="387" spans="24:28" x14ac:dyDescent="0.25">
      <c r="X387"/>
      <c r="Y387"/>
      <c r="Z387"/>
      <c r="AA387"/>
      <c r="AB387"/>
    </row>
    <row r="388" spans="24:28" x14ac:dyDescent="0.25">
      <c r="X388"/>
      <c r="Y388"/>
      <c r="Z388"/>
      <c r="AA388"/>
      <c r="AB388"/>
    </row>
    <row r="389" spans="24:28" x14ac:dyDescent="0.25">
      <c r="X389"/>
      <c r="Y389"/>
      <c r="Z389"/>
      <c r="AA389"/>
      <c r="AB389"/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2017-12-11T09:47:38Z</dcterms:modified>
</cp:coreProperties>
</file>