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Excel files_more severe depression\"/>
    </mc:Choice>
  </mc:AlternateContent>
  <bookViews>
    <workbookView xWindow="0" yWindow="0" windowWidth="28800" windowHeight="11010" tabRatio="668" activeTab="1"/>
  </bookViews>
  <sheets>
    <sheet name="WinBUGS output" sheetId="15" r:id="rId1"/>
    <sheet name="Intervention and Class Codes" sheetId="37" r:id="rId2"/>
    <sheet name="# of studies per comparison" sheetId="36" r:id="rId3"/>
    <sheet name="Network plots" sheetId="35" r:id="rId4"/>
    <sheet name="Data" sheetId="34" r:id="rId5"/>
    <sheet name="Model fit" sheetId="33" r:id="rId6"/>
    <sheet name="lor relative to pill placebo" sheetId="16" r:id="rId7"/>
    <sheet name="or relative to pill placebo" sheetId="17" r:id="rId8"/>
    <sheet name="Direct lors" sheetId="18" r:id="rId9"/>
    <sheet name="Ranks" sheetId="19" r:id="rId10"/>
    <sheet name="Bias adjustment" sheetId="38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7" l="1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D4" i="17"/>
  <c r="C4" i="17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H5" i="16"/>
  <c r="I5" i="16"/>
  <c r="H6" i="16"/>
  <c r="I6" i="16"/>
  <c r="H7" i="16"/>
  <c r="I7" i="16"/>
  <c r="H8" i="16"/>
  <c r="I8" i="16"/>
  <c r="H9" i="16"/>
  <c r="I9" i="16"/>
  <c r="H10" i="16"/>
  <c r="I10" i="16"/>
  <c r="H11" i="16"/>
  <c r="I11" i="16"/>
  <c r="H12" i="16"/>
  <c r="I12" i="16"/>
  <c r="H13" i="16"/>
  <c r="I13" i="16"/>
  <c r="H14" i="16"/>
  <c r="I14" i="16"/>
  <c r="H15" i="16"/>
  <c r="I15" i="16"/>
  <c r="H16" i="16"/>
  <c r="I16" i="16"/>
  <c r="H17" i="16"/>
  <c r="I17" i="16"/>
  <c r="H18" i="16"/>
  <c r="I18" i="16"/>
  <c r="H19" i="16"/>
  <c r="I19" i="16"/>
  <c r="H20" i="16"/>
  <c r="I20" i="16"/>
  <c r="H21" i="16"/>
  <c r="I21" i="16"/>
  <c r="H22" i="16"/>
  <c r="I22" i="16"/>
  <c r="H23" i="16"/>
  <c r="I23" i="16"/>
  <c r="H24" i="16"/>
  <c r="I24" i="16"/>
  <c r="I4" i="16"/>
  <c r="H4" i="16"/>
  <c r="D4" i="16"/>
  <c r="C4" i="16"/>
  <c r="W5" i="38" l="1"/>
  <c r="X5" i="38"/>
  <c r="Y5" i="38"/>
  <c r="W16" i="38"/>
  <c r="X16" i="38"/>
  <c r="Y16" i="38"/>
  <c r="W19" i="38"/>
  <c r="X19" i="38"/>
  <c r="Y19" i="38"/>
  <c r="W8" i="38"/>
  <c r="X8" i="38"/>
  <c r="Y8" i="38"/>
  <c r="W17" i="38"/>
  <c r="X17" i="38"/>
  <c r="Y17" i="38"/>
  <c r="W21" i="38"/>
  <c r="X21" i="38"/>
  <c r="Y21" i="38"/>
  <c r="W18" i="38"/>
  <c r="X18" i="38"/>
  <c r="Y18" i="38"/>
  <c r="W10" i="38"/>
  <c r="X10" i="38"/>
  <c r="Y10" i="38"/>
  <c r="W12" i="38"/>
  <c r="X12" i="38"/>
  <c r="Y12" i="38"/>
  <c r="W20" i="38"/>
  <c r="X20" i="38"/>
  <c r="Y20" i="38"/>
  <c r="W7" i="38"/>
  <c r="X7" i="38"/>
  <c r="Y7" i="38"/>
  <c r="W13" i="38"/>
  <c r="X13" i="38"/>
  <c r="Y13" i="38"/>
  <c r="W3" i="38"/>
  <c r="X3" i="38"/>
  <c r="Y3" i="38"/>
  <c r="W9" i="38"/>
  <c r="X9" i="38"/>
  <c r="Y9" i="38"/>
  <c r="W11" i="38"/>
  <c r="X11" i="38"/>
  <c r="Y11" i="38"/>
  <c r="W4" i="38"/>
  <c r="X4" i="38"/>
  <c r="Y4" i="38"/>
  <c r="W15" i="38"/>
  <c r="X15" i="38"/>
  <c r="Y15" i="38"/>
  <c r="W6" i="38"/>
  <c r="X6" i="38"/>
  <c r="Y6" i="38"/>
  <c r="W14" i="38"/>
  <c r="X14" i="38"/>
  <c r="Y14" i="38"/>
  <c r="Y22" i="38"/>
  <c r="X22" i="38"/>
  <c r="W22" i="38"/>
  <c r="R6" i="38"/>
  <c r="S6" i="38"/>
  <c r="T6" i="38"/>
  <c r="R21" i="38"/>
  <c r="S21" i="38"/>
  <c r="T21" i="38"/>
  <c r="R11" i="38"/>
  <c r="S11" i="38"/>
  <c r="T11" i="38"/>
  <c r="R22" i="38"/>
  <c r="S22" i="38"/>
  <c r="T22" i="38"/>
  <c r="R20" i="38"/>
  <c r="S20" i="38"/>
  <c r="T20" i="38"/>
  <c r="R28" i="38"/>
  <c r="S28" i="38"/>
  <c r="T28" i="38"/>
  <c r="R25" i="38"/>
  <c r="S25" i="38"/>
  <c r="T25" i="38"/>
  <c r="R26" i="38"/>
  <c r="S26" i="38"/>
  <c r="T26" i="38"/>
  <c r="R27" i="38"/>
  <c r="S27" i="38"/>
  <c r="T27" i="38"/>
  <c r="R23" i="38"/>
  <c r="S23" i="38"/>
  <c r="T23" i="38"/>
  <c r="R24" i="38"/>
  <c r="S24" i="38"/>
  <c r="T24" i="38"/>
  <c r="R8" i="38"/>
  <c r="S8" i="38"/>
  <c r="T8" i="38"/>
  <c r="R15" i="38"/>
  <c r="S15" i="38"/>
  <c r="T15" i="38"/>
  <c r="R14" i="38"/>
  <c r="S14" i="38"/>
  <c r="T14" i="38"/>
  <c r="R3" i="38"/>
  <c r="S3" i="38"/>
  <c r="T3" i="38"/>
  <c r="R10" i="38"/>
  <c r="S10" i="38"/>
  <c r="T10" i="38"/>
  <c r="R12" i="38"/>
  <c r="S12" i="38"/>
  <c r="T12" i="38"/>
  <c r="R13" i="38"/>
  <c r="S13" i="38"/>
  <c r="T13" i="38"/>
  <c r="R9" i="38"/>
  <c r="S9" i="38"/>
  <c r="T9" i="38"/>
  <c r="R4" i="38"/>
  <c r="S4" i="38"/>
  <c r="T4" i="38"/>
  <c r="R5" i="38"/>
  <c r="S5" i="38"/>
  <c r="T5" i="38"/>
  <c r="R17" i="38"/>
  <c r="S17" i="38"/>
  <c r="T17" i="38"/>
  <c r="R18" i="38"/>
  <c r="S18" i="38"/>
  <c r="T18" i="38"/>
  <c r="R19" i="38"/>
  <c r="S19" i="38"/>
  <c r="T19" i="38"/>
  <c r="R7" i="38"/>
  <c r="S7" i="38"/>
  <c r="T7" i="38"/>
  <c r="R16" i="38"/>
  <c r="S16" i="38"/>
  <c r="T16" i="38"/>
  <c r="T29" i="38"/>
  <c r="S29" i="38"/>
  <c r="R29" i="38"/>
  <c r="M4" i="38"/>
  <c r="N4" i="38"/>
  <c r="O4" i="38"/>
  <c r="M5" i="38"/>
  <c r="N5" i="38"/>
  <c r="O5" i="38"/>
  <c r="M6" i="38"/>
  <c r="N6" i="38"/>
  <c r="O6" i="38"/>
  <c r="M7" i="38"/>
  <c r="N7" i="38"/>
  <c r="O7" i="38"/>
  <c r="M8" i="38"/>
  <c r="N8" i="38"/>
  <c r="O8" i="38"/>
  <c r="M9" i="38"/>
  <c r="N9" i="38"/>
  <c r="O9" i="38"/>
  <c r="M10" i="38"/>
  <c r="N10" i="38"/>
  <c r="O10" i="38"/>
  <c r="M11" i="38"/>
  <c r="N11" i="38"/>
  <c r="O11" i="38"/>
  <c r="M12" i="38"/>
  <c r="N12" i="38"/>
  <c r="O12" i="38"/>
  <c r="M13" i="38"/>
  <c r="N13" i="38"/>
  <c r="O13" i="38"/>
  <c r="M14" i="38"/>
  <c r="N14" i="38"/>
  <c r="O14" i="38"/>
  <c r="M15" i="38"/>
  <c r="N15" i="38"/>
  <c r="O15" i="38"/>
  <c r="M16" i="38"/>
  <c r="N16" i="38"/>
  <c r="O16" i="38"/>
  <c r="M17" i="38"/>
  <c r="N17" i="38"/>
  <c r="O17" i="38"/>
  <c r="M18" i="38"/>
  <c r="N18" i="38"/>
  <c r="O18" i="38"/>
  <c r="M19" i="38"/>
  <c r="N19" i="38"/>
  <c r="O19" i="38"/>
  <c r="M20" i="38"/>
  <c r="N20" i="38"/>
  <c r="O20" i="38"/>
  <c r="M21" i="38"/>
  <c r="N21" i="38"/>
  <c r="O21" i="38"/>
  <c r="M22" i="38"/>
  <c r="N22" i="38"/>
  <c r="O22" i="38"/>
  <c r="M23" i="38"/>
  <c r="N23" i="38"/>
  <c r="O23" i="38"/>
  <c r="O3" i="38"/>
  <c r="N3" i="38"/>
  <c r="M3" i="38"/>
  <c r="H4" i="38"/>
  <c r="I4" i="38"/>
  <c r="J4" i="38"/>
  <c r="H5" i="38"/>
  <c r="I5" i="38"/>
  <c r="J5" i="38"/>
  <c r="H6" i="38"/>
  <c r="I6" i="38"/>
  <c r="J6" i="38"/>
  <c r="H7" i="38"/>
  <c r="I7" i="38"/>
  <c r="J7" i="38"/>
  <c r="H8" i="38"/>
  <c r="I8" i="38"/>
  <c r="J8" i="38"/>
  <c r="H9" i="38"/>
  <c r="I9" i="38"/>
  <c r="J9" i="38"/>
  <c r="H10" i="38"/>
  <c r="I10" i="38"/>
  <c r="J10" i="38"/>
  <c r="H11" i="38"/>
  <c r="I11" i="38"/>
  <c r="J11" i="38"/>
  <c r="H12" i="38"/>
  <c r="I12" i="38"/>
  <c r="J12" i="38"/>
  <c r="H13" i="38"/>
  <c r="I13" i="38"/>
  <c r="J13" i="38"/>
  <c r="H14" i="38"/>
  <c r="I14" i="38"/>
  <c r="J14" i="38"/>
  <c r="H15" i="38"/>
  <c r="I15" i="38"/>
  <c r="J15" i="38"/>
  <c r="H16" i="38"/>
  <c r="I16" i="38"/>
  <c r="J16" i="38"/>
  <c r="H17" i="38"/>
  <c r="I17" i="38"/>
  <c r="J17" i="38"/>
  <c r="H18" i="38"/>
  <c r="I18" i="38"/>
  <c r="J18" i="38"/>
  <c r="H19" i="38"/>
  <c r="I19" i="38"/>
  <c r="J19" i="38"/>
  <c r="H20" i="38"/>
  <c r="I20" i="38"/>
  <c r="J20" i="38"/>
  <c r="H21" i="38"/>
  <c r="I21" i="38"/>
  <c r="J21" i="38"/>
  <c r="H22" i="38"/>
  <c r="I22" i="38"/>
  <c r="J22" i="38"/>
  <c r="H23" i="38"/>
  <c r="I23" i="38"/>
  <c r="J23" i="38"/>
  <c r="H24" i="38"/>
  <c r="I24" i="38"/>
  <c r="J24" i="38"/>
  <c r="H25" i="38"/>
  <c r="I25" i="38"/>
  <c r="J25" i="38"/>
  <c r="H26" i="38"/>
  <c r="I26" i="38"/>
  <c r="J26" i="38"/>
  <c r="H27" i="38"/>
  <c r="I27" i="38"/>
  <c r="J27" i="38"/>
  <c r="H28" i="38"/>
  <c r="I28" i="38"/>
  <c r="J28" i="38"/>
  <c r="H29" i="38"/>
  <c r="I29" i="38"/>
  <c r="J29" i="38"/>
  <c r="H30" i="38"/>
  <c r="I30" i="38"/>
  <c r="J30" i="38"/>
  <c r="H31" i="38"/>
  <c r="I31" i="38"/>
  <c r="J31" i="38"/>
  <c r="H32" i="38"/>
  <c r="I32" i="38"/>
  <c r="J32" i="38"/>
  <c r="H33" i="38"/>
  <c r="I33" i="38"/>
  <c r="J33" i="38"/>
  <c r="H34" i="38"/>
  <c r="I34" i="38"/>
  <c r="J34" i="38"/>
  <c r="H35" i="38"/>
  <c r="I35" i="38"/>
  <c r="J35" i="38"/>
  <c r="H36" i="38"/>
  <c r="I36" i="38"/>
  <c r="J36" i="38"/>
  <c r="H37" i="38"/>
  <c r="I37" i="38"/>
  <c r="J37" i="38"/>
  <c r="H38" i="38"/>
  <c r="I38" i="38"/>
  <c r="J38" i="38"/>
  <c r="H39" i="38"/>
  <c r="I39" i="38"/>
  <c r="J39" i="38"/>
  <c r="H40" i="38"/>
  <c r="I40" i="38"/>
  <c r="J40" i="38"/>
  <c r="H41" i="38"/>
  <c r="I41" i="38"/>
  <c r="J41" i="38"/>
  <c r="H42" i="38"/>
  <c r="I42" i="38"/>
  <c r="J42" i="38"/>
  <c r="H43" i="38"/>
  <c r="I43" i="38"/>
  <c r="J43" i="38"/>
  <c r="H44" i="38"/>
  <c r="I44" i="38"/>
  <c r="J44" i="38"/>
  <c r="H45" i="38"/>
  <c r="I45" i="38"/>
  <c r="J45" i="38"/>
  <c r="J3" i="38"/>
  <c r="I3" i="38"/>
  <c r="H3" i="38"/>
  <c r="H14" i="19" l="1"/>
  <c r="I14" i="19"/>
  <c r="H6" i="19"/>
  <c r="I6" i="19"/>
  <c r="H12" i="19"/>
  <c r="I12" i="19"/>
  <c r="G20" i="19"/>
  <c r="H20" i="19"/>
  <c r="I20" i="19"/>
  <c r="G16" i="19"/>
  <c r="H16" i="19"/>
  <c r="I16" i="19"/>
  <c r="G9" i="19"/>
  <c r="H9" i="19"/>
  <c r="I9" i="19"/>
  <c r="G11" i="19"/>
  <c r="H11" i="19"/>
  <c r="I11" i="19"/>
  <c r="H19" i="19"/>
  <c r="I19" i="19"/>
  <c r="H8" i="19"/>
  <c r="I8" i="19"/>
  <c r="H13" i="19"/>
  <c r="I13" i="19"/>
  <c r="H2" i="19"/>
  <c r="I2" i="19"/>
  <c r="H7" i="19"/>
  <c r="I7" i="19"/>
  <c r="H10" i="19"/>
  <c r="I10" i="19"/>
  <c r="H3" i="19"/>
  <c r="I3" i="19"/>
  <c r="B9" i="19"/>
  <c r="C9" i="19"/>
  <c r="D9" i="19"/>
  <c r="B13" i="19"/>
  <c r="C13" i="19"/>
  <c r="D13" i="19"/>
  <c r="B14" i="19"/>
  <c r="C14" i="19"/>
  <c r="D14" i="19"/>
  <c r="B2" i="19"/>
  <c r="C2" i="19"/>
  <c r="D2" i="19"/>
  <c r="B8" i="19"/>
  <c r="C8" i="19"/>
  <c r="D8" i="19"/>
  <c r="B12" i="19"/>
  <c r="C12" i="19"/>
  <c r="D12" i="19"/>
  <c r="B11" i="19"/>
  <c r="C11" i="19"/>
  <c r="D11" i="19"/>
  <c r="B10" i="19"/>
  <c r="C10" i="19"/>
  <c r="D10" i="19"/>
  <c r="B3" i="19"/>
  <c r="C3" i="19"/>
  <c r="D3" i="19"/>
  <c r="B4" i="19"/>
  <c r="C4" i="19"/>
  <c r="D4" i="19"/>
  <c r="B19" i="19"/>
  <c r="C19" i="19"/>
  <c r="D19" i="19"/>
  <c r="B17" i="19"/>
  <c r="C17" i="19"/>
  <c r="D17" i="19"/>
  <c r="B16" i="19"/>
  <c r="C16" i="19"/>
  <c r="D16" i="19"/>
  <c r="B6" i="19"/>
  <c r="C6" i="19"/>
  <c r="D6" i="19"/>
  <c r="B15" i="19"/>
  <c r="C15" i="19"/>
  <c r="D15" i="19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AH5" i="18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H21" i="18"/>
  <c r="AI21" i="18"/>
  <c r="AJ21" i="18"/>
  <c r="AH22" i="18"/>
  <c r="AI22" i="18"/>
  <c r="AJ22" i="18"/>
  <c r="AH23" i="18"/>
  <c r="AI23" i="18"/>
  <c r="AJ23" i="18"/>
  <c r="AH24" i="18"/>
  <c r="AI24" i="18"/>
  <c r="AJ24" i="18"/>
  <c r="AG25" i="18"/>
  <c r="AH25" i="18"/>
  <c r="AI25" i="18"/>
  <c r="AJ25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H33" i="18"/>
  <c r="AI33" i="18"/>
  <c r="AJ33" i="18"/>
  <c r="AH34" i="18"/>
  <c r="AI34" i="18"/>
  <c r="AJ34" i="18"/>
  <c r="AH35" i="18"/>
  <c r="AI35" i="18"/>
  <c r="AJ35" i="18"/>
  <c r="AH36" i="18"/>
  <c r="AI36" i="18"/>
  <c r="AJ36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H44" i="18"/>
  <c r="AI44" i="18"/>
  <c r="AJ44" i="18"/>
  <c r="AH45" i="18"/>
  <c r="AI45" i="18"/>
  <c r="AJ45" i="18"/>
  <c r="AH46" i="18"/>
  <c r="AI46" i="18"/>
  <c r="AJ46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H55" i="18"/>
  <c r="AI55" i="18"/>
  <c r="AJ55" i="18"/>
  <c r="AH56" i="18"/>
  <c r="AI56" i="18"/>
  <c r="AJ56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H62" i="18"/>
  <c r="AI62" i="18"/>
  <c r="AJ62" i="18"/>
  <c r="AH63" i="18"/>
  <c r="AI63" i="18"/>
  <c r="AJ63" i="18"/>
  <c r="AH64" i="18"/>
  <c r="AI64" i="18"/>
  <c r="AJ64" i="18"/>
  <c r="AG65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F70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H74" i="18"/>
  <c r="AI74" i="18"/>
  <c r="AJ74" i="18"/>
  <c r="AH75" i="18"/>
  <c r="AI75" i="18"/>
  <c r="AJ75" i="18"/>
  <c r="AH76" i="18"/>
  <c r="AI76" i="18"/>
  <c r="AJ76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AH82" i="18"/>
  <c r="AI82" i="18"/>
  <c r="AJ82" i="18"/>
  <c r="AH83" i="18"/>
  <c r="AI83" i="18"/>
  <c r="AJ83" i="18"/>
  <c r="AH84" i="18"/>
  <c r="AI84" i="18"/>
  <c r="AJ84" i="18"/>
  <c r="AH85" i="18"/>
  <c r="AI85" i="18"/>
  <c r="AJ85" i="18"/>
  <c r="AH86" i="18"/>
  <c r="AI86" i="18"/>
  <c r="AJ86" i="18"/>
  <c r="AH87" i="18"/>
  <c r="AI87" i="18"/>
  <c r="AJ87" i="18"/>
  <c r="AH88" i="18"/>
  <c r="AI88" i="18"/>
  <c r="AJ88" i="18"/>
  <c r="AH89" i="18"/>
  <c r="AI89" i="18"/>
  <c r="AJ89" i="18"/>
  <c r="AH90" i="18"/>
  <c r="AI90" i="18"/>
  <c r="AJ90" i="18"/>
  <c r="AH91" i="18"/>
  <c r="AI91" i="18"/>
  <c r="AJ91" i="18"/>
  <c r="AH92" i="18"/>
  <c r="AI92" i="18"/>
  <c r="AJ92" i="18"/>
  <c r="AH93" i="18"/>
  <c r="AI93" i="18"/>
  <c r="AJ93" i="18"/>
  <c r="AH94" i="18"/>
  <c r="AI94" i="18"/>
  <c r="AJ94" i="18"/>
  <c r="AH95" i="18"/>
  <c r="AI95" i="18"/>
  <c r="AJ95" i="18"/>
  <c r="AH96" i="18"/>
  <c r="AI96" i="18"/>
  <c r="AJ96" i="18"/>
  <c r="AH97" i="18"/>
  <c r="AI97" i="18"/>
  <c r="AJ97" i="18"/>
  <c r="AH98" i="18"/>
  <c r="AI98" i="18"/>
  <c r="AJ98" i="18"/>
  <c r="AH99" i="18"/>
  <c r="AI99" i="18"/>
  <c r="AJ99" i="18"/>
  <c r="AH100" i="18"/>
  <c r="AI100" i="18"/>
  <c r="AJ100" i="18"/>
  <c r="AH101" i="18"/>
  <c r="AI101" i="18"/>
  <c r="AJ101" i="18"/>
  <c r="AH102" i="18"/>
  <c r="AI102" i="18"/>
  <c r="AJ102" i="18"/>
  <c r="AH103" i="18"/>
  <c r="AI103" i="18"/>
  <c r="AJ103" i="18"/>
  <c r="AH104" i="18"/>
  <c r="AI104" i="18"/>
  <c r="AJ104" i="18"/>
  <c r="AH105" i="18"/>
  <c r="AI105" i="18"/>
  <c r="AJ105" i="18"/>
  <c r="AH106" i="18"/>
  <c r="AI106" i="18"/>
  <c r="AJ106" i="18"/>
  <c r="AH107" i="18"/>
  <c r="AI107" i="18"/>
  <c r="AJ107" i="18"/>
  <c r="AH108" i="18"/>
  <c r="AI108" i="18"/>
  <c r="AJ108" i="18"/>
  <c r="AH109" i="18"/>
  <c r="AI109" i="18"/>
  <c r="AJ109" i="18"/>
  <c r="AH110" i="18"/>
  <c r="AI110" i="18"/>
  <c r="AJ110" i="18"/>
  <c r="AH111" i="18"/>
  <c r="AI111" i="18"/>
  <c r="AJ111" i="18"/>
  <c r="AH112" i="18"/>
  <c r="AI112" i="18"/>
  <c r="AJ112" i="18"/>
  <c r="AH113" i="18"/>
  <c r="AI113" i="18"/>
  <c r="AJ113" i="18"/>
  <c r="AH114" i="18"/>
  <c r="AI114" i="18"/>
  <c r="AJ114" i="18"/>
  <c r="AH115" i="18"/>
  <c r="AI115" i="18"/>
  <c r="AJ115" i="18"/>
  <c r="AH116" i="18"/>
  <c r="AI116" i="18"/>
  <c r="AJ116" i="18"/>
  <c r="AH117" i="18"/>
  <c r="AI117" i="18"/>
  <c r="AJ117" i="18"/>
  <c r="AH118" i="18"/>
  <c r="AI118" i="18"/>
  <c r="AJ118" i="18"/>
  <c r="AH119" i="18"/>
  <c r="AI119" i="18"/>
  <c r="AJ119" i="18"/>
  <c r="AH120" i="18"/>
  <c r="AI120" i="18"/>
  <c r="AJ120" i="18"/>
  <c r="AH121" i="18"/>
  <c r="AI121" i="18"/>
  <c r="AJ121" i="18"/>
  <c r="AH122" i="18"/>
  <c r="AI122" i="18"/>
  <c r="AJ122" i="18"/>
  <c r="AH123" i="18"/>
  <c r="AI123" i="18"/>
  <c r="AJ123" i="18"/>
  <c r="AH124" i="18"/>
  <c r="AI124" i="18"/>
  <c r="AJ124" i="18"/>
  <c r="AH125" i="18"/>
  <c r="AI125" i="18"/>
  <c r="AJ125" i="18"/>
  <c r="AH126" i="18"/>
  <c r="AI126" i="18"/>
  <c r="AJ126" i="18"/>
  <c r="AH127" i="18"/>
  <c r="AI127" i="18"/>
  <c r="AJ127" i="18"/>
  <c r="AH128" i="18"/>
  <c r="AI128" i="18"/>
  <c r="AJ128" i="18"/>
  <c r="AH129" i="18"/>
  <c r="AI129" i="18"/>
  <c r="AJ129" i="18"/>
  <c r="AH130" i="18"/>
  <c r="AI130" i="18"/>
  <c r="AJ130" i="18"/>
  <c r="AH131" i="18"/>
  <c r="AI131" i="18"/>
  <c r="AJ131" i="18"/>
  <c r="AH132" i="18"/>
  <c r="AI132" i="18"/>
  <c r="AJ132" i="18"/>
  <c r="AH133" i="18"/>
  <c r="AI133" i="18"/>
  <c r="AJ133" i="18"/>
  <c r="AH134" i="18"/>
  <c r="AI134" i="18"/>
  <c r="AJ134" i="18"/>
  <c r="AH135" i="18"/>
  <c r="AI135" i="18"/>
  <c r="AJ135" i="18"/>
  <c r="AH136" i="18"/>
  <c r="AI136" i="18"/>
  <c r="AJ136" i="18"/>
  <c r="AH137" i="18"/>
  <c r="AI137" i="18"/>
  <c r="AJ137" i="18"/>
  <c r="AH138" i="18"/>
  <c r="AI138" i="18"/>
  <c r="AJ138" i="18"/>
  <c r="AH139" i="18"/>
  <c r="AI139" i="18"/>
  <c r="AJ139" i="18"/>
  <c r="AH140" i="18"/>
  <c r="AI140" i="18"/>
  <c r="AJ140" i="18"/>
  <c r="AH141" i="18"/>
  <c r="AI141" i="18"/>
  <c r="AJ141" i="18"/>
  <c r="AH142" i="18"/>
  <c r="AI142" i="18"/>
  <c r="AJ142" i="18"/>
  <c r="AH143" i="18"/>
  <c r="AI143" i="18"/>
  <c r="AJ143" i="18"/>
  <c r="AH144" i="18"/>
  <c r="AI144" i="18"/>
  <c r="AJ144" i="18"/>
  <c r="AH145" i="18"/>
  <c r="AI145" i="18"/>
  <c r="AJ145" i="18"/>
  <c r="AH146" i="18"/>
  <c r="AI146" i="18"/>
  <c r="AJ146" i="18"/>
  <c r="AH147" i="18"/>
  <c r="AI147" i="18"/>
  <c r="AJ147" i="18"/>
  <c r="AH148" i="18"/>
  <c r="AI148" i="18"/>
  <c r="AJ148" i="18"/>
  <c r="AH149" i="18"/>
  <c r="AI149" i="18"/>
  <c r="AJ149" i="18"/>
  <c r="AH150" i="18"/>
  <c r="AI150" i="18"/>
  <c r="AJ150" i="18"/>
  <c r="AH151" i="18"/>
  <c r="AI151" i="18"/>
  <c r="AJ151" i="18"/>
  <c r="AH152" i="18"/>
  <c r="AI152" i="18"/>
  <c r="AJ152" i="18"/>
  <c r="AH153" i="18"/>
  <c r="AI153" i="18"/>
  <c r="AJ153" i="18"/>
  <c r="AH154" i="18"/>
  <c r="AI154" i="18"/>
  <c r="AJ154" i="18"/>
  <c r="AH155" i="18"/>
  <c r="AI155" i="18"/>
  <c r="AJ155" i="18"/>
  <c r="AH156" i="18"/>
  <c r="AI156" i="18"/>
  <c r="AJ156" i="18"/>
  <c r="AH157" i="18"/>
  <c r="AI157" i="18"/>
  <c r="AJ157" i="18"/>
  <c r="AH158" i="18"/>
  <c r="AI158" i="18"/>
  <c r="AJ158" i="18"/>
  <c r="AH159" i="18"/>
  <c r="AI159" i="18"/>
  <c r="AJ159" i="18"/>
  <c r="AH160" i="18"/>
  <c r="AI160" i="18"/>
  <c r="AJ160" i="18"/>
  <c r="AH161" i="18"/>
  <c r="AI161" i="18"/>
  <c r="AJ161" i="18"/>
  <c r="AH162" i="18"/>
  <c r="AI162" i="18"/>
  <c r="AJ162" i="18"/>
  <c r="AH163" i="18"/>
  <c r="AI163" i="18"/>
  <c r="AJ163" i="18"/>
  <c r="AH164" i="18"/>
  <c r="AI164" i="18"/>
  <c r="AJ164" i="18"/>
  <c r="AH165" i="18"/>
  <c r="AI165" i="18"/>
  <c r="AJ165" i="18"/>
  <c r="AH166" i="18"/>
  <c r="AI166" i="18"/>
  <c r="AJ166" i="18"/>
  <c r="AH167" i="18"/>
  <c r="AI167" i="18"/>
  <c r="AJ167" i="18"/>
  <c r="AH168" i="18"/>
  <c r="AI168" i="18"/>
  <c r="AJ168" i="18"/>
  <c r="AH169" i="18"/>
  <c r="AI169" i="18"/>
  <c r="AJ169" i="18"/>
  <c r="AH170" i="18"/>
  <c r="AI170" i="18"/>
  <c r="AJ170" i="18"/>
  <c r="AH171" i="18"/>
  <c r="AI171" i="18"/>
  <c r="AJ171" i="18"/>
  <c r="AH172" i="18"/>
  <c r="AI172" i="18"/>
  <c r="AJ172" i="18"/>
  <c r="AH173" i="18"/>
  <c r="AI173" i="18"/>
  <c r="AJ173" i="18"/>
  <c r="AH174" i="18"/>
  <c r="AI174" i="18"/>
  <c r="AJ174" i="18"/>
  <c r="AH175" i="18"/>
  <c r="AI175" i="18"/>
  <c r="AJ175" i="18"/>
  <c r="AH176" i="18"/>
  <c r="AI176" i="18"/>
  <c r="AJ176" i="18"/>
  <c r="AG177" i="18"/>
  <c r="AH177" i="18"/>
  <c r="AI177" i="18"/>
  <c r="AJ177" i="18"/>
  <c r="AH178" i="18"/>
  <c r="AI178" i="18"/>
  <c r="AJ178" i="18"/>
  <c r="AH179" i="18"/>
  <c r="AI179" i="18"/>
  <c r="AJ179" i="18"/>
  <c r="AH180" i="18"/>
  <c r="AI180" i="18"/>
  <c r="AJ180" i="18"/>
  <c r="AH181" i="18"/>
  <c r="AI181" i="18"/>
  <c r="AJ181" i="18"/>
  <c r="AH182" i="18"/>
  <c r="AI182" i="18"/>
  <c r="AJ182" i="18"/>
  <c r="AH183" i="18"/>
  <c r="AI183" i="18"/>
  <c r="AJ183" i="18"/>
  <c r="AH184" i="18"/>
  <c r="AI184" i="18"/>
  <c r="AJ184" i="18"/>
  <c r="AH185" i="18"/>
  <c r="AI185" i="18"/>
  <c r="AJ185" i="18"/>
  <c r="AH186" i="18"/>
  <c r="AI186" i="18"/>
  <c r="AJ186" i="18"/>
  <c r="AH187" i="18"/>
  <c r="AI187" i="18"/>
  <c r="AJ187" i="18"/>
  <c r="AH188" i="18"/>
  <c r="AI188" i="18"/>
  <c r="AJ188" i="18"/>
  <c r="AH189" i="18"/>
  <c r="AI189" i="18"/>
  <c r="AJ189" i="18"/>
  <c r="AH190" i="18"/>
  <c r="AI190" i="18"/>
  <c r="AJ190" i="18"/>
  <c r="AH191" i="18"/>
  <c r="AI191" i="18"/>
  <c r="AJ191" i="18"/>
  <c r="AH192" i="18"/>
  <c r="AI192" i="18"/>
  <c r="AJ192" i="18"/>
  <c r="AH193" i="18"/>
  <c r="AI193" i="18"/>
  <c r="AJ193" i="18"/>
  <c r="AH194" i="18"/>
  <c r="AI194" i="18"/>
  <c r="AJ194" i="18"/>
  <c r="AH195" i="18"/>
  <c r="AI195" i="18"/>
  <c r="AJ195" i="18"/>
  <c r="AH196" i="18"/>
  <c r="AI196" i="18"/>
  <c r="AJ196" i="18"/>
  <c r="AH197" i="18"/>
  <c r="AI197" i="18"/>
  <c r="AJ197" i="18"/>
  <c r="AH198" i="18"/>
  <c r="AI198" i="18"/>
  <c r="AJ198" i="18"/>
  <c r="AH199" i="18"/>
  <c r="AI199" i="18"/>
  <c r="AJ199" i="18"/>
  <c r="AH200" i="18"/>
  <c r="AI200" i="18"/>
  <c r="AJ200" i="18"/>
  <c r="AH201" i="18"/>
  <c r="AI201" i="18"/>
  <c r="AJ201" i="18"/>
  <c r="AH202" i="18"/>
  <c r="AI202" i="18"/>
  <c r="AJ202" i="18"/>
  <c r="AH203" i="18"/>
  <c r="AI203" i="18"/>
  <c r="AJ203" i="18"/>
  <c r="AH204" i="18"/>
  <c r="AI204" i="18"/>
  <c r="AJ204" i="18"/>
  <c r="AH205" i="18"/>
  <c r="AI205" i="18"/>
  <c r="AJ205" i="18"/>
  <c r="AH206" i="18"/>
  <c r="AI206" i="18"/>
  <c r="AJ206" i="18"/>
  <c r="AH207" i="18"/>
  <c r="AI207" i="18"/>
  <c r="AJ207" i="18"/>
  <c r="AH208" i="18"/>
  <c r="AI208" i="18"/>
  <c r="AJ208" i="18"/>
  <c r="AH209" i="18"/>
  <c r="AI209" i="18"/>
  <c r="AJ209" i="18"/>
  <c r="AH210" i="18"/>
  <c r="AI210" i="18"/>
  <c r="AJ210" i="18"/>
  <c r="AH211" i="18"/>
  <c r="AI211" i="18"/>
  <c r="AJ211" i="18"/>
  <c r="AH212" i="18"/>
  <c r="AI212" i="18"/>
  <c r="AJ212" i="18"/>
  <c r="AH213" i="18"/>
  <c r="AI213" i="18"/>
  <c r="AJ213" i="18"/>
  <c r="AH214" i="18"/>
  <c r="AI214" i="18"/>
  <c r="AJ214" i="18"/>
  <c r="AH215" i="18"/>
  <c r="AI215" i="18"/>
  <c r="AJ215" i="18"/>
  <c r="AH216" i="18"/>
  <c r="AI216" i="18"/>
  <c r="AJ216" i="18"/>
  <c r="AG217" i="18"/>
  <c r="AH217" i="18"/>
  <c r="AI217" i="18"/>
  <c r="AJ217" i="18"/>
  <c r="AH218" i="18"/>
  <c r="AI218" i="18"/>
  <c r="AJ218" i="18"/>
  <c r="AH219" i="18"/>
  <c r="AI219" i="18"/>
  <c r="AJ219" i="18"/>
  <c r="AH220" i="18"/>
  <c r="AI220" i="18"/>
  <c r="AJ220" i="18"/>
  <c r="AH221" i="18"/>
  <c r="AI221" i="18"/>
  <c r="AJ221" i="18"/>
  <c r="AH222" i="18"/>
  <c r="AI222" i="18"/>
  <c r="AJ222" i="18"/>
  <c r="AH223" i="18"/>
  <c r="AI223" i="18"/>
  <c r="AJ223" i="18"/>
  <c r="AH224" i="18"/>
  <c r="AI224" i="18"/>
  <c r="AJ224" i="18"/>
  <c r="AH225" i="18"/>
  <c r="AI225" i="18"/>
  <c r="AJ225" i="18"/>
  <c r="AH226" i="18"/>
  <c r="AI226" i="18"/>
  <c r="AJ226" i="18"/>
  <c r="AH227" i="18"/>
  <c r="AI227" i="18"/>
  <c r="AJ227" i="18"/>
  <c r="AH228" i="18"/>
  <c r="AI228" i="18"/>
  <c r="AJ228" i="18"/>
  <c r="AH229" i="18"/>
  <c r="AI229" i="18"/>
  <c r="AJ229" i="18"/>
  <c r="AH230" i="18"/>
  <c r="AI230" i="18"/>
  <c r="AJ230" i="18"/>
  <c r="AH231" i="18"/>
  <c r="AI231" i="18"/>
  <c r="AJ231" i="18"/>
  <c r="AH232" i="18"/>
  <c r="AI232" i="18"/>
  <c r="AJ232" i="18"/>
  <c r="AH233" i="18"/>
  <c r="AI233" i="18"/>
  <c r="AJ233" i="18"/>
  <c r="AH234" i="18"/>
  <c r="AI234" i="18"/>
  <c r="AJ234" i="18"/>
  <c r="Z743" i="18"/>
  <c r="AA743" i="18"/>
  <c r="AB743" i="18"/>
  <c r="Z744" i="18"/>
  <c r="AA744" i="18"/>
  <c r="AB744" i="18"/>
  <c r="Z745" i="18"/>
  <c r="AA745" i="18"/>
  <c r="AB745" i="18"/>
  <c r="Z746" i="18"/>
  <c r="AA746" i="18"/>
  <c r="AB746" i="18"/>
  <c r="Z747" i="18"/>
  <c r="AA747" i="18"/>
  <c r="AB747" i="18"/>
  <c r="Z748" i="18"/>
  <c r="AA748" i="18"/>
  <c r="AB748" i="18"/>
  <c r="Z749" i="18"/>
  <c r="AA749" i="18"/>
  <c r="AB749" i="18"/>
  <c r="Z750" i="18"/>
  <c r="AA750" i="18"/>
  <c r="AB750" i="18"/>
  <c r="Z751" i="18"/>
  <c r="AA751" i="18"/>
  <c r="AB751" i="18"/>
  <c r="Z752" i="18"/>
  <c r="AA752" i="18"/>
  <c r="AB752" i="18"/>
  <c r="Z753" i="18"/>
  <c r="AA753" i="18"/>
  <c r="AB753" i="18"/>
  <c r="Z754" i="18"/>
  <c r="AA754" i="18"/>
  <c r="AB754" i="18"/>
  <c r="Z755" i="18"/>
  <c r="AA755" i="18"/>
  <c r="AB755" i="18"/>
  <c r="Z756" i="18"/>
  <c r="AA756" i="18"/>
  <c r="AB756" i="18"/>
  <c r="Z757" i="18"/>
  <c r="AA757" i="18"/>
  <c r="AB757" i="18"/>
  <c r="Z758" i="18"/>
  <c r="AA758" i="18"/>
  <c r="AB758" i="18"/>
  <c r="Z759" i="18"/>
  <c r="AA759" i="18"/>
  <c r="AB759" i="18"/>
  <c r="Z760" i="18"/>
  <c r="AA760" i="18"/>
  <c r="AB760" i="18"/>
  <c r="Z761" i="18"/>
  <c r="AA761" i="18"/>
  <c r="AB761" i="18"/>
  <c r="Z762" i="18"/>
  <c r="AA762" i="18"/>
  <c r="AB762" i="18"/>
  <c r="Z763" i="18"/>
  <c r="AA763" i="18"/>
  <c r="AB763" i="18"/>
  <c r="Z764" i="18"/>
  <c r="AA764" i="18"/>
  <c r="AB764" i="18"/>
  <c r="Z765" i="18"/>
  <c r="AA765" i="18"/>
  <c r="AB765" i="18"/>
  <c r="Z766" i="18"/>
  <c r="AA766" i="18"/>
  <c r="AB766" i="18"/>
  <c r="Z767" i="18"/>
  <c r="AA767" i="18"/>
  <c r="AB767" i="18"/>
  <c r="Z768" i="18"/>
  <c r="AA768" i="18"/>
  <c r="AB768" i="18"/>
  <c r="Z769" i="18"/>
  <c r="AA769" i="18"/>
  <c r="AB769" i="18"/>
  <c r="Z770" i="18"/>
  <c r="AA770" i="18"/>
  <c r="AB770" i="18"/>
  <c r="Z771" i="18"/>
  <c r="AA771" i="18"/>
  <c r="AB771" i="18"/>
  <c r="Z772" i="18"/>
  <c r="AA772" i="18"/>
  <c r="AB772" i="18"/>
  <c r="Z773" i="18"/>
  <c r="AA773" i="18"/>
  <c r="AB773" i="18"/>
  <c r="Z774" i="18"/>
  <c r="AA774" i="18"/>
  <c r="AB774" i="18"/>
  <c r="Z775" i="18"/>
  <c r="AA775" i="18"/>
  <c r="AB775" i="18"/>
  <c r="Z776" i="18"/>
  <c r="AA776" i="18"/>
  <c r="AB776" i="18"/>
  <c r="Z777" i="18"/>
  <c r="AA777" i="18"/>
  <c r="AB777" i="18"/>
  <c r="Z778" i="18"/>
  <c r="AA778" i="18"/>
  <c r="AB778" i="18"/>
  <c r="Z779" i="18"/>
  <c r="AA779" i="18"/>
  <c r="AB779" i="18"/>
  <c r="Z780" i="18"/>
  <c r="AA780" i="18"/>
  <c r="AB780" i="18"/>
  <c r="Z781" i="18"/>
  <c r="AA781" i="18"/>
  <c r="AB781" i="18"/>
  <c r="Z782" i="18"/>
  <c r="AA782" i="18"/>
  <c r="AB782" i="18"/>
  <c r="Z783" i="18"/>
  <c r="AA783" i="18"/>
  <c r="AB783" i="18"/>
  <c r="Z784" i="18"/>
  <c r="AA784" i="18"/>
  <c r="AB784" i="18"/>
  <c r="Z785" i="18"/>
  <c r="AA785" i="18"/>
  <c r="AB785" i="18"/>
  <c r="Z786" i="18"/>
  <c r="AA786" i="18"/>
  <c r="AB786" i="18"/>
  <c r="Z787" i="18"/>
  <c r="AA787" i="18"/>
  <c r="AB787" i="18"/>
  <c r="Z788" i="18"/>
  <c r="AA788" i="18"/>
  <c r="AB788" i="18"/>
  <c r="Z789" i="18"/>
  <c r="AA789" i="18"/>
  <c r="AB789" i="18"/>
  <c r="Z790" i="18"/>
  <c r="AA790" i="18"/>
  <c r="AB790" i="18"/>
  <c r="Z791" i="18"/>
  <c r="AA791" i="18"/>
  <c r="AB791" i="18"/>
  <c r="Z792" i="18"/>
  <c r="AA792" i="18"/>
  <c r="AB792" i="18"/>
  <c r="Z793" i="18"/>
  <c r="AA793" i="18"/>
  <c r="AB793" i="18"/>
  <c r="Z794" i="18"/>
  <c r="AA794" i="18"/>
  <c r="AB794" i="18"/>
  <c r="Z795" i="18"/>
  <c r="AA795" i="18"/>
  <c r="AB795" i="18"/>
  <c r="Z796" i="18"/>
  <c r="AA796" i="18"/>
  <c r="AB796" i="18"/>
  <c r="Z797" i="18"/>
  <c r="AA797" i="18"/>
  <c r="AB797" i="18"/>
  <c r="Z798" i="18"/>
  <c r="AA798" i="18"/>
  <c r="AB798" i="18"/>
  <c r="Z799" i="18"/>
  <c r="AA799" i="18"/>
  <c r="AB799" i="18"/>
  <c r="Z800" i="18"/>
  <c r="AA800" i="18"/>
  <c r="AB800" i="18"/>
  <c r="Z801" i="18"/>
  <c r="AA801" i="18"/>
  <c r="AB801" i="18"/>
  <c r="Z802" i="18"/>
  <c r="AA802" i="18"/>
  <c r="AB802" i="18"/>
  <c r="Z803" i="18"/>
  <c r="AA803" i="18"/>
  <c r="AB803" i="18"/>
  <c r="Z804" i="18"/>
  <c r="AA804" i="18"/>
  <c r="AB804" i="18"/>
  <c r="Z805" i="18"/>
  <c r="AA805" i="18"/>
  <c r="AB805" i="18"/>
  <c r="Z806" i="18"/>
  <c r="AA806" i="18"/>
  <c r="AB806" i="18"/>
  <c r="Z807" i="18"/>
  <c r="AA807" i="18"/>
  <c r="AB807" i="18"/>
  <c r="Z808" i="18"/>
  <c r="AA808" i="18"/>
  <c r="AB808" i="18"/>
  <c r="Z809" i="18"/>
  <c r="AA809" i="18"/>
  <c r="AB809" i="18"/>
  <c r="Z810" i="18"/>
  <c r="AA810" i="18"/>
  <c r="AB810" i="18"/>
  <c r="Z811" i="18"/>
  <c r="AA811" i="18"/>
  <c r="AB811" i="18"/>
  <c r="Z812" i="18"/>
  <c r="AA812" i="18"/>
  <c r="AB812" i="18"/>
  <c r="Z813" i="18"/>
  <c r="AA813" i="18"/>
  <c r="AB813" i="18"/>
  <c r="Z814" i="18"/>
  <c r="AA814" i="18"/>
  <c r="AB814" i="18"/>
  <c r="Z815" i="18"/>
  <c r="AA815" i="18"/>
  <c r="AB815" i="18"/>
  <c r="Z816" i="18"/>
  <c r="AA816" i="18"/>
  <c r="AB816" i="18"/>
  <c r="Z817" i="18"/>
  <c r="AA817" i="18"/>
  <c r="AB817" i="18"/>
  <c r="Z818" i="18"/>
  <c r="AA818" i="18"/>
  <c r="AB818" i="18"/>
  <c r="Z819" i="18"/>
  <c r="AA819" i="18"/>
  <c r="AB819" i="18"/>
  <c r="Z820" i="18"/>
  <c r="AA820" i="18"/>
  <c r="AB820" i="18"/>
  <c r="Z821" i="18"/>
  <c r="AA821" i="18"/>
  <c r="AB821" i="18"/>
  <c r="Z822" i="18"/>
  <c r="AA822" i="18"/>
  <c r="AB822" i="18"/>
  <c r="Z823" i="18"/>
  <c r="AA823" i="18"/>
  <c r="AB823" i="18"/>
  <c r="Z824" i="18"/>
  <c r="AA824" i="18"/>
  <c r="AB824" i="18"/>
  <c r="Z825" i="18"/>
  <c r="AA825" i="18"/>
  <c r="AB825" i="18"/>
  <c r="Z826" i="18"/>
  <c r="AA826" i="18"/>
  <c r="AB826" i="18"/>
  <c r="Z827" i="18"/>
  <c r="AA827" i="18"/>
  <c r="AB827" i="18"/>
  <c r="Z828" i="18"/>
  <c r="AA828" i="18"/>
  <c r="AB828" i="18"/>
  <c r="Z829" i="18"/>
  <c r="AA829" i="18"/>
  <c r="AB829" i="18"/>
  <c r="Z830" i="18"/>
  <c r="AA830" i="18"/>
  <c r="AB830" i="18"/>
  <c r="Z831" i="18"/>
  <c r="AA831" i="18"/>
  <c r="AB831" i="18"/>
  <c r="Z832" i="18"/>
  <c r="AA832" i="18"/>
  <c r="AB832" i="18"/>
  <c r="Z833" i="18"/>
  <c r="AA833" i="18"/>
  <c r="AB833" i="18"/>
  <c r="Z834" i="18"/>
  <c r="AA834" i="18"/>
  <c r="AB834" i="18"/>
  <c r="Z835" i="18"/>
  <c r="AA835" i="18"/>
  <c r="AB835" i="18"/>
  <c r="Z836" i="18"/>
  <c r="AA836" i="18"/>
  <c r="AB836" i="18"/>
  <c r="Z837" i="18"/>
  <c r="AA837" i="18"/>
  <c r="AB837" i="18"/>
  <c r="Z838" i="18"/>
  <c r="AA838" i="18"/>
  <c r="AB838" i="18"/>
  <c r="Z839" i="18"/>
  <c r="AA839" i="18"/>
  <c r="AB839" i="18"/>
  <c r="Z840" i="18"/>
  <c r="AA840" i="18"/>
  <c r="AB840" i="18"/>
  <c r="Z841" i="18"/>
  <c r="AA841" i="18"/>
  <c r="AB841" i="18"/>
  <c r="Z842" i="18"/>
  <c r="AA842" i="18"/>
  <c r="AB842" i="18"/>
  <c r="Z843" i="18"/>
  <c r="AA843" i="18"/>
  <c r="AB843" i="18"/>
  <c r="Z844" i="18"/>
  <c r="AA844" i="18"/>
  <c r="AB844" i="18"/>
  <c r="Z845" i="18"/>
  <c r="AA845" i="18"/>
  <c r="AB845" i="18"/>
  <c r="Z846" i="18"/>
  <c r="AA846" i="18"/>
  <c r="AB846" i="18"/>
  <c r="Z847" i="18"/>
  <c r="AA847" i="18"/>
  <c r="AB847" i="18"/>
  <c r="Z848" i="18"/>
  <c r="AA848" i="18"/>
  <c r="AB848" i="18"/>
  <c r="Z849" i="18"/>
  <c r="AA849" i="18"/>
  <c r="AB849" i="18"/>
  <c r="Z850" i="18"/>
  <c r="AA850" i="18"/>
  <c r="AB850" i="18"/>
  <c r="Z851" i="18"/>
  <c r="AA851" i="18"/>
  <c r="AB851" i="18"/>
  <c r="Z852" i="18"/>
  <c r="AA852" i="18"/>
  <c r="AB852" i="18"/>
  <c r="Z853" i="18"/>
  <c r="AA853" i="18"/>
  <c r="AB853" i="18"/>
  <c r="Z854" i="18"/>
  <c r="AA854" i="18"/>
  <c r="AB854" i="18"/>
  <c r="Z855" i="18"/>
  <c r="AA855" i="18"/>
  <c r="AB855" i="18"/>
  <c r="Z856" i="18"/>
  <c r="AA856" i="18"/>
  <c r="AB856" i="18"/>
  <c r="Z857" i="18"/>
  <c r="AA857" i="18"/>
  <c r="AB857" i="18"/>
  <c r="Z858" i="18"/>
  <c r="AA858" i="18"/>
  <c r="AB858" i="18"/>
  <c r="Z859" i="18"/>
  <c r="AA859" i="18"/>
  <c r="AB859" i="18"/>
  <c r="Z860" i="18"/>
  <c r="AA860" i="18"/>
  <c r="AB860" i="18"/>
  <c r="Z861" i="18"/>
  <c r="AA861" i="18"/>
  <c r="AB861" i="18"/>
  <c r="Z862" i="18"/>
  <c r="AA862" i="18"/>
  <c r="AB862" i="18"/>
  <c r="Z863" i="18"/>
  <c r="AA863" i="18"/>
  <c r="AB863" i="18"/>
  <c r="Z864" i="18"/>
  <c r="AA864" i="18"/>
  <c r="AB864" i="18"/>
  <c r="Z865" i="18"/>
  <c r="AA865" i="18"/>
  <c r="AB865" i="18"/>
  <c r="Z866" i="18"/>
  <c r="AA866" i="18"/>
  <c r="AB866" i="18"/>
  <c r="Z867" i="18"/>
  <c r="AA867" i="18"/>
  <c r="AB867" i="18"/>
  <c r="Z868" i="18"/>
  <c r="AA868" i="18"/>
  <c r="AB868" i="18"/>
  <c r="Z869" i="18"/>
  <c r="AA869" i="18"/>
  <c r="AB869" i="18"/>
  <c r="Z870" i="18"/>
  <c r="AA870" i="18"/>
  <c r="AB870" i="18"/>
  <c r="Z871" i="18"/>
  <c r="AA871" i="18"/>
  <c r="AB871" i="18"/>
  <c r="Z872" i="18"/>
  <c r="AA872" i="18"/>
  <c r="AB872" i="18"/>
  <c r="Z873" i="18"/>
  <c r="AA873" i="18"/>
  <c r="AB873" i="18"/>
  <c r="Z874" i="18"/>
  <c r="AA874" i="18"/>
  <c r="AB874" i="18"/>
  <c r="Z875" i="18"/>
  <c r="AA875" i="18"/>
  <c r="AB875" i="18"/>
  <c r="Z876" i="18"/>
  <c r="AA876" i="18"/>
  <c r="AB876" i="18"/>
  <c r="Z877" i="18"/>
  <c r="AA877" i="18"/>
  <c r="AB877" i="18"/>
  <c r="Z878" i="18"/>
  <c r="AA878" i="18"/>
  <c r="AB878" i="18"/>
  <c r="Z879" i="18"/>
  <c r="AA879" i="18"/>
  <c r="AB879" i="18"/>
  <c r="Z880" i="18"/>
  <c r="AA880" i="18"/>
  <c r="AB880" i="18"/>
  <c r="Z881" i="18"/>
  <c r="AA881" i="18"/>
  <c r="AB881" i="18"/>
  <c r="Z882" i="18"/>
  <c r="AA882" i="18"/>
  <c r="AB882" i="18"/>
  <c r="Z883" i="18"/>
  <c r="AA883" i="18"/>
  <c r="AB883" i="18"/>
  <c r="Z884" i="18"/>
  <c r="AA884" i="18"/>
  <c r="AB884" i="18"/>
  <c r="Z885" i="18"/>
  <c r="AA885" i="18"/>
  <c r="AB885" i="18"/>
  <c r="Z886" i="18"/>
  <c r="AA886" i="18"/>
  <c r="AB886" i="18"/>
  <c r="Z887" i="18"/>
  <c r="AA887" i="18"/>
  <c r="AB887" i="18"/>
  <c r="Z888" i="18"/>
  <c r="AA888" i="18"/>
  <c r="AB888" i="18"/>
  <c r="Z889" i="18"/>
  <c r="AA889" i="18"/>
  <c r="AB889" i="18"/>
  <c r="Z890" i="18"/>
  <c r="AA890" i="18"/>
  <c r="AB890" i="18"/>
  <c r="Z891" i="18"/>
  <c r="AA891" i="18"/>
  <c r="AB891" i="18"/>
  <c r="Z892" i="18"/>
  <c r="AA892" i="18"/>
  <c r="AB892" i="18"/>
  <c r="Z893" i="18"/>
  <c r="AA893" i="18"/>
  <c r="AB893" i="18"/>
  <c r="Z894" i="18"/>
  <c r="AA894" i="18"/>
  <c r="AB894" i="18"/>
  <c r="Z895" i="18"/>
  <c r="AA895" i="18"/>
  <c r="AB895" i="18"/>
  <c r="Z896" i="18"/>
  <c r="AA896" i="18"/>
  <c r="AB896" i="18"/>
  <c r="Z897" i="18"/>
  <c r="AA897" i="18"/>
  <c r="AB897" i="18"/>
  <c r="Z898" i="18"/>
  <c r="AA898" i="18"/>
  <c r="AB898" i="18"/>
  <c r="Z899" i="18"/>
  <c r="AA899" i="18"/>
  <c r="AB899" i="18"/>
  <c r="Z900" i="18"/>
  <c r="AA900" i="18"/>
  <c r="AB900" i="18"/>
  <c r="Z901" i="18"/>
  <c r="AA901" i="18"/>
  <c r="AB901" i="18"/>
  <c r="Z902" i="18"/>
  <c r="AA902" i="18"/>
  <c r="AB902" i="18"/>
  <c r="Z903" i="18"/>
  <c r="AA903" i="18"/>
  <c r="AB903" i="18"/>
  <c r="Z904" i="18"/>
  <c r="AA904" i="18"/>
  <c r="AB904" i="18"/>
  <c r="Z905" i="18"/>
  <c r="AA905" i="18"/>
  <c r="AB905" i="18"/>
  <c r="Z906" i="18"/>
  <c r="AA906" i="18"/>
  <c r="AB906" i="18"/>
  <c r="Z907" i="18"/>
  <c r="AA907" i="18"/>
  <c r="AB907" i="18"/>
  <c r="Z908" i="18"/>
  <c r="AA908" i="18"/>
  <c r="AB908" i="18"/>
  <c r="Z909" i="18"/>
  <c r="AA909" i="18"/>
  <c r="AB909" i="18"/>
  <c r="Z910" i="18"/>
  <c r="AA910" i="18"/>
  <c r="AB910" i="18"/>
  <c r="Z911" i="18"/>
  <c r="AA911" i="18"/>
  <c r="AB911" i="18"/>
  <c r="Z912" i="18"/>
  <c r="AA912" i="18"/>
  <c r="AB912" i="18"/>
  <c r="Z913" i="18"/>
  <c r="AA913" i="18"/>
  <c r="AB913" i="18"/>
  <c r="Z914" i="18"/>
  <c r="AA914" i="18"/>
  <c r="AB914" i="18"/>
  <c r="Z915" i="18"/>
  <c r="AA915" i="18"/>
  <c r="AB915" i="18"/>
  <c r="Z916" i="18"/>
  <c r="AA916" i="18"/>
  <c r="AB916" i="18"/>
  <c r="Z917" i="18"/>
  <c r="AA917" i="18"/>
  <c r="AB917" i="18"/>
  <c r="Z918" i="18"/>
  <c r="AA918" i="18"/>
  <c r="AB918" i="18"/>
  <c r="Z919" i="18"/>
  <c r="AA919" i="18"/>
  <c r="AB919" i="18"/>
  <c r="Z920" i="18"/>
  <c r="AA920" i="18"/>
  <c r="AB920" i="18"/>
  <c r="Z921" i="18"/>
  <c r="AA921" i="18"/>
  <c r="AB921" i="18"/>
  <c r="Z922" i="18"/>
  <c r="AA922" i="18"/>
  <c r="AB922" i="18"/>
  <c r="Z923" i="18"/>
  <c r="AA923" i="18"/>
  <c r="AB923" i="18"/>
  <c r="Z924" i="18"/>
  <c r="AA924" i="18"/>
  <c r="AB924" i="18"/>
  <c r="Z925" i="18"/>
  <c r="AA925" i="18"/>
  <c r="AB925" i="18"/>
  <c r="Z926" i="18"/>
  <c r="AA926" i="18"/>
  <c r="AB926" i="18"/>
  <c r="Z927" i="18"/>
  <c r="AA927" i="18"/>
  <c r="AB927" i="18"/>
  <c r="Z928" i="18"/>
  <c r="AA928" i="18"/>
  <c r="AB928" i="18"/>
  <c r="Z929" i="18"/>
  <c r="AA929" i="18"/>
  <c r="AB929" i="18"/>
  <c r="Z930" i="18"/>
  <c r="AA930" i="18"/>
  <c r="AB930" i="18"/>
  <c r="Z931" i="18"/>
  <c r="AA931" i="18"/>
  <c r="AB931" i="18"/>
  <c r="Z932" i="18"/>
  <c r="AA932" i="18"/>
  <c r="AB932" i="18"/>
  <c r="Z933" i="18"/>
  <c r="AA933" i="18"/>
  <c r="AB933" i="18"/>
  <c r="Z934" i="18"/>
  <c r="AA934" i="18"/>
  <c r="AB934" i="18"/>
  <c r="Z935" i="18"/>
  <c r="AA935" i="18"/>
  <c r="AB935" i="18"/>
  <c r="Z936" i="18"/>
  <c r="AA936" i="18"/>
  <c r="AB936" i="18"/>
  <c r="Z937" i="18"/>
  <c r="AA937" i="18"/>
  <c r="AB937" i="18"/>
  <c r="Z938" i="18"/>
  <c r="AA938" i="18"/>
  <c r="AB938" i="18"/>
  <c r="Z939" i="18"/>
  <c r="AA939" i="18"/>
  <c r="AB939" i="18"/>
  <c r="Z940" i="18"/>
  <c r="AA940" i="18"/>
  <c r="AB940" i="18"/>
  <c r="Z941" i="18"/>
  <c r="AA941" i="18"/>
  <c r="AB941" i="18"/>
  <c r="Z942" i="18"/>
  <c r="AA942" i="18"/>
  <c r="AB942" i="18"/>
  <c r="Z943" i="18"/>
  <c r="AA943" i="18"/>
  <c r="AB943" i="18"/>
  <c r="Z944" i="18"/>
  <c r="AA944" i="18"/>
  <c r="AB944" i="18"/>
  <c r="Z945" i="18"/>
  <c r="AA945" i="18"/>
  <c r="AB945" i="18"/>
  <c r="Z946" i="18"/>
  <c r="AA946" i="18"/>
  <c r="AB946" i="18"/>
  <c r="Z947" i="18"/>
  <c r="AA947" i="18"/>
  <c r="AB947" i="18"/>
  <c r="Z948" i="18"/>
  <c r="AA948" i="18"/>
  <c r="AB948" i="18"/>
  <c r="Z949" i="18"/>
  <c r="AA949" i="18"/>
  <c r="AB949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Y18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Z64" i="18"/>
  <c r="AA64" i="18"/>
  <c r="AB64" i="18"/>
  <c r="Z65" i="18"/>
  <c r="AA65" i="18"/>
  <c r="AB65" i="18"/>
  <c r="Y66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X87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Z95" i="18"/>
  <c r="AA95" i="18"/>
  <c r="AB95" i="18"/>
  <c r="Z96" i="18"/>
  <c r="AA96" i="18"/>
  <c r="AB96" i="18"/>
  <c r="Z97" i="18"/>
  <c r="AA97" i="18"/>
  <c r="AB97" i="18"/>
  <c r="Z98" i="18"/>
  <c r="AA98" i="18"/>
  <c r="AB98" i="18"/>
  <c r="Z99" i="18"/>
  <c r="AA99" i="18"/>
  <c r="AB99" i="18"/>
  <c r="Z100" i="18"/>
  <c r="AA100" i="18"/>
  <c r="AB100" i="18"/>
  <c r="Z101" i="18"/>
  <c r="AA101" i="18"/>
  <c r="AB101" i="18"/>
  <c r="Z102" i="18"/>
  <c r="AA102" i="18"/>
  <c r="AB102" i="18"/>
  <c r="Z103" i="18"/>
  <c r="AA103" i="18"/>
  <c r="AB103" i="18"/>
  <c r="Z104" i="18"/>
  <c r="AA104" i="18"/>
  <c r="AB104" i="18"/>
  <c r="Z105" i="18"/>
  <c r="AA105" i="18"/>
  <c r="AB105" i="18"/>
  <c r="Z106" i="18"/>
  <c r="AA106" i="18"/>
  <c r="AB106" i="18"/>
  <c r="Z107" i="18"/>
  <c r="AA107" i="18"/>
  <c r="AB107" i="18"/>
  <c r="Z108" i="18"/>
  <c r="AA108" i="18"/>
  <c r="AB108" i="18"/>
  <c r="Z109" i="18"/>
  <c r="AA109" i="18"/>
  <c r="AB109" i="18"/>
  <c r="Z110" i="18"/>
  <c r="AA110" i="18"/>
  <c r="AB110" i="18"/>
  <c r="Z111" i="18"/>
  <c r="AA111" i="18"/>
  <c r="AB111" i="18"/>
  <c r="Z112" i="18"/>
  <c r="AA112" i="18"/>
  <c r="AB112" i="18"/>
  <c r="Z113" i="18"/>
  <c r="AA113" i="18"/>
  <c r="AB113" i="18"/>
  <c r="Z114" i="18"/>
  <c r="AA114" i="18"/>
  <c r="AB114" i="18"/>
  <c r="Z115" i="18"/>
  <c r="AA115" i="18"/>
  <c r="AB115" i="18"/>
  <c r="Z116" i="18"/>
  <c r="AA116" i="18"/>
  <c r="AB116" i="18"/>
  <c r="Z117" i="18"/>
  <c r="AA117" i="18"/>
  <c r="AB117" i="18"/>
  <c r="Z118" i="18"/>
  <c r="AA118" i="18"/>
  <c r="AB118" i="18"/>
  <c r="Z119" i="18"/>
  <c r="AA119" i="18"/>
  <c r="AB119" i="18"/>
  <c r="Z120" i="18"/>
  <c r="AA120" i="18"/>
  <c r="AB120" i="18"/>
  <c r="Z121" i="18"/>
  <c r="AA121" i="18"/>
  <c r="AB121" i="18"/>
  <c r="Z122" i="18"/>
  <c r="AA122" i="18"/>
  <c r="AB122" i="18"/>
  <c r="Z123" i="18"/>
  <c r="AA123" i="18"/>
  <c r="AB123" i="18"/>
  <c r="Z124" i="18"/>
  <c r="AA124" i="18"/>
  <c r="AB124" i="18"/>
  <c r="Z125" i="18"/>
  <c r="AA125" i="18"/>
  <c r="AB125" i="18"/>
  <c r="Z126" i="18"/>
  <c r="AA126" i="18"/>
  <c r="AB126" i="18"/>
  <c r="Z127" i="18"/>
  <c r="AA127" i="18"/>
  <c r="AB127" i="18"/>
  <c r="Z128" i="18"/>
  <c r="AA128" i="18"/>
  <c r="AB128" i="18"/>
  <c r="Z129" i="18"/>
  <c r="AA129" i="18"/>
  <c r="AB129" i="18"/>
  <c r="Z130" i="18"/>
  <c r="AA130" i="18"/>
  <c r="AB130" i="18"/>
  <c r="Z131" i="18"/>
  <c r="AA131" i="18"/>
  <c r="AB131" i="18"/>
  <c r="Z132" i="18"/>
  <c r="AA132" i="18"/>
  <c r="AB132" i="18"/>
  <c r="Z133" i="18"/>
  <c r="AA133" i="18"/>
  <c r="AB133" i="18"/>
  <c r="Z134" i="18"/>
  <c r="AA134" i="18"/>
  <c r="AB134" i="18"/>
  <c r="Z135" i="18"/>
  <c r="AA135" i="18"/>
  <c r="AB135" i="18"/>
  <c r="Z136" i="18"/>
  <c r="AA136" i="18"/>
  <c r="AB136" i="18"/>
  <c r="Z137" i="18"/>
  <c r="AA137" i="18"/>
  <c r="AB137" i="18"/>
  <c r="Z138" i="18"/>
  <c r="AA138" i="18"/>
  <c r="AB138" i="18"/>
  <c r="Z139" i="18"/>
  <c r="AA139" i="18"/>
  <c r="AB139" i="18"/>
  <c r="Z140" i="18"/>
  <c r="AA140" i="18"/>
  <c r="AB140" i="18"/>
  <c r="Z141" i="18"/>
  <c r="AA141" i="18"/>
  <c r="AB141" i="18"/>
  <c r="Z142" i="18"/>
  <c r="AA142" i="18"/>
  <c r="AB142" i="18"/>
  <c r="Z143" i="18"/>
  <c r="AA143" i="18"/>
  <c r="AB143" i="18"/>
  <c r="Z144" i="18"/>
  <c r="AA144" i="18"/>
  <c r="AB144" i="18"/>
  <c r="Z145" i="18"/>
  <c r="AA145" i="18"/>
  <c r="AB145" i="18"/>
  <c r="Z146" i="18"/>
  <c r="AA146" i="18"/>
  <c r="AB146" i="18"/>
  <c r="Z147" i="18"/>
  <c r="AA147" i="18"/>
  <c r="AB147" i="18"/>
  <c r="Z148" i="18"/>
  <c r="AA148" i="18"/>
  <c r="AB148" i="18"/>
  <c r="Z149" i="18"/>
  <c r="AA149" i="18"/>
  <c r="AB149" i="18"/>
  <c r="Z150" i="18"/>
  <c r="AA150" i="18"/>
  <c r="AB150" i="18"/>
  <c r="Z151" i="18"/>
  <c r="AA151" i="18"/>
  <c r="AB151" i="18"/>
  <c r="Z152" i="18"/>
  <c r="AA152" i="18"/>
  <c r="AB152" i="18"/>
  <c r="Z153" i="18"/>
  <c r="AA153" i="18"/>
  <c r="AB153" i="18"/>
  <c r="Z154" i="18"/>
  <c r="AA154" i="18"/>
  <c r="AB154" i="18"/>
  <c r="Z155" i="18"/>
  <c r="AA155" i="18"/>
  <c r="AB155" i="18"/>
  <c r="Z156" i="18"/>
  <c r="AA156" i="18"/>
  <c r="AB156" i="18"/>
  <c r="Z157" i="18"/>
  <c r="AA157" i="18"/>
  <c r="AB157" i="18"/>
  <c r="Z158" i="18"/>
  <c r="AA158" i="18"/>
  <c r="AB158" i="18"/>
  <c r="Z159" i="18"/>
  <c r="AA159" i="18"/>
  <c r="AB159" i="18"/>
  <c r="Z160" i="18"/>
  <c r="AA160" i="18"/>
  <c r="AB160" i="18"/>
  <c r="Z161" i="18"/>
  <c r="AA161" i="18"/>
  <c r="AB161" i="18"/>
  <c r="Z162" i="18"/>
  <c r="AA162" i="18"/>
  <c r="AB162" i="18"/>
  <c r="Z163" i="18"/>
  <c r="AA163" i="18"/>
  <c r="AB163" i="18"/>
  <c r="Z164" i="18"/>
  <c r="AA164" i="18"/>
  <c r="AB164" i="18"/>
  <c r="Z165" i="18"/>
  <c r="AA165" i="18"/>
  <c r="AB165" i="18"/>
  <c r="Z166" i="18"/>
  <c r="AA166" i="18"/>
  <c r="AB166" i="18"/>
  <c r="Z167" i="18"/>
  <c r="AA167" i="18"/>
  <c r="AB167" i="18"/>
  <c r="Z168" i="18"/>
  <c r="AA168" i="18"/>
  <c r="AB168" i="18"/>
  <c r="Z169" i="18"/>
  <c r="AA169" i="18"/>
  <c r="AB169" i="18"/>
  <c r="Z170" i="18"/>
  <c r="AA170" i="18"/>
  <c r="AB170" i="18"/>
  <c r="Z171" i="18"/>
  <c r="AA171" i="18"/>
  <c r="AB171" i="18"/>
  <c r="Z172" i="18"/>
  <c r="AA172" i="18"/>
  <c r="AB172" i="18"/>
  <c r="Z173" i="18"/>
  <c r="AA173" i="18"/>
  <c r="AB173" i="18"/>
  <c r="Z174" i="18"/>
  <c r="AA174" i="18"/>
  <c r="AB174" i="18"/>
  <c r="Z175" i="18"/>
  <c r="AA175" i="18"/>
  <c r="AB175" i="18"/>
  <c r="Z176" i="18"/>
  <c r="AA176" i="18"/>
  <c r="AB176" i="18"/>
  <c r="Z177" i="18"/>
  <c r="AA177" i="18"/>
  <c r="AB177" i="18"/>
  <c r="Z178" i="18"/>
  <c r="AA178" i="18"/>
  <c r="AB178" i="18"/>
  <c r="Z179" i="18"/>
  <c r="AA179" i="18"/>
  <c r="AB179" i="18"/>
  <c r="Z180" i="18"/>
  <c r="AA180" i="18"/>
  <c r="AB180" i="18"/>
  <c r="Z181" i="18"/>
  <c r="AA181" i="18"/>
  <c r="AB181" i="18"/>
  <c r="Z182" i="18"/>
  <c r="AA182" i="18"/>
  <c r="AB182" i="18"/>
  <c r="Z183" i="18"/>
  <c r="AA183" i="18"/>
  <c r="AB183" i="18"/>
  <c r="Z184" i="18"/>
  <c r="AA184" i="18"/>
  <c r="AB184" i="18"/>
  <c r="Z185" i="18"/>
  <c r="AA185" i="18"/>
  <c r="AB185" i="18"/>
  <c r="Z186" i="18"/>
  <c r="AA186" i="18"/>
  <c r="AB186" i="18"/>
  <c r="Z187" i="18"/>
  <c r="AA187" i="18"/>
  <c r="AB187" i="18"/>
  <c r="Z188" i="18"/>
  <c r="AA188" i="18"/>
  <c r="AB188" i="18"/>
  <c r="Z189" i="18"/>
  <c r="AA189" i="18"/>
  <c r="AB189" i="18"/>
  <c r="Z190" i="18"/>
  <c r="AA190" i="18"/>
  <c r="AB190" i="18"/>
  <c r="Z191" i="18"/>
  <c r="AA191" i="18"/>
  <c r="AB191" i="18"/>
  <c r="Z192" i="18"/>
  <c r="AA192" i="18"/>
  <c r="AB192" i="18"/>
  <c r="Z193" i="18"/>
  <c r="AA193" i="18"/>
  <c r="AB193" i="18"/>
  <c r="Z194" i="18"/>
  <c r="AA194" i="18"/>
  <c r="AB194" i="18"/>
  <c r="Z195" i="18"/>
  <c r="AA195" i="18"/>
  <c r="AB195" i="18"/>
  <c r="Z196" i="18"/>
  <c r="AA196" i="18"/>
  <c r="AB196" i="18"/>
  <c r="Z197" i="18"/>
  <c r="AA197" i="18"/>
  <c r="AB197" i="18"/>
  <c r="Z198" i="18"/>
  <c r="AA198" i="18"/>
  <c r="AB198" i="18"/>
  <c r="Z199" i="18"/>
  <c r="AA199" i="18"/>
  <c r="AB199" i="18"/>
  <c r="Z200" i="18"/>
  <c r="AA200" i="18"/>
  <c r="AB200" i="18"/>
  <c r="Z201" i="18"/>
  <c r="AA201" i="18"/>
  <c r="AB201" i="18"/>
  <c r="Z202" i="18"/>
  <c r="AA202" i="18"/>
  <c r="AB202" i="18"/>
  <c r="Z203" i="18"/>
  <c r="AA203" i="18"/>
  <c r="AB203" i="18"/>
  <c r="Z204" i="18"/>
  <c r="AA204" i="18"/>
  <c r="AB204" i="18"/>
  <c r="Z205" i="18"/>
  <c r="AA205" i="18"/>
  <c r="AB205" i="18"/>
  <c r="Z206" i="18"/>
  <c r="AA206" i="18"/>
  <c r="AB206" i="18"/>
  <c r="Z207" i="18"/>
  <c r="AA207" i="18"/>
  <c r="AB207" i="18"/>
  <c r="Z208" i="18"/>
  <c r="AA208" i="18"/>
  <c r="AB208" i="18"/>
  <c r="Z209" i="18"/>
  <c r="AA209" i="18"/>
  <c r="AB209" i="18"/>
  <c r="Z210" i="18"/>
  <c r="AA210" i="18"/>
  <c r="AB210" i="18"/>
  <c r="Z211" i="18"/>
  <c r="AA211" i="18"/>
  <c r="AB211" i="18"/>
  <c r="Z212" i="18"/>
  <c r="AA212" i="18"/>
  <c r="AB212" i="18"/>
  <c r="Z213" i="18"/>
  <c r="AA213" i="18"/>
  <c r="AB213" i="18"/>
  <c r="Z214" i="18"/>
  <c r="AA214" i="18"/>
  <c r="AB214" i="18"/>
  <c r="Z215" i="18"/>
  <c r="AA215" i="18"/>
  <c r="AB215" i="18"/>
  <c r="Z216" i="18"/>
  <c r="AA216" i="18"/>
  <c r="AB216" i="18"/>
  <c r="Z217" i="18"/>
  <c r="AA217" i="18"/>
  <c r="AB217" i="18"/>
  <c r="Z218" i="18"/>
  <c r="AA218" i="18"/>
  <c r="AB218" i="18"/>
  <c r="Z219" i="18"/>
  <c r="AA219" i="18"/>
  <c r="AB219" i="18"/>
  <c r="Z220" i="18"/>
  <c r="AA220" i="18"/>
  <c r="AB220" i="18"/>
  <c r="Z221" i="18"/>
  <c r="AA221" i="18"/>
  <c r="AB221" i="18"/>
  <c r="Z222" i="18"/>
  <c r="AA222" i="18"/>
  <c r="AB222" i="18"/>
  <c r="Z223" i="18"/>
  <c r="AA223" i="18"/>
  <c r="AB223" i="18"/>
  <c r="Z224" i="18"/>
  <c r="AA224" i="18"/>
  <c r="AB224" i="18"/>
  <c r="Z225" i="18"/>
  <c r="AA225" i="18"/>
  <c r="AB225" i="18"/>
  <c r="Z226" i="18"/>
  <c r="AA226" i="18"/>
  <c r="AB226" i="18"/>
  <c r="Z227" i="18"/>
  <c r="AA227" i="18"/>
  <c r="AB227" i="18"/>
  <c r="Z228" i="18"/>
  <c r="AA228" i="18"/>
  <c r="AB228" i="18"/>
  <c r="Z229" i="18"/>
  <c r="AA229" i="18"/>
  <c r="AB229" i="18"/>
  <c r="Z230" i="18"/>
  <c r="AA230" i="18"/>
  <c r="AB230" i="18"/>
  <c r="Z231" i="18"/>
  <c r="AA231" i="18"/>
  <c r="AB231" i="18"/>
  <c r="Z232" i="18"/>
  <c r="AA232" i="18"/>
  <c r="AB232" i="18"/>
  <c r="Z233" i="18"/>
  <c r="AA233" i="18"/>
  <c r="AB233" i="18"/>
  <c r="Z234" i="18"/>
  <c r="AA234" i="18"/>
  <c r="AB234" i="18"/>
  <c r="Z235" i="18"/>
  <c r="AA235" i="18"/>
  <c r="AB235" i="18"/>
  <c r="Z236" i="18"/>
  <c r="AA236" i="18"/>
  <c r="AB236" i="18"/>
  <c r="Z237" i="18"/>
  <c r="AA237" i="18"/>
  <c r="AB237" i="18"/>
  <c r="Z238" i="18"/>
  <c r="AA238" i="18"/>
  <c r="AB238" i="18"/>
  <c r="Z239" i="18"/>
  <c r="AA239" i="18"/>
  <c r="AB239" i="18"/>
  <c r="Z240" i="18"/>
  <c r="AA240" i="18"/>
  <c r="AB240" i="18"/>
  <c r="Z241" i="18"/>
  <c r="AA241" i="18"/>
  <c r="AB241" i="18"/>
  <c r="Z242" i="18"/>
  <c r="AA242" i="18"/>
  <c r="AB242" i="18"/>
  <c r="Z243" i="18"/>
  <c r="AA243" i="18"/>
  <c r="AB243" i="18"/>
  <c r="Z244" i="18"/>
  <c r="AA244" i="18"/>
  <c r="AB244" i="18"/>
  <c r="Z245" i="18"/>
  <c r="AA245" i="18"/>
  <c r="AB245" i="18"/>
  <c r="Z246" i="18"/>
  <c r="AA246" i="18"/>
  <c r="AB246" i="18"/>
  <c r="Z247" i="18"/>
  <c r="AA247" i="18"/>
  <c r="AB247" i="18"/>
  <c r="Z248" i="18"/>
  <c r="AA248" i="18"/>
  <c r="AB248" i="18"/>
  <c r="Z249" i="18"/>
  <c r="AA249" i="18"/>
  <c r="AB249" i="18"/>
  <c r="Z250" i="18"/>
  <c r="AA250" i="18"/>
  <c r="AB250" i="18"/>
  <c r="Z251" i="18"/>
  <c r="AA251" i="18"/>
  <c r="AB251" i="18"/>
  <c r="Z252" i="18"/>
  <c r="AA252" i="18"/>
  <c r="AB252" i="18"/>
  <c r="Z253" i="18"/>
  <c r="AA253" i="18"/>
  <c r="AB253" i="18"/>
  <c r="Z254" i="18"/>
  <c r="AA254" i="18"/>
  <c r="AB254" i="18"/>
  <c r="Z255" i="18"/>
  <c r="AA255" i="18"/>
  <c r="AB255" i="18"/>
  <c r="Z256" i="18"/>
  <c r="AA256" i="18"/>
  <c r="AB256" i="18"/>
  <c r="Z257" i="18"/>
  <c r="AA257" i="18"/>
  <c r="AB257" i="18"/>
  <c r="Z258" i="18"/>
  <c r="AA258" i="18"/>
  <c r="AB258" i="18"/>
  <c r="Z259" i="18"/>
  <c r="AA259" i="18"/>
  <c r="AB259" i="18"/>
  <c r="Z260" i="18"/>
  <c r="AA260" i="18"/>
  <c r="AB260" i="18"/>
  <c r="Z261" i="18"/>
  <c r="AA261" i="18"/>
  <c r="AB261" i="18"/>
  <c r="Z262" i="18"/>
  <c r="AA262" i="18"/>
  <c r="AB262" i="18"/>
  <c r="Z263" i="18"/>
  <c r="AA263" i="18"/>
  <c r="AB263" i="18"/>
  <c r="Z264" i="18"/>
  <c r="AA264" i="18"/>
  <c r="AB264" i="18"/>
  <c r="Z265" i="18"/>
  <c r="AA265" i="18"/>
  <c r="AB265" i="18"/>
  <c r="Z266" i="18"/>
  <c r="AA266" i="18"/>
  <c r="AB266" i="18"/>
  <c r="Z267" i="18"/>
  <c r="AA267" i="18"/>
  <c r="AB267" i="18"/>
  <c r="Z268" i="18"/>
  <c r="AA268" i="18"/>
  <c r="AB268" i="18"/>
  <c r="Z269" i="18"/>
  <c r="AA269" i="18"/>
  <c r="AB269" i="18"/>
  <c r="Z270" i="18"/>
  <c r="AA270" i="18"/>
  <c r="AB270" i="18"/>
  <c r="Z271" i="18"/>
  <c r="AA271" i="18"/>
  <c r="AB271" i="18"/>
  <c r="X272" i="18"/>
  <c r="Z272" i="18"/>
  <c r="AA272" i="18"/>
  <c r="AB272" i="18"/>
  <c r="Z273" i="18"/>
  <c r="AA273" i="18"/>
  <c r="AB273" i="18"/>
  <c r="Z274" i="18"/>
  <c r="AA274" i="18"/>
  <c r="AB274" i="18"/>
  <c r="Z275" i="18"/>
  <c r="AA275" i="18"/>
  <c r="AB275" i="18"/>
  <c r="Z276" i="18"/>
  <c r="AA276" i="18"/>
  <c r="AB276" i="18"/>
  <c r="Z277" i="18"/>
  <c r="AA277" i="18"/>
  <c r="AB277" i="18"/>
  <c r="Z278" i="18"/>
  <c r="AA278" i="18"/>
  <c r="AB278" i="18"/>
  <c r="Z279" i="18"/>
  <c r="AA279" i="18"/>
  <c r="AB279" i="18"/>
  <c r="Z280" i="18"/>
  <c r="AA280" i="18"/>
  <c r="AB280" i="18"/>
  <c r="Z281" i="18"/>
  <c r="AA281" i="18"/>
  <c r="AB281" i="18"/>
  <c r="Z282" i="18"/>
  <c r="AA282" i="18"/>
  <c r="AB282" i="18"/>
  <c r="Z283" i="18"/>
  <c r="AA283" i="18"/>
  <c r="AB283" i="18"/>
  <c r="Z284" i="18"/>
  <c r="AA284" i="18"/>
  <c r="AB284" i="18"/>
  <c r="Z285" i="18"/>
  <c r="AA285" i="18"/>
  <c r="AB285" i="18"/>
  <c r="Z286" i="18"/>
  <c r="AA286" i="18"/>
  <c r="AB286" i="18"/>
  <c r="Z287" i="18"/>
  <c r="AA287" i="18"/>
  <c r="AB287" i="18"/>
  <c r="Z288" i="18"/>
  <c r="AA288" i="18"/>
  <c r="AB288" i="18"/>
  <c r="Z289" i="18"/>
  <c r="AA289" i="18"/>
  <c r="AB289" i="18"/>
  <c r="Z290" i="18"/>
  <c r="AA290" i="18"/>
  <c r="AB290" i="18"/>
  <c r="Z291" i="18"/>
  <c r="AA291" i="18"/>
  <c r="AB291" i="18"/>
  <c r="Z292" i="18"/>
  <c r="AA292" i="18"/>
  <c r="AB292" i="18"/>
  <c r="Z293" i="18"/>
  <c r="AA293" i="18"/>
  <c r="AB293" i="18"/>
  <c r="Z294" i="18"/>
  <c r="AA294" i="18"/>
  <c r="AB294" i="18"/>
  <c r="Z295" i="18"/>
  <c r="AA295" i="18"/>
  <c r="AB295" i="18"/>
  <c r="Z296" i="18"/>
  <c r="AA296" i="18"/>
  <c r="AB296" i="18"/>
  <c r="Z297" i="18"/>
  <c r="AA297" i="18"/>
  <c r="AB297" i="18"/>
  <c r="Z298" i="18"/>
  <c r="AA298" i="18"/>
  <c r="AB298" i="18"/>
  <c r="Z299" i="18"/>
  <c r="AA299" i="18"/>
  <c r="AB299" i="18"/>
  <c r="Z300" i="18"/>
  <c r="AA300" i="18"/>
  <c r="AB300" i="18"/>
  <c r="Z301" i="18"/>
  <c r="AA301" i="18"/>
  <c r="AB301" i="18"/>
  <c r="Z302" i="18"/>
  <c r="AA302" i="18"/>
  <c r="AB302" i="18"/>
  <c r="Z303" i="18"/>
  <c r="AA303" i="18"/>
  <c r="AB303" i="18"/>
  <c r="Z304" i="18"/>
  <c r="AA304" i="18"/>
  <c r="AB304" i="18"/>
  <c r="Z305" i="18"/>
  <c r="AA305" i="18"/>
  <c r="AB305" i="18"/>
  <c r="Z306" i="18"/>
  <c r="AA306" i="18"/>
  <c r="AB306" i="18"/>
  <c r="Z307" i="18"/>
  <c r="AA307" i="18"/>
  <c r="AB307" i="18"/>
  <c r="Z308" i="18"/>
  <c r="AA308" i="18"/>
  <c r="AB308" i="18"/>
  <c r="Z309" i="18"/>
  <c r="AA309" i="18"/>
  <c r="AB309" i="18"/>
  <c r="Z310" i="18"/>
  <c r="AA310" i="18"/>
  <c r="AB310" i="18"/>
  <c r="Z311" i="18"/>
  <c r="AA311" i="18"/>
  <c r="AB311" i="18"/>
  <c r="Z312" i="18"/>
  <c r="AA312" i="18"/>
  <c r="AB312" i="18"/>
  <c r="Z313" i="18"/>
  <c r="AA313" i="18"/>
  <c r="AB313" i="18"/>
  <c r="Z314" i="18"/>
  <c r="AA314" i="18"/>
  <c r="AB314" i="18"/>
  <c r="Z315" i="18"/>
  <c r="AA315" i="18"/>
  <c r="AB315" i="18"/>
  <c r="Z316" i="18"/>
  <c r="AA316" i="18"/>
  <c r="AB316" i="18"/>
  <c r="Z317" i="18"/>
  <c r="AA317" i="18"/>
  <c r="AB317" i="18"/>
  <c r="Z318" i="18"/>
  <c r="AA318" i="18"/>
  <c r="AB318" i="18"/>
  <c r="Z319" i="18"/>
  <c r="AA319" i="18"/>
  <c r="AB319" i="18"/>
  <c r="Z320" i="18"/>
  <c r="AA320" i="18"/>
  <c r="AB320" i="18"/>
  <c r="Z321" i="18"/>
  <c r="AA321" i="18"/>
  <c r="AB321" i="18"/>
  <c r="Z322" i="18"/>
  <c r="AA322" i="18"/>
  <c r="AB322" i="18"/>
  <c r="Z323" i="18"/>
  <c r="AA323" i="18"/>
  <c r="AB323" i="18"/>
  <c r="Z324" i="18"/>
  <c r="AA324" i="18"/>
  <c r="AB324" i="18"/>
  <c r="Z325" i="18"/>
  <c r="AA325" i="18"/>
  <c r="AB325" i="18"/>
  <c r="Z326" i="18"/>
  <c r="AA326" i="18"/>
  <c r="AB326" i="18"/>
  <c r="Z327" i="18"/>
  <c r="AA327" i="18"/>
  <c r="AB327" i="18"/>
  <c r="Z328" i="18"/>
  <c r="AA328" i="18"/>
  <c r="AB328" i="18"/>
  <c r="Z329" i="18"/>
  <c r="AA329" i="18"/>
  <c r="AB329" i="18"/>
  <c r="Z330" i="18"/>
  <c r="AA330" i="18"/>
  <c r="AB330" i="18"/>
  <c r="Z331" i="18"/>
  <c r="AA331" i="18"/>
  <c r="AB331" i="18"/>
  <c r="Z332" i="18"/>
  <c r="AA332" i="18"/>
  <c r="AB332" i="18"/>
  <c r="Z333" i="18"/>
  <c r="AA333" i="18"/>
  <c r="AB333" i="18"/>
  <c r="Z334" i="18"/>
  <c r="AA334" i="18"/>
  <c r="AB334" i="18"/>
  <c r="Z335" i="18"/>
  <c r="AA335" i="18"/>
  <c r="AB335" i="18"/>
  <c r="Z336" i="18"/>
  <c r="AA336" i="18"/>
  <c r="AB336" i="18"/>
  <c r="Z337" i="18"/>
  <c r="AA337" i="18"/>
  <c r="AB337" i="18"/>
  <c r="Z338" i="18"/>
  <c r="AA338" i="18"/>
  <c r="AB338" i="18"/>
  <c r="Z339" i="18"/>
  <c r="AA339" i="18"/>
  <c r="AB339" i="18"/>
  <c r="Z340" i="18"/>
  <c r="AA340" i="18"/>
  <c r="AB340" i="18"/>
  <c r="Z341" i="18"/>
  <c r="AA341" i="18"/>
  <c r="AB341" i="18"/>
  <c r="Z342" i="18"/>
  <c r="AA342" i="18"/>
  <c r="AB342" i="18"/>
  <c r="Z343" i="18"/>
  <c r="AA343" i="18"/>
  <c r="AB343" i="18"/>
  <c r="Z344" i="18"/>
  <c r="AA344" i="18"/>
  <c r="AB344" i="18"/>
  <c r="Z345" i="18"/>
  <c r="AA345" i="18"/>
  <c r="AB345" i="18"/>
  <c r="Z346" i="18"/>
  <c r="AA346" i="18"/>
  <c r="AB346" i="18"/>
  <c r="Z347" i="18"/>
  <c r="AA347" i="18"/>
  <c r="AB347" i="18"/>
  <c r="Z348" i="18"/>
  <c r="AA348" i="18"/>
  <c r="AB348" i="18"/>
  <c r="Z349" i="18"/>
  <c r="AA349" i="18"/>
  <c r="AB349" i="18"/>
  <c r="Z350" i="18"/>
  <c r="AA350" i="18"/>
  <c r="AB350" i="18"/>
  <c r="Z351" i="18"/>
  <c r="AA351" i="18"/>
  <c r="AB351" i="18"/>
  <c r="Z352" i="18"/>
  <c r="AA352" i="18"/>
  <c r="AB352" i="18"/>
  <c r="Z353" i="18"/>
  <c r="AA353" i="18"/>
  <c r="AB353" i="18"/>
  <c r="Z354" i="18"/>
  <c r="AA354" i="18"/>
  <c r="AB354" i="18"/>
  <c r="Z355" i="18"/>
  <c r="AA355" i="18"/>
  <c r="AB355" i="18"/>
  <c r="Z356" i="18"/>
  <c r="AA356" i="18"/>
  <c r="AB356" i="18"/>
  <c r="Z357" i="18"/>
  <c r="AA357" i="18"/>
  <c r="AB357" i="18"/>
  <c r="Z358" i="18"/>
  <c r="AA358" i="18"/>
  <c r="AB358" i="18"/>
  <c r="Z359" i="18"/>
  <c r="AA359" i="18"/>
  <c r="AB359" i="18"/>
  <c r="Z360" i="18"/>
  <c r="AA360" i="18"/>
  <c r="AB360" i="18"/>
  <c r="Z361" i="18"/>
  <c r="AA361" i="18"/>
  <c r="AB361" i="18"/>
  <c r="Z362" i="18"/>
  <c r="AA362" i="18"/>
  <c r="AB362" i="18"/>
  <c r="Z363" i="18"/>
  <c r="AA363" i="18"/>
  <c r="AB363" i="18"/>
  <c r="Z364" i="18"/>
  <c r="AA364" i="18"/>
  <c r="AB364" i="18"/>
  <c r="Z365" i="18"/>
  <c r="AA365" i="18"/>
  <c r="AB365" i="18"/>
  <c r="Z366" i="18"/>
  <c r="AA366" i="18"/>
  <c r="AB366" i="18"/>
  <c r="Z367" i="18"/>
  <c r="AA367" i="18"/>
  <c r="AB367" i="18"/>
  <c r="Z368" i="18"/>
  <c r="AA368" i="18"/>
  <c r="AB368" i="18"/>
  <c r="Z369" i="18"/>
  <c r="AA369" i="18"/>
  <c r="AB369" i="18"/>
  <c r="Z370" i="18"/>
  <c r="AA370" i="18"/>
  <c r="AB370" i="18"/>
  <c r="Z371" i="18"/>
  <c r="AA371" i="18"/>
  <c r="AB371" i="18"/>
  <c r="Z372" i="18"/>
  <c r="AA372" i="18"/>
  <c r="AB372" i="18"/>
  <c r="Z373" i="18"/>
  <c r="AA373" i="18"/>
  <c r="AB373" i="18"/>
  <c r="Z374" i="18"/>
  <c r="AA374" i="18"/>
  <c r="AB374" i="18"/>
  <c r="Z375" i="18"/>
  <c r="AA375" i="18"/>
  <c r="AB375" i="18"/>
  <c r="Z376" i="18"/>
  <c r="AA376" i="18"/>
  <c r="AB376" i="18"/>
  <c r="Z377" i="18"/>
  <c r="AA377" i="18"/>
  <c r="AB377" i="18"/>
  <c r="Z378" i="18"/>
  <c r="AA378" i="18"/>
  <c r="AB378" i="18"/>
  <c r="Z379" i="18"/>
  <c r="AA379" i="18"/>
  <c r="AB379" i="18"/>
  <c r="Z380" i="18"/>
  <c r="AA380" i="18"/>
  <c r="AB380" i="18"/>
  <c r="Z381" i="18"/>
  <c r="AA381" i="18"/>
  <c r="AB381" i="18"/>
  <c r="Z382" i="18"/>
  <c r="AA382" i="18"/>
  <c r="AB382" i="18"/>
  <c r="Z383" i="18"/>
  <c r="AA383" i="18"/>
  <c r="AB383" i="18"/>
  <c r="Z384" i="18"/>
  <c r="AA384" i="18"/>
  <c r="AB384" i="18"/>
  <c r="Z385" i="18"/>
  <c r="AA385" i="18"/>
  <c r="AB385" i="18"/>
  <c r="Z386" i="18"/>
  <c r="AA386" i="18"/>
  <c r="AB386" i="18"/>
  <c r="Z387" i="18"/>
  <c r="AA387" i="18"/>
  <c r="AB387" i="18"/>
  <c r="Z388" i="18"/>
  <c r="AA388" i="18"/>
  <c r="AB388" i="18"/>
  <c r="Z389" i="18"/>
  <c r="AA389" i="18"/>
  <c r="AB389" i="18"/>
  <c r="Z390" i="18"/>
  <c r="AA390" i="18"/>
  <c r="AB390" i="18"/>
  <c r="Z391" i="18"/>
  <c r="AA391" i="18"/>
  <c r="AB391" i="18"/>
  <c r="Z392" i="18"/>
  <c r="AA392" i="18"/>
  <c r="AB392" i="18"/>
  <c r="Z393" i="18"/>
  <c r="AA393" i="18"/>
  <c r="AB393" i="18"/>
  <c r="Z394" i="18"/>
  <c r="AA394" i="18"/>
  <c r="AB394" i="18"/>
  <c r="Z395" i="18"/>
  <c r="AA395" i="18"/>
  <c r="AB395" i="18"/>
  <c r="Z396" i="18"/>
  <c r="AA396" i="18"/>
  <c r="AB396" i="18"/>
  <c r="Z397" i="18"/>
  <c r="AA397" i="18"/>
  <c r="AB397" i="18"/>
  <c r="Z398" i="18"/>
  <c r="AA398" i="18"/>
  <c r="AB398" i="18"/>
  <c r="Z399" i="18"/>
  <c r="AA399" i="18"/>
  <c r="AB399" i="18"/>
  <c r="Z400" i="18"/>
  <c r="AA400" i="18"/>
  <c r="AB400" i="18"/>
  <c r="Z401" i="18"/>
  <c r="AA401" i="18"/>
  <c r="AB401" i="18"/>
  <c r="Z402" i="18"/>
  <c r="AA402" i="18"/>
  <c r="AB402" i="18"/>
  <c r="Z403" i="18"/>
  <c r="AA403" i="18"/>
  <c r="AB403" i="18"/>
  <c r="Z404" i="18"/>
  <c r="AA404" i="18"/>
  <c r="AB404" i="18"/>
  <c r="Z405" i="18"/>
  <c r="AA405" i="18"/>
  <c r="AB405" i="18"/>
  <c r="Z406" i="18"/>
  <c r="AA406" i="18"/>
  <c r="AB406" i="18"/>
  <c r="Z407" i="18"/>
  <c r="AA407" i="18"/>
  <c r="AB407" i="18"/>
  <c r="Z408" i="18"/>
  <c r="AA408" i="18"/>
  <c r="AB408" i="18"/>
  <c r="Z409" i="18"/>
  <c r="AA409" i="18"/>
  <c r="AB409" i="18"/>
  <c r="Z410" i="18"/>
  <c r="AA410" i="18"/>
  <c r="AB410" i="18"/>
  <c r="Z411" i="18"/>
  <c r="AA411" i="18"/>
  <c r="AB411" i="18"/>
  <c r="Z412" i="18"/>
  <c r="AA412" i="18"/>
  <c r="AB412" i="18"/>
  <c r="Z413" i="18"/>
  <c r="AA413" i="18"/>
  <c r="AB413" i="18"/>
  <c r="Z414" i="18"/>
  <c r="AA414" i="18"/>
  <c r="AB414" i="18"/>
  <c r="Z415" i="18"/>
  <c r="AA415" i="18"/>
  <c r="AB415" i="18"/>
  <c r="Z416" i="18"/>
  <c r="AA416" i="18"/>
  <c r="AB416" i="18"/>
  <c r="Z417" i="18"/>
  <c r="AA417" i="18"/>
  <c r="AB417" i="18"/>
  <c r="Z418" i="18"/>
  <c r="AA418" i="18"/>
  <c r="AB418" i="18"/>
  <c r="Z419" i="18"/>
  <c r="AA419" i="18"/>
  <c r="AB419" i="18"/>
  <c r="Z420" i="18"/>
  <c r="AA420" i="18"/>
  <c r="AB420" i="18"/>
  <c r="Z421" i="18"/>
  <c r="AA421" i="18"/>
  <c r="AB421" i="18"/>
  <c r="Z422" i="18"/>
  <c r="AA422" i="18"/>
  <c r="AB422" i="18"/>
  <c r="Z423" i="18"/>
  <c r="AA423" i="18"/>
  <c r="AB423" i="18"/>
  <c r="Z424" i="18"/>
  <c r="AA424" i="18"/>
  <c r="AB424" i="18"/>
  <c r="Z425" i="18"/>
  <c r="AA425" i="18"/>
  <c r="AB425" i="18"/>
  <c r="Z426" i="18"/>
  <c r="AA426" i="18"/>
  <c r="AB426" i="18"/>
  <c r="Z427" i="18"/>
  <c r="AA427" i="18"/>
  <c r="AB427" i="18"/>
  <c r="Y428" i="18"/>
  <c r="Z428" i="18"/>
  <c r="AA428" i="18"/>
  <c r="AB428" i="18"/>
  <c r="Z429" i="18"/>
  <c r="AA429" i="18"/>
  <c r="AB429" i="18"/>
  <c r="Z430" i="18"/>
  <c r="AA430" i="18"/>
  <c r="AB430" i="18"/>
  <c r="Z431" i="18"/>
  <c r="AA431" i="18"/>
  <c r="AB431" i="18"/>
  <c r="Z432" i="18"/>
  <c r="AA432" i="18"/>
  <c r="AB432" i="18"/>
  <c r="X433" i="18"/>
  <c r="Z433" i="18"/>
  <c r="AA433" i="18"/>
  <c r="AB433" i="18"/>
  <c r="Z434" i="18"/>
  <c r="AA434" i="18"/>
  <c r="AB434" i="18"/>
  <c r="Z435" i="18"/>
  <c r="AA435" i="18"/>
  <c r="AB435" i="18"/>
  <c r="Z436" i="18"/>
  <c r="AA436" i="18"/>
  <c r="AB436" i="18"/>
  <c r="Z437" i="18"/>
  <c r="AA437" i="18"/>
  <c r="AB437" i="18"/>
  <c r="Z438" i="18"/>
  <c r="AA438" i="18"/>
  <c r="AB438" i="18"/>
  <c r="Z439" i="18"/>
  <c r="AA439" i="18"/>
  <c r="AB439" i="18"/>
  <c r="Z440" i="18"/>
  <c r="AA440" i="18"/>
  <c r="AB440" i="18"/>
  <c r="Z441" i="18"/>
  <c r="AA441" i="18"/>
  <c r="AB441" i="18"/>
  <c r="Z442" i="18"/>
  <c r="AA442" i="18"/>
  <c r="AB442" i="18"/>
  <c r="Z443" i="18"/>
  <c r="AA443" i="18"/>
  <c r="AB443" i="18"/>
  <c r="Z444" i="18"/>
  <c r="AA444" i="18"/>
  <c r="AB444" i="18"/>
  <c r="Z445" i="18"/>
  <c r="AA445" i="18"/>
  <c r="AB445" i="18"/>
  <c r="Z446" i="18"/>
  <c r="AA446" i="18"/>
  <c r="AB446" i="18"/>
  <c r="Z447" i="18"/>
  <c r="AA447" i="18"/>
  <c r="AB447" i="18"/>
  <c r="Z448" i="18"/>
  <c r="AA448" i="18"/>
  <c r="AB448" i="18"/>
  <c r="Z449" i="18"/>
  <c r="AA449" i="18"/>
  <c r="AB449" i="18"/>
  <c r="Z450" i="18"/>
  <c r="AA450" i="18"/>
  <c r="AB450" i="18"/>
  <c r="Z451" i="18"/>
  <c r="AA451" i="18"/>
  <c r="AB451" i="18"/>
  <c r="Z452" i="18"/>
  <c r="AA452" i="18"/>
  <c r="AB452" i="18"/>
  <c r="Z453" i="18"/>
  <c r="AA453" i="18"/>
  <c r="AB453" i="18"/>
  <c r="Z454" i="18"/>
  <c r="AA454" i="18"/>
  <c r="AB454" i="18"/>
  <c r="Z455" i="18"/>
  <c r="AA455" i="18"/>
  <c r="AB455" i="18"/>
  <c r="Z456" i="18"/>
  <c r="AA456" i="18"/>
  <c r="AB456" i="18"/>
  <c r="Z457" i="18"/>
  <c r="AA457" i="18"/>
  <c r="AB457" i="18"/>
  <c r="Z458" i="18"/>
  <c r="AA458" i="18"/>
  <c r="AB458" i="18"/>
  <c r="Z459" i="18"/>
  <c r="AA459" i="18"/>
  <c r="AB459" i="18"/>
  <c r="Z460" i="18"/>
  <c r="AA460" i="18"/>
  <c r="AB460" i="18"/>
  <c r="Z461" i="18"/>
  <c r="AA461" i="18"/>
  <c r="AB461" i="18"/>
  <c r="Z462" i="18"/>
  <c r="AA462" i="18"/>
  <c r="AB462" i="18"/>
  <c r="Z463" i="18"/>
  <c r="AA463" i="18"/>
  <c r="AB463" i="18"/>
  <c r="Z464" i="18"/>
  <c r="AA464" i="18"/>
  <c r="AB464" i="18"/>
  <c r="Z465" i="18"/>
  <c r="AA465" i="18"/>
  <c r="AB465" i="18"/>
  <c r="Z466" i="18"/>
  <c r="AA466" i="18"/>
  <c r="AB466" i="18"/>
  <c r="Z467" i="18"/>
  <c r="AA467" i="18"/>
  <c r="AB467" i="18"/>
  <c r="Z468" i="18"/>
  <c r="AA468" i="18"/>
  <c r="AB468" i="18"/>
  <c r="Z469" i="18"/>
  <c r="AA469" i="18"/>
  <c r="AB469" i="18"/>
  <c r="Z470" i="18"/>
  <c r="AA470" i="18"/>
  <c r="AB470" i="18"/>
  <c r="Z471" i="18"/>
  <c r="AA471" i="18"/>
  <c r="AB471" i="18"/>
  <c r="Z472" i="18"/>
  <c r="AA472" i="18"/>
  <c r="AB472" i="18"/>
  <c r="Z473" i="18"/>
  <c r="AA473" i="18"/>
  <c r="AB473" i="18"/>
  <c r="Z474" i="18"/>
  <c r="AA474" i="18"/>
  <c r="AB474" i="18"/>
  <c r="Z475" i="18"/>
  <c r="AA475" i="18"/>
  <c r="AB475" i="18"/>
  <c r="Y476" i="18"/>
  <c r="Z476" i="18"/>
  <c r="AA476" i="18"/>
  <c r="AB476" i="18"/>
  <c r="Z477" i="18"/>
  <c r="AA477" i="18"/>
  <c r="AB477" i="18"/>
  <c r="Z478" i="18"/>
  <c r="AA478" i="18"/>
  <c r="AB478" i="18"/>
  <c r="Z479" i="18"/>
  <c r="AA479" i="18"/>
  <c r="AB479" i="18"/>
  <c r="Z480" i="18"/>
  <c r="AA480" i="18"/>
  <c r="AB480" i="18"/>
  <c r="X481" i="18"/>
  <c r="Z481" i="18"/>
  <c r="AA481" i="18"/>
  <c r="AB481" i="18"/>
  <c r="Z482" i="18"/>
  <c r="AA482" i="18"/>
  <c r="AB482" i="18"/>
  <c r="Z483" i="18"/>
  <c r="AA483" i="18"/>
  <c r="AB483" i="18"/>
  <c r="Z484" i="18"/>
  <c r="AA484" i="18"/>
  <c r="AB484" i="18"/>
  <c r="Z485" i="18"/>
  <c r="AA485" i="18"/>
  <c r="AB485" i="18"/>
  <c r="Z486" i="18"/>
  <c r="AA486" i="18"/>
  <c r="AB486" i="18"/>
  <c r="Z487" i="18"/>
  <c r="AA487" i="18"/>
  <c r="AB487" i="18"/>
  <c r="Z488" i="18"/>
  <c r="AA488" i="18"/>
  <c r="AB488" i="18"/>
  <c r="Z489" i="18"/>
  <c r="AA489" i="18"/>
  <c r="AB489" i="18"/>
  <c r="Z490" i="18"/>
  <c r="AA490" i="18"/>
  <c r="AB490" i="18"/>
  <c r="Z491" i="18"/>
  <c r="AA491" i="18"/>
  <c r="AB491" i="18"/>
  <c r="Z492" i="18"/>
  <c r="AA492" i="18"/>
  <c r="AB492" i="18"/>
  <c r="Z493" i="18"/>
  <c r="AA493" i="18"/>
  <c r="AB493" i="18"/>
  <c r="Z494" i="18"/>
  <c r="AA494" i="18"/>
  <c r="AB494" i="18"/>
  <c r="Z495" i="18"/>
  <c r="AA495" i="18"/>
  <c r="AB495" i="18"/>
  <c r="Z496" i="18"/>
  <c r="AA496" i="18"/>
  <c r="AB496" i="18"/>
  <c r="Z497" i="18"/>
  <c r="AA497" i="18"/>
  <c r="AB497" i="18"/>
  <c r="Z498" i="18"/>
  <c r="AA498" i="18"/>
  <c r="AB498" i="18"/>
  <c r="Z499" i="18"/>
  <c r="AA499" i="18"/>
  <c r="AB499" i="18"/>
  <c r="Z500" i="18"/>
  <c r="AA500" i="18"/>
  <c r="AB500" i="18"/>
  <c r="Z501" i="18"/>
  <c r="AA501" i="18"/>
  <c r="AB501" i="18"/>
  <c r="Z502" i="18"/>
  <c r="AA502" i="18"/>
  <c r="AB502" i="18"/>
  <c r="Z503" i="18"/>
  <c r="AA503" i="18"/>
  <c r="AB503" i="18"/>
  <c r="Z504" i="18"/>
  <c r="AA504" i="18"/>
  <c r="AB504" i="18"/>
  <c r="Z505" i="18"/>
  <c r="AA505" i="18"/>
  <c r="AB505" i="18"/>
  <c r="Z506" i="18"/>
  <c r="AA506" i="18"/>
  <c r="AB506" i="18"/>
  <c r="Z507" i="18"/>
  <c r="AA507" i="18"/>
  <c r="AB507" i="18"/>
  <c r="Z508" i="18"/>
  <c r="AA508" i="18"/>
  <c r="AB508" i="18"/>
  <c r="Z509" i="18"/>
  <c r="AA509" i="18"/>
  <c r="AB509" i="18"/>
  <c r="Z510" i="18"/>
  <c r="AA510" i="18"/>
  <c r="AB510" i="18"/>
  <c r="Z511" i="18"/>
  <c r="AA511" i="18"/>
  <c r="AB511" i="18"/>
  <c r="Z512" i="18"/>
  <c r="AA512" i="18"/>
  <c r="AB512" i="18"/>
  <c r="Z513" i="18"/>
  <c r="AA513" i="18"/>
  <c r="AB513" i="18"/>
  <c r="Z514" i="18"/>
  <c r="AA514" i="18"/>
  <c r="AB514" i="18"/>
  <c r="Z515" i="18"/>
  <c r="AA515" i="18"/>
  <c r="AB515" i="18"/>
  <c r="Z516" i="18"/>
  <c r="AA516" i="18"/>
  <c r="AB516" i="18"/>
  <c r="Z517" i="18"/>
  <c r="AA517" i="18"/>
  <c r="AB517" i="18"/>
  <c r="Z518" i="18"/>
  <c r="AA518" i="18"/>
  <c r="AB518" i="18"/>
  <c r="Z519" i="18"/>
  <c r="AA519" i="18"/>
  <c r="AB519" i="18"/>
  <c r="Z520" i="18"/>
  <c r="AA520" i="18"/>
  <c r="AB520" i="18"/>
  <c r="Z521" i="18"/>
  <c r="AA521" i="18"/>
  <c r="AB521" i="18"/>
  <c r="Z522" i="18"/>
  <c r="AA522" i="18"/>
  <c r="AB522" i="18"/>
  <c r="Z523" i="18"/>
  <c r="AA523" i="18"/>
  <c r="AB523" i="18"/>
  <c r="Z524" i="18"/>
  <c r="AA524" i="18"/>
  <c r="AB524" i="18"/>
  <c r="Z525" i="18"/>
  <c r="AA525" i="18"/>
  <c r="AB525" i="18"/>
  <c r="Z526" i="18"/>
  <c r="AA526" i="18"/>
  <c r="AB526" i="18"/>
  <c r="Z527" i="18"/>
  <c r="AA527" i="18"/>
  <c r="AB527" i="18"/>
  <c r="Z528" i="18"/>
  <c r="AA528" i="18"/>
  <c r="AB528" i="18"/>
  <c r="Z529" i="18"/>
  <c r="AA529" i="18"/>
  <c r="AB529" i="18"/>
  <c r="Z530" i="18"/>
  <c r="AA530" i="18"/>
  <c r="AB530" i="18"/>
  <c r="Z531" i="18"/>
  <c r="AA531" i="18"/>
  <c r="AB531" i="18"/>
  <c r="Z532" i="18"/>
  <c r="AA532" i="18"/>
  <c r="AB532" i="18"/>
  <c r="Z533" i="18"/>
  <c r="AA533" i="18"/>
  <c r="AB533" i="18"/>
  <c r="Z534" i="18"/>
  <c r="AA534" i="18"/>
  <c r="AB534" i="18"/>
  <c r="Z535" i="18"/>
  <c r="AA535" i="18"/>
  <c r="AB535" i="18"/>
  <c r="Z536" i="18"/>
  <c r="AA536" i="18"/>
  <c r="AB536" i="18"/>
  <c r="Z537" i="18"/>
  <c r="AA537" i="18"/>
  <c r="AB537" i="18"/>
  <c r="Z538" i="18"/>
  <c r="AA538" i="18"/>
  <c r="AB538" i="18"/>
  <c r="Z539" i="18"/>
  <c r="AA539" i="18"/>
  <c r="AB539" i="18"/>
  <c r="Z540" i="18"/>
  <c r="AA540" i="18"/>
  <c r="AB540" i="18"/>
  <c r="Z541" i="18"/>
  <c r="AA541" i="18"/>
  <c r="AB541" i="18"/>
  <c r="Z542" i="18"/>
  <c r="AA542" i="18"/>
  <c r="AB542" i="18"/>
  <c r="Z543" i="18"/>
  <c r="AA543" i="18"/>
  <c r="AB543" i="18"/>
  <c r="Z544" i="18"/>
  <c r="AA544" i="18"/>
  <c r="AB544" i="18"/>
  <c r="Z545" i="18"/>
  <c r="AA545" i="18"/>
  <c r="AB545" i="18"/>
  <c r="Z546" i="18"/>
  <c r="AA546" i="18"/>
  <c r="AB546" i="18"/>
  <c r="Z547" i="18"/>
  <c r="AA547" i="18"/>
  <c r="AB547" i="18"/>
  <c r="Z548" i="18"/>
  <c r="AA548" i="18"/>
  <c r="AB548" i="18"/>
  <c r="Z549" i="18"/>
  <c r="AA549" i="18"/>
  <c r="AB549" i="18"/>
  <c r="Z550" i="18"/>
  <c r="AA550" i="18"/>
  <c r="AB550" i="18"/>
  <c r="Z551" i="18"/>
  <c r="AA551" i="18"/>
  <c r="AB551" i="18"/>
  <c r="Z552" i="18"/>
  <c r="AA552" i="18"/>
  <c r="AB552" i="18"/>
  <c r="Z553" i="18"/>
  <c r="AA553" i="18"/>
  <c r="AB553" i="18"/>
  <c r="Z554" i="18"/>
  <c r="AA554" i="18"/>
  <c r="AB554" i="18"/>
  <c r="Y555" i="18"/>
  <c r="Z555" i="18"/>
  <c r="AA555" i="18"/>
  <c r="AB555" i="18"/>
  <c r="Z556" i="18"/>
  <c r="AA556" i="18"/>
  <c r="AB556" i="18"/>
  <c r="Z557" i="18"/>
  <c r="AA557" i="18"/>
  <c r="AB557" i="18"/>
  <c r="Z558" i="18"/>
  <c r="AA558" i="18"/>
  <c r="AB558" i="18"/>
  <c r="Z559" i="18"/>
  <c r="AA559" i="18"/>
  <c r="AB559" i="18"/>
  <c r="Z560" i="18"/>
  <c r="AA560" i="18"/>
  <c r="AB560" i="18"/>
  <c r="Z561" i="18"/>
  <c r="AA561" i="18"/>
  <c r="AB561" i="18"/>
  <c r="Z562" i="18"/>
  <c r="AA562" i="18"/>
  <c r="AB562" i="18"/>
  <c r="Z563" i="18"/>
  <c r="AA563" i="18"/>
  <c r="AB563" i="18"/>
  <c r="Z564" i="18"/>
  <c r="AA564" i="18"/>
  <c r="AB564" i="18"/>
  <c r="Z565" i="18"/>
  <c r="AA565" i="18"/>
  <c r="AB565" i="18"/>
  <c r="Z566" i="18"/>
  <c r="AA566" i="18"/>
  <c r="AB566" i="18"/>
  <c r="Z567" i="18"/>
  <c r="AA567" i="18"/>
  <c r="AB567" i="18"/>
  <c r="Z568" i="18"/>
  <c r="AA568" i="18"/>
  <c r="AB568" i="18"/>
  <c r="Z569" i="18"/>
  <c r="AA569" i="18"/>
  <c r="AB569" i="18"/>
  <c r="Z570" i="18"/>
  <c r="AA570" i="18"/>
  <c r="AB570" i="18"/>
  <c r="Z571" i="18"/>
  <c r="AA571" i="18"/>
  <c r="AB571" i="18"/>
  <c r="Z572" i="18"/>
  <c r="AA572" i="18"/>
  <c r="AB572" i="18"/>
  <c r="Z573" i="18"/>
  <c r="AA573" i="18"/>
  <c r="AB573" i="18"/>
  <c r="Z574" i="18"/>
  <c r="AA574" i="18"/>
  <c r="AB574" i="18"/>
  <c r="Z575" i="18"/>
  <c r="AA575" i="18"/>
  <c r="AB575" i="18"/>
  <c r="Z576" i="18"/>
  <c r="AA576" i="18"/>
  <c r="AB576" i="18"/>
  <c r="Z577" i="18"/>
  <c r="AA577" i="18"/>
  <c r="AB577" i="18"/>
  <c r="Z578" i="18"/>
  <c r="AA578" i="18"/>
  <c r="AB578" i="18"/>
  <c r="Z579" i="18"/>
  <c r="AA579" i="18"/>
  <c r="AB579" i="18"/>
  <c r="Z580" i="18"/>
  <c r="AA580" i="18"/>
  <c r="AB580" i="18"/>
  <c r="Z581" i="18"/>
  <c r="AA581" i="18"/>
  <c r="AB581" i="18"/>
  <c r="Z582" i="18"/>
  <c r="AA582" i="18"/>
  <c r="AB582" i="18"/>
  <c r="Z583" i="18"/>
  <c r="AA583" i="18"/>
  <c r="AB583" i="18"/>
  <c r="Z584" i="18"/>
  <c r="AA584" i="18"/>
  <c r="AB584" i="18"/>
  <c r="Z585" i="18"/>
  <c r="AA585" i="18"/>
  <c r="AB585" i="18"/>
  <c r="Z586" i="18"/>
  <c r="AA586" i="18"/>
  <c r="AB586" i="18"/>
  <c r="Z587" i="18"/>
  <c r="AA587" i="18"/>
  <c r="AB587" i="18"/>
  <c r="Z588" i="18"/>
  <c r="AA588" i="18"/>
  <c r="AB588" i="18"/>
  <c r="Z589" i="18"/>
  <c r="AA589" i="18"/>
  <c r="AB589" i="18"/>
  <c r="Z590" i="18"/>
  <c r="AA590" i="18"/>
  <c r="AB590" i="18"/>
  <c r="Z591" i="18"/>
  <c r="AA591" i="18"/>
  <c r="AB591" i="18"/>
  <c r="Z592" i="18"/>
  <c r="AA592" i="18"/>
  <c r="AB592" i="18"/>
  <c r="Z593" i="18"/>
  <c r="AA593" i="18"/>
  <c r="AB593" i="18"/>
  <c r="Z594" i="18"/>
  <c r="AA594" i="18"/>
  <c r="AB594" i="18"/>
  <c r="Z595" i="18"/>
  <c r="AA595" i="18"/>
  <c r="AB595" i="18"/>
  <c r="Z596" i="18"/>
  <c r="AA596" i="18"/>
  <c r="AB596" i="18"/>
  <c r="Z597" i="18"/>
  <c r="AA597" i="18"/>
  <c r="AB597" i="18"/>
  <c r="Z598" i="18"/>
  <c r="AA598" i="18"/>
  <c r="AB598" i="18"/>
  <c r="Z599" i="18"/>
  <c r="AA599" i="18"/>
  <c r="AB599" i="18"/>
  <c r="Z600" i="18"/>
  <c r="AA600" i="18"/>
  <c r="AB600" i="18"/>
  <c r="Z601" i="18"/>
  <c r="AA601" i="18"/>
  <c r="AB601" i="18"/>
  <c r="Z602" i="18"/>
  <c r="AA602" i="18"/>
  <c r="AB602" i="18"/>
  <c r="Z603" i="18"/>
  <c r="AA603" i="18"/>
  <c r="AB603" i="18"/>
  <c r="Z604" i="18"/>
  <c r="AA604" i="18"/>
  <c r="AB604" i="18"/>
  <c r="Z605" i="18"/>
  <c r="AA605" i="18"/>
  <c r="AB605" i="18"/>
  <c r="Z606" i="18"/>
  <c r="AA606" i="18"/>
  <c r="AB606" i="18"/>
  <c r="Z607" i="18"/>
  <c r="AA607" i="18"/>
  <c r="AB607" i="18"/>
  <c r="Z608" i="18"/>
  <c r="AA608" i="18"/>
  <c r="AB608" i="18"/>
  <c r="Z609" i="18"/>
  <c r="AA609" i="18"/>
  <c r="AB609" i="18"/>
  <c r="Z610" i="18"/>
  <c r="AA610" i="18"/>
  <c r="AB610" i="18"/>
  <c r="Z611" i="18"/>
  <c r="AA611" i="18"/>
  <c r="AB611" i="18"/>
  <c r="Z612" i="18"/>
  <c r="AA612" i="18"/>
  <c r="AB612" i="18"/>
  <c r="Z613" i="18"/>
  <c r="AA613" i="18"/>
  <c r="AB613" i="18"/>
  <c r="Z614" i="18"/>
  <c r="AA614" i="18"/>
  <c r="AB614" i="18"/>
  <c r="Z615" i="18"/>
  <c r="AA615" i="18"/>
  <c r="AB615" i="18"/>
  <c r="Z616" i="18"/>
  <c r="AA616" i="18"/>
  <c r="AB616" i="18"/>
  <c r="Z617" i="18"/>
  <c r="AA617" i="18"/>
  <c r="AB617" i="18"/>
  <c r="Z618" i="18"/>
  <c r="AA618" i="18"/>
  <c r="AB618" i="18"/>
  <c r="Y619" i="18"/>
  <c r="Z619" i="18"/>
  <c r="AA619" i="18"/>
  <c r="AB619" i="18"/>
  <c r="Z620" i="18"/>
  <c r="AA620" i="18"/>
  <c r="AB620" i="18"/>
  <c r="Z621" i="18"/>
  <c r="AA621" i="18"/>
  <c r="AB621" i="18"/>
  <c r="Z622" i="18"/>
  <c r="AA622" i="18"/>
  <c r="AB622" i="18"/>
  <c r="Z623" i="18"/>
  <c r="AA623" i="18"/>
  <c r="AB623" i="18"/>
  <c r="Z624" i="18"/>
  <c r="AA624" i="18"/>
  <c r="AB624" i="18"/>
  <c r="Z625" i="18"/>
  <c r="AA625" i="18"/>
  <c r="AB625" i="18"/>
  <c r="Z626" i="18"/>
  <c r="AA626" i="18"/>
  <c r="AB626" i="18"/>
  <c r="Z627" i="18"/>
  <c r="AA627" i="18"/>
  <c r="AB627" i="18"/>
  <c r="Z628" i="18"/>
  <c r="AA628" i="18"/>
  <c r="AB628" i="18"/>
  <c r="Z629" i="18"/>
  <c r="AA629" i="18"/>
  <c r="AB629" i="18"/>
  <c r="Z630" i="18"/>
  <c r="AA630" i="18"/>
  <c r="AB630" i="18"/>
  <c r="Z631" i="18"/>
  <c r="AA631" i="18"/>
  <c r="AB631" i="18"/>
  <c r="Z632" i="18"/>
  <c r="AA632" i="18"/>
  <c r="AB632" i="18"/>
  <c r="Z633" i="18"/>
  <c r="AA633" i="18"/>
  <c r="AB633" i="18"/>
  <c r="Z634" i="18"/>
  <c r="AA634" i="18"/>
  <c r="AB634" i="18"/>
  <c r="Z635" i="18"/>
  <c r="AA635" i="18"/>
  <c r="AB635" i="18"/>
  <c r="Z636" i="18"/>
  <c r="AA636" i="18"/>
  <c r="AB636" i="18"/>
  <c r="Z637" i="18"/>
  <c r="AA637" i="18"/>
  <c r="AB637" i="18"/>
  <c r="Z638" i="18"/>
  <c r="AA638" i="18"/>
  <c r="AB638" i="18"/>
  <c r="Z639" i="18"/>
  <c r="AA639" i="18"/>
  <c r="AB639" i="18"/>
  <c r="Z640" i="18"/>
  <c r="AA640" i="18"/>
  <c r="AB640" i="18"/>
  <c r="Z641" i="18"/>
  <c r="AA641" i="18"/>
  <c r="AB641" i="18"/>
  <c r="Z642" i="18"/>
  <c r="AA642" i="18"/>
  <c r="AB642" i="18"/>
  <c r="Z643" i="18"/>
  <c r="AA643" i="18"/>
  <c r="AB643" i="18"/>
  <c r="Z644" i="18"/>
  <c r="AA644" i="18"/>
  <c r="AB644" i="18"/>
  <c r="Z645" i="18"/>
  <c r="AA645" i="18"/>
  <c r="AB645" i="18"/>
  <c r="Z646" i="18"/>
  <c r="AA646" i="18"/>
  <c r="AB646" i="18"/>
  <c r="Z647" i="18"/>
  <c r="AA647" i="18"/>
  <c r="AB647" i="18"/>
  <c r="Z648" i="18"/>
  <c r="AA648" i="18"/>
  <c r="AB648" i="18"/>
  <c r="Z649" i="18"/>
  <c r="AA649" i="18"/>
  <c r="AB649" i="18"/>
  <c r="Z650" i="18"/>
  <c r="AA650" i="18"/>
  <c r="AB650" i="18"/>
  <c r="Z651" i="18"/>
  <c r="AA651" i="18"/>
  <c r="AB651" i="18"/>
  <c r="Z652" i="18"/>
  <c r="AA652" i="18"/>
  <c r="AB652" i="18"/>
  <c r="Z653" i="18"/>
  <c r="AA653" i="18"/>
  <c r="AB653" i="18"/>
  <c r="Z654" i="18"/>
  <c r="AA654" i="18"/>
  <c r="AB654" i="18"/>
  <c r="Z655" i="18"/>
  <c r="AA655" i="18"/>
  <c r="AB655" i="18"/>
  <c r="Z656" i="18"/>
  <c r="AA656" i="18"/>
  <c r="AB656" i="18"/>
  <c r="Z657" i="18"/>
  <c r="AA657" i="18"/>
  <c r="AB657" i="18"/>
  <c r="Z658" i="18"/>
  <c r="AA658" i="18"/>
  <c r="AB658" i="18"/>
  <c r="Z659" i="18"/>
  <c r="AA659" i="18"/>
  <c r="AB659" i="18"/>
  <c r="Z660" i="18"/>
  <c r="AA660" i="18"/>
  <c r="AB660" i="18"/>
  <c r="Z661" i="18"/>
  <c r="AA661" i="18"/>
  <c r="AB661" i="18"/>
  <c r="Z662" i="18"/>
  <c r="AA662" i="18"/>
  <c r="AB662" i="18"/>
  <c r="Z663" i="18"/>
  <c r="AA663" i="18"/>
  <c r="AB663" i="18"/>
  <c r="Z664" i="18"/>
  <c r="AA664" i="18"/>
  <c r="AB664" i="18"/>
  <c r="Z665" i="18"/>
  <c r="AA665" i="18"/>
  <c r="AB665" i="18"/>
  <c r="Z666" i="18"/>
  <c r="AA666" i="18"/>
  <c r="AB666" i="18"/>
  <c r="Z667" i="18"/>
  <c r="AA667" i="18"/>
  <c r="AB667" i="18"/>
  <c r="Z668" i="18"/>
  <c r="AA668" i="18"/>
  <c r="AB668" i="18"/>
  <c r="Z669" i="18"/>
  <c r="AA669" i="18"/>
  <c r="AB669" i="18"/>
  <c r="Z670" i="18"/>
  <c r="AA670" i="18"/>
  <c r="AB670" i="18"/>
  <c r="Z671" i="18"/>
  <c r="AA671" i="18"/>
  <c r="AB671" i="18"/>
  <c r="Z672" i="18"/>
  <c r="AA672" i="18"/>
  <c r="AB672" i="18"/>
  <c r="Z673" i="18"/>
  <c r="AA673" i="18"/>
  <c r="AB673" i="18"/>
  <c r="Z674" i="18"/>
  <c r="AA674" i="18"/>
  <c r="AB674" i="18"/>
  <c r="Z675" i="18"/>
  <c r="AA675" i="18"/>
  <c r="AB675" i="18"/>
  <c r="Z676" i="18"/>
  <c r="AA676" i="18"/>
  <c r="AB676" i="18"/>
  <c r="Z677" i="18"/>
  <c r="AA677" i="18"/>
  <c r="AB677" i="18"/>
  <c r="Z678" i="18"/>
  <c r="AA678" i="18"/>
  <c r="AB678" i="18"/>
  <c r="Z679" i="18"/>
  <c r="AA679" i="18"/>
  <c r="AB679" i="18"/>
  <c r="Z680" i="18"/>
  <c r="AA680" i="18"/>
  <c r="AB680" i="18"/>
  <c r="Z681" i="18"/>
  <c r="AA681" i="18"/>
  <c r="AB681" i="18"/>
  <c r="Z682" i="18"/>
  <c r="AA682" i="18"/>
  <c r="AB682" i="18"/>
  <c r="Y683" i="18"/>
  <c r="Z683" i="18"/>
  <c r="AA683" i="18"/>
  <c r="AB683" i="18"/>
  <c r="Z684" i="18"/>
  <c r="AA684" i="18"/>
  <c r="AB684" i="18"/>
  <c r="Z685" i="18"/>
  <c r="AA685" i="18"/>
  <c r="AB685" i="18"/>
  <c r="Z686" i="18"/>
  <c r="AA686" i="18"/>
  <c r="AB686" i="18"/>
  <c r="Z687" i="18"/>
  <c r="AA687" i="18"/>
  <c r="AB687" i="18"/>
  <c r="Z688" i="18"/>
  <c r="AA688" i="18"/>
  <c r="AB688" i="18"/>
  <c r="Z689" i="18"/>
  <c r="AA689" i="18"/>
  <c r="AB689" i="18"/>
  <c r="Z690" i="18"/>
  <c r="AA690" i="18"/>
  <c r="AB690" i="18"/>
  <c r="Z691" i="18"/>
  <c r="AA691" i="18"/>
  <c r="AB691" i="18"/>
  <c r="Z692" i="18"/>
  <c r="AA692" i="18"/>
  <c r="AB692" i="18"/>
  <c r="Z693" i="18"/>
  <c r="AA693" i="18"/>
  <c r="AB693" i="18"/>
  <c r="Z694" i="18"/>
  <c r="AA694" i="18"/>
  <c r="AB694" i="18"/>
  <c r="Z695" i="18"/>
  <c r="AA695" i="18"/>
  <c r="AB695" i="18"/>
  <c r="Z696" i="18"/>
  <c r="AA696" i="18"/>
  <c r="AB696" i="18"/>
  <c r="Z697" i="18"/>
  <c r="AA697" i="18"/>
  <c r="AB697" i="18"/>
  <c r="Z698" i="18"/>
  <c r="AA698" i="18"/>
  <c r="AB698" i="18"/>
  <c r="Z699" i="18"/>
  <c r="AA699" i="18"/>
  <c r="AB699" i="18"/>
  <c r="Z700" i="18"/>
  <c r="AA700" i="18"/>
  <c r="AB700" i="18"/>
  <c r="Z701" i="18"/>
  <c r="AA701" i="18"/>
  <c r="AB701" i="18"/>
  <c r="Z702" i="18"/>
  <c r="AA702" i="18"/>
  <c r="AB702" i="18"/>
  <c r="Z703" i="18"/>
  <c r="AA703" i="18"/>
  <c r="AB703" i="18"/>
  <c r="Z704" i="18"/>
  <c r="AA704" i="18"/>
  <c r="AB704" i="18"/>
  <c r="Z705" i="18"/>
  <c r="AA705" i="18"/>
  <c r="AB705" i="18"/>
  <c r="Z706" i="18"/>
  <c r="AA706" i="18"/>
  <c r="AB706" i="18"/>
  <c r="Z707" i="18"/>
  <c r="AA707" i="18"/>
  <c r="AB707" i="18"/>
  <c r="Z708" i="18"/>
  <c r="AA708" i="18"/>
  <c r="AB708" i="18"/>
  <c r="Z709" i="18"/>
  <c r="AA709" i="18"/>
  <c r="AB709" i="18"/>
  <c r="Z710" i="18"/>
  <c r="AA710" i="18"/>
  <c r="AB710" i="18"/>
  <c r="Z711" i="18"/>
  <c r="AA711" i="18"/>
  <c r="AB711" i="18"/>
  <c r="Z712" i="18"/>
  <c r="AA712" i="18"/>
  <c r="AB712" i="18"/>
  <c r="Z713" i="18"/>
  <c r="AA713" i="18"/>
  <c r="AB713" i="18"/>
  <c r="Z714" i="18"/>
  <c r="AA714" i="18"/>
  <c r="AB714" i="18"/>
  <c r="Z715" i="18"/>
  <c r="AA715" i="18"/>
  <c r="AB715" i="18"/>
  <c r="Z716" i="18"/>
  <c r="AA716" i="18"/>
  <c r="AB716" i="18"/>
  <c r="Z717" i="18"/>
  <c r="AA717" i="18"/>
  <c r="AB717" i="18"/>
  <c r="Z718" i="18"/>
  <c r="AA718" i="18"/>
  <c r="AB718" i="18"/>
  <c r="Z719" i="18"/>
  <c r="AA719" i="18"/>
  <c r="AB719" i="18"/>
  <c r="Z720" i="18"/>
  <c r="AA720" i="18"/>
  <c r="AB720" i="18"/>
  <c r="Z721" i="18"/>
  <c r="AA721" i="18"/>
  <c r="AB721" i="18"/>
  <c r="Z722" i="18"/>
  <c r="AA722" i="18"/>
  <c r="AB722" i="18"/>
  <c r="Z723" i="18"/>
  <c r="AA723" i="18"/>
  <c r="AB723" i="18"/>
  <c r="Z724" i="18"/>
  <c r="AA724" i="18"/>
  <c r="AB724" i="18"/>
  <c r="Z725" i="18"/>
  <c r="AA725" i="18"/>
  <c r="AB725" i="18"/>
  <c r="Z726" i="18"/>
  <c r="AA726" i="18"/>
  <c r="AB726" i="18"/>
  <c r="Z727" i="18"/>
  <c r="AA727" i="18"/>
  <c r="AB727" i="18"/>
  <c r="Z728" i="18"/>
  <c r="AA728" i="18"/>
  <c r="AB728" i="18"/>
  <c r="Z729" i="18"/>
  <c r="AA729" i="18"/>
  <c r="AB729" i="18"/>
  <c r="Z730" i="18"/>
  <c r="AA730" i="18"/>
  <c r="AB730" i="18"/>
  <c r="Z731" i="18"/>
  <c r="AA731" i="18"/>
  <c r="AB731" i="18"/>
  <c r="Y732" i="18"/>
  <c r="Z732" i="18"/>
  <c r="AA732" i="18"/>
  <c r="AB732" i="18"/>
  <c r="Z733" i="18"/>
  <c r="AA733" i="18"/>
  <c r="AB733" i="18"/>
  <c r="Z734" i="18"/>
  <c r="AA734" i="18"/>
  <c r="AB734" i="18"/>
  <c r="Z735" i="18"/>
  <c r="AA735" i="18"/>
  <c r="AB735" i="18"/>
  <c r="Z736" i="18"/>
  <c r="AA736" i="18"/>
  <c r="AB736" i="18"/>
  <c r="Z737" i="18"/>
  <c r="AA737" i="18"/>
  <c r="AB737" i="18"/>
  <c r="Z738" i="18"/>
  <c r="AA738" i="18"/>
  <c r="AB738" i="18"/>
  <c r="Z739" i="18"/>
  <c r="AA739" i="18"/>
  <c r="AB739" i="18"/>
  <c r="Z740" i="18"/>
  <c r="AA740" i="18"/>
  <c r="AB740" i="18"/>
  <c r="Z741" i="18"/>
  <c r="AA741" i="18"/>
  <c r="AB741" i="18"/>
  <c r="Z742" i="18"/>
  <c r="AA742" i="18"/>
  <c r="AB742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S16" i="18"/>
  <c r="T16" i="18"/>
  <c r="P17" i="18"/>
  <c r="AF17" i="18" s="1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P19" i="18"/>
  <c r="AF19" i="18" s="1"/>
  <c r="Q19" i="18"/>
  <c r="AG19" i="18" s="1"/>
  <c r="R19" i="18"/>
  <c r="S19" i="18"/>
  <c r="T19" i="18"/>
  <c r="P20" i="18"/>
  <c r="AF20" i="18" s="1"/>
  <c r="Q20" i="18"/>
  <c r="AG20" i="18" s="1"/>
  <c r="R20" i="18"/>
  <c r="S20" i="18"/>
  <c r="T20" i="18"/>
  <c r="P21" i="18"/>
  <c r="AF21" i="18" s="1"/>
  <c r="Q21" i="18"/>
  <c r="AG21" i="18" s="1"/>
  <c r="R21" i="18"/>
  <c r="S21" i="18"/>
  <c r="T21" i="18"/>
  <c r="P22" i="18"/>
  <c r="AF22" i="18" s="1"/>
  <c r="Q22" i="18"/>
  <c r="AG22" i="18" s="1"/>
  <c r="R22" i="18"/>
  <c r="S22" i="18"/>
  <c r="T22" i="18"/>
  <c r="P23" i="18"/>
  <c r="AF23" i="18" s="1"/>
  <c r="Q23" i="18"/>
  <c r="AG23" i="18" s="1"/>
  <c r="R23" i="18"/>
  <c r="S23" i="18"/>
  <c r="T23" i="18"/>
  <c r="P24" i="18"/>
  <c r="AF24" i="18" s="1"/>
  <c r="Q24" i="18"/>
  <c r="AG24" i="18" s="1"/>
  <c r="R24" i="18"/>
  <c r="S24" i="18"/>
  <c r="T24" i="18"/>
  <c r="P25" i="18"/>
  <c r="AF25" i="18" s="1"/>
  <c r="Q25" i="18"/>
  <c r="R25" i="18"/>
  <c r="S25" i="18"/>
  <c r="T25" i="18"/>
  <c r="P26" i="18"/>
  <c r="AF26" i="18" s="1"/>
  <c r="Q26" i="18"/>
  <c r="AG26" i="18" s="1"/>
  <c r="R26" i="18"/>
  <c r="S26" i="18"/>
  <c r="T26" i="18"/>
  <c r="P27" i="18"/>
  <c r="AF27" i="18" s="1"/>
  <c r="Q27" i="18"/>
  <c r="AG27" i="18" s="1"/>
  <c r="R27" i="18"/>
  <c r="S27" i="18"/>
  <c r="T27" i="18"/>
  <c r="P28" i="18"/>
  <c r="AF28" i="18" s="1"/>
  <c r="Q28" i="18"/>
  <c r="AG28" i="18" s="1"/>
  <c r="R28" i="18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AG31" i="18" s="1"/>
  <c r="R31" i="18"/>
  <c r="S31" i="18"/>
  <c r="T31" i="18"/>
  <c r="P32" i="18"/>
  <c r="AF32" i="18" s="1"/>
  <c r="Q32" i="18"/>
  <c r="AG32" i="18" s="1"/>
  <c r="R32" i="18"/>
  <c r="S32" i="18"/>
  <c r="T32" i="18"/>
  <c r="P33" i="18"/>
  <c r="AF33" i="18" s="1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AF35" i="18" s="1"/>
  <c r="Q35" i="18"/>
  <c r="AG35" i="18" s="1"/>
  <c r="R35" i="18"/>
  <c r="S35" i="18"/>
  <c r="T35" i="18"/>
  <c r="P36" i="18"/>
  <c r="AF36" i="18" s="1"/>
  <c r="Q36" i="18"/>
  <c r="AG36" i="18" s="1"/>
  <c r="R36" i="18"/>
  <c r="S36" i="18"/>
  <c r="T36" i="18"/>
  <c r="P37" i="18"/>
  <c r="AF37" i="18" s="1"/>
  <c r="Q37" i="18"/>
  <c r="AG37" i="18" s="1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AG39" i="18" s="1"/>
  <c r="R39" i="18"/>
  <c r="S39" i="18"/>
  <c r="T39" i="18"/>
  <c r="P40" i="18"/>
  <c r="AF40" i="18" s="1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AG43" i="18" s="1"/>
  <c r="R43" i="18"/>
  <c r="S43" i="18"/>
  <c r="T43" i="18"/>
  <c r="P44" i="18"/>
  <c r="AF44" i="18" s="1"/>
  <c r="Q44" i="18"/>
  <c r="AG44" i="18" s="1"/>
  <c r="R44" i="18"/>
  <c r="S44" i="18"/>
  <c r="T44" i="18"/>
  <c r="P45" i="18"/>
  <c r="AF45" i="18" s="1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AG47" i="18" s="1"/>
  <c r="R47" i="18"/>
  <c r="S47" i="18"/>
  <c r="T47" i="18"/>
  <c r="P48" i="18"/>
  <c r="AF48" i="18" s="1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AG51" i="18" s="1"/>
  <c r="R51" i="18"/>
  <c r="S51" i="18"/>
  <c r="T51" i="18"/>
  <c r="P52" i="18"/>
  <c r="AF52" i="18" s="1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AG55" i="18" s="1"/>
  <c r="R55" i="18"/>
  <c r="S55" i="18"/>
  <c r="T55" i="18"/>
  <c r="P56" i="18"/>
  <c r="AF56" i="18" s="1"/>
  <c r="Q56" i="18"/>
  <c r="AG56" i="18" s="1"/>
  <c r="R56" i="18"/>
  <c r="S56" i="18"/>
  <c r="T56" i="18"/>
  <c r="P57" i="18"/>
  <c r="AF57" i="18" s="1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AG59" i="18" s="1"/>
  <c r="R59" i="18"/>
  <c r="S59" i="18"/>
  <c r="T59" i="18"/>
  <c r="P60" i="18"/>
  <c r="AF60" i="18" s="1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AG62" i="18" s="1"/>
  <c r="R62" i="18"/>
  <c r="S62" i="18"/>
  <c r="T62" i="18"/>
  <c r="P63" i="18"/>
  <c r="AF63" i="18" s="1"/>
  <c r="Q63" i="18"/>
  <c r="AG63" i="18" s="1"/>
  <c r="R63" i="18"/>
  <c r="S63" i="18"/>
  <c r="T63" i="18"/>
  <c r="P64" i="18"/>
  <c r="AF64" i="18" s="1"/>
  <c r="Q64" i="18"/>
  <c r="AG64" i="18" s="1"/>
  <c r="R64" i="18"/>
  <c r="S64" i="18"/>
  <c r="T64" i="18"/>
  <c r="P65" i="18"/>
  <c r="AF65" i="18" s="1"/>
  <c r="Q65" i="18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AG67" i="18" s="1"/>
  <c r="R67" i="18"/>
  <c r="S67" i="18"/>
  <c r="T67" i="18"/>
  <c r="P68" i="18"/>
  <c r="AF68" i="18" s="1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Q70" i="18"/>
  <c r="AG70" i="18" s="1"/>
  <c r="R70" i="18"/>
  <c r="S70" i="18"/>
  <c r="T70" i="18"/>
  <c r="P71" i="18"/>
  <c r="AF71" i="18" s="1"/>
  <c r="Q71" i="18"/>
  <c r="AG71" i="18" s="1"/>
  <c r="R71" i="18"/>
  <c r="S71" i="18"/>
  <c r="T71" i="18"/>
  <c r="P72" i="18"/>
  <c r="AF72" i="18" s="1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AF74" i="18" s="1"/>
  <c r="Q74" i="18"/>
  <c r="AG74" i="18" s="1"/>
  <c r="R74" i="18"/>
  <c r="S74" i="18"/>
  <c r="T74" i="18"/>
  <c r="P75" i="18"/>
  <c r="AF75" i="18" s="1"/>
  <c r="Q75" i="18"/>
  <c r="AG75" i="18" s="1"/>
  <c r="R75" i="18"/>
  <c r="S75" i="18"/>
  <c r="T75" i="18"/>
  <c r="P76" i="18"/>
  <c r="AF76" i="18" s="1"/>
  <c r="Q76" i="18"/>
  <c r="AG76" i="18" s="1"/>
  <c r="R76" i="18"/>
  <c r="S76" i="18"/>
  <c r="T76" i="18"/>
  <c r="P77" i="18"/>
  <c r="AF77" i="18" s="1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AG79" i="18" s="1"/>
  <c r="R79" i="18"/>
  <c r="S79" i="18"/>
  <c r="T79" i="18"/>
  <c r="P80" i="18"/>
  <c r="AF80" i="18" s="1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P82" i="18"/>
  <c r="AF82" i="18" s="1"/>
  <c r="Q82" i="18"/>
  <c r="AG82" i="18" s="1"/>
  <c r="R82" i="18"/>
  <c r="S82" i="18"/>
  <c r="T82" i="18"/>
  <c r="P83" i="18"/>
  <c r="AF83" i="18" s="1"/>
  <c r="Q83" i="18"/>
  <c r="AG83" i="18" s="1"/>
  <c r="R83" i="18"/>
  <c r="S83" i="18"/>
  <c r="T83" i="18"/>
  <c r="P84" i="18"/>
  <c r="AF84" i="18" s="1"/>
  <c r="Q84" i="18"/>
  <c r="AG84" i="18" s="1"/>
  <c r="R84" i="18"/>
  <c r="S84" i="18"/>
  <c r="T84" i="18"/>
  <c r="P85" i="18"/>
  <c r="AF85" i="18" s="1"/>
  <c r="Q85" i="18"/>
  <c r="AG85" i="18" s="1"/>
  <c r="R85" i="18"/>
  <c r="S85" i="18"/>
  <c r="T85" i="18"/>
  <c r="P86" i="18"/>
  <c r="AF86" i="18" s="1"/>
  <c r="Q86" i="18"/>
  <c r="AG86" i="18" s="1"/>
  <c r="R86" i="18"/>
  <c r="S86" i="18"/>
  <c r="T86" i="18"/>
  <c r="P87" i="18"/>
  <c r="AF87" i="18" s="1"/>
  <c r="Q87" i="18"/>
  <c r="AG87" i="18" s="1"/>
  <c r="R87" i="18"/>
  <c r="S87" i="18"/>
  <c r="T87" i="18"/>
  <c r="P88" i="18"/>
  <c r="AF88" i="18" s="1"/>
  <c r="Q88" i="18"/>
  <c r="AG88" i="18" s="1"/>
  <c r="R88" i="18"/>
  <c r="S88" i="18"/>
  <c r="T88" i="18"/>
  <c r="P89" i="18"/>
  <c r="AF89" i="18" s="1"/>
  <c r="Q89" i="18"/>
  <c r="AG89" i="18" s="1"/>
  <c r="R89" i="18"/>
  <c r="S89" i="18"/>
  <c r="T89" i="18"/>
  <c r="P90" i="18"/>
  <c r="AF90" i="18" s="1"/>
  <c r="Q90" i="18"/>
  <c r="AG90" i="18" s="1"/>
  <c r="R90" i="18"/>
  <c r="S90" i="18"/>
  <c r="T90" i="18"/>
  <c r="P91" i="18"/>
  <c r="AF91" i="18" s="1"/>
  <c r="Q91" i="18"/>
  <c r="AG91" i="18" s="1"/>
  <c r="R91" i="18"/>
  <c r="S91" i="18"/>
  <c r="T91" i="18"/>
  <c r="P92" i="18"/>
  <c r="AF92" i="18" s="1"/>
  <c r="Q92" i="18"/>
  <c r="AG92" i="18" s="1"/>
  <c r="R92" i="18"/>
  <c r="S92" i="18"/>
  <c r="T92" i="18"/>
  <c r="P93" i="18"/>
  <c r="AF93" i="18" s="1"/>
  <c r="Q93" i="18"/>
  <c r="AG93" i="18" s="1"/>
  <c r="R93" i="18"/>
  <c r="S93" i="18"/>
  <c r="T93" i="18"/>
  <c r="P94" i="18"/>
  <c r="AF94" i="18" s="1"/>
  <c r="Q94" i="18"/>
  <c r="AG94" i="18" s="1"/>
  <c r="R94" i="18"/>
  <c r="S94" i="18"/>
  <c r="T94" i="18"/>
  <c r="P95" i="18"/>
  <c r="AF95" i="18" s="1"/>
  <c r="Q95" i="18"/>
  <c r="AG95" i="18" s="1"/>
  <c r="R95" i="18"/>
  <c r="S95" i="18"/>
  <c r="T95" i="18"/>
  <c r="P96" i="18"/>
  <c r="AF96" i="18" s="1"/>
  <c r="Q96" i="18"/>
  <c r="AG96" i="18" s="1"/>
  <c r="R96" i="18"/>
  <c r="S96" i="18"/>
  <c r="T96" i="18"/>
  <c r="P97" i="18"/>
  <c r="AF97" i="18" s="1"/>
  <c r="Q97" i="18"/>
  <c r="AG97" i="18" s="1"/>
  <c r="R97" i="18"/>
  <c r="S97" i="18"/>
  <c r="T97" i="18"/>
  <c r="P98" i="18"/>
  <c r="AF98" i="18" s="1"/>
  <c r="Q98" i="18"/>
  <c r="AG98" i="18" s="1"/>
  <c r="R98" i="18"/>
  <c r="S98" i="18"/>
  <c r="T98" i="18"/>
  <c r="P99" i="18"/>
  <c r="AF99" i="18" s="1"/>
  <c r="Q99" i="18"/>
  <c r="AG99" i="18" s="1"/>
  <c r="R99" i="18"/>
  <c r="S99" i="18"/>
  <c r="T99" i="18"/>
  <c r="P100" i="18"/>
  <c r="AF100" i="18" s="1"/>
  <c r="Q100" i="18"/>
  <c r="AG100" i="18" s="1"/>
  <c r="R100" i="18"/>
  <c r="S100" i="18"/>
  <c r="T100" i="18"/>
  <c r="P101" i="18"/>
  <c r="AF101" i="18" s="1"/>
  <c r="Q101" i="18"/>
  <c r="AG101" i="18" s="1"/>
  <c r="R101" i="18"/>
  <c r="S101" i="18"/>
  <c r="T101" i="18"/>
  <c r="P102" i="18"/>
  <c r="AF102" i="18" s="1"/>
  <c r="Q102" i="18"/>
  <c r="AG102" i="18" s="1"/>
  <c r="R102" i="18"/>
  <c r="S102" i="18"/>
  <c r="T102" i="18"/>
  <c r="P103" i="18"/>
  <c r="AF103" i="18" s="1"/>
  <c r="Q103" i="18"/>
  <c r="AG103" i="18" s="1"/>
  <c r="R103" i="18"/>
  <c r="S103" i="18"/>
  <c r="T103" i="18"/>
  <c r="P104" i="18"/>
  <c r="AF104" i="18" s="1"/>
  <c r="Q104" i="18"/>
  <c r="AG104" i="18" s="1"/>
  <c r="R104" i="18"/>
  <c r="S104" i="18"/>
  <c r="T104" i="18"/>
  <c r="P105" i="18"/>
  <c r="AF105" i="18" s="1"/>
  <c r="Q105" i="18"/>
  <c r="AG105" i="18" s="1"/>
  <c r="R105" i="18"/>
  <c r="S105" i="18"/>
  <c r="T105" i="18"/>
  <c r="P106" i="18"/>
  <c r="AF106" i="18" s="1"/>
  <c r="Q106" i="18"/>
  <c r="AG106" i="18" s="1"/>
  <c r="R106" i="18"/>
  <c r="S106" i="18"/>
  <c r="T106" i="18"/>
  <c r="P107" i="18"/>
  <c r="AF107" i="18" s="1"/>
  <c r="Q107" i="18"/>
  <c r="AG107" i="18" s="1"/>
  <c r="R107" i="18"/>
  <c r="S107" i="18"/>
  <c r="T107" i="18"/>
  <c r="P108" i="18"/>
  <c r="AF108" i="18" s="1"/>
  <c r="Q108" i="18"/>
  <c r="AG108" i="18" s="1"/>
  <c r="R108" i="18"/>
  <c r="S108" i="18"/>
  <c r="T108" i="18"/>
  <c r="P109" i="18"/>
  <c r="AF109" i="18" s="1"/>
  <c r="Q109" i="18"/>
  <c r="AG109" i="18" s="1"/>
  <c r="R109" i="18"/>
  <c r="S109" i="18"/>
  <c r="T109" i="18"/>
  <c r="P110" i="18"/>
  <c r="AF110" i="18" s="1"/>
  <c r="Q110" i="18"/>
  <c r="AG110" i="18" s="1"/>
  <c r="R110" i="18"/>
  <c r="S110" i="18"/>
  <c r="T110" i="18"/>
  <c r="P111" i="18"/>
  <c r="AF111" i="18" s="1"/>
  <c r="Q111" i="18"/>
  <c r="AG111" i="18" s="1"/>
  <c r="R111" i="18"/>
  <c r="S111" i="18"/>
  <c r="T111" i="18"/>
  <c r="P112" i="18"/>
  <c r="AF112" i="18" s="1"/>
  <c r="Q112" i="18"/>
  <c r="AG112" i="18" s="1"/>
  <c r="R112" i="18"/>
  <c r="S112" i="18"/>
  <c r="T112" i="18"/>
  <c r="P113" i="18"/>
  <c r="AF113" i="18" s="1"/>
  <c r="Q113" i="18"/>
  <c r="AG113" i="18" s="1"/>
  <c r="R113" i="18"/>
  <c r="S113" i="18"/>
  <c r="T113" i="18"/>
  <c r="P114" i="18"/>
  <c r="AF114" i="18" s="1"/>
  <c r="Q114" i="18"/>
  <c r="AG114" i="18" s="1"/>
  <c r="R114" i="18"/>
  <c r="S114" i="18"/>
  <c r="T114" i="18"/>
  <c r="P115" i="18"/>
  <c r="AF115" i="18" s="1"/>
  <c r="Q115" i="18"/>
  <c r="AG115" i="18" s="1"/>
  <c r="R115" i="18"/>
  <c r="S115" i="18"/>
  <c r="T115" i="18"/>
  <c r="P116" i="18"/>
  <c r="AF116" i="18" s="1"/>
  <c r="Q116" i="18"/>
  <c r="AG116" i="18" s="1"/>
  <c r="R116" i="18"/>
  <c r="S116" i="18"/>
  <c r="T116" i="18"/>
  <c r="P117" i="18"/>
  <c r="AF117" i="18" s="1"/>
  <c r="Q117" i="18"/>
  <c r="AG117" i="18" s="1"/>
  <c r="R117" i="18"/>
  <c r="S117" i="18"/>
  <c r="T117" i="18"/>
  <c r="P118" i="18"/>
  <c r="AF118" i="18" s="1"/>
  <c r="Q118" i="18"/>
  <c r="AG118" i="18" s="1"/>
  <c r="R118" i="18"/>
  <c r="S118" i="18"/>
  <c r="T118" i="18"/>
  <c r="P119" i="18"/>
  <c r="AF119" i="18" s="1"/>
  <c r="Q119" i="18"/>
  <c r="AG119" i="18" s="1"/>
  <c r="R119" i="18"/>
  <c r="S119" i="18"/>
  <c r="T119" i="18"/>
  <c r="P120" i="18"/>
  <c r="AF120" i="18" s="1"/>
  <c r="Q120" i="18"/>
  <c r="AG120" i="18" s="1"/>
  <c r="R120" i="18"/>
  <c r="S120" i="18"/>
  <c r="T120" i="18"/>
  <c r="P121" i="18"/>
  <c r="AF121" i="18" s="1"/>
  <c r="Q121" i="18"/>
  <c r="AG121" i="18" s="1"/>
  <c r="R121" i="18"/>
  <c r="S121" i="18"/>
  <c r="T121" i="18"/>
  <c r="P122" i="18"/>
  <c r="AF122" i="18" s="1"/>
  <c r="Q122" i="18"/>
  <c r="AG122" i="18" s="1"/>
  <c r="R122" i="18"/>
  <c r="S122" i="18"/>
  <c r="T122" i="18"/>
  <c r="P123" i="18"/>
  <c r="AF123" i="18" s="1"/>
  <c r="Q123" i="18"/>
  <c r="AG123" i="18" s="1"/>
  <c r="R123" i="18"/>
  <c r="S123" i="18"/>
  <c r="T123" i="18"/>
  <c r="P124" i="18"/>
  <c r="AF124" i="18" s="1"/>
  <c r="Q124" i="18"/>
  <c r="AG124" i="18" s="1"/>
  <c r="R124" i="18"/>
  <c r="S124" i="18"/>
  <c r="T124" i="18"/>
  <c r="P125" i="18"/>
  <c r="AF125" i="18" s="1"/>
  <c r="Q125" i="18"/>
  <c r="AG125" i="18" s="1"/>
  <c r="R125" i="18"/>
  <c r="S125" i="18"/>
  <c r="T125" i="18"/>
  <c r="P126" i="18"/>
  <c r="AF126" i="18" s="1"/>
  <c r="Q126" i="18"/>
  <c r="AG126" i="18" s="1"/>
  <c r="R126" i="18"/>
  <c r="S126" i="18"/>
  <c r="T126" i="18"/>
  <c r="P127" i="18"/>
  <c r="AF127" i="18" s="1"/>
  <c r="Q127" i="18"/>
  <c r="AG127" i="18" s="1"/>
  <c r="R127" i="18"/>
  <c r="S127" i="18"/>
  <c r="T127" i="18"/>
  <c r="P128" i="18"/>
  <c r="AF128" i="18" s="1"/>
  <c r="Q128" i="18"/>
  <c r="AG128" i="18" s="1"/>
  <c r="R128" i="18"/>
  <c r="S128" i="18"/>
  <c r="T128" i="18"/>
  <c r="P129" i="18"/>
  <c r="AF129" i="18" s="1"/>
  <c r="Q129" i="18"/>
  <c r="AG129" i="18" s="1"/>
  <c r="R129" i="18"/>
  <c r="S129" i="18"/>
  <c r="T129" i="18"/>
  <c r="P130" i="18"/>
  <c r="AF130" i="18" s="1"/>
  <c r="Q130" i="18"/>
  <c r="AG130" i="18" s="1"/>
  <c r="R130" i="18"/>
  <c r="S130" i="18"/>
  <c r="T130" i="18"/>
  <c r="P131" i="18"/>
  <c r="AF131" i="18" s="1"/>
  <c r="Q131" i="18"/>
  <c r="AG131" i="18" s="1"/>
  <c r="R131" i="18"/>
  <c r="S131" i="18"/>
  <c r="T131" i="18"/>
  <c r="P132" i="18"/>
  <c r="AF132" i="18" s="1"/>
  <c r="Q132" i="18"/>
  <c r="AG132" i="18" s="1"/>
  <c r="R132" i="18"/>
  <c r="S132" i="18"/>
  <c r="T132" i="18"/>
  <c r="P133" i="18"/>
  <c r="AF133" i="18" s="1"/>
  <c r="Q133" i="18"/>
  <c r="AG133" i="18" s="1"/>
  <c r="R133" i="18"/>
  <c r="S133" i="18"/>
  <c r="T133" i="18"/>
  <c r="P134" i="18"/>
  <c r="AF134" i="18" s="1"/>
  <c r="Q134" i="18"/>
  <c r="AG134" i="18" s="1"/>
  <c r="R134" i="18"/>
  <c r="S134" i="18"/>
  <c r="T134" i="18"/>
  <c r="P135" i="18"/>
  <c r="AF135" i="18" s="1"/>
  <c r="Q135" i="18"/>
  <c r="AG135" i="18" s="1"/>
  <c r="R135" i="18"/>
  <c r="S135" i="18"/>
  <c r="T135" i="18"/>
  <c r="P136" i="18"/>
  <c r="AF136" i="18" s="1"/>
  <c r="Q136" i="18"/>
  <c r="AG136" i="18" s="1"/>
  <c r="R136" i="18"/>
  <c r="S136" i="18"/>
  <c r="T136" i="18"/>
  <c r="P137" i="18"/>
  <c r="AF137" i="18" s="1"/>
  <c r="Q137" i="18"/>
  <c r="AG137" i="18" s="1"/>
  <c r="R137" i="18"/>
  <c r="S137" i="18"/>
  <c r="T137" i="18"/>
  <c r="P138" i="18"/>
  <c r="AF138" i="18" s="1"/>
  <c r="Q138" i="18"/>
  <c r="AG138" i="18" s="1"/>
  <c r="R138" i="18"/>
  <c r="S138" i="18"/>
  <c r="T138" i="18"/>
  <c r="P139" i="18"/>
  <c r="AF139" i="18" s="1"/>
  <c r="Q139" i="18"/>
  <c r="AG139" i="18" s="1"/>
  <c r="R139" i="18"/>
  <c r="S139" i="18"/>
  <c r="T139" i="18"/>
  <c r="P140" i="18"/>
  <c r="AF140" i="18" s="1"/>
  <c r="Q140" i="18"/>
  <c r="AG140" i="18" s="1"/>
  <c r="R140" i="18"/>
  <c r="S140" i="18"/>
  <c r="T140" i="18"/>
  <c r="P141" i="18"/>
  <c r="AF141" i="18" s="1"/>
  <c r="Q141" i="18"/>
  <c r="AG141" i="18" s="1"/>
  <c r="R141" i="18"/>
  <c r="S141" i="18"/>
  <c r="T141" i="18"/>
  <c r="P142" i="18"/>
  <c r="AF142" i="18" s="1"/>
  <c r="Q142" i="18"/>
  <c r="AG142" i="18" s="1"/>
  <c r="R142" i="18"/>
  <c r="S142" i="18"/>
  <c r="T142" i="18"/>
  <c r="P143" i="18"/>
  <c r="AF143" i="18" s="1"/>
  <c r="Q143" i="18"/>
  <c r="AG143" i="18" s="1"/>
  <c r="R143" i="18"/>
  <c r="S143" i="18"/>
  <c r="T143" i="18"/>
  <c r="P144" i="18"/>
  <c r="AF144" i="18" s="1"/>
  <c r="Q144" i="18"/>
  <c r="AG144" i="18" s="1"/>
  <c r="R144" i="18"/>
  <c r="S144" i="18"/>
  <c r="T144" i="18"/>
  <c r="P145" i="18"/>
  <c r="AF145" i="18" s="1"/>
  <c r="Q145" i="18"/>
  <c r="AG145" i="18" s="1"/>
  <c r="R145" i="18"/>
  <c r="S145" i="18"/>
  <c r="T145" i="18"/>
  <c r="P146" i="18"/>
  <c r="AF146" i="18" s="1"/>
  <c r="Q146" i="18"/>
  <c r="AG146" i="18" s="1"/>
  <c r="R146" i="18"/>
  <c r="S146" i="18"/>
  <c r="T146" i="18"/>
  <c r="P147" i="18"/>
  <c r="AF147" i="18" s="1"/>
  <c r="Q147" i="18"/>
  <c r="AG147" i="18" s="1"/>
  <c r="R147" i="18"/>
  <c r="S147" i="18"/>
  <c r="T147" i="18"/>
  <c r="P148" i="18"/>
  <c r="AF148" i="18" s="1"/>
  <c r="Q148" i="18"/>
  <c r="AG148" i="18" s="1"/>
  <c r="R148" i="18"/>
  <c r="S148" i="18"/>
  <c r="T148" i="18"/>
  <c r="P149" i="18"/>
  <c r="AF149" i="18" s="1"/>
  <c r="Q149" i="18"/>
  <c r="AG149" i="18" s="1"/>
  <c r="R149" i="18"/>
  <c r="S149" i="18"/>
  <c r="T149" i="18"/>
  <c r="P150" i="18"/>
  <c r="AF150" i="18" s="1"/>
  <c r="Q150" i="18"/>
  <c r="AG150" i="18" s="1"/>
  <c r="R150" i="18"/>
  <c r="S150" i="18"/>
  <c r="T150" i="18"/>
  <c r="P151" i="18"/>
  <c r="AF151" i="18" s="1"/>
  <c r="Q151" i="18"/>
  <c r="AG151" i="18" s="1"/>
  <c r="R151" i="18"/>
  <c r="S151" i="18"/>
  <c r="T151" i="18"/>
  <c r="P152" i="18"/>
  <c r="AF152" i="18" s="1"/>
  <c r="Q152" i="18"/>
  <c r="AG152" i="18" s="1"/>
  <c r="R152" i="18"/>
  <c r="S152" i="18"/>
  <c r="T152" i="18"/>
  <c r="P153" i="18"/>
  <c r="AF153" i="18" s="1"/>
  <c r="Q153" i="18"/>
  <c r="AG153" i="18" s="1"/>
  <c r="R153" i="18"/>
  <c r="S153" i="18"/>
  <c r="T153" i="18"/>
  <c r="P154" i="18"/>
  <c r="AF154" i="18" s="1"/>
  <c r="Q154" i="18"/>
  <c r="AG154" i="18" s="1"/>
  <c r="R154" i="18"/>
  <c r="S154" i="18"/>
  <c r="T154" i="18"/>
  <c r="P155" i="18"/>
  <c r="AF155" i="18" s="1"/>
  <c r="Q155" i="18"/>
  <c r="AG155" i="18" s="1"/>
  <c r="R155" i="18"/>
  <c r="S155" i="18"/>
  <c r="T155" i="18"/>
  <c r="P156" i="18"/>
  <c r="AF156" i="18" s="1"/>
  <c r="Q156" i="18"/>
  <c r="AG156" i="18" s="1"/>
  <c r="R156" i="18"/>
  <c r="S156" i="18"/>
  <c r="T156" i="18"/>
  <c r="P157" i="18"/>
  <c r="AF157" i="18" s="1"/>
  <c r="Q157" i="18"/>
  <c r="AG157" i="18" s="1"/>
  <c r="R157" i="18"/>
  <c r="S157" i="18"/>
  <c r="T157" i="18"/>
  <c r="P158" i="18"/>
  <c r="AF158" i="18" s="1"/>
  <c r="Q158" i="18"/>
  <c r="AG158" i="18" s="1"/>
  <c r="R158" i="18"/>
  <c r="S158" i="18"/>
  <c r="T158" i="18"/>
  <c r="P159" i="18"/>
  <c r="AF159" i="18" s="1"/>
  <c r="Q159" i="18"/>
  <c r="AG159" i="18" s="1"/>
  <c r="R159" i="18"/>
  <c r="S159" i="18"/>
  <c r="T159" i="18"/>
  <c r="P160" i="18"/>
  <c r="AF160" i="18" s="1"/>
  <c r="Q160" i="18"/>
  <c r="AG160" i="18" s="1"/>
  <c r="R160" i="18"/>
  <c r="S160" i="18"/>
  <c r="T160" i="18"/>
  <c r="P161" i="18"/>
  <c r="AF161" i="18" s="1"/>
  <c r="Q161" i="18"/>
  <c r="AG161" i="18" s="1"/>
  <c r="R161" i="18"/>
  <c r="S161" i="18"/>
  <c r="T161" i="18"/>
  <c r="P162" i="18"/>
  <c r="AF162" i="18" s="1"/>
  <c r="Q162" i="18"/>
  <c r="AG162" i="18" s="1"/>
  <c r="R162" i="18"/>
  <c r="S162" i="18"/>
  <c r="T162" i="18"/>
  <c r="P163" i="18"/>
  <c r="AF163" i="18" s="1"/>
  <c r="Q163" i="18"/>
  <c r="AG163" i="18" s="1"/>
  <c r="R163" i="18"/>
  <c r="S163" i="18"/>
  <c r="T163" i="18"/>
  <c r="P164" i="18"/>
  <c r="AF164" i="18" s="1"/>
  <c r="Q164" i="18"/>
  <c r="AG164" i="18" s="1"/>
  <c r="R164" i="18"/>
  <c r="S164" i="18"/>
  <c r="T164" i="18"/>
  <c r="P165" i="18"/>
  <c r="AF165" i="18" s="1"/>
  <c r="Q165" i="18"/>
  <c r="AG165" i="18" s="1"/>
  <c r="R165" i="18"/>
  <c r="S165" i="18"/>
  <c r="T165" i="18"/>
  <c r="P166" i="18"/>
  <c r="AF166" i="18" s="1"/>
  <c r="Q166" i="18"/>
  <c r="AG166" i="18" s="1"/>
  <c r="R166" i="18"/>
  <c r="S166" i="18"/>
  <c r="T166" i="18"/>
  <c r="P167" i="18"/>
  <c r="AF167" i="18" s="1"/>
  <c r="Q167" i="18"/>
  <c r="AG167" i="18" s="1"/>
  <c r="R167" i="18"/>
  <c r="S167" i="18"/>
  <c r="T167" i="18"/>
  <c r="P168" i="18"/>
  <c r="AF168" i="18" s="1"/>
  <c r="Q168" i="18"/>
  <c r="AG168" i="18" s="1"/>
  <c r="R168" i="18"/>
  <c r="S168" i="18"/>
  <c r="T168" i="18"/>
  <c r="P169" i="18"/>
  <c r="AF169" i="18" s="1"/>
  <c r="Q169" i="18"/>
  <c r="AG169" i="18" s="1"/>
  <c r="R169" i="18"/>
  <c r="S169" i="18"/>
  <c r="T169" i="18"/>
  <c r="P170" i="18"/>
  <c r="AF170" i="18" s="1"/>
  <c r="Q170" i="18"/>
  <c r="AG170" i="18" s="1"/>
  <c r="R170" i="18"/>
  <c r="S170" i="18"/>
  <c r="T170" i="18"/>
  <c r="P171" i="18"/>
  <c r="AF171" i="18" s="1"/>
  <c r="Q171" i="18"/>
  <c r="AG171" i="18" s="1"/>
  <c r="R171" i="18"/>
  <c r="S171" i="18"/>
  <c r="T171" i="18"/>
  <c r="P172" i="18"/>
  <c r="AF172" i="18" s="1"/>
  <c r="Q172" i="18"/>
  <c r="AG172" i="18" s="1"/>
  <c r="R172" i="18"/>
  <c r="S172" i="18"/>
  <c r="T172" i="18"/>
  <c r="P173" i="18"/>
  <c r="AF173" i="18" s="1"/>
  <c r="Q173" i="18"/>
  <c r="AG173" i="18" s="1"/>
  <c r="R173" i="18"/>
  <c r="S173" i="18"/>
  <c r="T173" i="18"/>
  <c r="P174" i="18"/>
  <c r="AF174" i="18" s="1"/>
  <c r="Q174" i="18"/>
  <c r="AG174" i="18" s="1"/>
  <c r="R174" i="18"/>
  <c r="S174" i="18"/>
  <c r="T174" i="18"/>
  <c r="P175" i="18"/>
  <c r="AF175" i="18" s="1"/>
  <c r="Q175" i="18"/>
  <c r="AG175" i="18" s="1"/>
  <c r="R175" i="18"/>
  <c r="S175" i="18"/>
  <c r="T175" i="18"/>
  <c r="P176" i="18"/>
  <c r="AF176" i="18" s="1"/>
  <c r="Q176" i="18"/>
  <c r="AG176" i="18" s="1"/>
  <c r="R176" i="18"/>
  <c r="S176" i="18"/>
  <c r="T176" i="18"/>
  <c r="P177" i="18"/>
  <c r="AF177" i="18" s="1"/>
  <c r="Q177" i="18"/>
  <c r="R177" i="18"/>
  <c r="S177" i="18"/>
  <c r="T177" i="18"/>
  <c r="P178" i="18"/>
  <c r="AF178" i="18" s="1"/>
  <c r="Q178" i="18"/>
  <c r="AG178" i="18" s="1"/>
  <c r="R178" i="18"/>
  <c r="S178" i="18"/>
  <c r="T178" i="18"/>
  <c r="P179" i="18"/>
  <c r="AF179" i="18" s="1"/>
  <c r="Q179" i="18"/>
  <c r="AG179" i="18" s="1"/>
  <c r="R179" i="18"/>
  <c r="S179" i="18"/>
  <c r="T179" i="18"/>
  <c r="P180" i="18"/>
  <c r="AF180" i="18" s="1"/>
  <c r="Q180" i="18"/>
  <c r="AG180" i="18" s="1"/>
  <c r="R180" i="18"/>
  <c r="S180" i="18"/>
  <c r="T180" i="18"/>
  <c r="P181" i="18"/>
  <c r="AF181" i="18" s="1"/>
  <c r="Q181" i="18"/>
  <c r="AG181" i="18" s="1"/>
  <c r="R181" i="18"/>
  <c r="S181" i="18"/>
  <c r="T181" i="18"/>
  <c r="P182" i="18"/>
  <c r="AF182" i="18" s="1"/>
  <c r="Q182" i="18"/>
  <c r="AG182" i="18" s="1"/>
  <c r="R182" i="18"/>
  <c r="S182" i="18"/>
  <c r="T182" i="18"/>
  <c r="P183" i="18"/>
  <c r="AF183" i="18" s="1"/>
  <c r="Q183" i="18"/>
  <c r="AG183" i="18" s="1"/>
  <c r="R183" i="18"/>
  <c r="S183" i="18"/>
  <c r="T183" i="18"/>
  <c r="P184" i="18"/>
  <c r="AF184" i="18" s="1"/>
  <c r="Q184" i="18"/>
  <c r="AG184" i="18" s="1"/>
  <c r="R184" i="18"/>
  <c r="S184" i="18"/>
  <c r="T184" i="18"/>
  <c r="P185" i="18"/>
  <c r="AF185" i="18" s="1"/>
  <c r="Q185" i="18"/>
  <c r="AG185" i="18" s="1"/>
  <c r="R185" i="18"/>
  <c r="S185" i="18"/>
  <c r="T185" i="18"/>
  <c r="P186" i="18"/>
  <c r="AF186" i="18" s="1"/>
  <c r="Q186" i="18"/>
  <c r="AG186" i="18" s="1"/>
  <c r="R186" i="18"/>
  <c r="S186" i="18"/>
  <c r="T186" i="18"/>
  <c r="P187" i="18"/>
  <c r="AF187" i="18" s="1"/>
  <c r="Q187" i="18"/>
  <c r="AG187" i="18" s="1"/>
  <c r="R187" i="18"/>
  <c r="S187" i="18"/>
  <c r="T187" i="18"/>
  <c r="P188" i="18"/>
  <c r="AF188" i="18" s="1"/>
  <c r="Q188" i="18"/>
  <c r="AG188" i="18" s="1"/>
  <c r="R188" i="18"/>
  <c r="S188" i="18"/>
  <c r="T188" i="18"/>
  <c r="P189" i="18"/>
  <c r="AF189" i="18" s="1"/>
  <c r="Q189" i="18"/>
  <c r="AG189" i="18" s="1"/>
  <c r="R189" i="18"/>
  <c r="S189" i="18"/>
  <c r="T189" i="18"/>
  <c r="P190" i="18"/>
  <c r="AF190" i="18" s="1"/>
  <c r="Q190" i="18"/>
  <c r="AG190" i="18" s="1"/>
  <c r="R190" i="18"/>
  <c r="S190" i="18"/>
  <c r="T190" i="18"/>
  <c r="P191" i="18"/>
  <c r="AF191" i="18" s="1"/>
  <c r="Q191" i="18"/>
  <c r="AG191" i="18" s="1"/>
  <c r="R191" i="18"/>
  <c r="S191" i="18"/>
  <c r="T191" i="18"/>
  <c r="P192" i="18"/>
  <c r="AF192" i="18" s="1"/>
  <c r="Q192" i="18"/>
  <c r="AG192" i="18" s="1"/>
  <c r="R192" i="18"/>
  <c r="S192" i="18"/>
  <c r="T192" i="18"/>
  <c r="P193" i="18"/>
  <c r="AF193" i="18" s="1"/>
  <c r="Q193" i="18"/>
  <c r="AG193" i="18" s="1"/>
  <c r="R193" i="18"/>
  <c r="S193" i="18"/>
  <c r="T193" i="18"/>
  <c r="P194" i="18"/>
  <c r="AF194" i="18" s="1"/>
  <c r="Q194" i="18"/>
  <c r="AG194" i="18" s="1"/>
  <c r="R194" i="18"/>
  <c r="S194" i="18"/>
  <c r="T194" i="18"/>
  <c r="P195" i="18"/>
  <c r="AF195" i="18" s="1"/>
  <c r="Q195" i="18"/>
  <c r="AG195" i="18" s="1"/>
  <c r="R195" i="18"/>
  <c r="S195" i="18"/>
  <c r="T195" i="18"/>
  <c r="P196" i="18"/>
  <c r="AF196" i="18" s="1"/>
  <c r="Q196" i="18"/>
  <c r="AG196" i="18" s="1"/>
  <c r="R196" i="18"/>
  <c r="S196" i="18"/>
  <c r="T196" i="18"/>
  <c r="P197" i="18"/>
  <c r="AF197" i="18" s="1"/>
  <c r="Q197" i="18"/>
  <c r="AG197" i="18" s="1"/>
  <c r="R197" i="18"/>
  <c r="S197" i="18"/>
  <c r="T197" i="18"/>
  <c r="P198" i="18"/>
  <c r="AF198" i="18" s="1"/>
  <c r="Q198" i="18"/>
  <c r="AG198" i="18" s="1"/>
  <c r="R198" i="18"/>
  <c r="S198" i="18"/>
  <c r="T198" i="18"/>
  <c r="P199" i="18"/>
  <c r="AF199" i="18" s="1"/>
  <c r="Q199" i="18"/>
  <c r="AG199" i="18" s="1"/>
  <c r="R199" i="18"/>
  <c r="S199" i="18"/>
  <c r="T199" i="18"/>
  <c r="P200" i="18"/>
  <c r="AF200" i="18" s="1"/>
  <c r="Q200" i="18"/>
  <c r="AG200" i="18" s="1"/>
  <c r="R200" i="18"/>
  <c r="S200" i="18"/>
  <c r="T200" i="18"/>
  <c r="P201" i="18"/>
  <c r="AF201" i="18" s="1"/>
  <c r="Q201" i="18"/>
  <c r="AG201" i="18" s="1"/>
  <c r="R201" i="18"/>
  <c r="S201" i="18"/>
  <c r="T201" i="18"/>
  <c r="P202" i="18"/>
  <c r="AF202" i="18" s="1"/>
  <c r="Q202" i="18"/>
  <c r="AG202" i="18" s="1"/>
  <c r="R202" i="18"/>
  <c r="S202" i="18"/>
  <c r="T202" i="18"/>
  <c r="P203" i="18"/>
  <c r="AF203" i="18" s="1"/>
  <c r="Q203" i="18"/>
  <c r="AG203" i="18" s="1"/>
  <c r="R203" i="18"/>
  <c r="S203" i="18"/>
  <c r="T203" i="18"/>
  <c r="P204" i="18"/>
  <c r="AF204" i="18" s="1"/>
  <c r="Q204" i="18"/>
  <c r="AG204" i="18" s="1"/>
  <c r="R204" i="18"/>
  <c r="S204" i="18"/>
  <c r="T204" i="18"/>
  <c r="P205" i="18"/>
  <c r="AF205" i="18" s="1"/>
  <c r="Q205" i="18"/>
  <c r="AG205" i="18" s="1"/>
  <c r="R205" i="18"/>
  <c r="S205" i="18"/>
  <c r="T205" i="18"/>
  <c r="P206" i="18"/>
  <c r="AF206" i="18" s="1"/>
  <c r="Q206" i="18"/>
  <c r="AG206" i="18" s="1"/>
  <c r="R206" i="18"/>
  <c r="S206" i="18"/>
  <c r="T206" i="18"/>
  <c r="P207" i="18"/>
  <c r="AF207" i="18" s="1"/>
  <c r="Q207" i="18"/>
  <c r="AG207" i="18" s="1"/>
  <c r="R207" i="18"/>
  <c r="S207" i="18"/>
  <c r="T207" i="18"/>
  <c r="P208" i="18"/>
  <c r="AF208" i="18" s="1"/>
  <c r="Q208" i="18"/>
  <c r="AG208" i="18" s="1"/>
  <c r="R208" i="18"/>
  <c r="S208" i="18"/>
  <c r="T208" i="18"/>
  <c r="P209" i="18"/>
  <c r="AF209" i="18" s="1"/>
  <c r="Q209" i="18"/>
  <c r="AG209" i="18" s="1"/>
  <c r="R209" i="18"/>
  <c r="S209" i="18"/>
  <c r="T209" i="18"/>
  <c r="P210" i="18"/>
  <c r="AF210" i="18" s="1"/>
  <c r="Q210" i="18"/>
  <c r="AG210" i="18" s="1"/>
  <c r="R210" i="18"/>
  <c r="S210" i="18"/>
  <c r="T210" i="18"/>
  <c r="P211" i="18"/>
  <c r="AF211" i="18" s="1"/>
  <c r="Q211" i="18"/>
  <c r="AG211" i="18" s="1"/>
  <c r="R211" i="18"/>
  <c r="S211" i="18"/>
  <c r="T211" i="18"/>
  <c r="P212" i="18"/>
  <c r="AF212" i="18" s="1"/>
  <c r="Q212" i="18"/>
  <c r="AG212" i="18" s="1"/>
  <c r="R212" i="18"/>
  <c r="S212" i="18"/>
  <c r="T212" i="18"/>
  <c r="P213" i="18"/>
  <c r="AF213" i="18" s="1"/>
  <c r="Q213" i="18"/>
  <c r="AG213" i="18" s="1"/>
  <c r="R213" i="18"/>
  <c r="S213" i="18"/>
  <c r="T213" i="18"/>
  <c r="P214" i="18"/>
  <c r="AF214" i="18" s="1"/>
  <c r="Q214" i="18"/>
  <c r="AG214" i="18" s="1"/>
  <c r="R214" i="18"/>
  <c r="S214" i="18"/>
  <c r="T214" i="18"/>
  <c r="P215" i="18"/>
  <c r="AF215" i="18" s="1"/>
  <c r="Q215" i="18"/>
  <c r="AG215" i="18" s="1"/>
  <c r="R215" i="18"/>
  <c r="S215" i="18"/>
  <c r="T215" i="18"/>
  <c r="P216" i="18"/>
  <c r="AF216" i="18" s="1"/>
  <c r="Q216" i="18"/>
  <c r="AG216" i="18" s="1"/>
  <c r="R216" i="18"/>
  <c r="S216" i="18"/>
  <c r="T216" i="18"/>
  <c r="P217" i="18"/>
  <c r="AF217" i="18" s="1"/>
  <c r="Q217" i="18"/>
  <c r="R217" i="18"/>
  <c r="S217" i="18"/>
  <c r="T217" i="18"/>
  <c r="P218" i="18"/>
  <c r="AF218" i="18" s="1"/>
  <c r="Q218" i="18"/>
  <c r="AG218" i="18" s="1"/>
  <c r="R218" i="18"/>
  <c r="S218" i="18"/>
  <c r="T218" i="18"/>
  <c r="P219" i="18"/>
  <c r="AF219" i="18" s="1"/>
  <c r="Q219" i="18"/>
  <c r="AG219" i="18" s="1"/>
  <c r="R219" i="18"/>
  <c r="S219" i="18"/>
  <c r="T219" i="18"/>
  <c r="P220" i="18"/>
  <c r="AF220" i="18" s="1"/>
  <c r="Q220" i="18"/>
  <c r="AG220" i="18" s="1"/>
  <c r="R220" i="18"/>
  <c r="S220" i="18"/>
  <c r="T220" i="18"/>
  <c r="P221" i="18"/>
  <c r="AF221" i="18" s="1"/>
  <c r="Q221" i="18"/>
  <c r="AG221" i="18" s="1"/>
  <c r="R221" i="18"/>
  <c r="S221" i="18"/>
  <c r="T221" i="18"/>
  <c r="P222" i="18"/>
  <c r="AF222" i="18" s="1"/>
  <c r="Q222" i="18"/>
  <c r="AG222" i="18" s="1"/>
  <c r="R222" i="18"/>
  <c r="S222" i="18"/>
  <c r="T222" i="18"/>
  <c r="P223" i="18"/>
  <c r="AF223" i="18" s="1"/>
  <c r="Q223" i="18"/>
  <c r="AG223" i="18" s="1"/>
  <c r="R223" i="18"/>
  <c r="S223" i="18"/>
  <c r="T223" i="18"/>
  <c r="P224" i="18"/>
  <c r="AF224" i="18" s="1"/>
  <c r="Q224" i="18"/>
  <c r="AG224" i="18" s="1"/>
  <c r="R224" i="18"/>
  <c r="S224" i="18"/>
  <c r="T224" i="18"/>
  <c r="P225" i="18"/>
  <c r="AF225" i="18" s="1"/>
  <c r="Q225" i="18"/>
  <c r="AG225" i="18" s="1"/>
  <c r="R225" i="18"/>
  <c r="S225" i="18"/>
  <c r="T225" i="18"/>
  <c r="P226" i="18"/>
  <c r="AF226" i="18" s="1"/>
  <c r="Q226" i="18"/>
  <c r="AG226" i="18" s="1"/>
  <c r="R226" i="18"/>
  <c r="S226" i="18"/>
  <c r="T226" i="18"/>
  <c r="P227" i="18"/>
  <c r="AF227" i="18" s="1"/>
  <c r="Q227" i="18"/>
  <c r="AG227" i="18" s="1"/>
  <c r="R227" i="18"/>
  <c r="S227" i="18"/>
  <c r="T227" i="18"/>
  <c r="P228" i="18"/>
  <c r="AF228" i="18" s="1"/>
  <c r="Q228" i="18"/>
  <c r="AG228" i="18" s="1"/>
  <c r="R228" i="18"/>
  <c r="S228" i="18"/>
  <c r="T228" i="18"/>
  <c r="P229" i="18"/>
  <c r="AF229" i="18" s="1"/>
  <c r="Q229" i="18"/>
  <c r="AG229" i="18" s="1"/>
  <c r="R229" i="18"/>
  <c r="S229" i="18"/>
  <c r="T229" i="18"/>
  <c r="P230" i="18"/>
  <c r="AF230" i="18" s="1"/>
  <c r="Q230" i="18"/>
  <c r="AG230" i="18" s="1"/>
  <c r="R230" i="18"/>
  <c r="S230" i="18"/>
  <c r="T230" i="18"/>
  <c r="P231" i="18"/>
  <c r="AF231" i="18" s="1"/>
  <c r="Q231" i="18"/>
  <c r="AG231" i="18" s="1"/>
  <c r="R231" i="18"/>
  <c r="S231" i="18"/>
  <c r="T231" i="18"/>
  <c r="P232" i="18"/>
  <c r="AF232" i="18" s="1"/>
  <c r="Q232" i="18"/>
  <c r="AG232" i="18" s="1"/>
  <c r="R232" i="18"/>
  <c r="S232" i="18"/>
  <c r="T232" i="18"/>
  <c r="P233" i="18"/>
  <c r="AF233" i="18" s="1"/>
  <c r="Q233" i="18"/>
  <c r="AG233" i="18" s="1"/>
  <c r="R233" i="18"/>
  <c r="S233" i="18"/>
  <c r="T233" i="18"/>
  <c r="P234" i="18"/>
  <c r="AF234" i="18" s="1"/>
  <c r="Q234" i="18"/>
  <c r="AG234" i="18" s="1"/>
  <c r="R234" i="18"/>
  <c r="S234" i="18"/>
  <c r="T234" i="18"/>
  <c r="C5" i="18"/>
  <c r="X5" i="18" s="1"/>
  <c r="D5" i="18"/>
  <c r="Y5" i="18" s="1"/>
  <c r="E5" i="18"/>
  <c r="F5" i="18"/>
  <c r="G5" i="18"/>
  <c r="C6" i="18"/>
  <c r="X6" i="18" s="1"/>
  <c r="D6" i="18"/>
  <c r="Y6" i="18" s="1"/>
  <c r="E6" i="18"/>
  <c r="F6" i="18"/>
  <c r="G6" i="18"/>
  <c r="C7" i="18"/>
  <c r="X7" i="18" s="1"/>
  <c r="D7" i="18"/>
  <c r="Y7" i="18" s="1"/>
  <c r="E7" i="18"/>
  <c r="F7" i="18"/>
  <c r="G7" i="18"/>
  <c r="C8" i="18"/>
  <c r="X8" i="18" s="1"/>
  <c r="D8" i="18"/>
  <c r="Y8" i="18" s="1"/>
  <c r="E8" i="18"/>
  <c r="F8" i="18"/>
  <c r="G8" i="18"/>
  <c r="C9" i="18"/>
  <c r="X9" i="18" s="1"/>
  <c r="D9" i="18"/>
  <c r="Y9" i="18" s="1"/>
  <c r="E9" i="18"/>
  <c r="F9" i="18"/>
  <c r="G9" i="18"/>
  <c r="C10" i="18"/>
  <c r="X10" i="18" s="1"/>
  <c r="D10" i="18"/>
  <c r="Y10" i="18" s="1"/>
  <c r="E10" i="18"/>
  <c r="F10" i="18"/>
  <c r="G10" i="18"/>
  <c r="C11" i="18"/>
  <c r="X11" i="18" s="1"/>
  <c r="D11" i="18"/>
  <c r="Y11" i="18" s="1"/>
  <c r="E11" i="18"/>
  <c r="F11" i="18"/>
  <c r="G11" i="18"/>
  <c r="C12" i="18"/>
  <c r="X12" i="18" s="1"/>
  <c r="D12" i="18"/>
  <c r="Y12" i="18" s="1"/>
  <c r="E12" i="18"/>
  <c r="F12" i="18"/>
  <c r="G12" i="18"/>
  <c r="C13" i="18"/>
  <c r="X13" i="18" s="1"/>
  <c r="D13" i="18"/>
  <c r="Y13" i="18" s="1"/>
  <c r="E13" i="18"/>
  <c r="F13" i="18"/>
  <c r="G13" i="18"/>
  <c r="C14" i="18"/>
  <c r="X14" i="18" s="1"/>
  <c r="D14" i="18"/>
  <c r="Y14" i="18" s="1"/>
  <c r="E14" i="18"/>
  <c r="F14" i="18"/>
  <c r="G14" i="18"/>
  <c r="C15" i="18"/>
  <c r="X15" i="18" s="1"/>
  <c r="D15" i="18"/>
  <c r="Y15" i="18" s="1"/>
  <c r="E15" i="18"/>
  <c r="F15" i="18"/>
  <c r="G15" i="18"/>
  <c r="C16" i="18"/>
  <c r="X16" i="18" s="1"/>
  <c r="D16" i="18"/>
  <c r="Y16" i="18" s="1"/>
  <c r="E16" i="18"/>
  <c r="F16" i="18"/>
  <c r="G16" i="18"/>
  <c r="C17" i="18"/>
  <c r="X17" i="18" s="1"/>
  <c r="D17" i="18"/>
  <c r="Y17" i="18" s="1"/>
  <c r="E17" i="18"/>
  <c r="F17" i="18"/>
  <c r="G17" i="18"/>
  <c r="C18" i="18"/>
  <c r="X18" i="18" s="1"/>
  <c r="D18" i="18"/>
  <c r="E18" i="18"/>
  <c r="F18" i="18"/>
  <c r="G18" i="18"/>
  <c r="C19" i="18"/>
  <c r="X19" i="18" s="1"/>
  <c r="D19" i="18"/>
  <c r="Y19" i="18" s="1"/>
  <c r="E19" i="18"/>
  <c r="F19" i="18"/>
  <c r="G19" i="18"/>
  <c r="C20" i="18"/>
  <c r="X20" i="18" s="1"/>
  <c r="D20" i="18"/>
  <c r="Y20" i="18" s="1"/>
  <c r="E20" i="18"/>
  <c r="F20" i="18"/>
  <c r="G20" i="18"/>
  <c r="C21" i="18"/>
  <c r="X21" i="18" s="1"/>
  <c r="D21" i="18"/>
  <c r="Y21" i="18" s="1"/>
  <c r="E21" i="18"/>
  <c r="F21" i="18"/>
  <c r="G21" i="18"/>
  <c r="C22" i="18"/>
  <c r="X22" i="18" s="1"/>
  <c r="D22" i="18"/>
  <c r="Y22" i="18" s="1"/>
  <c r="E22" i="18"/>
  <c r="F22" i="18"/>
  <c r="G22" i="18"/>
  <c r="C23" i="18"/>
  <c r="X23" i="18" s="1"/>
  <c r="D23" i="18"/>
  <c r="Y23" i="18" s="1"/>
  <c r="E23" i="18"/>
  <c r="F23" i="18"/>
  <c r="G23" i="18"/>
  <c r="C24" i="18"/>
  <c r="X24" i="18" s="1"/>
  <c r="D24" i="18"/>
  <c r="Y24" i="18" s="1"/>
  <c r="E24" i="18"/>
  <c r="F24" i="18"/>
  <c r="G24" i="18"/>
  <c r="C25" i="18"/>
  <c r="X25" i="18" s="1"/>
  <c r="D25" i="18"/>
  <c r="Y25" i="18" s="1"/>
  <c r="E25" i="18"/>
  <c r="F25" i="18"/>
  <c r="G25" i="18"/>
  <c r="C26" i="18"/>
  <c r="X26" i="18" s="1"/>
  <c r="D26" i="18"/>
  <c r="Y26" i="18" s="1"/>
  <c r="E26" i="18"/>
  <c r="F26" i="18"/>
  <c r="G26" i="18"/>
  <c r="C27" i="18"/>
  <c r="X27" i="18" s="1"/>
  <c r="D27" i="18"/>
  <c r="Y27" i="18" s="1"/>
  <c r="E27" i="18"/>
  <c r="F27" i="18"/>
  <c r="G27" i="18"/>
  <c r="C28" i="18"/>
  <c r="X28" i="18" s="1"/>
  <c r="D28" i="18"/>
  <c r="Y28" i="18" s="1"/>
  <c r="E28" i="18"/>
  <c r="F28" i="18"/>
  <c r="G28" i="18"/>
  <c r="C29" i="18"/>
  <c r="X29" i="18" s="1"/>
  <c r="D29" i="18"/>
  <c r="Y29" i="18" s="1"/>
  <c r="E29" i="18"/>
  <c r="F29" i="18"/>
  <c r="G29" i="18"/>
  <c r="C30" i="18"/>
  <c r="X30" i="18" s="1"/>
  <c r="D30" i="18"/>
  <c r="Y30" i="18" s="1"/>
  <c r="E30" i="18"/>
  <c r="F30" i="18"/>
  <c r="G30" i="18"/>
  <c r="C31" i="18"/>
  <c r="X31" i="18" s="1"/>
  <c r="D31" i="18"/>
  <c r="Y31" i="18" s="1"/>
  <c r="E31" i="18"/>
  <c r="F31" i="18"/>
  <c r="G31" i="18"/>
  <c r="C32" i="18"/>
  <c r="X32" i="18" s="1"/>
  <c r="D32" i="18"/>
  <c r="Y32" i="18" s="1"/>
  <c r="E32" i="18"/>
  <c r="F32" i="18"/>
  <c r="G32" i="18"/>
  <c r="C33" i="18"/>
  <c r="X33" i="18" s="1"/>
  <c r="D33" i="18"/>
  <c r="Y33" i="18" s="1"/>
  <c r="E33" i="18"/>
  <c r="F33" i="18"/>
  <c r="G33" i="18"/>
  <c r="C34" i="18"/>
  <c r="X34" i="18" s="1"/>
  <c r="D34" i="18"/>
  <c r="Y34" i="18" s="1"/>
  <c r="E34" i="18"/>
  <c r="F34" i="18"/>
  <c r="G34" i="18"/>
  <c r="C35" i="18"/>
  <c r="X35" i="18" s="1"/>
  <c r="D35" i="18"/>
  <c r="Y35" i="18" s="1"/>
  <c r="E35" i="18"/>
  <c r="F35" i="18"/>
  <c r="G35" i="18"/>
  <c r="C36" i="18"/>
  <c r="X36" i="18" s="1"/>
  <c r="D36" i="18"/>
  <c r="Y36" i="18" s="1"/>
  <c r="E36" i="18"/>
  <c r="F36" i="18"/>
  <c r="G36" i="18"/>
  <c r="C37" i="18"/>
  <c r="X37" i="18" s="1"/>
  <c r="D37" i="18"/>
  <c r="Y37" i="18" s="1"/>
  <c r="E37" i="18"/>
  <c r="F37" i="18"/>
  <c r="G37" i="18"/>
  <c r="C38" i="18"/>
  <c r="X38" i="18" s="1"/>
  <c r="D38" i="18"/>
  <c r="Y38" i="18" s="1"/>
  <c r="E38" i="18"/>
  <c r="F38" i="18"/>
  <c r="G38" i="18"/>
  <c r="C39" i="18"/>
  <c r="X39" i="18" s="1"/>
  <c r="D39" i="18"/>
  <c r="Y39" i="18" s="1"/>
  <c r="E39" i="18"/>
  <c r="F39" i="18"/>
  <c r="G39" i="18"/>
  <c r="C40" i="18"/>
  <c r="X40" i="18" s="1"/>
  <c r="D40" i="18"/>
  <c r="Y40" i="18" s="1"/>
  <c r="E40" i="18"/>
  <c r="F40" i="18"/>
  <c r="G40" i="18"/>
  <c r="C41" i="18"/>
  <c r="X41" i="18" s="1"/>
  <c r="D41" i="18"/>
  <c r="Y41" i="18" s="1"/>
  <c r="E41" i="18"/>
  <c r="F41" i="18"/>
  <c r="G41" i="18"/>
  <c r="C42" i="18"/>
  <c r="X42" i="18" s="1"/>
  <c r="D42" i="18"/>
  <c r="Y42" i="18" s="1"/>
  <c r="E42" i="18"/>
  <c r="F42" i="18"/>
  <c r="G42" i="18"/>
  <c r="C43" i="18"/>
  <c r="X43" i="18" s="1"/>
  <c r="D43" i="18"/>
  <c r="Y43" i="18" s="1"/>
  <c r="E43" i="18"/>
  <c r="F43" i="18"/>
  <c r="G43" i="18"/>
  <c r="C44" i="18"/>
  <c r="X44" i="18" s="1"/>
  <c r="D44" i="18"/>
  <c r="Y44" i="18" s="1"/>
  <c r="E44" i="18"/>
  <c r="F44" i="18"/>
  <c r="G44" i="18"/>
  <c r="C45" i="18"/>
  <c r="X45" i="18" s="1"/>
  <c r="D45" i="18"/>
  <c r="Y45" i="18" s="1"/>
  <c r="E45" i="18"/>
  <c r="F45" i="18"/>
  <c r="G45" i="18"/>
  <c r="C46" i="18"/>
  <c r="X46" i="18" s="1"/>
  <c r="D46" i="18"/>
  <c r="Y46" i="18" s="1"/>
  <c r="E46" i="18"/>
  <c r="F46" i="18"/>
  <c r="G46" i="18"/>
  <c r="C47" i="18"/>
  <c r="X47" i="18" s="1"/>
  <c r="D47" i="18"/>
  <c r="Y47" i="18" s="1"/>
  <c r="E47" i="18"/>
  <c r="F47" i="18"/>
  <c r="G47" i="18"/>
  <c r="C48" i="18"/>
  <c r="X48" i="18" s="1"/>
  <c r="D48" i="18"/>
  <c r="Y48" i="18" s="1"/>
  <c r="E48" i="18"/>
  <c r="F48" i="18"/>
  <c r="G48" i="18"/>
  <c r="C49" i="18"/>
  <c r="X49" i="18" s="1"/>
  <c r="D49" i="18"/>
  <c r="Y49" i="18" s="1"/>
  <c r="E49" i="18"/>
  <c r="F49" i="18"/>
  <c r="G49" i="18"/>
  <c r="C50" i="18"/>
  <c r="X50" i="18" s="1"/>
  <c r="D50" i="18"/>
  <c r="Y50" i="18" s="1"/>
  <c r="E50" i="18"/>
  <c r="F50" i="18"/>
  <c r="G50" i="18"/>
  <c r="C51" i="18"/>
  <c r="X51" i="18" s="1"/>
  <c r="D51" i="18"/>
  <c r="Y51" i="18" s="1"/>
  <c r="E51" i="18"/>
  <c r="F51" i="18"/>
  <c r="G51" i="18"/>
  <c r="C52" i="18"/>
  <c r="X52" i="18" s="1"/>
  <c r="D52" i="18"/>
  <c r="Y52" i="18" s="1"/>
  <c r="E52" i="18"/>
  <c r="F52" i="18"/>
  <c r="G52" i="18"/>
  <c r="C53" i="18"/>
  <c r="X53" i="18" s="1"/>
  <c r="D53" i="18"/>
  <c r="Y53" i="18" s="1"/>
  <c r="E53" i="18"/>
  <c r="F53" i="18"/>
  <c r="G53" i="18"/>
  <c r="C54" i="18"/>
  <c r="X54" i="18" s="1"/>
  <c r="D54" i="18"/>
  <c r="Y54" i="18" s="1"/>
  <c r="E54" i="18"/>
  <c r="F54" i="18"/>
  <c r="G54" i="18"/>
  <c r="C55" i="18"/>
  <c r="X55" i="18" s="1"/>
  <c r="D55" i="18"/>
  <c r="Y55" i="18" s="1"/>
  <c r="E55" i="18"/>
  <c r="F55" i="18"/>
  <c r="G55" i="18"/>
  <c r="C56" i="18"/>
  <c r="X56" i="18" s="1"/>
  <c r="D56" i="18"/>
  <c r="Y56" i="18" s="1"/>
  <c r="E56" i="18"/>
  <c r="F56" i="18"/>
  <c r="G56" i="18"/>
  <c r="C57" i="18"/>
  <c r="X57" i="18" s="1"/>
  <c r="D57" i="18"/>
  <c r="Y57" i="18" s="1"/>
  <c r="E57" i="18"/>
  <c r="F57" i="18"/>
  <c r="G57" i="18"/>
  <c r="C58" i="18"/>
  <c r="X58" i="18" s="1"/>
  <c r="D58" i="18"/>
  <c r="Y58" i="18" s="1"/>
  <c r="E58" i="18"/>
  <c r="F58" i="18"/>
  <c r="G58" i="18"/>
  <c r="C59" i="18"/>
  <c r="X59" i="18" s="1"/>
  <c r="D59" i="18"/>
  <c r="Y59" i="18" s="1"/>
  <c r="E59" i="18"/>
  <c r="F59" i="18"/>
  <c r="G59" i="18"/>
  <c r="C60" i="18"/>
  <c r="X60" i="18" s="1"/>
  <c r="D60" i="18"/>
  <c r="Y60" i="18" s="1"/>
  <c r="E60" i="18"/>
  <c r="F60" i="18"/>
  <c r="G60" i="18"/>
  <c r="C61" i="18"/>
  <c r="X61" i="18" s="1"/>
  <c r="D61" i="18"/>
  <c r="Y61" i="18" s="1"/>
  <c r="E61" i="18"/>
  <c r="F61" i="18"/>
  <c r="G61" i="18"/>
  <c r="C62" i="18"/>
  <c r="X62" i="18" s="1"/>
  <c r="D62" i="18"/>
  <c r="Y62" i="18" s="1"/>
  <c r="E62" i="18"/>
  <c r="F62" i="18"/>
  <c r="G62" i="18"/>
  <c r="C63" i="18"/>
  <c r="X63" i="18" s="1"/>
  <c r="D63" i="18"/>
  <c r="Y63" i="18" s="1"/>
  <c r="E63" i="18"/>
  <c r="F63" i="18"/>
  <c r="G63" i="18"/>
  <c r="C64" i="18"/>
  <c r="X64" i="18" s="1"/>
  <c r="D64" i="18"/>
  <c r="Y64" i="18" s="1"/>
  <c r="E64" i="18"/>
  <c r="F64" i="18"/>
  <c r="G64" i="18"/>
  <c r="C65" i="18"/>
  <c r="X65" i="18" s="1"/>
  <c r="D65" i="18"/>
  <c r="Y65" i="18" s="1"/>
  <c r="E65" i="18"/>
  <c r="F65" i="18"/>
  <c r="G65" i="18"/>
  <c r="C66" i="18"/>
  <c r="X66" i="18" s="1"/>
  <c r="D66" i="18"/>
  <c r="E66" i="18"/>
  <c r="F66" i="18"/>
  <c r="G66" i="18"/>
  <c r="C67" i="18"/>
  <c r="X67" i="18" s="1"/>
  <c r="D67" i="18"/>
  <c r="Y67" i="18" s="1"/>
  <c r="E67" i="18"/>
  <c r="F67" i="18"/>
  <c r="G67" i="18"/>
  <c r="C68" i="18"/>
  <c r="X68" i="18" s="1"/>
  <c r="D68" i="18"/>
  <c r="Y68" i="18" s="1"/>
  <c r="E68" i="18"/>
  <c r="F68" i="18"/>
  <c r="G68" i="18"/>
  <c r="C69" i="18"/>
  <c r="X69" i="18" s="1"/>
  <c r="D69" i="18"/>
  <c r="Y69" i="18" s="1"/>
  <c r="E69" i="18"/>
  <c r="F69" i="18"/>
  <c r="G69" i="18"/>
  <c r="C70" i="18"/>
  <c r="X70" i="18" s="1"/>
  <c r="D70" i="18"/>
  <c r="Y70" i="18" s="1"/>
  <c r="E70" i="18"/>
  <c r="F70" i="18"/>
  <c r="G70" i="18"/>
  <c r="C71" i="18"/>
  <c r="X71" i="18" s="1"/>
  <c r="D71" i="18"/>
  <c r="Y71" i="18" s="1"/>
  <c r="E71" i="18"/>
  <c r="F71" i="18"/>
  <c r="G71" i="18"/>
  <c r="C72" i="18"/>
  <c r="X72" i="18" s="1"/>
  <c r="D72" i="18"/>
  <c r="Y72" i="18" s="1"/>
  <c r="E72" i="18"/>
  <c r="F72" i="18"/>
  <c r="G72" i="18"/>
  <c r="C73" i="18"/>
  <c r="X73" i="18" s="1"/>
  <c r="D73" i="18"/>
  <c r="Y73" i="18" s="1"/>
  <c r="E73" i="18"/>
  <c r="F73" i="18"/>
  <c r="G73" i="18"/>
  <c r="C74" i="18"/>
  <c r="X74" i="18" s="1"/>
  <c r="D74" i="18"/>
  <c r="Y74" i="18" s="1"/>
  <c r="E74" i="18"/>
  <c r="F74" i="18"/>
  <c r="G74" i="18"/>
  <c r="C75" i="18"/>
  <c r="X75" i="18" s="1"/>
  <c r="D75" i="18"/>
  <c r="Y75" i="18" s="1"/>
  <c r="E75" i="18"/>
  <c r="F75" i="18"/>
  <c r="G75" i="18"/>
  <c r="C76" i="18"/>
  <c r="X76" i="18" s="1"/>
  <c r="D76" i="18"/>
  <c r="Y76" i="18" s="1"/>
  <c r="E76" i="18"/>
  <c r="F76" i="18"/>
  <c r="G76" i="18"/>
  <c r="C77" i="18"/>
  <c r="X77" i="18" s="1"/>
  <c r="D77" i="18"/>
  <c r="Y77" i="18" s="1"/>
  <c r="E77" i="18"/>
  <c r="F77" i="18"/>
  <c r="G77" i="18"/>
  <c r="C78" i="18"/>
  <c r="X78" i="18" s="1"/>
  <c r="D78" i="18"/>
  <c r="Y78" i="18" s="1"/>
  <c r="E78" i="18"/>
  <c r="F78" i="18"/>
  <c r="G78" i="18"/>
  <c r="C79" i="18"/>
  <c r="X79" i="18" s="1"/>
  <c r="D79" i="18"/>
  <c r="Y79" i="18" s="1"/>
  <c r="E79" i="18"/>
  <c r="F79" i="18"/>
  <c r="G79" i="18"/>
  <c r="C80" i="18"/>
  <c r="X80" i="18" s="1"/>
  <c r="D80" i="18"/>
  <c r="Y80" i="18" s="1"/>
  <c r="E80" i="18"/>
  <c r="F80" i="18"/>
  <c r="G80" i="18"/>
  <c r="C81" i="18"/>
  <c r="X81" i="18" s="1"/>
  <c r="D81" i="18"/>
  <c r="Y81" i="18" s="1"/>
  <c r="E81" i="18"/>
  <c r="F81" i="18"/>
  <c r="G81" i="18"/>
  <c r="C82" i="18"/>
  <c r="X82" i="18" s="1"/>
  <c r="D82" i="18"/>
  <c r="Y82" i="18" s="1"/>
  <c r="E82" i="18"/>
  <c r="F82" i="18"/>
  <c r="G82" i="18"/>
  <c r="C83" i="18"/>
  <c r="X83" i="18" s="1"/>
  <c r="D83" i="18"/>
  <c r="Y83" i="18" s="1"/>
  <c r="E83" i="18"/>
  <c r="F83" i="18"/>
  <c r="G83" i="18"/>
  <c r="C84" i="18"/>
  <c r="X84" i="18" s="1"/>
  <c r="D84" i="18"/>
  <c r="Y84" i="18" s="1"/>
  <c r="E84" i="18"/>
  <c r="F84" i="18"/>
  <c r="G84" i="18"/>
  <c r="C85" i="18"/>
  <c r="X85" i="18" s="1"/>
  <c r="D85" i="18"/>
  <c r="Y85" i="18" s="1"/>
  <c r="E85" i="18"/>
  <c r="F85" i="18"/>
  <c r="G85" i="18"/>
  <c r="C86" i="18"/>
  <c r="X86" i="18" s="1"/>
  <c r="D86" i="18"/>
  <c r="Y86" i="18" s="1"/>
  <c r="E86" i="18"/>
  <c r="F86" i="18"/>
  <c r="G86" i="18"/>
  <c r="C87" i="18"/>
  <c r="D87" i="18"/>
  <c r="Y87" i="18" s="1"/>
  <c r="E87" i="18"/>
  <c r="F87" i="18"/>
  <c r="G87" i="18"/>
  <c r="C88" i="18"/>
  <c r="X88" i="18" s="1"/>
  <c r="D88" i="18"/>
  <c r="Y88" i="18" s="1"/>
  <c r="E88" i="18"/>
  <c r="F88" i="18"/>
  <c r="G88" i="18"/>
  <c r="C89" i="18"/>
  <c r="X89" i="18" s="1"/>
  <c r="D89" i="18"/>
  <c r="Y89" i="18" s="1"/>
  <c r="E89" i="18"/>
  <c r="F89" i="18"/>
  <c r="G89" i="18"/>
  <c r="C90" i="18"/>
  <c r="X90" i="18" s="1"/>
  <c r="D90" i="18"/>
  <c r="Y90" i="18" s="1"/>
  <c r="E90" i="18"/>
  <c r="F90" i="18"/>
  <c r="G90" i="18"/>
  <c r="C91" i="18"/>
  <c r="X91" i="18" s="1"/>
  <c r="D91" i="18"/>
  <c r="Y91" i="18" s="1"/>
  <c r="E91" i="18"/>
  <c r="F91" i="18"/>
  <c r="G91" i="18"/>
  <c r="C92" i="18"/>
  <c r="X92" i="18" s="1"/>
  <c r="D92" i="18"/>
  <c r="Y92" i="18" s="1"/>
  <c r="E92" i="18"/>
  <c r="F92" i="18"/>
  <c r="G92" i="18"/>
  <c r="C93" i="18"/>
  <c r="X93" i="18" s="1"/>
  <c r="D93" i="18"/>
  <c r="Y93" i="18" s="1"/>
  <c r="E93" i="18"/>
  <c r="F93" i="18"/>
  <c r="G93" i="18"/>
  <c r="C94" i="18"/>
  <c r="X94" i="18" s="1"/>
  <c r="D94" i="18"/>
  <c r="Y94" i="18" s="1"/>
  <c r="E94" i="18"/>
  <c r="F94" i="18"/>
  <c r="G94" i="18"/>
  <c r="C95" i="18"/>
  <c r="X95" i="18" s="1"/>
  <c r="D95" i="18"/>
  <c r="Y95" i="18" s="1"/>
  <c r="E95" i="18"/>
  <c r="F95" i="18"/>
  <c r="G95" i="18"/>
  <c r="C96" i="18"/>
  <c r="X96" i="18" s="1"/>
  <c r="D96" i="18"/>
  <c r="Y96" i="18" s="1"/>
  <c r="E96" i="18"/>
  <c r="F96" i="18"/>
  <c r="G96" i="18"/>
  <c r="C97" i="18"/>
  <c r="X97" i="18" s="1"/>
  <c r="D97" i="18"/>
  <c r="Y97" i="18" s="1"/>
  <c r="E97" i="18"/>
  <c r="F97" i="18"/>
  <c r="G97" i="18"/>
  <c r="C98" i="18"/>
  <c r="X98" i="18" s="1"/>
  <c r="D98" i="18"/>
  <c r="Y98" i="18" s="1"/>
  <c r="E98" i="18"/>
  <c r="F98" i="18"/>
  <c r="G98" i="18"/>
  <c r="C99" i="18"/>
  <c r="X99" i="18" s="1"/>
  <c r="D99" i="18"/>
  <c r="Y99" i="18" s="1"/>
  <c r="E99" i="18"/>
  <c r="F99" i="18"/>
  <c r="G99" i="18"/>
  <c r="C100" i="18"/>
  <c r="X100" i="18" s="1"/>
  <c r="D100" i="18"/>
  <c r="Y100" i="18" s="1"/>
  <c r="E100" i="18"/>
  <c r="F100" i="18"/>
  <c r="G100" i="18"/>
  <c r="C101" i="18"/>
  <c r="X101" i="18" s="1"/>
  <c r="D101" i="18"/>
  <c r="Y101" i="18" s="1"/>
  <c r="E101" i="18"/>
  <c r="F101" i="18"/>
  <c r="G101" i="18"/>
  <c r="C102" i="18"/>
  <c r="X102" i="18" s="1"/>
  <c r="D102" i="18"/>
  <c r="Y102" i="18" s="1"/>
  <c r="E102" i="18"/>
  <c r="F102" i="18"/>
  <c r="G102" i="18"/>
  <c r="C103" i="18"/>
  <c r="X103" i="18" s="1"/>
  <c r="D103" i="18"/>
  <c r="Y103" i="18" s="1"/>
  <c r="E103" i="18"/>
  <c r="F103" i="18"/>
  <c r="G103" i="18"/>
  <c r="C104" i="18"/>
  <c r="X104" i="18" s="1"/>
  <c r="D104" i="18"/>
  <c r="Y104" i="18" s="1"/>
  <c r="E104" i="18"/>
  <c r="F104" i="18"/>
  <c r="G104" i="18"/>
  <c r="C105" i="18"/>
  <c r="X105" i="18" s="1"/>
  <c r="D105" i="18"/>
  <c r="Y105" i="18" s="1"/>
  <c r="E105" i="18"/>
  <c r="F105" i="18"/>
  <c r="G105" i="18"/>
  <c r="C106" i="18"/>
  <c r="X106" i="18" s="1"/>
  <c r="D106" i="18"/>
  <c r="Y106" i="18" s="1"/>
  <c r="E106" i="18"/>
  <c r="F106" i="18"/>
  <c r="G106" i="18"/>
  <c r="C107" i="18"/>
  <c r="X107" i="18" s="1"/>
  <c r="D107" i="18"/>
  <c r="Y107" i="18" s="1"/>
  <c r="E107" i="18"/>
  <c r="F107" i="18"/>
  <c r="G107" i="18"/>
  <c r="C108" i="18"/>
  <c r="X108" i="18" s="1"/>
  <c r="D108" i="18"/>
  <c r="Y108" i="18" s="1"/>
  <c r="E108" i="18"/>
  <c r="F108" i="18"/>
  <c r="G108" i="18"/>
  <c r="C109" i="18"/>
  <c r="X109" i="18" s="1"/>
  <c r="D109" i="18"/>
  <c r="Y109" i="18" s="1"/>
  <c r="E109" i="18"/>
  <c r="F109" i="18"/>
  <c r="G109" i="18"/>
  <c r="C110" i="18"/>
  <c r="X110" i="18" s="1"/>
  <c r="D110" i="18"/>
  <c r="Y110" i="18" s="1"/>
  <c r="E110" i="18"/>
  <c r="F110" i="18"/>
  <c r="G110" i="18"/>
  <c r="C111" i="18"/>
  <c r="X111" i="18" s="1"/>
  <c r="D111" i="18"/>
  <c r="Y111" i="18" s="1"/>
  <c r="E111" i="18"/>
  <c r="F111" i="18"/>
  <c r="G111" i="18"/>
  <c r="C112" i="18"/>
  <c r="X112" i="18" s="1"/>
  <c r="D112" i="18"/>
  <c r="Y112" i="18" s="1"/>
  <c r="E112" i="18"/>
  <c r="F112" i="18"/>
  <c r="G112" i="18"/>
  <c r="C113" i="18"/>
  <c r="X113" i="18" s="1"/>
  <c r="D113" i="18"/>
  <c r="Y113" i="18" s="1"/>
  <c r="E113" i="18"/>
  <c r="F113" i="18"/>
  <c r="G113" i="18"/>
  <c r="C114" i="18"/>
  <c r="X114" i="18" s="1"/>
  <c r="D114" i="18"/>
  <c r="Y114" i="18" s="1"/>
  <c r="E114" i="18"/>
  <c r="F114" i="18"/>
  <c r="G114" i="18"/>
  <c r="C115" i="18"/>
  <c r="X115" i="18" s="1"/>
  <c r="D115" i="18"/>
  <c r="Y115" i="18" s="1"/>
  <c r="E115" i="18"/>
  <c r="F115" i="18"/>
  <c r="G115" i="18"/>
  <c r="C116" i="18"/>
  <c r="X116" i="18" s="1"/>
  <c r="D116" i="18"/>
  <c r="Y116" i="18" s="1"/>
  <c r="E116" i="18"/>
  <c r="F116" i="18"/>
  <c r="G116" i="18"/>
  <c r="C117" i="18"/>
  <c r="X117" i="18" s="1"/>
  <c r="D117" i="18"/>
  <c r="Y117" i="18" s="1"/>
  <c r="E117" i="18"/>
  <c r="F117" i="18"/>
  <c r="G117" i="18"/>
  <c r="C118" i="18"/>
  <c r="X118" i="18" s="1"/>
  <c r="D118" i="18"/>
  <c r="Y118" i="18" s="1"/>
  <c r="E118" i="18"/>
  <c r="F118" i="18"/>
  <c r="G118" i="18"/>
  <c r="C119" i="18"/>
  <c r="X119" i="18" s="1"/>
  <c r="D119" i="18"/>
  <c r="Y119" i="18" s="1"/>
  <c r="E119" i="18"/>
  <c r="F119" i="18"/>
  <c r="G119" i="18"/>
  <c r="C120" i="18"/>
  <c r="X120" i="18" s="1"/>
  <c r="D120" i="18"/>
  <c r="Y120" i="18" s="1"/>
  <c r="E120" i="18"/>
  <c r="F120" i="18"/>
  <c r="G120" i="18"/>
  <c r="C121" i="18"/>
  <c r="X121" i="18" s="1"/>
  <c r="D121" i="18"/>
  <c r="Y121" i="18" s="1"/>
  <c r="E121" i="18"/>
  <c r="F121" i="18"/>
  <c r="G121" i="18"/>
  <c r="C122" i="18"/>
  <c r="X122" i="18" s="1"/>
  <c r="D122" i="18"/>
  <c r="Y122" i="18" s="1"/>
  <c r="E122" i="18"/>
  <c r="F122" i="18"/>
  <c r="G122" i="18"/>
  <c r="C123" i="18"/>
  <c r="X123" i="18" s="1"/>
  <c r="D123" i="18"/>
  <c r="Y123" i="18" s="1"/>
  <c r="E123" i="18"/>
  <c r="F123" i="18"/>
  <c r="G123" i="18"/>
  <c r="C124" i="18"/>
  <c r="X124" i="18" s="1"/>
  <c r="D124" i="18"/>
  <c r="Y124" i="18" s="1"/>
  <c r="E124" i="18"/>
  <c r="F124" i="18"/>
  <c r="G124" i="18"/>
  <c r="C125" i="18"/>
  <c r="X125" i="18" s="1"/>
  <c r="D125" i="18"/>
  <c r="Y125" i="18" s="1"/>
  <c r="E125" i="18"/>
  <c r="F125" i="18"/>
  <c r="G125" i="18"/>
  <c r="C126" i="18"/>
  <c r="X126" i="18" s="1"/>
  <c r="D126" i="18"/>
  <c r="Y126" i="18" s="1"/>
  <c r="E126" i="18"/>
  <c r="F126" i="18"/>
  <c r="G126" i="18"/>
  <c r="C127" i="18"/>
  <c r="X127" i="18" s="1"/>
  <c r="D127" i="18"/>
  <c r="Y127" i="18" s="1"/>
  <c r="E127" i="18"/>
  <c r="F127" i="18"/>
  <c r="G127" i="18"/>
  <c r="C128" i="18"/>
  <c r="X128" i="18" s="1"/>
  <c r="D128" i="18"/>
  <c r="Y128" i="18" s="1"/>
  <c r="E128" i="18"/>
  <c r="F128" i="18"/>
  <c r="G128" i="18"/>
  <c r="C129" i="18"/>
  <c r="X129" i="18" s="1"/>
  <c r="D129" i="18"/>
  <c r="Y129" i="18" s="1"/>
  <c r="E129" i="18"/>
  <c r="F129" i="18"/>
  <c r="G129" i="18"/>
  <c r="C130" i="18"/>
  <c r="X130" i="18" s="1"/>
  <c r="D130" i="18"/>
  <c r="Y130" i="18" s="1"/>
  <c r="E130" i="18"/>
  <c r="F130" i="18"/>
  <c r="G130" i="18"/>
  <c r="C131" i="18"/>
  <c r="X131" i="18" s="1"/>
  <c r="D131" i="18"/>
  <c r="Y131" i="18" s="1"/>
  <c r="E131" i="18"/>
  <c r="F131" i="18"/>
  <c r="G131" i="18"/>
  <c r="C132" i="18"/>
  <c r="X132" i="18" s="1"/>
  <c r="D132" i="18"/>
  <c r="Y132" i="18" s="1"/>
  <c r="E132" i="18"/>
  <c r="F132" i="18"/>
  <c r="G132" i="18"/>
  <c r="C133" i="18"/>
  <c r="X133" i="18" s="1"/>
  <c r="D133" i="18"/>
  <c r="Y133" i="18" s="1"/>
  <c r="E133" i="18"/>
  <c r="F133" i="18"/>
  <c r="G133" i="18"/>
  <c r="C134" i="18"/>
  <c r="X134" i="18" s="1"/>
  <c r="D134" i="18"/>
  <c r="Y134" i="18" s="1"/>
  <c r="E134" i="18"/>
  <c r="F134" i="18"/>
  <c r="G134" i="18"/>
  <c r="C135" i="18"/>
  <c r="X135" i="18" s="1"/>
  <c r="D135" i="18"/>
  <c r="Y135" i="18" s="1"/>
  <c r="E135" i="18"/>
  <c r="F135" i="18"/>
  <c r="G135" i="18"/>
  <c r="C136" i="18"/>
  <c r="X136" i="18" s="1"/>
  <c r="D136" i="18"/>
  <c r="Y136" i="18" s="1"/>
  <c r="E136" i="18"/>
  <c r="F136" i="18"/>
  <c r="G136" i="18"/>
  <c r="C137" i="18"/>
  <c r="X137" i="18" s="1"/>
  <c r="D137" i="18"/>
  <c r="Y137" i="18" s="1"/>
  <c r="E137" i="18"/>
  <c r="F137" i="18"/>
  <c r="G137" i="18"/>
  <c r="C138" i="18"/>
  <c r="X138" i="18" s="1"/>
  <c r="D138" i="18"/>
  <c r="Y138" i="18" s="1"/>
  <c r="E138" i="18"/>
  <c r="F138" i="18"/>
  <c r="G138" i="18"/>
  <c r="C139" i="18"/>
  <c r="X139" i="18" s="1"/>
  <c r="D139" i="18"/>
  <c r="Y139" i="18" s="1"/>
  <c r="E139" i="18"/>
  <c r="F139" i="18"/>
  <c r="G139" i="18"/>
  <c r="C140" i="18"/>
  <c r="X140" i="18" s="1"/>
  <c r="D140" i="18"/>
  <c r="Y140" i="18" s="1"/>
  <c r="E140" i="18"/>
  <c r="F140" i="18"/>
  <c r="G140" i="18"/>
  <c r="C141" i="18"/>
  <c r="X141" i="18" s="1"/>
  <c r="D141" i="18"/>
  <c r="Y141" i="18" s="1"/>
  <c r="E141" i="18"/>
  <c r="F141" i="18"/>
  <c r="G141" i="18"/>
  <c r="C142" i="18"/>
  <c r="X142" i="18" s="1"/>
  <c r="D142" i="18"/>
  <c r="Y142" i="18" s="1"/>
  <c r="E142" i="18"/>
  <c r="F142" i="18"/>
  <c r="G142" i="18"/>
  <c r="C143" i="18"/>
  <c r="X143" i="18" s="1"/>
  <c r="D143" i="18"/>
  <c r="Y143" i="18" s="1"/>
  <c r="E143" i="18"/>
  <c r="F143" i="18"/>
  <c r="G143" i="18"/>
  <c r="C144" i="18"/>
  <c r="X144" i="18" s="1"/>
  <c r="D144" i="18"/>
  <c r="Y144" i="18" s="1"/>
  <c r="E144" i="18"/>
  <c r="F144" i="18"/>
  <c r="G144" i="18"/>
  <c r="C145" i="18"/>
  <c r="X145" i="18" s="1"/>
  <c r="D145" i="18"/>
  <c r="Y145" i="18" s="1"/>
  <c r="E145" i="18"/>
  <c r="F145" i="18"/>
  <c r="G145" i="18"/>
  <c r="C146" i="18"/>
  <c r="X146" i="18" s="1"/>
  <c r="D146" i="18"/>
  <c r="Y146" i="18" s="1"/>
  <c r="E146" i="18"/>
  <c r="F146" i="18"/>
  <c r="G146" i="18"/>
  <c r="C147" i="18"/>
  <c r="X147" i="18" s="1"/>
  <c r="D147" i="18"/>
  <c r="Y147" i="18" s="1"/>
  <c r="E147" i="18"/>
  <c r="F147" i="18"/>
  <c r="G147" i="18"/>
  <c r="C148" i="18"/>
  <c r="X148" i="18" s="1"/>
  <c r="D148" i="18"/>
  <c r="Y148" i="18" s="1"/>
  <c r="E148" i="18"/>
  <c r="F148" i="18"/>
  <c r="G148" i="18"/>
  <c r="C149" i="18"/>
  <c r="X149" i="18" s="1"/>
  <c r="D149" i="18"/>
  <c r="Y149" i="18" s="1"/>
  <c r="E149" i="18"/>
  <c r="F149" i="18"/>
  <c r="G149" i="18"/>
  <c r="C150" i="18"/>
  <c r="X150" i="18" s="1"/>
  <c r="D150" i="18"/>
  <c r="Y150" i="18" s="1"/>
  <c r="E150" i="18"/>
  <c r="F150" i="18"/>
  <c r="G150" i="18"/>
  <c r="C151" i="18"/>
  <c r="X151" i="18" s="1"/>
  <c r="D151" i="18"/>
  <c r="Y151" i="18" s="1"/>
  <c r="E151" i="18"/>
  <c r="F151" i="18"/>
  <c r="G151" i="18"/>
  <c r="C152" i="18"/>
  <c r="X152" i="18" s="1"/>
  <c r="D152" i="18"/>
  <c r="Y152" i="18" s="1"/>
  <c r="E152" i="18"/>
  <c r="F152" i="18"/>
  <c r="G152" i="18"/>
  <c r="C153" i="18"/>
  <c r="X153" i="18" s="1"/>
  <c r="D153" i="18"/>
  <c r="Y153" i="18" s="1"/>
  <c r="E153" i="18"/>
  <c r="F153" i="18"/>
  <c r="G153" i="18"/>
  <c r="C154" i="18"/>
  <c r="X154" i="18" s="1"/>
  <c r="D154" i="18"/>
  <c r="Y154" i="18" s="1"/>
  <c r="E154" i="18"/>
  <c r="F154" i="18"/>
  <c r="G154" i="18"/>
  <c r="C155" i="18"/>
  <c r="X155" i="18" s="1"/>
  <c r="D155" i="18"/>
  <c r="Y155" i="18" s="1"/>
  <c r="E155" i="18"/>
  <c r="F155" i="18"/>
  <c r="G155" i="18"/>
  <c r="C156" i="18"/>
  <c r="X156" i="18" s="1"/>
  <c r="D156" i="18"/>
  <c r="Y156" i="18" s="1"/>
  <c r="E156" i="18"/>
  <c r="F156" i="18"/>
  <c r="G156" i="18"/>
  <c r="C157" i="18"/>
  <c r="X157" i="18" s="1"/>
  <c r="D157" i="18"/>
  <c r="Y157" i="18" s="1"/>
  <c r="E157" i="18"/>
  <c r="F157" i="18"/>
  <c r="G157" i="18"/>
  <c r="C158" i="18"/>
  <c r="X158" i="18" s="1"/>
  <c r="D158" i="18"/>
  <c r="Y158" i="18" s="1"/>
  <c r="E158" i="18"/>
  <c r="F158" i="18"/>
  <c r="G158" i="18"/>
  <c r="C159" i="18"/>
  <c r="X159" i="18" s="1"/>
  <c r="D159" i="18"/>
  <c r="Y159" i="18" s="1"/>
  <c r="E159" i="18"/>
  <c r="F159" i="18"/>
  <c r="G159" i="18"/>
  <c r="C160" i="18"/>
  <c r="X160" i="18" s="1"/>
  <c r="D160" i="18"/>
  <c r="Y160" i="18" s="1"/>
  <c r="E160" i="18"/>
  <c r="F160" i="18"/>
  <c r="G160" i="18"/>
  <c r="C161" i="18"/>
  <c r="X161" i="18" s="1"/>
  <c r="D161" i="18"/>
  <c r="Y161" i="18" s="1"/>
  <c r="E161" i="18"/>
  <c r="F161" i="18"/>
  <c r="G161" i="18"/>
  <c r="C162" i="18"/>
  <c r="X162" i="18" s="1"/>
  <c r="D162" i="18"/>
  <c r="Y162" i="18" s="1"/>
  <c r="E162" i="18"/>
  <c r="F162" i="18"/>
  <c r="G162" i="18"/>
  <c r="C163" i="18"/>
  <c r="X163" i="18" s="1"/>
  <c r="D163" i="18"/>
  <c r="Y163" i="18" s="1"/>
  <c r="E163" i="18"/>
  <c r="F163" i="18"/>
  <c r="G163" i="18"/>
  <c r="C164" i="18"/>
  <c r="X164" i="18" s="1"/>
  <c r="D164" i="18"/>
  <c r="Y164" i="18" s="1"/>
  <c r="E164" i="18"/>
  <c r="F164" i="18"/>
  <c r="G164" i="18"/>
  <c r="C165" i="18"/>
  <c r="X165" i="18" s="1"/>
  <c r="D165" i="18"/>
  <c r="Y165" i="18" s="1"/>
  <c r="E165" i="18"/>
  <c r="F165" i="18"/>
  <c r="G165" i="18"/>
  <c r="C166" i="18"/>
  <c r="X166" i="18" s="1"/>
  <c r="D166" i="18"/>
  <c r="Y166" i="18" s="1"/>
  <c r="E166" i="18"/>
  <c r="F166" i="18"/>
  <c r="G166" i="18"/>
  <c r="C167" i="18"/>
  <c r="X167" i="18" s="1"/>
  <c r="D167" i="18"/>
  <c r="Y167" i="18" s="1"/>
  <c r="E167" i="18"/>
  <c r="F167" i="18"/>
  <c r="G167" i="18"/>
  <c r="C168" i="18"/>
  <c r="X168" i="18" s="1"/>
  <c r="D168" i="18"/>
  <c r="Y168" i="18" s="1"/>
  <c r="E168" i="18"/>
  <c r="F168" i="18"/>
  <c r="G168" i="18"/>
  <c r="C169" i="18"/>
  <c r="X169" i="18" s="1"/>
  <c r="D169" i="18"/>
  <c r="Y169" i="18" s="1"/>
  <c r="E169" i="18"/>
  <c r="F169" i="18"/>
  <c r="G169" i="18"/>
  <c r="C170" i="18"/>
  <c r="X170" i="18" s="1"/>
  <c r="D170" i="18"/>
  <c r="Y170" i="18" s="1"/>
  <c r="E170" i="18"/>
  <c r="F170" i="18"/>
  <c r="G170" i="18"/>
  <c r="C171" i="18"/>
  <c r="X171" i="18" s="1"/>
  <c r="D171" i="18"/>
  <c r="Y171" i="18" s="1"/>
  <c r="E171" i="18"/>
  <c r="F171" i="18"/>
  <c r="G171" i="18"/>
  <c r="C172" i="18"/>
  <c r="X172" i="18" s="1"/>
  <c r="D172" i="18"/>
  <c r="Y172" i="18" s="1"/>
  <c r="E172" i="18"/>
  <c r="F172" i="18"/>
  <c r="G172" i="18"/>
  <c r="C173" i="18"/>
  <c r="X173" i="18" s="1"/>
  <c r="D173" i="18"/>
  <c r="Y173" i="18" s="1"/>
  <c r="E173" i="18"/>
  <c r="F173" i="18"/>
  <c r="G173" i="18"/>
  <c r="C174" i="18"/>
  <c r="X174" i="18" s="1"/>
  <c r="D174" i="18"/>
  <c r="Y174" i="18" s="1"/>
  <c r="E174" i="18"/>
  <c r="F174" i="18"/>
  <c r="G174" i="18"/>
  <c r="C175" i="18"/>
  <c r="X175" i="18" s="1"/>
  <c r="D175" i="18"/>
  <c r="Y175" i="18" s="1"/>
  <c r="E175" i="18"/>
  <c r="F175" i="18"/>
  <c r="G175" i="18"/>
  <c r="C176" i="18"/>
  <c r="X176" i="18" s="1"/>
  <c r="D176" i="18"/>
  <c r="Y176" i="18" s="1"/>
  <c r="E176" i="18"/>
  <c r="F176" i="18"/>
  <c r="G176" i="18"/>
  <c r="C177" i="18"/>
  <c r="X177" i="18" s="1"/>
  <c r="D177" i="18"/>
  <c r="Y177" i="18" s="1"/>
  <c r="E177" i="18"/>
  <c r="F177" i="18"/>
  <c r="G177" i="18"/>
  <c r="C178" i="18"/>
  <c r="X178" i="18" s="1"/>
  <c r="D178" i="18"/>
  <c r="Y178" i="18" s="1"/>
  <c r="E178" i="18"/>
  <c r="F178" i="18"/>
  <c r="G178" i="18"/>
  <c r="C179" i="18"/>
  <c r="X179" i="18" s="1"/>
  <c r="D179" i="18"/>
  <c r="Y179" i="18" s="1"/>
  <c r="E179" i="18"/>
  <c r="F179" i="18"/>
  <c r="G179" i="18"/>
  <c r="C180" i="18"/>
  <c r="X180" i="18" s="1"/>
  <c r="D180" i="18"/>
  <c r="Y180" i="18" s="1"/>
  <c r="E180" i="18"/>
  <c r="F180" i="18"/>
  <c r="G180" i="18"/>
  <c r="C181" i="18"/>
  <c r="X181" i="18" s="1"/>
  <c r="D181" i="18"/>
  <c r="Y181" i="18" s="1"/>
  <c r="E181" i="18"/>
  <c r="F181" i="18"/>
  <c r="G181" i="18"/>
  <c r="C182" i="18"/>
  <c r="X182" i="18" s="1"/>
  <c r="D182" i="18"/>
  <c r="Y182" i="18" s="1"/>
  <c r="E182" i="18"/>
  <c r="F182" i="18"/>
  <c r="G182" i="18"/>
  <c r="C183" i="18"/>
  <c r="X183" i="18" s="1"/>
  <c r="D183" i="18"/>
  <c r="Y183" i="18" s="1"/>
  <c r="E183" i="18"/>
  <c r="F183" i="18"/>
  <c r="G183" i="18"/>
  <c r="C184" i="18"/>
  <c r="X184" i="18" s="1"/>
  <c r="D184" i="18"/>
  <c r="Y184" i="18" s="1"/>
  <c r="E184" i="18"/>
  <c r="F184" i="18"/>
  <c r="G184" i="18"/>
  <c r="C185" i="18"/>
  <c r="X185" i="18" s="1"/>
  <c r="D185" i="18"/>
  <c r="Y185" i="18" s="1"/>
  <c r="E185" i="18"/>
  <c r="F185" i="18"/>
  <c r="G185" i="18"/>
  <c r="C186" i="18"/>
  <c r="X186" i="18" s="1"/>
  <c r="D186" i="18"/>
  <c r="Y186" i="18" s="1"/>
  <c r="E186" i="18"/>
  <c r="F186" i="18"/>
  <c r="G186" i="18"/>
  <c r="C187" i="18"/>
  <c r="X187" i="18" s="1"/>
  <c r="D187" i="18"/>
  <c r="Y187" i="18" s="1"/>
  <c r="E187" i="18"/>
  <c r="F187" i="18"/>
  <c r="G187" i="18"/>
  <c r="C188" i="18"/>
  <c r="X188" i="18" s="1"/>
  <c r="D188" i="18"/>
  <c r="Y188" i="18" s="1"/>
  <c r="E188" i="18"/>
  <c r="F188" i="18"/>
  <c r="G188" i="18"/>
  <c r="C189" i="18"/>
  <c r="X189" i="18" s="1"/>
  <c r="D189" i="18"/>
  <c r="Y189" i="18" s="1"/>
  <c r="E189" i="18"/>
  <c r="F189" i="18"/>
  <c r="G189" i="18"/>
  <c r="C190" i="18"/>
  <c r="X190" i="18" s="1"/>
  <c r="D190" i="18"/>
  <c r="Y190" i="18" s="1"/>
  <c r="E190" i="18"/>
  <c r="F190" i="18"/>
  <c r="G190" i="18"/>
  <c r="C191" i="18"/>
  <c r="X191" i="18" s="1"/>
  <c r="D191" i="18"/>
  <c r="Y191" i="18" s="1"/>
  <c r="E191" i="18"/>
  <c r="F191" i="18"/>
  <c r="G191" i="18"/>
  <c r="C192" i="18"/>
  <c r="X192" i="18" s="1"/>
  <c r="D192" i="18"/>
  <c r="Y192" i="18" s="1"/>
  <c r="E192" i="18"/>
  <c r="F192" i="18"/>
  <c r="G192" i="18"/>
  <c r="C193" i="18"/>
  <c r="X193" i="18" s="1"/>
  <c r="D193" i="18"/>
  <c r="Y193" i="18" s="1"/>
  <c r="E193" i="18"/>
  <c r="F193" i="18"/>
  <c r="G193" i="18"/>
  <c r="C194" i="18"/>
  <c r="X194" i="18" s="1"/>
  <c r="D194" i="18"/>
  <c r="Y194" i="18" s="1"/>
  <c r="E194" i="18"/>
  <c r="F194" i="18"/>
  <c r="G194" i="18"/>
  <c r="C195" i="18"/>
  <c r="X195" i="18" s="1"/>
  <c r="D195" i="18"/>
  <c r="Y195" i="18" s="1"/>
  <c r="E195" i="18"/>
  <c r="F195" i="18"/>
  <c r="G195" i="18"/>
  <c r="C196" i="18"/>
  <c r="X196" i="18" s="1"/>
  <c r="D196" i="18"/>
  <c r="Y196" i="18" s="1"/>
  <c r="E196" i="18"/>
  <c r="F196" i="18"/>
  <c r="G196" i="18"/>
  <c r="C197" i="18"/>
  <c r="X197" i="18" s="1"/>
  <c r="D197" i="18"/>
  <c r="Y197" i="18" s="1"/>
  <c r="E197" i="18"/>
  <c r="F197" i="18"/>
  <c r="G197" i="18"/>
  <c r="C198" i="18"/>
  <c r="X198" i="18" s="1"/>
  <c r="D198" i="18"/>
  <c r="Y198" i="18" s="1"/>
  <c r="E198" i="18"/>
  <c r="F198" i="18"/>
  <c r="G198" i="18"/>
  <c r="C199" i="18"/>
  <c r="X199" i="18" s="1"/>
  <c r="D199" i="18"/>
  <c r="Y199" i="18" s="1"/>
  <c r="E199" i="18"/>
  <c r="F199" i="18"/>
  <c r="G199" i="18"/>
  <c r="C200" i="18"/>
  <c r="X200" i="18" s="1"/>
  <c r="D200" i="18"/>
  <c r="Y200" i="18" s="1"/>
  <c r="E200" i="18"/>
  <c r="F200" i="18"/>
  <c r="G200" i="18"/>
  <c r="C201" i="18"/>
  <c r="X201" i="18" s="1"/>
  <c r="D201" i="18"/>
  <c r="Y201" i="18" s="1"/>
  <c r="E201" i="18"/>
  <c r="F201" i="18"/>
  <c r="G201" i="18"/>
  <c r="C202" i="18"/>
  <c r="X202" i="18" s="1"/>
  <c r="D202" i="18"/>
  <c r="Y202" i="18" s="1"/>
  <c r="E202" i="18"/>
  <c r="F202" i="18"/>
  <c r="G202" i="18"/>
  <c r="C203" i="18"/>
  <c r="X203" i="18" s="1"/>
  <c r="D203" i="18"/>
  <c r="Y203" i="18" s="1"/>
  <c r="E203" i="18"/>
  <c r="F203" i="18"/>
  <c r="G203" i="18"/>
  <c r="C204" i="18"/>
  <c r="X204" i="18" s="1"/>
  <c r="D204" i="18"/>
  <c r="Y204" i="18" s="1"/>
  <c r="E204" i="18"/>
  <c r="F204" i="18"/>
  <c r="G204" i="18"/>
  <c r="C205" i="18"/>
  <c r="X205" i="18" s="1"/>
  <c r="D205" i="18"/>
  <c r="Y205" i="18" s="1"/>
  <c r="E205" i="18"/>
  <c r="F205" i="18"/>
  <c r="G205" i="18"/>
  <c r="C206" i="18"/>
  <c r="X206" i="18" s="1"/>
  <c r="D206" i="18"/>
  <c r="Y206" i="18" s="1"/>
  <c r="E206" i="18"/>
  <c r="F206" i="18"/>
  <c r="G206" i="18"/>
  <c r="C207" i="18"/>
  <c r="X207" i="18" s="1"/>
  <c r="D207" i="18"/>
  <c r="Y207" i="18" s="1"/>
  <c r="E207" i="18"/>
  <c r="F207" i="18"/>
  <c r="G207" i="18"/>
  <c r="C208" i="18"/>
  <c r="X208" i="18" s="1"/>
  <c r="D208" i="18"/>
  <c r="Y208" i="18" s="1"/>
  <c r="E208" i="18"/>
  <c r="F208" i="18"/>
  <c r="G208" i="18"/>
  <c r="C209" i="18"/>
  <c r="X209" i="18" s="1"/>
  <c r="D209" i="18"/>
  <c r="Y209" i="18" s="1"/>
  <c r="E209" i="18"/>
  <c r="F209" i="18"/>
  <c r="G209" i="18"/>
  <c r="C210" i="18"/>
  <c r="X210" i="18" s="1"/>
  <c r="D210" i="18"/>
  <c r="Y210" i="18" s="1"/>
  <c r="E210" i="18"/>
  <c r="F210" i="18"/>
  <c r="G210" i="18"/>
  <c r="C211" i="18"/>
  <c r="X211" i="18" s="1"/>
  <c r="D211" i="18"/>
  <c r="Y211" i="18" s="1"/>
  <c r="E211" i="18"/>
  <c r="F211" i="18"/>
  <c r="G211" i="18"/>
  <c r="C212" i="18"/>
  <c r="X212" i="18" s="1"/>
  <c r="D212" i="18"/>
  <c r="Y212" i="18" s="1"/>
  <c r="E212" i="18"/>
  <c r="F212" i="18"/>
  <c r="G212" i="18"/>
  <c r="C213" i="18"/>
  <c r="X213" i="18" s="1"/>
  <c r="D213" i="18"/>
  <c r="Y213" i="18" s="1"/>
  <c r="E213" i="18"/>
  <c r="F213" i="18"/>
  <c r="G213" i="18"/>
  <c r="C214" i="18"/>
  <c r="X214" i="18" s="1"/>
  <c r="D214" i="18"/>
  <c r="Y214" i="18" s="1"/>
  <c r="E214" i="18"/>
  <c r="F214" i="18"/>
  <c r="G214" i="18"/>
  <c r="C215" i="18"/>
  <c r="X215" i="18" s="1"/>
  <c r="D215" i="18"/>
  <c r="Y215" i="18" s="1"/>
  <c r="E215" i="18"/>
  <c r="F215" i="18"/>
  <c r="G215" i="18"/>
  <c r="C216" i="18"/>
  <c r="X216" i="18" s="1"/>
  <c r="D216" i="18"/>
  <c r="Y216" i="18" s="1"/>
  <c r="E216" i="18"/>
  <c r="F216" i="18"/>
  <c r="G216" i="18"/>
  <c r="C217" i="18"/>
  <c r="X217" i="18" s="1"/>
  <c r="D217" i="18"/>
  <c r="Y217" i="18" s="1"/>
  <c r="E217" i="18"/>
  <c r="F217" i="18"/>
  <c r="G217" i="18"/>
  <c r="C218" i="18"/>
  <c r="X218" i="18" s="1"/>
  <c r="D218" i="18"/>
  <c r="Y218" i="18" s="1"/>
  <c r="E218" i="18"/>
  <c r="F218" i="18"/>
  <c r="G218" i="18"/>
  <c r="C219" i="18"/>
  <c r="X219" i="18" s="1"/>
  <c r="D219" i="18"/>
  <c r="Y219" i="18" s="1"/>
  <c r="E219" i="18"/>
  <c r="F219" i="18"/>
  <c r="G219" i="18"/>
  <c r="C220" i="18"/>
  <c r="X220" i="18" s="1"/>
  <c r="D220" i="18"/>
  <c r="Y220" i="18" s="1"/>
  <c r="E220" i="18"/>
  <c r="F220" i="18"/>
  <c r="G220" i="18"/>
  <c r="C221" i="18"/>
  <c r="X221" i="18" s="1"/>
  <c r="D221" i="18"/>
  <c r="Y221" i="18" s="1"/>
  <c r="E221" i="18"/>
  <c r="F221" i="18"/>
  <c r="G221" i="18"/>
  <c r="C222" i="18"/>
  <c r="X222" i="18" s="1"/>
  <c r="D222" i="18"/>
  <c r="Y222" i="18" s="1"/>
  <c r="E222" i="18"/>
  <c r="F222" i="18"/>
  <c r="G222" i="18"/>
  <c r="C223" i="18"/>
  <c r="X223" i="18" s="1"/>
  <c r="D223" i="18"/>
  <c r="Y223" i="18" s="1"/>
  <c r="E223" i="18"/>
  <c r="F223" i="18"/>
  <c r="G223" i="18"/>
  <c r="C224" i="18"/>
  <c r="X224" i="18" s="1"/>
  <c r="D224" i="18"/>
  <c r="Y224" i="18" s="1"/>
  <c r="E224" i="18"/>
  <c r="F224" i="18"/>
  <c r="G224" i="18"/>
  <c r="C225" i="18"/>
  <c r="X225" i="18" s="1"/>
  <c r="D225" i="18"/>
  <c r="Y225" i="18" s="1"/>
  <c r="E225" i="18"/>
  <c r="F225" i="18"/>
  <c r="G225" i="18"/>
  <c r="C226" i="18"/>
  <c r="X226" i="18" s="1"/>
  <c r="D226" i="18"/>
  <c r="Y226" i="18" s="1"/>
  <c r="E226" i="18"/>
  <c r="F226" i="18"/>
  <c r="G226" i="18"/>
  <c r="C227" i="18"/>
  <c r="X227" i="18" s="1"/>
  <c r="D227" i="18"/>
  <c r="Y227" i="18" s="1"/>
  <c r="E227" i="18"/>
  <c r="F227" i="18"/>
  <c r="G227" i="18"/>
  <c r="C228" i="18"/>
  <c r="X228" i="18" s="1"/>
  <c r="D228" i="18"/>
  <c r="Y228" i="18" s="1"/>
  <c r="E228" i="18"/>
  <c r="F228" i="18"/>
  <c r="G228" i="18"/>
  <c r="C229" i="18"/>
  <c r="X229" i="18" s="1"/>
  <c r="D229" i="18"/>
  <c r="Y229" i="18" s="1"/>
  <c r="E229" i="18"/>
  <c r="F229" i="18"/>
  <c r="G229" i="18"/>
  <c r="C230" i="18"/>
  <c r="X230" i="18" s="1"/>
  <c r="D230" i="18"/>
  <c r="Y230" i="18" s="1"/>
  <c r="E230" i="18"/>
  <c r="F230" i="18"/>
  <c r="G230" i="18"/>
  <c r="C231" i="18"/>
  <c r="X231" i="18" s="1"/>
  <c r="D231" i="18"/>
  <c r="Y231" i="18" s="1"/>
  <c r="E231" i="18"/>
  <c r="F231" i="18"/>
  <c r="G231" i="18"/>
  <c r="C232" i="18"/>
  <c r="X232" i="18" s="1"/>
  <c r="D232" i="18"/>
  <c r="Y232" i="18" s="1"/>
  <c r="E232" i="18"/>
  <c r="F232" i="18"/>
  <c r="G232" i="18"/>
  <c r="C233" i="18"/>
  <c r="X233" i="18" s="1"/>
  <c r="D233" i="18"/>
  <c r="Y233" i="18" s="1"/>
  <c r="E233" i="18"/>
  <c r="F233" i="18"/>
  <c r="G233" i="18"/>
  <c r="C234" i="18"/>
  <c r="X234" i="18" s="1"/>
  <c r="D234" i="18"/>
  <c r="Y234" i="18" s="1"/>
  <c r="E234" i="18"/>
  <c r="F234" i="18"/>
  <c r="G234" i="18"/>
  <c r="C235" i="18"/>
  <c r="X235" i="18" s="1"/>
  <c r="D235" i="18"/>
  <c r="Y235" i="18" s="1"/>
  <c r="E235" i="18"/>
  <c r="F235" i="18"/>
  <c r="G235" i="18"/>
  <c r="C236" i="18"/>
  <c r="X236" i="18" s="1"/>
  <c r="D236" i="18"/>
  <c r="Y236" i="18" s="1"/>
  <c r="E236" i="18"/>
  <c r="F236" i="18"/>
  <c r="G236" i="18"/>
  <c r="C237" i="18"/>
  <c r="X237" i="18" s="1"/>
  <c r="D237" i="18"/>
  <c r="Y237" i="18" s="1"/>
  <c r="E237" i="18"/>
  <c r="F237" i="18"/>
  <c r="G237" i="18"/>
  <c r="C238" i="18"/>
  <c r="X238" i="18" s="1"/>
  <c r="D238" i="18"/>
  <c r="Y238" i="18" s="1"/>
  <c r="E238" i="18"/>
  <c r="F238" i="18"/>
  <c r="G238" i="18"/>
  <c r="C239" i="18"/>
  <c r="X239" i="18" s="1"/>
  <c r="D239" i="18"/>
  <c r="Y239" i="18" s="1"/>
  <c r="E239" i="18"/>
  <c r="F239" i="18"/>
  <c r="G239" i="18"/>
  <c r="C240" i="18"/>
  <c r="X240" i="18" s="1"/>
  <c r="D240" i="18"/>
  <c r="Y240" i="18" s="1"/>
  <c r="E240" i="18"/>
  <c r="F240" i="18"/>
  <c r="G240" i="18"/>
  <c r="C241" i="18"/>
  <c r="X241" i="18" s="1"/>
  <c r="D241" i="18"/>
  <c r="Y241" i="18" s="1"/>
  <c r="E241" i="18"/>
  <c r="F241" i="18"/>
  <c r="G241" i="18"/>
  <c r="C242" i="18"/>
  <c r="X242" i="18" s="1"/>
  <c r="D242" i="18"/>
  <c r="Y242" i="18" s="1"/>
  <c r="E242" i="18"/>
  <c r="F242" i="18"/>
  <c r="G242" i="18"/>
  <c r="C243" i="18"/>
  <c r="X243" i="18" s="1"/>
  <c r="D243" i="18"/>
  <c r="Y243" i="18" s="1"/>
  <c r="E243" i="18"/>
  <c r="F243" i="18"/>
  <c r="G243" i="18"/>
  <c r="C244" i="18"/>
  <c r="X244" i="18" s="1"/>
  <c r="D244" i="18"/>
  <c r="Y244" i="18" s="1"/>
  <c r="E244" i="18"/>
  <c r="F244" i="18"/>
  <c r="G244" i="18"/>
  <c r="C245" i="18"/>
  <c r="X245" i="18" s="1"/>
  <c r="D245" i="18"/>
  <c r="Y245" i="18" s="1"/>
  <c r="E245" i="18"/>
  <c r="F245" i="18"/>
  <c r="G245" i="18"/>
  <c r="C246" i="18"/>
  <c r="X246" i="18" s="1"/>
  <c r="D246" i="18"/>
  <c r="Y246" i="18" s="1"/>
  <c r="E246" i="18"/>
  <c r="F246" i="18"/>
  <c r="G246" i="18"/>
  <c r="C247" i="18"/>
  <c r="X247" i="18" s="1"/>
  <c r="D247" i="18"/>
  <c r="Y247" i="18" s="1"/>
  <c r="E247" i="18"/>
  <c r="F247" i="18"/>
  <c r="G247" i="18"/>
  <c r="C248" i="18"/>
  <c r="X248" i="18" s="1"/>
  <c r="D248" i="18"/>
  <c r="Y248" i="18" s="1"/>
  <c r="E248" i="18"/>
  <c r="F248" i="18"/>
  <c r="G248" i="18"/>
  <c r="C249" i="18"/>
  <c r="X249" i="18" s="1"/>
  <c r="D249" i="18"/>
  <c r="Y249" i="18" s="1"/>
  <c r="E249" i="18"/>
  <c r="F249" i="18"/>
  <c r="G249" i="18"/>
  <c r="C250" i="18"/>
  <c r="X250" i="18" s="1"/>
  <c r="D250" i="18"/>
  <c r="Y250" i="18" s="1"/>
  <c r="E250" i="18"/>
  <c r="F250" i="18"/>
  <c r="G250" i="18"/>
  <c r="C251" i="18"/>
  <c r="X251" i="18" s="1"/>
  <c r="D251" i="18"/>
  <c r="Y251" i="18" s="1"/>
  <c r="E251" i="18"/>
  <c r="F251" i="18"/>
  <c r="G251" i="18"/>
  <c r="C252" i="18"/>
  <c r="X252" i="18" s="1"/>
  <c r="D252" i="18"/>
  <c r="Y252" i="18" s="1"/>
  <c r="E252" i="18"/>
  <c r="F252" i="18"/>
  <c r="G252" i="18"/>
  <c r="C253" i="18"/>
  <c r="X253" i="18" s="1"/>
  <c r="D253" i="18"/>
  <c r="Y253" i="18" s="1"/>
  <c r="E253" i="18"/>
  <c r="F253" i="18"/>
  <c r="G253" i="18"/>
  <c r="C254" i="18"/>
  <c r="X254" i="18" s="1"/>
  <c r="D254" i="18"/>
  <c r="Y254" i="18" s="1"/>
  <c r="E254" i="18"/>
  <c r="F254" i="18"/>
  <c r="G254" i="18"/>
  <c r="C255" i="18"/>
  <c r="X255" i="18" s="1"/>
  <c r="D255" i="18"/>
  <c r="Y255" i="18" s="1"/>
  <c r="E255" i="18"/>
  <c r="F255" i="18"/>
  <c r="G255" i="18"/>
  <c r="C256" i="18"/>
  <c r="X256" i="18" s="1"/>
  <c r="D256" i="18"/>
  <c r="Y256" i="18" s="1"/>
  <c r="E256" i="18"/>
  <c r="F256" i="18"/>
  <c r="G256" i="18"/>
  <c r="C257" i="18"/>
  <c r="X257" i="18" s="1"/>
  <c r="D257" i="18"/>
  <c r="Y257" i="18" s="1"/>
  <c r="E257" i="18"/>
  <c r="F257" i="18"/>
  <c r="G257" i="18"/>
  <c r="C258" i="18"/>
  <c r="X258" i="18" s="1"/>
  <c r="D258" i="18"/>
  <c r="Y258" i="18" s="1"/>
  <c r="E258" i="18"/>
  <c r="F258" i="18"/>
  <c r="G258" i="18"/>
  <c r="C259" i="18"/>
  <c r="X259" i="18" s="1"/>
  <c r="D259" i="18"/>
  <c r="Y259" i="18" s="1"/>
  <c r="E259" i="18"/>
  <c r="F259" i="18"/>
  <c r="G259" i="18"/>
  <c r="C260" i="18"/>
  <c r="X260" i="18" s="1"/>
  <c r="D260" i="18"/>
  <c r="Y260" i="18" s="1"/>
  <c r="E260" i="18"/>
  <c r="F260" i="18"/>
  <c r="G260" i="18"/>
  <c r="C261" i="18"/>
  <c r="X261" i="18" s="1"/>
  <c r="D261" i="18"/>
  <c r="Y261" i="18" s="1"/>
  <c r="E261" i="18"/>
  <c r="F261" i="18"/>
  <c r="G261" i="18"/>
  <c r="C262" i="18"/>
  <c r="X262" i="18" s="1"/>
  <c r="D262" i="18"/>
  <c r="Y262" i="18" s="1"/>
  <c r="E262" i="18"/>
  <c r="F262" i="18"/>
  <c r="G262" i="18"/>
  <c r="C263" i="18"/>
  <c r="X263" i="18" s="1"/>
  <c r="D263" i="18"/>
  <c r="Y263" i="18" s="1"/>
  <c r="E263" i="18"/>
  <c r="F263" i="18"/>
  <c r="G263" i="18"/>
  <c r="C264" i="18"/>
  <c r="X264" i="18" s="1"/>
  <c r="D264" i="18"/>
  <c r="Y264" i="18" s="1"/>
  <c r="E264" i="18"/>
  <c r="F264" i="18"/>
  <c r="G264" i="18"/>
  <c r="C265" i="18"/>
  <c r="X265" i="18" s="1"/>
  <c r="D265" i="18"/>
  <c r="Y265" i="18" s="1"/>
  <c r="E265" i="18"/>
  <c r="F265" i="18"/>
  <c r="G265" i="18"/>
  <c r="C266" i="18"/>
  <c r="X266" i="18" s="1"/>
  <c r="D266" i="18"/>
  <c r="Y266" i="18" s="1"/>
  <c r="E266" i="18"/>
  <c r="F266" i="18"/>
  <c r="G266" i="18"/>
  <c r="C267" i="18"/>
  <c r="X267" i="18" s="1"/>
  <c r="D267" i="18"/>
  <c r="Y267" i="18" s="1"/>
  <c r="E267" i="18"/>
  <c r="F267" i="18"/>
  <c r="G267" i="18"/>
  <c r="C268" i="18"/>
  <c r="X268" i="18" s="1"/>
  <c r="D268" i="18"/>
  <c r="Y268" i="18" s="1"/>
  <c r="E268" i="18"/>
  <c r="F268" i="18"/>
  <c r="G268" i="18"/>
  <c r="C269" i="18"/>
  <c r="X269" i="18" s="1"/>
  <c r="D269" i="18"/>
  <c r="Y269" i="18" s="1"/>
  <c r="E269" i="18"/>
  <c r="F269" i="18"/>
  <c r="G269" i="18"/>
  <c r="C270" i="18"/>
  <c r="X270" i="18" s="1"/>
  <c r="D270" i="18"/>
  <c r="Y270" i="18" s="1"/>
  <c r="E270" i="18"/>
  <c r="F270" i="18"/>
  <c r="G270" i="18"/>
  <c r="C271" i="18"/>
  <c r="X271" i="18" s="1"/>
  <c r="D271" i="18"/>
  <c r="Y271" i="18" s="1"/>
  <c r="E271" i="18"/>
  <c r="F271" i="18"/>
  <c r="G271" i="18"/>
  <c r="C272" i="18"/>
  <c r="D272" i="18"/>
  <c r="Y272" i="18" s="1"/>
  <c r="E272" i="18"/>
  <c r="F272" i="18"/>
  <c r="G272" i="18"/>
  <c r="C273" i="18"/>
  <c r="X273" i="18" s="1"/>
  <c r="D273" i="18"/>
  <c r="Y273" i="18" s="1"/>
  <c r="E273" i="18"/>
  <c r="F273" i="18"/>
  <c r="G273" i="18"/>
  <c r="C274" i="18"/>
  <c r="X274" i="18" s="1"/>
  <c r="D274" i="18"/>
  <c r="Y274" i="18" s="1"/>
  <c r="E274" i="18"/>
  <c r="F274" i="18"/>
  <c r="G274" i="18"/>
  <c r="C275" i="18"/>
  <c r="X275" i="18" s="1"/>
  <c r="D275" i="18"/>
  <c r="Y275" i="18" s="1"/>
  <c r="E275" i="18"/>
  <c r="F275" i="18"/>
  <c r="G275" i="18"/>
  <c r="C276" i="18"/>
  <c r="X276" i="18" s="1"/>
  <c r="D276" i="18"/>
  <c r="Y276" i="18" s="1"/>
  <c r="E276" i="18"/>
  <c r="F276" i="18"/>
  <c r="G276" i="18"/>
  <c r="C277" i="18"/>
  <c r="X277" i="18" s="1"/>
  <c r="D277" i="18"/>
  <c r="Y277" i="18" s="1"/>
  <c r="E277" i="18"/>
  <c r="F277" i="18"/>
  <c r="G277" i="18"/>
  <c r="C278" i="18"/>
  <c r="X278" i="18" s="1"/>
  <c r="D278" i="18"/>
  <c r="Y278" i="18" s="1"/>
  <c r="E278" i="18"/>
  <c r="F278" i="18"/>
  <c r="G278" i="18"/>
  <c r="C279" i="18"/>
  <c r="X279" i="18" s="1"/>
  <c r="D279" i="18"/>
  <c r="Y279" i="18" s="1"/>
  <c r="E279" i="18"/>
  <c r="F279" i="18"/>
  <c r="G279" i="18"/>
  <c r="C280" i="18"/>
  <c r="X280" i="18" s="1"/>
  <c r="D280" i="18"/>
  <c r="Y280" i="18" s="1"/>
  <c r="E280" i="18"/>
  <c r="F280" i="18"/>
  <c r="G280" i="18"/>
  <c r="C281" i="18"/>
  <c r="X281" i="18" s="1"/>
  <c r="D281" i="18"/>
  <c r="Y281" i="18" s="1"/>
  <c r="E281" i="18"/>
  <c r="F281" i="18"/>
  <c r="G281" i="18"/>
  <c r="C282" i="18"/>
  <c r="X282" i="18" s="1"/>
  <c r="D282" i="18"/>
  <c r="Y282" i="18" s="1"/>
  <c r="E282" i="18"/>
  <c r="F282" i="18"/>
  <c r="G282" i="18"/>
  <c r="C283" i="18"/>
  <c r="X283" i="18" s="1"/>
  <c r="D283" i="18"/>
  <c r="Y283" i="18" s="1"/>
  <c r="E283" i="18"/>
  <c r="F283" i="18"/>
  <c r="G283" i="18"/>
  <c r="C284" i="18"/>
  <c r="X284" i="18" s="1"/>
  <c r="D284" i="18"/>
  <c r="Y284" i="18" s="1"/>
  <c r="E284" i="18"/>
  <c r="F284" i="18"/>
  <c r="G284" i="18"/>
  <c r="C285" i="18"/>
  <c r="X285" i="18" s="1"/>
  <c r="D285" i="18"/>
  <c r="Y285" i="18" s="1"/>
  <c r="E285" i="18"/>
  <c r="F285" i="18"/>
  <c r="G285" i="18"/>
  <c r="C286" i="18"/>
  <c r="X286" i="18" s="1"/>
  <c r="D286" i="18"/>
  <c r="Y286" i="18" s="1"/>
  <c r="E286" i="18"/>
  <c r="F286" i="18"/>
  <c r="G286" i="18"/>
  <c r="C287" i="18"/>
  <c r="X287" i="18" s="1"/>
  <c r="D287" i="18"/>
  <c r="Y287" i="18" s="1"/>
  <c r="E287" i="18"/>
  <c r="F287" i="18"/>
  <c r="G287" i="18"/>
  <c r="C288" i="18"/>
  <c r="X288" i="18" s="1"/>
  <c r="D288" i="18"/>
  <c r="Y288" i="18" s="1"/>
  <c r="E288" i="18"/>
  <c r="F288" i="18"/>
  <c r="G288" i="18"/>
  <c r="C289" i="18"/>
  <c r="X289" i="18" s="1"/>
  <c r="D289" i="18"/>
  <c r="Y289" i="18" s="1"/>
  <c r="E289" i="18"/>
  <c r="F289" i="18"/>
  <c r="G289" i="18"/>
  <c r="C290" i="18"/>
  <c r="X290" i="18" s="1"/>
  <c r="D290" i="18"/>
  <c r="Y290" i="18" s="1"/>
  <c r="E290" i="18"/>
  <c r="F290" i="18"/>
  <c r="G290" i="18"/>
  <c r="C291" i="18"/>
  <c r="X291" i="18" s="1"/>
  <c r="D291" i="18"/>
  <c r="Y291" i="18" s="1"/>
  <c r="E291" i="18"/>
  <c r="F291" i="18"/>
  <c r="G291" i="18"/>
  <c r="C292" i="18"/>
  <c r="X292" i="18" s="1"/>
  <c r="D292" i="18"/>
  <c r="Y292" i="18" s="1"/>
  <c r="E292" i="18"/>
  <c r="F292" i="18"/>
  <c r="G292" i="18"/>
  <c r="C293" i="18"/>
  <c r="X293" i="18" s="1"/>
  <c r="D293" i="18"/>
  <c r="Y293" i="18" s="1"/>
  <c r="E293" i="18"/>
  <c r="F293" i="18"/>
  <c r="G293" i="18"/>
  <c r="C294" i="18"/>
  <c r="X294" i="18" s="1"/>
  <c r="D294" i="18"/>
  <c r="Y294" i="18" s="1"/>
  <c r="E294" i="18"/>
  <c r="F294" i="18"/>
  <c r="G294" i="18"/>
  <c r="C295" i="18"/>
  <c r="X295" i="18" s="1"/>
  <c r="D295" i="18"/>
  <c r="Y295" i="18" s="1"/>
  <c r="E295" i="18"/>
  <c r="F295" i="18"/>
  <c r="G295" i="18"/>
  <c r="C296" i="18"/>
  <c r="X296" i="18" s="1"/>
  <c r="D296" i="18"/>
  <c r="Y296" i="18" s="1"/>
  <c r="E296" i="18"/>
  <c r="F296" i="18"/>
  <c r="G296" i="18"/>
  <c r="C297" i="18"/>
  <c r="X297" i="18" s="1"/>
  <c r="D297" i="18"/>
  <c r="Y297" i="18" s="1"/>
  <c r="E297" i="18"/>
  <c r="F297" i="18"/>
  <c r="G297" i="18"/>
  <c r="C298" i="18"/>
  <c r="X298" i="18" s="1"/>
  <c r="D298" i="18"/>
  <c r="Y298" i="18" s="1"/>
  <c r="E298" i="18"/>
  <c r="F298" i="18"/>
  <c r="G298" i="18"/>
  <c r="C299" i="18"/>
  <c r="X299" i="18" s="1"/>
  <c r="D299" i="18"/>
  <c r="Y299" i="18" s="1"/>
  <c r="E299" i="18"/>
  <c r="F299" i="18"/>
  <c r="G299" i="18"/>
  <c r="C300" i="18"/>
  <c r="X300" i="18" s="1"/>
  <c r="D300" i="18"/>
  <c r="Y300" i="18" s="1"/>
  <c r="E300" i="18"/>
  <c r="F300" i="18"/>
  <c r="G300" i="18"/>
  <c r="C301" i="18"/>
  <c r="X301" i="18" s="1"/>
  <c r="D301" i="18"/>
  <c r="Y301" i="18" s="1"/>
  <c r="E301" i="18"/>
  <c r="F301" i="18"/>
  <c r="G301" i="18"/>
  <c r="C302" i="18"/>
  <c r="X302" i="18" s="1"/>
  <c r="D302" i="18"/>
  <c r="Y302" i="18" s="1"/>
  <c r="E302" i="18"/>
  <c r="F302" i="18"/>
  <c r="G302" i="18"/>
  <c r="C303" i="18"/>
  <c r="X303" i="18" s="1"/>
  <c r="D303" i="18"/>
  <c r="Y303" i="18" s="1"/>
  <c r="E303" i="18"/>
  <c r="F303" i="18"/>
  <c r="G303" i="18"/>
  <c r="C304" i="18"/>
  <c r="X304" i="18" s="1"/>
  <c r="D304" i="18"/>
  <c r="Y304" i="18" s="1"/>
  <c r="E304" i="18"/>
  <c r="F304" i="18"/>
  <c r="G304" i="18"/>
  <c r="C305" i="18"/>
  <c r="X305" i="18" s="1"/>
  <c r="D305" i="18"/>
  <c r="Y305" i="18" s="1"/>
  <c r="E305" i="18"/>
  <c r="F305" i="18"/>
  <c r="G305" i="18"/>
  <c r="C306" i="18"/>
  <c r="X306" i="18" s="1"/>
  <c r="D306" i="18"/>
  <c r="Y306" i="18" s="1"/>
  <c r="E306" i="18"/>
  <c r="F306" i="18"/>
  <c r="G306" i="18"/>
  <c r="C307" i="18"/>
  <c r="X307" i="18" s="1"/>
  <c r="D307" i="18"/>
  <c r="Y307" i="18" s="1"/>
  <c r="E307" i="18"/>
  <c r="F307" i="18"/>
  <c r="G307" i="18"/>
  <c r="C308" i="18"/>
  <c r="X308" i="18" s="1"/>
  <c r="D308" i="18"/>
  <c r="Y308" i="18" s="1"/>
  <c r="E308" i="18"/>
  <c r="F308" i="18"/>
  <c r="G308" i="18"/>
  <c r="C309" i="18"/>
  <c r="X309" i="18" s="1"/>
  <c r="D309" i="18"/>
  <c r="Y309" i="18" s="1"/>
  <c r="E309" i="18"/>
  <c r="F309" i="18"/>
  <c r="G309" i="18"/>
  <c r="C310" i="18"/>
  <c r="X310" i="18" s="1"/>
  <c r="D310" i="18"/>
  <c r="Y310" i="18" s="1"/>
  <c r="E310" i="18"/>
  <c r="F310" i="18"/>
  <c r="G310" i="18"/>
  <c r="C311" i="18"/>
  <c r="X311" i="18" s="1"/>
  <c r="D311" i="18"/>
  <c r="Y311" i="18" s="1"/>
  <c r="E311" i="18"/>
  <c r="F311" i="18"/>
  <c r="G311" i="18"/>
  <c r="C312" i="18"/>
  <c r="X312" i="18" s="1"/>
  <c r="D312" i="18"/>
  <c r="Y312" i="18" s="1"/>
  <c r="E312" i="18"/>
  <c r="F312" i="18"/>
  <c r="G312" i="18"/>
  <c r="C313" i="18"/>
  <c r="X313" i="18" s="1"/>
  <c r="D313" i="18"/>
  <c r="Y313" i="18" s="1"/>
  <c r="E313" i="18"/>
  <c r="F313" i="18"/>
  <c r="G313" i="18"/>
  <c r="C314" i="18"/>
  <c r="X314" i="18" s="1"/>
  <c r="D314" i="18"/>
  <c r="Y314" i="18" s="1"/>
  <c r="E314" i="18"/>
  <c r="F314" i="18"/>
  <c r="G314" i="18"/>
  <c r="C315" i="18"/>
  <c r="X315" i="18" s="1"/>
  <c r="D315" i="18"/>
  <c r="Y315" i="18" s="1"/>
  <c r="E315" i="18"/>
  <c r="F315" i="18"/>
  <c r="G315" i="18"/>
  <c r="C316" i="18"/>
  <c r="X316" i="18" s="1"/>
  <c r="D316" i="18"/>
  <c r="Y316" i="18" s="1"/>
  <c r="E316" i="18"/>
  <c r="F316" i="18"/>
  <c r="G316" i="18"/>
  <c r="C317" i="18"/>
  <c r="X317" i="18" s="1"/>
  <c r="D317" i="18"/>
  <c r="Y317" i="18" s="1"/>
  <c r="E317" i="18"/>
  <c r="F317" i="18"/>
  <c r="G317" i="18"/>
  <c r="C318" i="18"/>
  <c r="X318" i="18" s="1"/>
  <c r="D318" i="18"/>
  <c r="Y318" i="18" s="1"/>
  <c r="E318" i="18"/>
  <c r="F318" i="18"/>
  <c r="G318" i="18"/>
  <c r="C319" i="18"/>
  <c r="X319" i="18" s="1"/>
  <c r="D319" i="18"/>
  <c r="Y319" i="18" s="1"/>
  <c r="E319" i="18"/>
  <c r="F319" i="18"/>
  <c r="G319" i="18"/>
  <c r="C320" i="18"/>
  <c r="X320" i="18" s="1"/>
  <c r="D320" i="18"/>
  <c r="Y320" i="18" s="1"/>
  <c r="E320" i="18"/>
  <c r="F320" i="18"/>
  <c r="G320" i="18"/>
  <c r="C321" i="18"/>
  <c r="X321" i="18" s="1"/>
  <c r="D321" i="18"/>
  <c r="Y321" i="18" s="1"/>
  <c r="E321" i="18"/>
  <c r="F321" i="18"/>
  <c r="G321" i="18"/>
  <c r="C322" i="18"/>
  <c r="X322" i="18" s="1"/>
  <c r="D322" i="18"/>
  <c r="Y322" i="18" s="1"/>
  <c r="E322" i="18"/>
  <c r="F322" i="18"/>
  <c r="G322" i="18"/>
  <c r="C323" i="18"/>
  <c r="X323" i="18" s="1"/>
  <c r="D323" i="18"/>
  <c r="Y323" i="18" s="1"/>
  <c r="E323" i="18"/>
  <c r="F323" i="18"/>
  <c r="G323" i="18"/>
  <c r="C324" i="18"/>
  <c r="X324" i="18" s="1"/>
  <c r="D324" i="18"/>
  <c r="Y324" i="18" s="1"/>
  <c r="E324" i="18"/>
  <c r="F324" i="18"/>
  <c r="G324" i="18"/>
  <c r="C325" i="18"/>
  <c r="X325" i="18" s="1"/>
  <c r="D325" i="18"/>
  <c r="Y325" i="18" s="1"/>
  <c r="E325" i="18"/>
  <c r="F325" i="18"/>
  <c r="G325" i="18"/>
  <c r="C326" i="18"/>
  <c r="X326" i="18" s="1"/>
  <c r="D326" i="18"/>
  <c r="Y326" i="18" s="1"/>
  <c r="E326" i="18"/>
  <c r="F326" i="18"/>
  <c r="G326" i="18"/>
  <c r="C327" i="18"/>
  <c r="X327" i="18" s="1"/>
  <c r="D327" i="18"/>
  <c r="Y327" i="18" s="1"/>
  <c r="E327" i="18"/>
  <c r="F327" i="18"/>
  <c r="G327" i="18"/>
  <c r="C328" i="18"/>
  <c r="X328" i="18" s="1"/>
  <c r="D328" i="18"/>
  <c r="Y328" i="18" s="1"/>
  <c r="E328" i="18"/>
  <c r="F328" i="18"/>
  <c r="G328" i="18"/>
  <c r="C329" i="18"/>
  <c r="X329" i="18" s="1"/>
  <c r="D329" i="18"/>
  <c r="Y329" i="18" s="1"/>
  <c r="E329" i="18"/>
  <c r="F329" i="18"/>
  <c r="G329" i="18"/>
  <c r="C330" i="18"/>
  <c r="X330" i="18" s="1"/>
  <c r="D330" i="18"/>
  <c r="Y330" i="18" s="1"/>
  <c r="E330" i="18"/>
  <c r="F330" i="18"/>
  <c r="G330" i="18"/>
  <c r="C331" i="18"/>
  <c r="X331" i="18" s="1"/>
  <c r="D331" i="18"/>
  <c r="Y331" i="18" s="1"/>
  <c r="E331" i="18"/>
  <c r="F331" i="18"/>
  <c r="G331" i="18"/>
  <c r="C332" i="18"/>
  <c r="X332" i="18" s="1"/>
  <c r="D332" i="18"/>
  <c r="Y332" i="18" s="1"/>
  <c r="E332" i="18"/>
  <c r="F332" i="18"/>
  <c r="G332" i="18"/>
  <c r="C333" i="18"/>
  <c r="X333" i="18" s="1"/>
  <c r="D333" i="18"/>
  <c r="Y333" i="18" s="1"/>
  <c r="E333" i="18"/>
  <c r="F333" i="18"/>
  <c r="G333" i="18"/>
  <c r="C334" i="18"/>
  <c r="X334" i="18" s="1"/>
  <c r="D334" i="18"/>
  <c r="Y334" i="18" s="1"/>
  <c r="E334" i="18"/>
  <c r="F334" i="18"/>
  <c r="G334" i="18"/>
  <c r="C335" i="18"/>
  <c r="X335" i="18" s="1"/>
  <c r="D335" i="18"/>
  <c r="Y335" i="18" s="1"/>
  <c r="E335" i="18"/>
  <c r="F335" i="18"/>
  <c r="G335" i="18"/>
  <c r="C336" i="18"/>
  <c r="X336" i="18" s="1"/>
  <c r="D336" i="18"/>
  <c r="Y336" i="18" s="1"/>
  <c r="E336" i="18"/>
  <c r="F336" i="18"/>
  <c r="G336" i="18"/>
  <c r="C337" i="18"/>
  <c r="X337" i="18" s="1"/>
  <c r="D337" i="18"/>
  <c r="Y337" i="18" s="1"/>
  <c r="E337" i="18"/>
  <c r="F337" i="18"/>
  <c r="G337" i="18"/>
  <c r="C338" i="18"/>
  <c r="X338" i="18" s="1"/>
  <c r="D338" i="18"/>
  <c r="Y338" i="18" s="1"/>
  <c r="E338" i="18"/>
  <c r="F338" i="18"/>
  <c r="G338" i="18"/>
  <c r="C339" i="18"/>
  <c r="X339" i="18" s="1"/>
  <c r="D339" i="18"/>
  <c r="Y339" i="18" s="1"/>
  <c r="E339" i="18"/>
  <c r="F339" i="18"/>
  <c r="G339" i="18"/>
  <c r="C340" i="18"/>
  <c r="X340" i="18" s="1"/>
  <c r="D340" i="18"/>
  <c r="Y340" i="18" s="1"/>
  <c r="E340" i="18"/>
  <c r="F340" i="18"/>
  <c r="G340" i="18"/>
  <c r="C341" i="18"/>
  <c r="X341" i="18" s="1"/>
  <c r="D341" i="18"/>
  <c r="Y341" i="18" s="1"/>
  <c r="E341" i="18"/>
  <c r="F341" i="18"/>
  <c r="G341" i="18"/>
  <c r="C342" i="18"/>
  <c r="X342" i="18" s="1"/>
  <c r="D342" i="18"/>
  <c r="Y342" i="18" s="1"/>
  <c r="E342" i="18"/>
  <c r="F342" i="18"/>
  <c r="G342" i="18"/>
  <c r="C343" i="18"/>
  <c r="X343" i="18" s="1"/>
  <c r="D343" i="18"/>
  <c r="Y343" i="18" s="1"/>
  <c r="E343" i="18"/>
  <c r="F343" i="18"/>
  <c r="G343" i="18"/>
  <c r="C344" i="18"/>
  <c r="X344" i="18" s="1"/>
  <c r="D344" i="18"/>
  <c r="Y344" i="18" s="1"/>
  <c r="E344" i="18"/>
  <c r="F344" i="18"/>
  <c r="G344" i="18"/>
  <c r="C345" i="18"/>
  <c r="X345" i="18" s="1"/>
  <c r="D345" i="18"/>
  <c r="Y345" i="18" s="1"/>
  <c r="E345" i="18"/>
  <c r="F345" i="18"/>
  <c r="G345" i="18"/>
  <c r="C346" i="18"/>
  <c r="X346" i="18" s="1"/>
  <c r="D346" i="18"/>
  <c r="Y346" i="18" s="1"/>
  <c r="E346" i="18"/>
  <c r="F346" i="18"/>
  <c r="G346" i="18"/>
  <c r="C347" i="18"/>
  <c r="X347" i="18" s="1"/>
  <c r="D347" i="18"/>
  <c r="Y347" i="18" s="1"/>
  <c r="E347" i="18"/>
  <c r="F347" i="18"/>
  <c r="G347" i="18"/>
  <c r="C348" i="18"/>
  <c r="X348" i="18" s="1"/>
  <c r="D348" i="18"/>
  <c r="Y348" i="18" s="1"/>
  <c r="E348" i="18"/>
  <c r="F348" i="18"/>
  <c r="G348" i="18"/>
  <c r="C349" i="18"/>
  <c r="X349" i="18" s="1"/>
  <c r="D349" i="18"/>
  <c r="Y349" i="18" s="1"/>
  <c r="E349" i="18"/>
  <c r="F349" i="18"/>
  <c r="G349" i="18"/>
  <c r="C350" i="18"/>
  <c r="X350" i="18" s="1"/>
  <c r="D350" i="18"/>
  <c r="Y350" i="18" s="1"/>
  <c r="E350" i="18"/>
  <c r="F350" i="18"/>
  <c r="G350" i="18"/>
  <c r="C351" i="18"/>
  <c r="X351" i="18" s="1"/>
  <c r="D351" i="18"/>
  <c r="Y351" i="18" s="1"/>
  <c r="E351" i="18"/>
  <c r="F351" i="18"/>
  <c r="G351" i="18"/>
  <c r="C352" i="18"/>
  <c r="X352" i="18" s="1"/>
  <c r="D352" i="18"/>
  <c r="Y352" i="18" s="1"/>
  <c r="E352" i="18"/>
  <c r="F352" i="18"/>
  <c r="G352" i="18"/>
  <c r="C353" i="18"/>
  <c r="X353" i="18" s="1"/>
  <c r="D353" i="18"/>
  <c r="Y353" i="18" s="1"/>
  <c r="E353" i="18"/>
  <c r="F353" i="18"/>
  <c r="G353" i="18"/>
  <c r="C354" i="18"/>
  <c r="X354" i="18" s="1"/>
  <c r="D354" i="18"/>
  <c r="Y354" i="18" s="1"/>
  <c r="E354" i="18"/>
  <c r="F354" i="18"/>
  <c r="G354" i="18"/>
  <c r="C355" i="18"/>
  <c r="X355" i="18" s="1"/>
  <c r="D355" i="18"/>
  <c r="Y355" i="18" s="1"/>
  <c r="E355" i="18"/>
  <c r="F355" i="18"/>
  <c r="G355" i="18"/>
  <c r="C356" i="18"/>
  <c r="X356" i="18" s="1"/>
  <c r="D356" i="18"/>
  <c r="Y356" i="18" s="1"/>
  <c r="E356" i="18"/>
  <c r="F356" i="18"/>
  <c r="G356" i="18"/>
  <c r="C357" i="18"/>
  <c r="X357" i="18" s="1"/>
  <c r="D357" i="18"/>
  <c r="Y357" i="18" s="1"/>
  <c r="E357" i="18"/>
  <c r="F357" i="18"/>
  <c r="G357" i="18"/>
  <c r="C358" i="18"/>
  <c r="X358" i="18" s="1"/>
  <c r="D358" i="18"/>
  <c r="Y358" i="18" s="1"/>
  <c r="E358" i="18"/>
  <c r="F358" i="18"/>
  <c r="G358" i="18"/>
  <c r="C359" i="18"/>
  <c r="X359" i="18" s="1"/>
  <c r="D359" i="18"/>
  <c r="Y359" i="18" s="1"/>
  <c r="E359" i="18"/>
  <c r="F359" i="18"/>
  <c r="G359" i="18"/>
  <c r="C360" i="18"/>
  <c r="X360" i="18" s="1"/>
  <c r="D360" i="18"/>
  <c r="Y360" i="18" s="1"/>
  <c r="E360" i="18"/>
  <c r="F360" i="18"/>
  <c r="G360" i="18"/>
  <c r="C361" i="18"/>
  <c r="X361" i="18" s="1"/>
  <c r="D361" i="18"/>
  <c r="Y361" i="18" s="1"/>
  <c r="E361" i="18"/>
  <c r="F361" i="18"/>
  <c r="G361" i="18"/>
  <c r="C362" i="18"/>
  <c r="X362" i="18" s="1"/>
  <c r="D362" i="18"/>
  <c r="Y362" i="18" s="1"/>
  <c r="E362" i="18"/>
  <c r="F362" i="18"/>
  <c r="G362" i="18"/>
  <c r="C363" i="18"/>
  <c r="X363" i="18" s="1"/>
  <c r="D363" i="18"/>
  <c r="Y363" i="18" s="1"/>
  <c r="E363" i="18"/>
  <c r="F363" i="18"/>
  <c r="G363" i="18"/>
  <c r="C364" i="18"/>
  <c r="X364" i="18" s="1"/>
  <c r="D364" i="18"/>
  <c r="Y364" i="18" s="1"/>
  <c r="E364" i="18"/>
  <c r="F364" i="18"/>
  <c r="G364" i="18"/>
  <c r="C365" i="18"/>
  <c r="X365" i="18" s="1"/>
  <c r="D365" i="18"/>
  <c r="Y365" i="18" s="1"/>
  <c r="E365" i="18"/>
  <c r="F365" i="18"/>
  <c r="G365" i="18"/>
  <c r="C366" i="18"/>
  <c r="X366" i="18" s="1"/>
  <c r="D366" i="18"/>
  <c r="Y366" i="18" s="1"/>
  <c r="E366" i="18"/>
  <c r="F366" i="18"/>
  <c r="G366" i="18"/>
  <c r="C367" i="18"/>
  <c r="X367" i="18" s="1"/>
  <c r="D367" i="18"/>
  <c r="Y367" i="18" s="1"/>
  <c r="E367" i="18"/>
  <c r="F367" i="18"/>
  <c r="G367" i="18"/>
  <c r="C368" i="18"/>
  <c r="X368" i="18" s="1"/>
  <c r="D368" i="18"/>
  <c r="Y368" i="18" s="1"/>
  <c r="E368" i="18"/>
  <c r="F368" i="18"/>
  <c r="G368" i="18"/>
  <c r="C369" i="18"/>
  <c r="X369" i="18" s="1"/>
  <c r="D369" i="18"/>
  <c r="Y369" i="18" s="1"/>
  <c r="E369" i="18"/>
  <c r="F369" i="18"/>
  <c r="G369" i="18"/>
  <c r="C370" i="18"/>
  <c r="X370" i="18" s="1"/>
  <c r="D370" i="18"/>
  <c r="Y370" i="18" s="1"/>
  <c r="E370" i="18"/>
  <c r="F370" i="18"/>
  <c r="G370" i="18"/>
  <c r="C371" i="18"/>
  <c r="X371" i="18" s="1"/>
  <c r="D371" i="18"/>
  <c r="Y371" i="18" s="1"/>
  <c r="E371" i="18"/>
  <c r="F371" i="18"/>
  <c r="G371" i="18"/>
  <c r="C372" i="18"/>
  <c r="X372" i="18" s="1"/>
  <c r="D372" i="18"/>
  <c r="Y372" i="18" s="1"/>
  <c r="E372" i="18"/>
  <c r="F372" i="18"/>
  <c r="G372" i="18"/>
  <c r="C373" i="18"/>
  <c r="X373" i="18" s="1"/>
  <c r="D373" i="18"/>
  <c r="Y373" i="18" s="1"/>
  <c r="E373" i="18"/>
  <c r="F373" i="18"/>
  <c r="G373" i="18"/>
  <c r="C374" i="18"/>
  <c r="X374" i="18" s="1"/>
  <c r="D374" i="18"/>
  <c r="Y374" i="18" s="1"/>
  <c r="E374" i="18"/>
  <c r="F374" i="18"/>
  <c r="G374" i="18"/>
  <c r="C375" i="18"/>
  <c r="X375" i="18" s="1"/>
  <c r="D375" i="18"/>
  <c r="Y375" i="18" s="1"/>
  <c r="E375" i="18"/>
  <c r="F375" i="18"/>
  <c r="G375" i="18"/>
  <c r="C376" i="18"/>
  <c r="X376" i="18" s="1"/>
  <c r="D376" i="18"/>
  <c r="Y376" i="18" s="1"/>
  <c r="E376" i="18"/>
  <c r="F376" i="18"/>
  <c r="G376" i="18"/>
  <c r="C377" i="18"/>
  <c r="X377" i="18" s="1"/>
  <c r="D377" i="18"/>
  <c r="Y377" i="18" s="1"/>
  <c r="E377" i="18"/>
  <c r="F377" i="18"/>
  <c r="G377" i="18"/>
  <c r="C378" i="18"/>
  <c r="X378" i="18" s="1"/>
  <c r="D378" i="18"/>
  <c r="Y378" i="18" s="1"/>
  <c r="E378" i="18"/>
  <c r="F378" i="18"/>
  <c r="G378" i="18"/>
  <c r="C379" i="18"/>
  <c r="X379" i="18" s="1"/>
  <c r="D379" i="18"/>
  <c r="Y379" i="18" s="1"/>
  <c r="E379" i="18"/>
  <c r="F379" i="18"/>
  <c r="G379" i="18"/>
  <c r="C380" i="18"/>
  <c r="X380" i="18" s="1"/>
  <c r="D380" i="18"/>
  <c r="Y380" i="18" s="1"/>
  <c r="E380" i="18"/>
  <c r="F380" i="18"/>
  <c r="G380" i="18"/>
  <c r="C381" i="18"/>
  <c r="X381" i="18" s="1"/>
  <c r="D381" i="18"/>
  <c r="Y381" i="18" s="1"/>
  <c r="E381" i="18"/>
  <c r="F381" i="18"/>
  <c r="G381" i="18"/>
  <c r="C382" i="18"/>
  <c r="X382" i="18" s="1"/>
  <c r="D382" i="18"/>
  <c r="Y382" i="18" s="1"/>
  <c r="E382" i="18"/>
  <c r="F382" i="18"/>
  <c r="G382" i="18"/>
  <c r="C383" i="18"/>
  <c r="X383" i="18" s="1"/>
  <c r="D383" i="18"/>
  <c r="Y383" i="18" s="1"/>
  <c r="E383" i="18"/>
  <c r="F383" i="18"/>
  <c r="G383" i="18"/>
  <c r="C384" i="18"/>
  <c r="X384" i="18" s="1"/>
  <c r="D384" i="18"/>
  <c r="Y384" i="18" s="1"/>
  <c r="E384" i="18"/>
  <c r="F384" i="18"/>
  <c r="G384" i="18"/>
  <c r="C385" i="18"/>
  <c r="X385" i="18" s="1"/>
  <c r="D385" i="18"/>
  <c r="Y385" i="18" s="1"/>
  <c r="E385" i="18"/>
  <c r="F385" i="18"/>
  <c r="G385" i="18"/>
  <c r="C386" i="18"/>
  <c r="X386" i="18" s="1"/>
  <c r="D386" i="18"/>
  <c r="Y386" i="18" s="1"/>
  <c r="E386" i="18"/>
  <c r="F386" i="18"/>
  <c r="G386" i="18"/>
  <c r="C387" i="18"/>
  <c r="X387" i="18" s="1"/>
  <c r="D387" i="18"/>
  <c r="Y387" i="18" s="1"/>
  <c r="E387" i="18"/>
  <c r="F387" i="18"/>
  <c r="G387" i="18"/>
  <c r="C388" i="18"/>
  <c r="X388" i="18" s="1"/>
  <c r="D388" i="18"/>
  <c r="Y388" i="18" s="1"/>
  <c r="E388" i="18"/>
  <c r="F388" i="18"/>
  <c r="G388" i="18"/>
  <c r="C389" i="18"/>
  <c r="X389" i="18" s="1"/>
  <c r="D389" i="18"/>
  <c r="Y389" i="18" s="1"/>
  <c r="E389" i="18"/>
  <c r="F389" i="18"/>
  <c r="G389" i="18"/>
  <c r="C390" i="18"/>
  <c r="X390" i="18" s="1"/>
  <c r="D390" i="18"/>
  <c r="Y390" i="18" s="1"/>
  <c r="E390" i="18"/>
  <c r="F390" i="18"/>
  <c r="G390" i="18"/>
  <c r="C391" i="18"/>
  <c r="X391" i="18" s="1"/>
  <c r="D391" i="18"/>
  <c r="Y391" i="18" s="1"/>
  <c r="E391" i="18"/>
  <c r="F391" i="18"/>
  <c r="G391" i="18"/>
  <c r="C392" i="18"/>
  <c r="X392" i="18" s="1"/>
  <c r="D392" i="18"/>
  <c r="Y392" i="18" s="1"/>
  <c r="E392" i="18"/>
  <c r="F392" i="18"/>
  <c r="G392" i="18"/>
  <c r="C393" i="18"/>
  <c r="X393" i="18" s="1"/>
  <c r="D393" i="18"/>
  <c r="Y393" i="18" s="1"/>
  <c r="E393" i="18"/>
  <c r="F393" i="18"/>
  <c r="G393" i="18"/>
  <c r="C394" i="18"/>
  <c r="X394" i="18" s="1"/>
  <c r="D394" i="18"/>
  <c r="Y394" i="18" s="1"/>
  <c r="E394" i="18"/>
  <c r="F394" i="18"/>
  <c r="G394" i="18"/>
  <c r="C395" i="18"/>
  <c r="X395" i="18" s="1"/>
  <c r="D395" i="18"/>
  <c r="Y395" i="18" s="1"/>
  <c r="E395" i="18"/>
  <c r="F395" i="18"/>
  <c r="G395" i="18"/>
  <c r="C396" i="18"/>
  <c r="X396" i="18" s="1"/>
  <c r="D396" i="18"/>
  <c r="Y396" i="18" s="1"/>
  <c r="E396" i="18"/>
  <c r="F396" i="18"/>
  <c r="G396" i="18"/>
  <c r="C397" i="18"/>
  <c r="X397" i="18" s="1"/>
  <c r="D397" i="18"/>
  <c r="Y397" i="18" s="1"/>
  <c r="E397" i="18"/>
  <c r="F397" i="18"/>
  <c r="G397" i="18"/>
  <c r="C398" i="18"/>
  <c r="X398" i="18" s="1"/>
  <c r="D398" i="18"/>
  <c r="Y398" i="18" s="1"/>
  <c r="E398" i="18"/>
  <c r="F398" i="18"/>
  <c r="G398" i="18"/>
  <c r="C399" i="18"/>
  <c r="X399" i="18" s="1"/>
  <c r="D399" i="18"/>
  <c r="Y399" i="18" s="1"/>
  <c r="E399" i="18"/>
  <c r="F399" i="18"/>
  <c r="G399" i="18"/>
  <c r="C400" i="18"/>
  <c r="X400" i="18" s="1"/>
  <c r="D400" i="18"/>
  <c r="Y400" i="18" s="1"/>
  <c r="E400" i="18"/>
  <c r="F400" i="18"/>
  <c r="G400" i="18"/>
  <c r="C401" i="18"/>
  <c r="X401" i="18" s="1"/>
  <c r="D401" i="18"/>
  <c r="Y401" i="18" s="1"/>
  <c r="E401" i="18"/>
  <c r="F401" i="18"/>
  <c r="G401" i="18"/>
  <c r="C402" i="18"/>
  <c r="X402" i="18" s="1"/>
  <c r="D402" i="18"/>
  <c r="Y402" i="18" s="1"/>
  <c r="E402" i="18"/>
  <c r="F402" i="18"/>
  <c r="G402" i="18"/>
  <c r="C403" i="18"/>
  <c r="X403" i="18" s="1"/>
  <c r="D403" i="18"/>
  <c r="Y403" i="18" s="1"/>
  <c r="E403" i="18"/>
  <c r="F403" i="18"/>
  <c r="G403" i="18"/>
  <c r="C404" i="18"/>
  <c r="X404" i="18" s="1"/>
  <c r="D404" i="18"/>
  <c r="Y404" i="18" s="1"/>
  <c r="E404" i="18"/>
  <c r="F404" i="18"/>
  <c r="G404" i="18"/>
  <c r="C405" i="18"/>
  <c r="X405" i="18" s="1"/>
  <c r="D405" i="18"/>
  <c r="Y405" i="18" s="1"/>
  <c r="E405" i="18"/>
  <c r="F405" i="18"/>
  <c r="G405" i="18"/>
  <c r="C406" i="18"/>
  <c r="X406" i="18" s="1"/>
  <c r="D406" i="18"/>
  <c r="Y406" i="18" s="1"/>
  <c r="E406" i="18"/>
  <c r="F406" i="18"/>
  <c r="G406" i="18"/>
  <c r="C407" i="18"/>
  <c r="X407" i="18" s="1"/>
  <c r="D407" i="18"/>
  <c r="Y407" i="18" s="1"/>
  <c r="E407" i="18"/>
  <c r="F407" i="18"/>
  <c r="G407" i="18"/>
  <c r="C408" i="18"/>
  <c r="X408" i="18" s="1"/>
  <c r="D408" i="18"/>
  <c r="Y408" i="18" s="1"/>
  <c r="E408" i="18"/>
  <c r="F408" i="18"/>
  <c r="G408" i="18"/>
  <c r="C409" i="18"/>
  <c r="X409" i="18" s="1"/>
  <c r="D409" i="18"/>
  <c r="Y409" i="18" s="1"/>
  <c r="E409" i="18"/>
  <c r="F409" i="18"/>
  <c r="G409" i="18"/>
  <c r="C410" i="18"/>
  <c r="X410" i="18" s="1"/>
  <c r="D410" i="18"/>
  <c r="Y410" i="18" s="1"/>
  <c r="E410" i="18"/>
  <c r="F410" i="18"/>
  <c r="G410" i="18"/>
  <c r="C411" i="18"/>
  <c r="X411" i="18" s="1"/>
  <c r="D411" i="18"/>
  <c r="Y411" i="18" s="1"/>
  <c r="E411" i="18"/>
  <c r="F411" i="18"/>
  <c r="G411" i="18"/>
  <c r="C412" i="18"/>
  <c r="X412" i="18" s="1"/>
  <c r="D412" i="18"/>
  <c r="Y412" i="18" s="1"/>
  <c r="E412" i="18"/>
  <c r="F412" i="18"/>
  <c r="G412" i="18"/>
  <c r="C413" i="18"/>
  <c r="X413" i="18" s="1"/>
  <c r="D413" i="18"/>
  <c r="Y413" i="18" s="1"/>
  <c r="E413" i="18"/>
  <c r="F413" i="18"/>
  <c r="G413" i="18"/>
  <c r="C414" i="18"/>
  <c r="X414" i="18" s="1"/>
  <c r="D414" i="18"/>
  <c r="Y414" i="18" s="1"/>
  <c r="E414" i="18"/>
  <c r="F414" i="18"/>
  <c r="G414" i="18"/>
  <c r="C415" i="18"/>
  <c r="X415" i="18" s="1"/>
  <c r="D415" i="18"/>
  <c r="Y415" i="18" s="1"/>
  <c r="E415" i="18"/>
  <c r="F415" i="18"/>
  <c r="G415" i="18"/>
  <c r="C416" i="18"/>
  <c r="X416" i="18" s="1"/>
  <c r="D416" i="18"/>
  <c r="Y416" i="18" s="1"/>
  <c r="E416" i="18"/>
  <c r="F416" i="18"/>
  <c r="G416" i="18"/>
  <c r="C417" i="18"/>
  <c r="X417" i="18" s="1"/>
  <c r="D417" i="18"/>
  <c r="Y417" i="18" s="1"/>
  <c r="E417" i="18"/>
  <c r="F417" i="18"/>
  <c r="G417" i="18"/>
  <c r="C418" i="18"/>
  <c r="X418" i="18" s="1"/>
  <c r="D418" i="18"/>
  <c r="Y418" i="18" s="1"/>
  <c r="E418" i="18"/>
  <c r="F418" i="18"/>
  <c r="G418" i="18"/>
  <c r="C419" i="18"/>
  <c r="X419" i="18" s="1"/>
  <c r="D419" i="18"/>
  <c r="Y419" i="18" s="1"/>
  <c r="E419" i="18"/>
  <c r="F419" i="18"/>
  <c r="G419" i="18"/>
  <c r="C420" i="18"/>
  <c r="X420" i="18" s="1"/>
  <c r="D420" i="18"/>
  <c r="Y420" i="18" s="1"/>
  <c r="E420" i="18"/>
  <c r="F420" i="18"/>
  <c r="G420" i="18"/>
  <c r="C421" i="18"/>
  <c r="X421" i="18" s="1"/>
  <c r="D421" i="18"/>
  <c r="Y421" i="18" s="1"/>
  <c r="E421" i="18"/>
  <c r="F421" i="18"/>
  <c r="G421" i="18"/>
  <c r="C422" i="18"/>
  <c r="X422" i="18" s="1"/>
  <c r="D422" i="18"/>
  <c r="Y422" i="18" s="1"/>
  <c r="E422" i="18"/>
  <c r="F422" i="18"/>
  <c r="G422" i="18"/>
  <c r="C423" i="18"/>
  <c r="X423" i="18" s="1"/>
  <c r="D423" i="18"/>
  <c r="Y423" i="18" s="1"/>
  <c r="E423" i="18"/>
  <c r="F423" i="18"/>
  <c r="G423" i="18"/>
  <c r="C424" i="18"/>
  <c r="X424" i="18" s="1"/>
  <c r="D424" i="18"/>
  <c r="Y424" i="18" s="1"/>
  <c r="E424" i="18"/>
  <c r="F424" i="18"/>
  <c r="G424" i="18"/>
  <c r="C425" i="18"/>
  <c r="X425" i="18" s="1"/>
  <c r="D425" i="18"/>
  <c r="Y425" i="18" s="1"/>
  <c r="E425" i="18"/>
  <c r="F425" i="18"/>
  <c r="G425" i="18"/>
  <c r="C426" i="18"/>
  <c r="X426" i="18" s="1"/>
  <c r="D426" i="18"/>
  <c r="Y426" i="18" s="1"/>
  <c r="E426" i="18"/>
  <c r="F426" i="18"/>
  <c r="G426" i="18"/>
  <c r="C427" i="18"/>
  <c r="X427" i="18" s="1"/>
  <c r="D427" i="18"/>
  <c r="Y427" i="18" s="1"/>
  <c r="E427" i="18"/>
  <c r="F427" i="18"/>
  <c r="G427" i="18"/>
  <c r="C428" i="18"/>
  <c r="X428" i="18" s="1"/>
  <c r="D428" i="18"/>
  <c r="E428" i="18"/>
  <c r="F428" i="18"/>
  <c r="G428" i="18"/>
  <c r="C429" i="18"/>
  <c r="X429" i="18" s="1"/>
  <c r="D429" i="18"/>
  <c r="Y429" i="18" s="1"/>
  <c r="E429" i="18"/>
  <c r="F429" i="18"/>
  <c r="G429" i="18"/>
  <c r="C430" i="18"/>
  <c r="X430" i="18" s="1"/>
  <c r="D430" i="18"/>
  <c r="Y430" i="18" s="1"/>
  <c r="E430" i="18"/>
  <c r="F430" i="18"/>
  <c r="G430" i="18"/>
  <c r="C431" i="18"/>
  <c r="X431" i="18" s="1"/>
  <c r="D431" i="18"/>
  <c r="Y431" i="18" s="1"/>
  <c r="E431" i="18"/>
  <c r="F431" i="18"/>
  <c r="G431" i="18"/>
  <c r="C432" i="18"/>
  <c r="X432" i="18" s="1"/>
  <c r="D432" i="18"/>
  <c r="Y432" i="18" s="1"/>
  <c r="E432" i="18"/>
  <c r="F432" i="18"/>
  <c r="G432" i="18"/>
  <c r="C433" i="18"/>
  <c r="D433" i="18"/>
  <c r="Y433" i="18" s="1"/>
  <c r="E433" i="18"/>
  <c r="F433" i="18"/>
  <c r="G433" i="18"/>
  <c r="C434" i="18"/>
  <c r="X434" i="18" s="1"/>
  <c r="D434" i="18"/>
  <c r="Y434" i="18" s="1"/>
  <c r="E434" i="18"/>
  <c r="F434" i="18"/>
  <c r="G434" i="18"/>
  <c r="C435" i="18"/>
  <c r="X435" i="18" s="1"/>
  <c r="D435" i="18"/>
  <c r="Y435" i="18" s="1"/>
  <c r="E435" i="18"/>
  <c r="F435" i="18"/>
  <c r="G435" i="18"/>
  <c r="C436" i="18"/>
  <c r="X436" i="18" s="1"/>
  <c r="D436" i="18"/>
  <c r="Y436" i="18" s="1"/>
  <c r="E436" i="18"/>
  <c r="F436" i="18"/>
  <c r="G436" i="18"/>
  <c r="C437" i="18"/>
  <c r="X437" i="18" s="1"/>
  <c r="D437" i="18"/>
  <c r="Y437" i="18" s="1"/>
  <c r="E437" i="18"/>
  <c r="F437" i="18"/>
  <c r="G437" i="18"/>
  <c r="C438" i="18"/>
  <c r="X438" i="18" s="1"/>
  <c r="D438" i="18"/>
  <c r="Y438" i="18" s="1"/>
  <c r="E438" i="18"/>
  <c r="F438" i="18"/>
  <c r="G438" i="18"/>
  <c r="C439" i="18"/>
  <c r="X439" i="18" s="1"/>
  <c r="D439" i="18"/>
  <c r="Y439" i="18" s="1"/>
  <c r="E439" i="18"/>
  <c r="F439" i="18"/>
  <c r="G439" i="18"/>
  <c r="C440" i="18"/>
  <c r="X440" i="18" s="1"/>
  <c r="D440" i="18"/>
  <c r="Y440" i="18" s="1"/>
  <c r="E440" i="18"/>
  <c r="F440" i="18"/>
  <c r="G440" i="18"/>
  <c r="C441" i="18"/>
  <c r="X441" i="18" s="1"/>
  <c r="D441" i="18"/>
  <c r="Y441" i="18" s="1"/>
  <c r="E441" i="18"/>
  <c r="F441" i="18"/>
  <c r="G441" i="18"/>
  <c r="C442" i="18"/>
  <c r="X442" i="18" s="1"/>
  <c r="D442" i="18"/>
  <c r="Y442" i="18" s="1"/>
  <c r="E442" i="18"/>
  <c r="F442" i="18"/>
  <c r="G442" i="18"/>
  <c r="C443" i="18"/>
  <c r="X443" i="18" s="1"/>
  <c r="D443" i="18"/>
  <c r="Y443" i="18" s="1"/>
  <c r="E443" i="18"/>
  <c r="F443" i="18"/>
  <c r="G443" i="18"/>
  <c r="C444" i="18"/>
  <c r="X444" i="18" s="1"/>
  <c r="D444" i="18"/>
  <c r="Y444" i="18" s="1"/>
  <c r="E444" i="18"/>
  <c r="F444" i="18"/>
  <c r="G444" i="18"/>
  <c r="C445" i="18"/>
  <c r="X445" i="18" s="1"/>
  <c r="D445" i="18"/>
  <c r="Y445" i="18" s="1"/>
  <c r="E445" i="18"/>
  <c r="F445" i="18"/>
  <c r="G445" i="18"/>
  <c r="C446" i="18"/>
  <c r="X446" i="18" s="1"/>
  <c r="D446" i="18"/>
  <c r="Y446" i="18" s="1"/>
  <c r="E446" i="18"/>
  <c r="F446" i="18"/>
  <c r="G446" i="18"/>
  <c r="C447" i="18"/>
  <c r="X447" i="18" s="1"/>
  <c r="D447" i="18"/>
  <c r="Y447" i="18" s="1"/>
  <c r="E447" i="18"/>
  <c r="F447" i="18"/>
  <c r="G447" i="18"/>
  <c r="C448" i="18"/>
  <c r="X448" i="18" s="1"/>
  <c r="D448" i="18"/>
  <c r="Y448" i="18" s="1"/>
  <c r="E448" i="18"/>
  <c r="F448" i="18"/>
  <c r="G448" i="18"/>
  <c r="C449" i="18"/>
  <c r="X449" i="18" s="1"/>
  <c r="D449" i="18"/>
  <c r="Y449" i="18" s="1"/>
  <c r="E449" i="18"/>
  <c r="F449" i="18"/>
  <c r="G449" i="18"/>
  <c r="C450" i="18"/>
  <c r="X450" i="18" s="1"/>
  <c r="D450" i="18"/>
  <c r="Y450" i="18" s="1"/>
  <c r="E450" i="18"/>
  <c r="F450" i="18"/>
  <c r="G450" i="18"/>
  <c r="C451" i="18"/>
  <c r="X451" i="18" s="1"/>
  <c r="D451" i="18"/>
  <c r="Y451" i="18" s="1"/>
  <c r="E451" i="18"/>
  <c r="F451" i="18"/>
  <c r="G451" i="18"/>
  <c r="C452" i="18"/>
  <c r="X452" i="18" s="1"/>
  <c r="D452" i="18"/>
  <c r="Y452" i="18" s="1"/>
  <c r="E452" i="18"/>
  <c r="F452" i="18"/>
  <c r="G452" i="18"/>
  <c r="C453" i="18"/>
  <c r="X453" i="18" s="1"/>
  <c r="D453" i="18"/>
  <c r="Y453" i="18" s="1"/>
  <c r="E453" i="18"/>
  <c r="F453" i="18"/>
  <c r="G453" i="18"/>
  <c r="C454" i="18"/>
  <c r="X454" i="18" s="1"/>
  <c r="D454" i="18"/>
  <c r="Y454" i="18" s="1"/>
  <c r="E454" i="18"/>
  <c r="F454" i="18"/>
  <c r="G454" i="18"/>
  <c r="C455" i="18"/>
  <c r="X455" i="18" s="1"/>
  <c r="D455" i="18"/>
  <c r="Y455" i="18" s="1"/>
  <c r="E455" i="18"/>
  <c r="F455" i="18"/>
  <c r="G455" i="18"/>
  <c r="C456" i="18"/>
  <c r="X456" i="18" s="1"/>
  <c r="D456" i="18"/>
  <c r="Y456" i="18" s="1"/>
  <c r="E456" i="18"/>
  <c r="F456" i="18"/>
  <c r="G456" i="18"/>
  <c r="C457" i="18"/>
  <c r="X457" i="18" s="1"/>
  <c r="D457" i="18"/>
  <c r="Y457" i="18" s="1"/>
  <c r="E457" i="18"/>
  <c r="F457" i="18"/>
  <c r="G457" i="18"/>
  <c r="C458" i="18"/>
  <c r="X458" i="18" s="1"/>
  <c r="D458" i="18"/>
  <c r="Y458" i="18" s="1"/>
  <c r="E458" i="18"/>
  <c r="F458" i="18"/>
  <c r="G458" i="18"/>
  <c r="C459" i="18"/>
  <c r="X459" i="18" s="1"/>
  <c r="D459" i="18"/>
  <c r="Y459" i="18" s="1"/>
  <c r="E459" i="18"/>
  <c r="F459" i="18"/>
  <c r="G459" i="18"/>
  <c r="C460" i="18"/>
  <c r="X460" i="18" s="1"/>
  <c r="D460" i="18"/>
  <c r="Y460" i="18" s="1"/>
  <c r="E460" i="18"/>
  <c r="F460" i="18"/>
  <c r="G460" i="18"/>
  <c r="C461" i="18"/>
  <c r="X461" i="18" s="1"/>
  <c r="D461" i="18"/>
  <c r="Y461" i="18" s="1"/>
  <c r="E461" i="18"/>
  <c r="F461" i="18"/>
  <c r="G461" i="18"/>
  <c r="C462" i="18"/>
  <c r="X462" i="18" s="1"/>
  <c r="D462" i="18"/>
  <c r="Y462" i="18" s="1"/>
  <c r="E462" i="18"/>
  <c r="F462" i="18"/>
  <c r="G462" i="18"/>
  <c r="C463" i="18"/>
  <c r="X463" i="18" s="1"/>
  <c r="D463" i="18"/>
  <c r="Y463" i="18" s="1"/>
  <c r="E463" i="18"/>
  <c r="F463" i="18"/>
  <c r="G463" i="18"/>
  <c r="C464" i="18"/>
  <c r="X464" i="18" s="1"/>
  <c r="D464" i="18"/>
  <c r="Y464" i="18" s="1"/>
  <c r="E464" i="18"/>
  <c r="F464" i="18"/>
  <c r="G464" i="18"/>
  <c r="C465" i="18"/>
  <c r="X465" i="18" s="1"/>
  <c r="D465" i="18"/>
  <c r="Y465" i="18" s="1"/>
  <c r="E465" i="18"/>
  <c r="F465" i="18"/>
  <c r="G465" i="18"/>
  <c r="C466" i="18"/>
  <c r="X466" i="18" s="1"/>
  <c r="D466" i="18"/>
  <c r="Y466" i="18" s="1"/>
  <c r="E466" i="18"/>
  <c r="F466" i="18"/>
  <c r="G466" i="18"/>
  <c r="C467" i="18"/>
  <c r="X467" i="18" s="1"/>
  <c r="D467" i="18"/>
  <c r="Y467" i="18" s="1"/>
  <c r="E467" i="18"/>
  <c r="F467" i="18"/>
  <c r="G467" i="18"/>
  <c r="C468" i="18"/>
  <c r="X468" i="18" s="1"/>
  <c r="D468" i="18"/>
  <c r="Y468" i="18" s="1"/>
  <c r="E468" i="18"/>
  <c r="F468" i="18"/>
  <c r="G468" i="18"/>
  <c r="C469" i="18"/>
  <c r="X469" i="18" s="1"/>
  <c r="D469" i="18"/>
  <c r="Y469" i="18" s="1"/>
  <c r="E469" i="18"/>
  <c r="F469" i="18"/>
  <c r="G469" i="18"/>
  <c r="C470" i="18"/>
  <c r="X470" i="18" s="1"/>
  <c r="D470" i="18"/>
  <c r="Y470" i="18" s="1"/>
  <c r="E470" i="18"/>
  <c r="F470" i="18"/>
  <c r="G470" i="18"/>
  <c r="C471" i="18"/>
  <c r="X471" i="18" s="1"/>
  <c r="D471" i="18"/>
  <c r="Y471" i="18" s="1"/>
  <c r="E471" i="18"/>
  <c r="F471" i="18"/>
  <c r="G471" i="18"/>
  <c r="C472" i="18"/>
  <c r="X472" i="18" s="1"/>
  <c r="D472" i="18"/>
  <c r="Y472" i="18" s="1"/>
  <c r="E472" i="18"/>
  <c r="F472" i="18"/>
  <c r="G472" i="18"/>
  <c r="C473" i="18"/>
  <c r="X473" i="18" s="1"/>
  <c r="D473" i="18"/>
  <c r="Y473" i="18" s="1"/>
  <c r="E473" i="18"/>
  <c r="F473" i="18"/>
  <c r="G473" i="18"/>
  <c r="C474" i="18"/>
  <c r="X474" i="18" s="1"/>
  <c r="D474" i="18"/>
  <c r="Y474" i="18" s="1"/>
  <c r="E474" i="18"/>
  <c r="F474" i="18"/>
  <c r="G474" i="18"/>
  <c r="C475" i="18"/>
  <c r="X475" i="18" s="1"/>
  <c r="D475" i="18"/>
  <c r="Y475" i="18" s="1"/>
  <c r="E475" i="18"/>
  <c r="F475" i="18"/>
  <c r="G475" i="18"/>
  <c r="C476" i="18"/>
  <c r="X476" i="18" s="1"/>
  <c r="D476" i="18"/>
  <c r="E476" i="18"/>
  <c r="F476" i="18"/>
  <c r="G476" i="18"/>
  <c r="C477" i="18"/>
  <c r="X477" i="18" s="1"/>
  <c r="D477" i="18"/>
  <c r="Y477" i="18" s="1"/>
  <c r="E477" i="18"/>
  <c r="F477" i="18"/>
  <c r="G477" i="18"/>
  <c r="C478" i="18"/>
  <c r="X478" i="18" s="1"/>
  <c r="D478" i="18"/>
  <c r="Y478" i="18" s="1"/>
  <c r="E478" i="18"/>
  <c r="F478" i="18"/>
  <c r="G478" i="18"/>
  <c r="C479" i="18"/>
  <c r="X479" i="18" s="1"/>
  <c r="D479" i="18"/>
  <c r="Y479" i="18" s="1"/>
  <c r="E479" i="18"/>
  <c r="F479" i="18"/>
  <c r="G479" i="18"/>
  <c r="C480" i="18"/>
  <c r="X480" i="18" s="1"/>
  <c r="D480" i="18"/>
  <c r="Y480" i="18" s="1"/>
  <c r="E480" i="18"/>
  <c r="F480" i="18"/>
  <c r="G480" i="18"/>
  <c r="C481" i="18"/>
  <c r="D481" i="18"/>
  <c r="Y481" i="18" s="1"/>
  <c r="E481" i="18"/>
  <c r="F481" i="18"/>
  <c r="G481" i="18"/>
  <c r="C482" i="18"/>
  <c r="X482" i="18" s="1"/>
  <c r="D482" i="18"/>
  <c r="Y482" i="18" s="1"/>
  <c r="E482" i="18"/>
  <c r="F482" i="18"/>
  <c r="G482" i="18"/>
  <c r="C483" i="18"/>
  <c r="X483" i="18" s="1"/>
  <c r="D483" i="18"/>
  <c r="Y483" i="18" s="1"/>
  <c r="E483" i="18"/>
  <c r="F483" i="18"/>
  <c r="G483" i="18"/>
  <c r="C484" i="18"/>
  <c r="X484" i="18" s="1"/>
  <c r="D484" i="18"/>
  <c r="Y484" i="18" s="1"/>
  <c r="E484" i="18"/>
  <c r="F484" i="18"/>
  <c r="G484" i="18"/>
  <c r="C485" i="18"/>
  <c r="X485" i="18" s="1"/>
  <c r="D485" i="18"/>
  <c r="Y485" i="18" s="1"/>
  <c r="E485" i="18"/>
  <c r="F485" i="18"/>
  <c r="G485" i="18"/>
  <c r="C486" i="18"/>
  <c r="X486" i="18" s="1"/>
  <c r="D486" i="18"/>
  <c r="Y486" i="18" s="1"/>
  <c r="E486" i="18"/>
  <c r="F486" i="18"/>
  <c r="G486" i="18"/>
  <c r="C487" i="18"/>
  <c r="X487" i="18" s="1"/>
  <c r="D487" i="18"/>
  <c r="Y487" i="18" s="1"/>
  <c r="E487" i="18"/>
  <c r="F487" i="18"/>
  <c r="G487" i="18"/>
  <c r="C488" i="18"/>
  <c r="X488" i="18" s="1"/>
  <c r="D488" i="18"/>
  <c r="Y488" i="18" s="1"/>
  <c r="E488" i="18"/>
  <c r="F488" i="18"/>
  <c r="G488" i="18"/>
  <c r="C489" i="18"/>
  <c r="X489" i="18" s="1"/>
  <c r="D489" i="18"/>
  <c r="Y489" i="18" s="1"/>
  <c r="E489" i="18"/>
  <c r="F489" i="18"/>
  <c r="G489" i="18"/>
  <c r="C490" i="18"/>
  <c r="X490" i="18" s="1"/>
  <c r="D490" i="18"/>
  <c r="Y490" i="18" s="1"/>
  <c r="E490" i="18"/>
  <c r="F490" i="18"/>
  <c r="G490" i="18"/>
  <c r="C491" i="18"/>
  <c r="X491" i="18" s="1"/>
  <c r="D491" i="18"/>
  <c r="Y491" i="18" s="1"/>
  <c r="E491" i="18"/>
  <c r="F491" i="18"/>
  <c r="G491" i="18"/>
  <c r="C492" i="18"/>
  <c r="X492" i="18" s="1"/>
  <c r="D492" i="18"/>
  <c r="Y492" i="18" s="1"/>
  <c r="E492" i="18"/>
  <c r="F492" i="18"/>
  <c r="G492" i="18"/>
  <c r="C493" i="18"/>
  <c r="X493" i="18" s="1"/>
  <c r="D493" i="18"/>
  <c r="Y493" i="18" s="1"/>
  <c r="E493" i="18"/>
  <c r="F493" i="18"/>
  <c r="G493" i="18"/>
  <c r="C494" i="18"/>
  <c r="X494" i="18" s="1"/>
  <c r="D494" i="18"/>
  <c r="Y494" i="18" s="1"/>
  <c r="E494" i="18"/>
  <c r="F494" i="18"/>
  <c r="G494" i="18"/>
  <c r="C495" i="18"/>
  <c r="X495" i="18" s="1"/>
  <c r="D495" i="18"/>
  <c r="Y495" i="18" s="1"/>
  <c r="E495" i="18"/>
  <c r="F495" i="18"/>
  <c r="G495" i="18"/>
  <c r="C496" i="18"/>
  <c r="X496" i="18" s="1"/>
  <c r="D496" i="18"/>
  <c r="Y496" i="18" s="1"/>
  <c r="E496" i="18"/>
  <c r="F496" i="18"/>
  <c r="G496" i="18"/>
  <c r="C497" i="18"/>
  <c r="X497" i="18" s="1"/>
  <c r="D497" i="18"/>
  <c r="Y497" i="18" s="1"/>
  <c r="E497" i="18"/>
  <c r="F497" i="18"/>
  <c r="G497" i="18"/>
  <c r="C498" i="18"/>
  <c r="X498" i="18" s="1"/>
  <c r="D498" i="18"/>
  <c r="Y498" i="18" s="1"/>
  <c r="E498" i="18"/>
  <c r="F498" i="18"/>
  <c r="G498" i="18"/>
  <c r="C499" i="18"/>
  <c r="X499" i="18" s="1"/>
  <c r="D499" i="18"/>
  <c r="Y499" i="18" s="1"/>
  <c r="E499" i="18"/>
  <c r="F499" i="18"/>
  <c r="G499" i="18"/>
  <c r="C500" i="18"/>
  <c r="X500" i="18" s="1"/>
  <c r="D500" i="18"/>
  <c r="Y500" i="18" s="1"/>
  <c r="E500" i="18"/>
  <c r="F500" i="18"/>
  <c r="G500" i="18"/>
  <c r="C501" i="18"/>
  <c r="X501" i="18" s="1"/>
  <c r="D501" i="18"/>
  <c r="Y501" i="18" s="1"/>
  <c r="E501" i="18"/>
  <c r="F501" i="18"/>
  <c r="G501" i="18"/>
  <c r="C502" i="18"/>
  <c r="X502" i="18" s="1"/>
  <c r="D502" i="18"/>
  <c r="Y502" i="18" s="1"/>
  <c r="E502" i="18"/>
  <c r="F502" i="18"/>
  <c r="G502" i="18"/>
  <c r="C503" i="18"/>
  <c r="X503" i="18" s="1"/>
  <c r="D503" i="18"/>
  <c r="Y503" i="18" s="1"/>
  <c r="E503" i="18"/>
  <c r="F503" i="18"/>
  <c r="G503" i="18"/>
  <c r="C504" i="18"/>
  <c r="X504" i="18" s="1"/>
  <c r="D504" i="18"/>
  <c r="Y504" i="18" s="1"/>
  <c r="E504" i="18"/>
  <c r="F504" i="18"/>
  <c r="G504" i="18"/>
  <c r="C505" i="18"/>
  <c r="X505" i="18" s="1"/>
  <c r="D505" i="18"/>
  <c r="Y505" i="18" s="1"/>
  <c r="E505" i="18"/>
  <c r="F505" i="18"/>
  <c r="G505" i="18"/>
  <c r="C506" i="18"/>
  <c r="X506" i="18" s="1"/>
  <c r="D506" i="18"/>
  <c r="Y506" i="18" s="1"/>
  <c r="E506" i="18"/>
  <c r="F506" i="18"/>
  <c r="G506" i="18"/>
  <c r="C507" i="18"/>
  <c r="X507" i="18" s="1"/>
  <c r="D507" i="18"/>
  <c r="Y507" i="18" s="1"/>
  <c r="E507" i="18"/>
  <c r="F507" i="18"/>
  <c r="G507" i="18"/>
  <c r="C508" i="18"/>
  <c r="X508" i="18" s="1"/>
  <c r="D508" i="18"/>
  <c r="Y508" i="18" s="1"/>
  <c r="E508" i="18"/>
  <c r="F508" i="18"/>
  <c r="G508" i="18"/>
  <c r="C509" i="18"/>
  <c r="X509" i="18" s="1"/>
  <c r="D509" i="18"/>
  <c r="Y509" i="18" s="1"/>
  <c r="E509" i="18"/>
  <c r="F509" i="18"/>
  <c r="G509" i="18"/>
  <c r="C510" i="18"/>
  <c r="X510" i="18" s="1"/>
  <c r="D510" i="18"/>
  <c r="Y510" i="18" s="1"/>
  <c r="E510" i="18"/>
  <c r="F510" i="18"/>
  <c r="G510" i="18"/>
  <c r="C511" i="18"/>
  <c r="X511" i="18" s="1"/>
  <c r="D511" i="18"/>
  <c r="Y511" i="18" s="1"/>
  <c r="E511" i="18"/>
  <c r="F511" i="18"/>
  <c r="G511" i="18"/>
  <c r="C512" i="18"/>
  <c r="X512" i="18" s="1"/>
  <c r="D512" i="18"/>
  <c r="Y512" i="18" s="1"/>
  <c r="E512" i="18"/>
  <c r="F512" i="18"/>
  <c r="G512" i="18"/>
  <c r="C513" i="18"/>
  <c r="X513" i="18" s="1"/>
  <c r="D513" i="18"/>
  <c r="Y513" i="18" s="1"/>
  <c r="E513" i="18"/>
  <c r="F513" i="18"/>
  <c r="G513" i="18"/>
  <c r="C514" i="18"/>
  <c r="X514" i="18" s="1"/>
  <c r="D514" i="18"/>
  <c r="Y514" i="18" s="1"/>
  <c r="E514" i="18"/>
  <c r="F514" i="18"/>
  <c r="G514" i="18"/>
  <c r="C515" i="18"/>
  <c r="X515" i="18" s="1"/>
  <c r="D515" i="18"/>
  <c r="Y515" i="18" s="1"/>
  <c r="E515" i="18"/>
  <c r="F515" i="18"/>
  <c r="G515" i="18"/>
  <c r="C516" i="18"/>
  <c r="X516" i="18" s="1"/>
  <c r="D516" i="18"/>
  <c r="Y516" i="18" s="1"/>
  <c r="E516" i="18"/>
  <c r="F516" i="18"/>
  <c r="G516" i="18"/>
  <c r="C517" i="18"/>
  <c r="X517" i="18" s="1"/>
  <c r="D517" i="18"/>
  <c r="Y517" i="18" s="1"/>
  <c r="E517" i="18"/>
  <c r="F517" i="18"/>
  <c r="G517" i="18"/>
  <c r="C518" i="18"/>
  <c r="X518" i="18" s="1"/>
  <c r="D518" i="18"/>
  <c r="Y518" i="18" s="1"/>
  <c r="E518" i="18"/>
  <c r="F518" i="18"/>
  <c r="G518" i="18"/>
  <c r="C519" i="18"/>
  <c r="X519" i="18" s="1"/>
  <c r="D519" i="18"/>
  <c r="Y519" i="18" s="1"/>
  <c r="E519" i="18"/>
  <c r="F519" i="18"/>
  <c r="G519" i="18"/>
  <c r="C520" i="18"/>
  <c r="X520" i="18" s="1"/>
  <c r="D520" i="18"/>
  <c r="Y520" i="18" s="1"/>
  <c r="E520" i="18"/>
  <c r="F520" i="18"/>
  <c r="G520" i="18"/>
  <c r="C521" i="18"/>
  <c r="X521" i="18" s="1"/>
  <c r="D521" i="18"/>
  <c r="Y521" i="18" s="1"/>
  <c r="E521" i="18"/>
  <c r="F521" i="18"/>
  <c r="G521" i="18"/>
  <c r="C522" i="18"/>
  <c r="X522" i="18" s="1"/>
  <c r="D522" i="18"/>
  <c r="Y522" i="18" s="1"/>
  <c r="E522" i="18"/>
  <c r="F522" i="18"/>
  <c r="G522" i="18"/>
  <c r="C523" i="18"/>
  <c r="X523" i="18" s="1"/>
  <c r="D523" i="18"/>
  <c r="Y523" i="18" s="1"/>
  <c r="E523" i="18"/>
  <c r="F523" i="18"/>
  <c r="G523" i="18"/>
  <c r="C524" i="18"/>
  <c r="X524" i="18" s="1"/>
  <c r="D524" i="18"/>
  <c r="Y524" i="18" s="1"/>
  <c r="E524" i="18"/>
  <c r="F524" i="18"/>
  <c r="G524" i="18"/>
  <c r="C525" i="18"/>
  <c r="X525" i="18" s="1"/>
  <c r="D525" i="18"/>
  <c r="Y525" i="18" s="1"/>
  <c r="E525" i="18"/>
  <c r="F525" i="18"/>
  <c r="G525" i="18"/>
  <c r="C526" i="18"/>
  <c r="X526" i="18" s="1"/>
  <c r="D526" i="18"/>
  <c r="Y526" i="18" s="1"/>
  <c r="E526" i="18"/>
  <c r="F526" i="18"/>
  <c r="G526" i="18"/>
  <c r="C527" i="18"/>
  <c r="X527" i="18" s="1"/>
  <c r="D527" i="18"/>
  <c r="Y527" i="18" s="1"/>
  <c r="E527" i="18"/>
  <c r="F527" i="18"/>
  <c r="G527" i="18"/>
  <c r="C528" i="18"/>
  <c r="X528" i="18" s="1"/>
  <c r="D528" i="18"/>
  <c r="Y528" i="18" s="1"/>
  <c r="E528" i="18"/>
  <c r="F528" i="18"/>
  <c r="G528" i="18"/>
  <c r="C529" i="18"/>
  <c r="X529" i="18" s="1"/>
  <c r="D529" i="18"/>
  <c r="Y529" i="18" s="1"/>
  <c r="E529" i="18"/>
  <c r="F529" i="18"/>
  <c r="G529" i="18"/>
  <c r="C530" i="18"/>
  <c r="X530" i="18" s="1"/>
  <c r="D530" i="18"/>
  <c r="Y530" i="18" s="1"/>
  <c r="E530" i="18"/>
  <c r="F530" i="18"/>
  <c r="G530" i="18"/>
  <c r="C531" i="18"/>
  <c r="X531" i="18" s="1"/>
  <c r="D531" i="18"/>
  <c r="Y531" i="18" s="1"/>
  <c r="E531" i="18"/>
  <c r="F531" i="18"/>
  <c r="G531" i="18"/>
  <c r="C532" i="18"/>
  <c r="X532" i="18" s="1"/>
  <c r="D532" i="18"/>
  <c r="Y532" i="18" s="1"/>
  <c r="E532" i="18"/>
  <c r="F532" i="18"/>
  <c r="G532" i="18"/>
  <c r="C533" i="18"/>
  <c r="X533" i="18" s="1"/>
  <c r="D533" i="18"/>
  <c r="Y533" i="18" s="1"/>
  <c r="E533" i="18"/>
  <c r="F533" i="18"/>
  <c r="G533" i="18"/>
  <c r="C534" i="18"/>
  <c r="X534" i="18" s="1"/>
  <c r="D534" i="18"/>
  <c r="Y534" i="18" s="1"/>
  <c r="E534" i="18"/>
  <c r="F534" i="18"/>
  <c r="G534" i="18"/>
  <c r="C535" i="18"/>
  <c r="X535" i="18" s="1"/>
  <c r="D535" i="18"/>
  <c r="Y535" i="18" s="1"/>
  <c r="E535" i="18"/>
  <c r="F535" i="18"/>
  <c r="G535" i="18"/>
  <c r="C536" i="18"/>
  <c r="X536" i="18" s="1"/>
  <c r="D536" i="18"/>
  <c r="Y536" i="18" s="1"/>
  <c r="E536" i="18"/>
  <c r="F536" i="18"/>
  <c r="G536" i="18"/>
  <c r="C537" i="18"/>
  <c r="X537" i="18" s="1"/>
  <c r="D537" i="18"/>
  <c r="Y537" i="18" s="1"/>
  <c r="E537" i="18"/>
  <c r="F537" i="18"/>
  <c r="G537" i="18"/>
  <c r="C538" i="18"/>
  <c r="X538" i="18" s="1"/>
  <c r="D538" i="18"/>
  <c r="Y538" i="18" s="1"/>
  <c r="E538" i="18"/>
  <c r="F538" i="18"/>
  <c r="G538" i="18"/>
  <c r="C539" i="18"/>
  <c r="X539" i="18" s="1"/>
  <c r="D539" i="18"/>
  <c r="Y539" i="18" s="1"/>
  <c r="E539" i="18"/>
  <c r="F539" i="18"/>
  <c r="G539" i="18"/>
  <c r="C540" i="18"/>
  <c r="X540" i="18" s="1"/>
  <c r="D540" i="18"/>
  <c r="Y540" i="18" s="1"/>
  <c r="E540" i="18"/>
  <c r="F540" i="18"/>
  <c r="G540" i="18"/>
  <c r="C541" i="18"/>
  <c r="X541" i="18" s="1"/>
  <c r="D541" i="18"/>
  <c r="Y541" i="18" s="1"/>
  <c r="E541" i="18"/>
  <c r="F541" i="18"/>
  <c r="G541" i="18"/>
  <c r="C542" i="18"/>
  <c r="X542" i="18" s="1"/>
  <c r="D542" i="18"/>
  <c r="Y542" i="18" s="1"/>
  <c r="E542" i="18"/>
  <c r="F542" i="18"/>
  <c r="G542" i="18"/>
  <c r="C543" i="18"/>
  <c r="X543" i="18" s="1"/>
  <c r="D543" i="18"/>
  <c r="Y543" i="18" s="1"/>
  <c r="E543" i="18"/>
  <c r="F543" i="18"/>
  <c r="G543" i="18"/>
  <c r="C544" i="18"/>
  <c r="X544" i="18" s="1"/>
  <c r="D544" i="18"/>
  <c r="Y544" i="18" s="1"/>
  <c r="E544" i="18"/>
  <c r="F544" i="18"/>
  <c r="G544" i="18"/>
  <c r="C545" i="18"/>
  <c r="X545" i="18" s="1"/>
  <c r="D545" i="18"/>
  <c r="Y545" i="18" s="1"/>
  <c r="E545" i="18"/>
  <c r="F545" i="18"/>
  <c r="G545" i="18"/>
  <c r="C546" i="18"/>
  <c r="X546" i="18" s="1"/>
  <c r="D546" i="18"/>
  <c r="Y546" i="18" s="1"/>
  <c r="E546" i="18"/>
  <c r="F546" i="18"/>
  <c r="G546" i="18"/>
  <c r="C547" i="18"/>
  <c r="X547" i="18" s="1"/>
  <c r="D547" i="18"/>
  <c r="Y547" i="18" s="1"/>
  <c r="E547" i="18"/>
  <c r="F547" i="18"/>
  <c r="G547" i="18"/>
  <c r="C548" i="18"/>
  <c r="X548" i="18" s="1"/>
  <c r="D548" i="18"/>
  <c r="Y548" i="18" s="1"/>
  <c r="E548" i="18"/>
  <c r="F548" i="18"/>
  <c r="G548" i="18"/>
  <c r="C549" i="18"/>
  <c r="X549" i="18" s="1"/>
  <c r="D549" i="18"/>
  <c r="Y549" i="18" s="1"/>
  <c r="E549" i="18"/>
  <c r="F549" i="18"/>
  <c r="G549" i="18"/>
  <c r="C550" i="18"/>
  <c r="X550" i="18" s="1"/>
  <c r="D550" i="18"/>
  <c r="Y550" i="18" s="1"/>
  <c r="E550" i="18"/>
  <c r="F550" i="18"/>
  <c r="G550" i="18"/>
  <c r="C551" i="18"/>
  <c r="X551" i="18" s="1"/>
  <c r="D551" i="18"/>
  <c r="Y551" i="18" s="1"/>
  <c r="E551" i="18"/>
  <c r="F551" i="18"/>
  <c r="G551" i="18"/>
  <c r="C552" i="18"/>
  <c r="X552" i="18" s="1"/>
  <c r="D552" i="18"/>
  <c r="Y552" i="18" s="1"/>
  <c r="E552" i="18"/>
  <c r="F552" i="18"/>
  <c r="G552" i="18"/>
  <c r="C553" i="18"/>
  <c r="X553" i="18" s="1"/>
  <c r="D553" i="18"/>
  <c r="Y553" i="18" s="1"/>
  <c r="E553" i="18"/>
  <c r="F553" i="18"/>
  <c r="G553" i="18"/>
  <c r="C554" i="18"/>
  <c r="X554" i="18" s="1"/>
  <c r="D554" i="18"/>
  <c r="Y554" i="18" s="1"/>
  <c r="E554" i="18"/>
  <c r="F554" i="18"/>
  <c r="G554" i="18"/>
  <c r="C555" i="18"/>
  <c r="X555" i="18" s="1"/>
  <c r="D555" i="18"/>
  <c r="E555" i="18"/>
  <c r="F555" i="18"/>
  <c r="G555" i="18"/>
  <c r="C556" i="18"/>
  <c r="X556" i="18" s="1"/>
  <c r="D556" i="18"/>
  <c r="Y556" i="18" s="1"/>
  <c r="E556" i="18"/>
  <c r="F556" i="18"/>
  <c r="G556" i="18"/>
  <c r="C557" i="18"/>
  <c r="X557" i="18" s="1"/>
  <c r="D557" i="18"/>
  <c r="Y557" i="18" s="1"/>
  <c r="E557" i="18"/>
  <c r="F557" i="18"/>
  <c r="G557" i="18"/>
  <c r="C558" i="18"/>
  <c r="X558" i="18" s="1"/>
  <c r="D558" i="18"/>
  <c r="Y558" i="18" s="1"/>
  <c r="E558" i="18"/>
  <c r="F558" i="18"/>
  <c r="G558" i="18"/>
  <c r="C559" i="18"/>
  <c r="X559" i="18" s="1"/>
  <c r="D559" i="18"/>
  <c r="Y559" i="18" s="1"/>
  <c r="E559" i="18"/>
  <c r="F559" i="18"/>
  <c r="G559" i="18"/>
  <c r="C560" i="18"/>
  <c r="X560" i="18" s="1"/>
  <c r="D560" i="18"/>
  <c r="Y560" i="18" s="1"/>
  <c r="E560" i="18"/>
  <c r="F560" i="18"/>
  <c r="G560" i="18"/>
  <c r="C561" i="18"/>
  <c r="X561" i="18" s="1"/>
  <c r="D561" i="18"/>
  <c r="Y561" i="18" s="1"/>
  <c r="E561" i="18"/>
  <c r="F561" i="18"/>
  <c r="G561" i="18"/>
  <c r="C562" i="18"/>
  <c r="X562" i="18" s="1"/>
  <c r="D562" i="18"/>
  <c r="Y562" i="18" s="1"/>
  <c r="E562" i="18"/>
  <c r="F562" i="18"/>
  <c r="G562" i="18"/>
  <c r="C563" i="18"/>
  <c r="X563" i="18" s="1"/>
  <c r="D563" i="18"/>
  <c r="Y563" i="18" s="1"/>
  <c r="E563" i="18"/>
  <c r="F563" i="18"/>
  <c r="G563" i="18"/>
  <c r="C564" i="18"/>
  <c r="X564" i="18" s="1"/>
  <c r="D564" i="18"/>
  <c r="Y564" i="18" s="1"/>
  <c r="E564" i="18"/>
  <c r="F564" i="18"/>
  <c r="G564" i="18"/>
  <c r="C565" i="18"/>
  <c r="X565" i="18" s="1"/>
  <c r="D565" i="18"/>
  <c r="Y565" i="18" s="1"/>
  <c r="E565" i="18"/>
  <c r="F565" i="18"/>
  <c r="G565" i="18"/>
  <c r="C566" i="18"/>
  <c r="X566" i="18" s="1"/>
  <c r="D566" i="18"/>
  <c r="Y566" i="18" s="1"/>
  <c r="E566" i="18"/>
  <c r="F566" i="18"/>
  <c r="G566" i="18"/>
  <c r="C567" i="18"/>
  <c r="X567" i="18" s="1"/>
  <c r="D567" i="18"/>
  <c r="Y567" i="18" s="1"/>
  <c r="E567" i="18"/>
  <c r="F567" i="18"/>
  <c r="G567" i="18"/>
  <c r="C568" i="18"/>
  <c r="X568" i="18" s="1"/>
  <c r="D568" i="18"/>
  <c r="Y568" i="18" s="1"/>
  <c r="E568" i="18"/>
  <c r="F568" i="18"/>
  <c r="G568" i="18"/>
  <c r="C569" i="18"/>
  <c r="X569" i="18" s="1"/>
  <c r="D569" i="18"/>
  <c r="Y569" i="18" s="1"/>
  <c r="E569" i="18"/>
  <c r="F569" i="18"/>
  <c r="G569" i="18"/>
  <c r="C570" i="18"/>
  <c r="X570" i="18" s="1"/>
  <c r="D570" i="18"/>
  <c r="Y570" i="18" s="1"/>
  <c r="E570" i="18"/>
  <c r="F570" i="18"/>
  <c r="G570" i="18"/>
  <c r="C571" i="18"/>
  <c r="X571" i="18" s="1"/>
  <c r="D571" i="18"/>
  <c r="Y571" i="18" s="1"/>
  <c r="E571" i="18"/>
  <c r="F571" i="18"/>
  <c r="G571" i="18"/>
  <c r="C572" i="18"/>
  <c r="X572" i="18" s="1"/>
  <c r="D572" i="18"/>
  <c r="Y572" i="18" s="1"/>
  <c r="E572" i="18"/>
  <c r="F572" i="18"/>
  <c r="G572" i="18"/>
  <c r="C573" i="18"/>
  <c r="X573" i="18" s="1"/>
  <c r="D573" i="18"/>
  <c r="Y573" i="18" s="1"/>
  <c r="E573" i="18"/>
  <c r="F573" i="18"/>
  <c r="G573" i="18"/>
  <c r="C574" i="18"/>
  <c r="X574" i="18" s="1"/>
  <c r="D574" i="18"/>
  <c r="Y574" i="18" s="1"/>
  <c r="E574" i="18"/>
  <c r="F574" i="18"/>
  <c r="G574" i="18"/>
  <c r="C575" i="18"/>
  <c r="X575" i="18" s="1"/>
  <c r="D575" i="18"/>
  <c r="Y575" i="18" s="1"/>
  <c r="E575" i="18"/>
  <c r="F575" i="18"/>
  <c r="G575" i="18"/>
  <c r="C576" i="18"/>
  <c r="X576" i="18" s="1"/>
  <c r="D576" i="18"/>
  <c r="Y576" i="18" s="1"/>
  <c r="E576" i="18"/>
  <c r="F576" i="18"/>
  <c r="G576" i="18"/>
  <c r="C577" i="18"/>
  <c r="X577" i="18" s="1"/>
  <c r="D577" i="18"/>
  <c r="Y577" i="18" s="1"/>
  <c r="E577" i="18"/>
  <c r="F577" i="18"/>
  <c r="G577" i="18"/>
  <c r="C578" i="18"/>
  <c r="X578" i="18" s="1"/>
  <c r="D578" i="18"/>
  <c r="Y578" i="18" s="1"/>
  <c r="E578" i="18"/>
  <c r="F578" i="18"/>
  <c r="G578" i="18"/>
  <c r="C579" i="18"/>
  <c r="X579" i="18" s="1"/>
  <c r="D579" i="18"/>
  <c r="Y579" i="18" s="1"/>
  <c r="E579" i="18"/>
  <c r="F579" i="18"/>
  <c r="G579" i="18"/>
  <c r="C580" i="18"/>
  <c r="X580" i="18" s="1"/>
  <c r="D580" i="18"/>
  <c r="Y580" i="18" s="1"/>
  <c r="E580" i="18"/>
  <c r="F580" i="18"/>
  <c r="G580" i="18"/>
  <c r="C581" i="18"/>
  <c r="X581" i="18" s="1"/>
  <c r="D581" i="18"/>
  <c r="Y581" i="18" s="1"/>
  <c r="E581" i="18"/>
  <c r="F581" i="18"/>
  <c r="G581" i="18"/>
  <c r="C582" i="18"/>
  <c r="X582" i="18" s="1"/>
  <c r="D582" i="18"/>
  <c r="Y582" i="18" s="1"/>
  <c r="E582" i="18"/>
  <c r="F582" i="18"/>
  <c r="G582" i="18"/>
  <c r="C583" i="18"/>
  <c r="X583" i="18" s="1"/>
  <c r="D583" i="18"/>
  <c r="Y583" i="18" s="1"/>
  <c r="E583" i="18"/>
  <c r="F583" i="18"/>
  <c r="G583" i="18"/>
  <c r="C584" i="18"/>
  <c r="X584" i="18" s="1"/>
  <c r="D584" i="18"/>
  <c r="Y584" i="18" s="1"/>
  <c r="E584" i="18"/>
  <c r="F584" i="18"/>
  <c r="G584" i="18"/>
  <c r="C585" i="18"/>
  <c r="X585" i="18" s="1"/>
  <c r="D585" i="18"/>
  <c r="Y585" i="18" s="1"/>
  <c r="E585" i="18"/>
  <c r="F585" i="18"/>
  <c r="G585" i="18"/>
  <c r="C586" i="18"/>
  <c r="X586" i="18" s="1"/>
  <c r="D586" i="18"/>
  <c r="Y586" i="18" s="1"/>
  <c r="E586" i="18"/>
  <c r="F586" i="18"/>
  <c r="G586" i="18"/>
  <c r="C587" i="18"/>
  <c r="X587" i="18" s="1"/>
  <c r="D587" i="18"/>
  <c r="Y587" i="18" s="1"/>
  <c r="E587" i="18"/>
  <c r="F587" i="18"/>
  <c r="G587" i="18"/>
  <c r="C588" i="18"/>
  <c r="X588" i="18" s="1"/>
  <c r="D588" i="18"/>
  <c r="Y588" i="18" s="1"/>
  <c r="E588" i="18"/>
  <c r="F588" i="18"/>
  <c r="G588" i="18"/>
  <c r="C589" i="18"/>
  <c r="X589" i="18" s="1"/>
  <c r="D589" i="18"/>
  <c r="Y589" i="18" s="1"/>
  <c r="E589" i="18"/>
  <c r="F589" i="18"/>
  <c r="G589" i="18"/>
  <c r="C590" i="18"/>
  <c r="X590" i="18" s="1"/>
  <c r="D590" i="18"/>
  <c r="Y590" i="18" s="1"/>
  <c r="E590" i="18"/>
  <c r="F590" i="18"/>
  <c r="G590" i="18"/>
  <c r="C591" i="18"/>
  <c r="X591" i="18" s="1"/>
  <c r="D591" i="18"/>
  <c r="Y591" i="18" s="1"/>
  <c r="E591" i="18"/>
  <c r="F591" i="18"/>
  <c r="G591" i="18"/>
  <c r="C592" i="18"/>
  <c r="X592" i="18" s="1"/>
  <c r="D592" i="18"/>
  <c r="Y592" i="18" s="1"/>
  <c r="E592" i="18"/>
  <c r="F592" i="18"/>
  <c r="G592" i="18"/>
  <c r="C593" i="18"/>
  <c r="X593" i="18" s="1"/>
  <c r="D593" i="18"/>
  <c r="Y593" i="18" s="1"/>
  <c r="E593" i="18"/>
  <c r="F593" i="18"/>
  <c r="G593" i="18"/>
  <c r="C594" i="18"/>
  <c r="X594" i="18" s="1"/>
  <c r="D594" i="18"/>
  <c r="Y594" i="18" s="1"/>
  <c r="E594" i="18"/>
  <c r="F594" i="18"/>
  <c r="G594" i="18"/>
  <c r="C595" i="18"/>
  <c r="X595" i="18" s="1"/>
  <c r="D595" i="18"/>
  <c r="Y595" i="18" s="1"/>
  <c r="E595" i="18"/>
  <c r="F595" i="18"/>
  <c r="G595" i="18"/>
  <c r="C596" i="18"/>
  <c r="X596" i="18" s="1"/>
  <c r="D596" i="18"/>
  <c r="Y596" i="18" s="1"/>
  <c r="E596" i="18"/>
  <c r="F596" i="18"/>
  <c r="G596" i="18"/>
  <c r="C597" i="18"/>
  <c r="X597" i="18" s="1"/>
  <c r="D597" i="18"/>
  <c r="Y597" i="18" s="1"/>
  <c r="E597" i="18"/>
  <c r="F597" i="18"/>
  <c r="G597" i="18"/>
  <c r="C598" i="18"/>
  <c r="X598" i="18" s="1"/>
  <c r="D598" i="18"/>
  <c r="Y598" i="18" s="1"/>
  <c r="E598" i="18"/>
  <c r="F598" i="18"/>
  <c r="G598" i="18"/>
  <c r="C599" i="18"/>
  <c r="X599" i="18" s="1"/>
  <c r="D599" i="18"/>
  <c r="Y599" i="18" s="1"/>
  <c r="E599" i="18"/>
  <c r="F599" i="18"/>
  <c r="G599" i="18"/>
  <c r="C600" i="18"/>
  <c r="X600" i="18" s="1"/>
  <c r="D600" i="18"/>
  <c r="Y600" i="18" s="1"/>
  <c r="E600" i="18"/>
  <c r="F600" i="18"/>
  <c r="G600" i="18"/>
  <c r="C601" i="18"/>
  <c r="X601" i="18" s="1"/>
  <c r="D601" i="18"/>
  <c r="Y601" i="18" s="1"/>
  <c r="E601" i="18"/>
  <c r="F601" i="18"/>
  <c r="G601" i="18"/>
  <c r="C602" i="18"/>
  <c r="X602" i="18" s="1"/>
  <c r="D602" i="18"/>
  <c r="Y602" i="18" s="1"/>
  <c r="E602" i="18"/>
  <c r="F602" i="18"/>
  <c r="G602" i="18"/>
  <c r="C603" i="18"/>
  <c r="X603" i="18" s="1"/>
  <c r="D603" i="18"/>
  <c r="Y603" i="18" s="1"/>
  <c r="E603" i="18"/>
  <c r="F603" i="18"/>
  <c r="G603" i="18"/>
  <c r="C604" i="18"/>
  <c r="X604" i="18" s="1"/>
  <c r="D604" i="18"/>
  <c r="Y604" i="18" s="1"/>
  <c r="E604" i="18"/>
  <c r="F604" i="18"/>
  <c r="G604" i="18"/>
  <c r="C605" i="18"/>
  <c r="X605" i="18" s="1"/>
  <c r="D605" i="18"/>
  <c r="Y605" i="18" s="1"/>
  <c r="E605" i="18"/>
  <c r="F605" i="18"/>
  <c r="G605" i="18"/>
  <c r="C606" i="18"/>
  <c r="X606" i="18" s="1"/>
  <c r="D606" i="18"/>
  <c r="Y606" i="18" s="1"/>
  <c r="E606" i="18"/>
  <c r="F606" i="18"/>
  <c r="G606" i="18"/>
  <c r="C607" i="18"/>
  <c r="X607" i="18" s="1"/>
  <c r="D607" i="18"/>
  <c r="Y607" i="18" s="1"/>
  <c r="E607" i="18"/>
  <c r="F607" i="18"/>
  <c r="G607" i="18"/>
  <c r="C608" i="18"/>
  <c r="X608" i="18" s="1"/>
  <c r="D608" i="18"/>
  <c r="Y608" i="18" s="1"/>
  <c r="E608" i="18"/>
  <c r="F608" i="18"/>
  <c r="G608" i="18"/>
  <c r="C609" i="18"/>
  <c r="X609" i="18" s="1"/>
  <c r="D609" i="18"/>
  <c r="Y609" i="18" s="1"/>
  <c r="E609" i="18"/>
  <c r="F609" i="18"/>
  <c r="G609" i="18"/>
  <c r="C610" i="18"/>
  <c r="X610" i="18" s="1"/>
  <c r="D610" i="18"/>
  <c r="Y610" i="18" s="1"/>
  <c r="E610" i="18"/>
  <c r="F610" i="18"/>
  <c r="G610" i="18"/>
  <c r="C611" i="18"/>
  <c r="X611" i="18" s="1"/>
  <c r="D611" i="18"/>
  <c r="Y611" i="18" s="1"/>
  <c r="E611" i="18"/>
  <c r="F611" i="18"/>
  <c r="G611" i="18"/>
  <c r="C612" i="18"/>
  <c r="X612" i="18" s="1"/>
  <c r="D612" i="18"/>
  <c r="Y612" i="18" s="1"/>
  <c r="E612" i="18"/>
  <c r="F612" i="18"/>
  <c r="G612" i="18"/>
  <c r="C613" i="18"/>
  <c r="X613" i="18" s="1"/>
  <c r="D613" i="18"/>
  <c r="Y613" i="18" s="1"/>
  <c r="E613" i="18"/>
  <c r="F613" i="18"/>
  <c r="G613" i="18"/>
  <c r="C614" i="18"/>
  <c r="X614" i="18" s="1"/>
  <c r="D614" i="18"/>
  <c r="Y614" i="18" s="1"/>
  <c r="E614" i="18"/>
  <c r="F614" i="18"/>
  <c r="G614" i="18"/>
  <c r="C615" i="18"/>
  <c r="X615" i="18" s="1"/>
  <c r="D615" i="18"/>
  <c r="Y615" i="18" s="1"/>
  <c r="E615" i="18"/>
  <c r="F615" i="18"/>
  <c r="G615" i="18"/>
  <c r="C616" i="18"/>
  <c r="X616" i="18" s="1"/>
  <c r="D616" i="18"/>
  <c r="Y616" i="18" s="1"/>
  <c r="E616" i="18"/>
  <c r="F616" i="18"/>
  <c r="G616" i="18"/>
  <c r="C617" i="18"/>
  <c r="X617" i="18" s="1"/>
  <c r="D617" i="18"/>
  <c r="Y617" i="18" s="1"/>
  <c r="E617" i="18"/>
  <c r="F617" i="18"/>
  <c r="G617" i="18"/>
  <c r="C618" i="18"/>
  <c r="X618" i="18" s="1"/>
  <c r="D618" i="18"/>
  <c r="Y618" i="18" s="1"/>
  <c r="E618" i="18"/>
  <c r="F618" i="18"/>
  <c r="G618" i="18"/>
  <c r="C619" i="18"/>
  <c r="X619" i="18" s="1"/>
  <c r="D619" i="18"/>
  <c r="E619" i="18"/>
  <c r="F619" i="18"/>
  <c r="G619" i="18"/>
  <c r="C620" i="18"/>
  <c r="X620" i="18" s="1"/>
  <c r="D620" i="18"/>
  <c r="Y620" i="18" s="1"/>
  <c r="E620" i="18"/>
  <c r="F620" i="18"/>
  <c r="G620" i="18"/>
  <c r="C621" i="18"/>
  <c r="X621" i="18" s="1"/>
  <c r="D621" i="18"/>
  <c r="Y621" i="18" s="1"/>
  <c r="E621" i="18"/>
  <c r="F621" i="18"/>
  <c r="G621" i="18"/>
  <c r="C622" i="18"/>
  <c r="X622" i="18" s="1"/>
  <c r="D622" i="18"/>
  <c r="Y622" i="18" s="1"/>
  <c r="E622" i="18"/>
  <c r="F622" i="18"/>
  <c r="G622" i="18"/>
  <c r="C623" i="18"/>
  <c r="X623" i="18" s="1"/>
  <c r="D623" i="18"/>
  <c r="Y623" i="18" s="1"/>
  <c r="E623" i="18"/>
  <c r="F623" i="18"/>
  <c r="G623" i="18"/>
  <c r="C624" i="18"/>
  <c r="X624" i="18" s="1"/>
  <c r="D624" i="18"/>
  <c r="Y624" i="18" s="1"/>
  <c r="E624" i="18"/>
  <c r="F624" i="18"/>
  <c r="G624" i="18"/>
  <c r="C625" i="18"/>
  <c r="X625" i="18" s="1"/>
  <c r="D625" i="18"/>
  <c r="Y625" i="18" s="1"/>
  <c r="E625" i="18"/>
  <c r="F625" i="18"/>
  <c r="G625" i="18"/>
  <c r="C626" i="18"/>
  <c r="X626" i="18" s="1"/>
  <c r="D626" i="18"/>
  <c r="Y626" i="18" s="1"/>
  <c r="E626" i="18"/>
  <c r="F626" i="18"/>
  <c r="G626" i="18"/>
  <c r="C627" i="18"/>
  <c r="X627" i="18" s="1"/>
  <c r="D627" i="18"/>
  <c r="Y627" i="18" s="1"/>
  <c r="E627" i="18"/>
  <c r="F627" i="18"/>
  <c r="G627" i="18"/>
  <c r="C628" i="18"/>
  <c r="X628" i="18" s="1"/>
  <c r="D628" i="18"/>
  <c r="Y628" i="18" s="1"/>
  <c r="E628" i="18"/>
  <c r="F628" i="18"/>
  <c r="G628" i="18"/>
  <c r="C629" i="18"/>
  <c r="X629" i="18" s="1"/>
  <c r="D629" i="18"/>
  <c r="Y629" i="18" s="1"/>
  <c r="E629" i="18"/>
  <c r="F629" i="18"/>
  <c r="G629" i="18"/>
  <c r="C630" i="18"/>
  <c r="X630" i="18" s="1"/>
  <c r="D630" i="18"/>
  <c r="Y630" i="18" s="1"/>
  <c r="E630" i="18"/>
  <c r="F630" i="18"/>
  <c r="G630" i="18"/>
  <c r="C631" i="18"/>
  <c r="X631" i="18" s="1"/>
  <c r="D631" i="18"/>
  <c r="Y631" i="18" s="1"/>
  <c r="E631" i="18"/>
  <c r="F631" i="18"/>
  <c r="G631" i="18"/>
  <c r="C632" i="18"/>
  <c r="X632" i="18" s="1"/>
  <c r="D632" i="18"/>
  <c r="Y632" i="18" s="1"/>
  <c r="E632" i="18"/>
  <c r="F632" i="18"/>
  <c r="G632" i="18"/>
  <c r="C633" i="18"/>
  <c r="X633" i="18" s="1"/>
  <c r="D633" i="18"/>
  <c r="Y633" i="18" s="1"/>
  <c r="E633" i="18"/>
  <c r="F633" i="18"/>
  <c r="G633" i="18"/>
  <c r="C634" i="18"/>
  <c r="X634" i="18" s="1"/>
  <c r="D634" i="18"/>
  <c r="Y634" i="18" s="1"/>
  <c r="E634" i="18"/>
  <c r="F634" i="18"/>
  <c r="G634" i="18"/>
  <c r="C635" i="18"/>
  <c r="X635" i="18" s="1"/>
  <c r="D635" i="18"/>
  <c r="Y635" i="18" s="1"/>
  <c r="E635" i="18"/>
  <c r="F635" i="18"/>
  <c r="G635" i="18"/>
  <c r="C636" i="18"/>
  <c r="X636" i="18" s="1"/>
  <c r="D636" i="18"/>
  <c r="Y636" i="18" s="1"/>
  <c r="E636" i="18"/>
  <c r="F636" i="18"/>
  <c r="G636" i="18"/>
  <c r="C637" i="18"/>
  <c r="X637" i="18" s="1"/>
  <c r="D637" i="18"/>
  <c r="Y637" i="18" s="1"/>
  <c r="E637" i="18"/>
  <c r="F637" i="18"/>
  <c r="G637" i="18"/>
  <c r="C638" i="18"/>
  <c r="X638" i="18" s="1"/>
  <c r="D638" i="18"/>
  <c r="Y638" i="18" s="1"/>
  <c r="E638" i="18"/>
  <c r="F638" i="18"/>
  <c r="G638" i="18"/>
  <c r="C639" i="18"/>
  <c r="X639" i="18" s="1"/>
  <c r="D639" i="18"/>
  <c r="Y639" i="18" s="1"/>
  <c r="E639" i="18"/>
  <c r="F639" i="18"/>
  <c r="G639" i="18"/>
  <c r="C640" i="18"/>
  <c r="X640" i="18" s="1"/>
  <c r="D640" i="18"/>
  <c r="Y640" i="18" s="1"/>
  <c r="E640" i="18"/>
  <c r="F640" i="18"/>
  <c r="G640" i="18"/>
  <c r="C641" i="18"/>
  <c r="X641" i="18" s="1"/>
  <c r="D641" i="18"/>
  <c r="Y641" i="18" s="1"/>
  <c r="E641" i="18"/>
  <c r="F641" i="18"/>
  <c r="G641" i="18"/>
  <c r="C642" i="18"/>
  <c r="X642" i="18" s="1"/>
  <c r="D642" i="18"/>
  <c r="Y642" i="18" s="1"/>
  <c r="E642" i="18"/>
  <c r="F642" i="18"/>
  <c r="G642" i="18"/>
  <c r="C643" i="18"/>
  <c r="X643" i="18" s="1"/>
  <c r="D643" i="18"/>
  <c r="Y643" i="18" s="1"/>
  <c r="E643" i="18"/>
  <c r="F643" i="18"/>
  <c r="G643" i="18"/>
  <c r="C644" i="18"/>
  <c r="X644" i="18" s="1"/>
  <c r="D644" i="18"/>
  <c r="Y644" i="18" s="1"/>
  <c r="E644" i="18"/>
  <c r="F644" i="18"/>
  <c r="G644" i="18"/>
  <c r="C645" i="18"/>
  <c r="X645" i="18" s="1"/>
  <c r="D645" i="18"/>
  <c r="Y645" i="18" s="1"/>
  <c r="E645" i="18"/>
  <c r="F645" i="18"/>
  <c r="G645" i="18"/>
  <c r="C646" i="18"/>
  <c r="X646" i="18" s="1"/>
  <c r="D646" i="18"/>
  <c r="Y646" i="18" s="1"/>
  <c r="E646" i="18"/>
  <c r="F646" i="18"/>
  <c r="G646" i="18"/>
  <c r="C647" i="18"/>
  <c r="X647" i="18" s="1"/>
  <c r="D647" i="18"/>
  <c r="Y647" i="18" s="1"/>
  <c r="E647" i="18"/>
  <c r="F647" i="18"/>
  <c r="G647" i="18"/>
  <c r="C648" i="18"/>
  <c r="X648" i="18" s="1"/>
  <c r="D648" i="18"/>
  <c r="Y648" i="18" s="1"/>
  <c r="E648" i="18"/>
  <c r="F648" i="18"/>
  <c r="G648" i="18"/>
  <c r="C649" i="18"/>
  <c r="X649" i="18" s="1"/>
  <c r="D649" i="18"/>
  <c r="Y649" i="18" s="1"/>
  <c r="E649" i="18"/>
  <c r="F649" i="18"/>
  <c r="G649" i="18"/>
  <c r="C650" i="18"/>
  <c r="X650" i="18" s="1"/>
  <c r="D650" i="18"/>
  <c r="Y650" i="18" s="1"/>
  <c r="E650" i="18"/>
  <c r="F650" i="18"/>
  <c r="G650" i="18"/>
  <c r="C651" i="18"/>
  <c r="X651" i="18" s="1"/>
  <c r="D651" i="18"/>
  <c r="Y651" i="18" s="1"/>
  <c r="E651" i="18"/>
  <c r="F651" i="18"/>
  <c r="G651" i="18"/>
  <c r="C652" i="18"/>
  <c r="X652" i="18" s="1"/>
  <c r="D652" i="18"/>
  <c r="Y652" i="18" s="1"/>
  <c r="E652" i="18"/>
  <c r="F652" i="18"/>
  <c r="G652" i="18"/>
  <c r="C653" i="18"/>
  <c r="X653" i="18" s="1"/>
  <c r="D653" i="18"/>
  <c r="Y653" i="18" s="1"/>
  <c r="E653" i="18"/>
  <c r="F653" i="18"/>
  <c r="G653" i="18"/>
  <c r="C654" i="18"/>
  <c r="X654" i="18" s="1"/>
  <c r="D654" i="18"/>
  <c r="Y654" i="18" s="1"/>
  <c r="E654" i="18"/>
  <c r="F654" i="18"/>
  <c r="G654" i="18"/>
  <c r="C655" i="18"/>
  <c r="X655" i="18" s="1"/>
  <c r="D655" i="18"/>
  <c r="Y655" i="18" s="1"/>
  <c r="E655" i="18"/>
  <c r="F655" i="18"/>
  <c r="G655" i="18"/>
  <c r="C656" i="18"/>
  <c r="X656" i="18" s="1"/>
  <c r="D656" i="18"/>
  <c r="Y656" i="18" s="1"/>
  <c r="E656" i="18"/>
  <c r="F656" i="18"/>
  <c r="G656" i="18"/>
  <c r="C657" i="18"/>
  <c r="X657" i="18" s="1"/>
  <c r="D657" i="18"/>
  <c r="Y657" i="18" s="1"/>
  <c r="E657" i="18"/>
  <c r="F657" i="18"/>
  <c r="G657" i="18"/>
  <c r="C658" i="18"/>
  <c r="X658" i="18" s="1"/>
  <c r="D658" i="18"/>
  <c r="Y658" i="18" s="1"/>
  <c r="E658" i="18"/>
  <c r="F658" i="18"/>
  <c r="G658" i="18"/>
  <c r="C659" i="18"/>
  <c r="X659" i="18" s="1"/>
  <c r="D659" i="18"/>
  <c r="Y659" i="18" s="1"/>
  <c r="E659" i="18"/>
  <c r="F659" i="18"/>
  <c r="G659" i="18"/>
  <c r="C660" i="18"/>
  <c r="X660" i="18" s="1"/>
  <c r="D660" i="18"/>
  <c r="Y660" i="18" s="1"/>
  <c r="E660" i="18"/>
  <c r="F660" i="18"/>
  <c r="G660" i="18"/>
  <c r="C661" i="18"/>
  <c r="X661" i="18" s="1"/>
  <c r="D661" i="18"/>
  <c r="Y661" i="18" s="1"/>
  <c r="E661" i="18"/>
  <c r="F661" i="18"/>
  <c r="G661" i="18"/>
  <c r="C662" i="18"/>
  <c r="X662" i="18" s="1"/>
  <c r="D662" i="18"/>
  <c r="Y662" i="18" s="1"/>
  <c r="E662" i="18"/>
  <c r="F662" i="18"/>
  <c r="G662" i="18"/>
  <c r="C663" i="18"/>
  <c r="X663" i="18" s="1"/>
  <c r="D663" i="18"/>
  <c r="Y663" i="18" s="1"/>
  <c r="E663" i="18"/>
  <c r="F663" i="18"/>
  <c r="G663" i="18"/>
  <c r="C664" i="18"/>
  <c r="X664" i="18" s="1"/>
  <c r="D664" i="18"/>
  <c r="Y664" i="18" s="1"/>
  <c r="E664" i="18"/>
  <c r="F664" i="18"/>
  <c r="G664" i="18"/>
  <c r="C665" i="18"/>
  <c r="X665" i="18" s="1"/>
  <c r="D665" i="18"/>
  <c r="Y665" i="18" s="1"/>
  <c r="E665" i="18"/>
  <c r="F665" i="18"/>
  <c r="G665" i="18"/>
  <c r="C666" i="18"/>
  <c r="X666" i="18" s="1"/>
  <c r="D666" i="18"/>
  <c r="Y666" i="18" s="1"/>
  <c r="E666" i="18"/>
  <c r="F666" i="18"/>
  <c r="G666" i="18"/>
  <c r="C667" i="18"/>
  <c r="X667" i="18" s="1"/>
  <c r="D667" i="18"/>
  <c r="Y667" i="18" s="1"/>
  <c r="E667" i="18"/>
  <c r="F667" i="18"/>
  <c r="G667" i="18"/>
  <c r="C668" i="18"/>
  <c r="X668" i="18" s="1"/>
  <c r="D668" i="18"/>
  <c r="Y668" i="18" s="1"/>
  <c r="E668" i="18"/>
  <c r="F668" i="18"/>
  <c r="G668" i="18"/>
  <c r="C669" i="18"/>
  <c r="X669" i="18" s="1"/>
  <c r="D669" i="18"/>
  <c r="Y669" i="18" s="1"/>
  <c r="E669" i="18"/>
  <c r="F669" i="18"/>
  <c r="G669" i="18"/>
  <c r="C670" i="18"/>
  <c r="X670" i="18" s="1"/>
  <c r="D670" i="18"/>
  <c r="Y670" i="18" s="1"/>
  <c r="E670" i="18"/>
  <c r="F670" i="18"/>
  <c r="G670" i="18"/>
  <c r="C671" i="18"/>
  <c r="X671" i="18" s="1"/>
  <c r="D671" i="18"/>
  <c r="Y671" i="18" s="1"/>
  <c r="E671" i="18"/>
  <c r="F671" i="18"/>
  <c r="G671" i="18"/>
  <c r="C672" i="18"/>
  <c r="X672" i="18" s="1"/>
  <c r="D672" i="18"/>
  <c r="Y672" i="18" s="1"/>
  <c r="E672" i="18"/>
  <c r="F672" i="18"/>
  <c r="G672" i="18"/>
  <c r="C673" i="18"/>
  <c r="X673" i="18" s="1"/>
  <c r="D673" i="18"/>
  <c r="Y673" i="18" s="1"/>
  <c r="E673" i="18"/>
  <c r="F673" i="18"/>
  <c r="G673" i="18"/>
  <c r="C674" i="18"/>
  <c r="X674" i="18" s="1"/>
  <c r="D674" i="18"/>
  <c r="Y674" i="18" s="1"/>
  <c r="E674" i="18"/>
  <c r="F674" i="18"/>
  <c r="G674" i="18"/>
  <c r="C675" i="18"/>
  <c r="X675" i="18" s="1"/>
  <c r="D675" i="18"/>
  <c r="Y675" i="18" s="1"/>
  <c r="E675" i="18"/>
  <c r="F675" i="18"/>
  <c r="G675" i="18"/>
  <c r="C676" i="18"/>
  <c r="X676" i="18" s="1"/>
  <c r="D676" i="18"/>
  <c r="Y676" i="18" s="1"/>
  <c r="E676" i="18"/>
  <c r="F676" i="18"/>
  <c r="G676" i="18"/>
  <c r="C677" i="18"/>
  <c r="X677" i="18" s="1"/>
  <c r="D677" i="18"/>
  <c r="Y677" i="18" s="1"/>
  <c r="E677" i="18"/>
  <c r="F677" i="18"/>
  <c r="G677" i="18"/>
  <c r="C678" i="18"/>
  <c r="X678" i="18" s="1"/>
  <c r="D678" i="18"/>
  <c r="Y678" i="18" s="1"/>
  <c r="E678" i="18"/>
  <c r="F678" i="18"/>
  <c r="G678" i="18"/>
  <c r="C679" i="18"/>
  <c r="X679" i="18" s="1"/>
  <c r="D679" i="18"/>
  <c r="Y679" i="18" s="1"/>
  <c r="E679" i="18"/>
  <c r="F679" i="18"/>
  <c r="G679" i="18"/>
  <c r="C680" i="18"/>
  <c r="X680" i="18" s="1"/>
  <c r="D680" i="18"/>
  <c r="Y680" i="18" s="1"/>
  <c r="E680" i="18"/>
  <c r="F680" i="18"/>
  <c r="G680" i="18"/>
  <c r="C681" i="18"/>
  <c r="X681" i="18" s="1"/>
  <c r="D681" i="18"/>
  <c r="Y681" i="18" s="1"/>
  <c r="E681" i="18"/>
  <c r="F681" i="18"/>
  <c r="G681" i="18"/>
  <c r="C682" i="18"/>
  <c r="X682" i="18" s="1"/>
  <c r="D682" i="18"/>
  <c r="Y682" i="18" s="1"/>
  <c r="E682" i="18"/>
  <c r="F682" i="18"/>
  <c r="G682" i="18"/>
  <c r="C683" i="18"/>
  <c r="X683" i="18" s="1"/>
  <c r="D683" i="18"/>
  <c r="E683" i="18"/>
  <c r="F683" i="18"/>
  <c r="G683" i="18"/>
  <c r="C684" i="18"/>
  <c r="X684" i="18" s="1"/>
  <c r="D684" i="18"/>
  <c r="Y684" i="18" s="1"/>
  <c r="E684" i="18"/>
  <c r="F684" i="18"/>
  <c r="G684" i="18"/>
  <c r="C685" i="18"/>
  <c r="X685" i="18" s="1"/>
  <c r="D685" i="18"/>
  <c r="Y685" i="18" s="1"/>
  <c r="E685" i="18"/>
  <c r="F685" i="18"/>
  <c r="G685" i="18"/>
  <c r="C686" i="18"/>
  <c r="X686" i="18" s="1"/>
  <c r="D686" i="18"/>
  <c r="Y686" i="18" s="1"/>
  <c r="E686" i="18"/>
  <c r="F686" i="18"/>
  <c r="G686" i="18"/>
  <c r="C687" i="18"/>
  <c r="X687" i="18" s="1"/>
  <c r="D687" i="18"/>
  <c r="Y687" i="18" s="1"/>
  <c r="E687" i="18"/>
  <c r="F687" i="18"/>
  <c r="G687" i="18"/>
  <c r="C688" i="18"/>
  <c r="X688" i="18" s="1"/>
  <c r="D688" i="18"/>
  <c r="Y688" i="18" s="1"/>
  <c r="E688" i="18"/>
  <c r="F688" i="18"/>
  <c r="G688" i="18"/>
  <c r="C689" i="18"/>
  <c r="X689" i="18" s="1"/>
  <c r="D689" i="18"/>
  <c r="Y689" i="18" s="1"/>
  <c r="E689" i="18"/>
  <c r="F689" i="18"/>
  <c r="G689" i="18"/>
  <c r="C690" i="18"/>
  <c r="X690" i="18" s="1"/>
  <c r="D690" i="18"/>
  <c r="Y690" i="18" s="1"/>
  <c r="E690" i="18"/>
  <c r="F690" i="18"/>
  <c r="G690" i="18"/>
  <c r="C691" i="18"/>
  <c r="X691" i="18" s="1"/>
  <c r="D691" i="18"/>
  <c r="Y691" i="18" s="1"/>
  <c r="E691" i="18"/>
  <c r="F691" i="18"/>
  <c r="G691" i="18"/>
  <c r="C692" i="18"/>
  <c r="X692" i="18" s="1"/>
  <c r="D692" i="18"/>
  <c r="Y692" i="18" s="1"/>
  <c r="E692" i="18"/>
  <c r="F692" i="18"/>
  <c r="G692" i="18"/>
  <c r="C693" i="18"/>
  <c r="X693" i="18" s="1"/>
  <c r="D693" i="18"/>
  <c r="Y693" i="18" s="1"/>
  <c r="E693" i="18"/>
  <c r="F693" i="18"/>
  <c r="G693" i="18"/>
  <c r="C694" i="18"/>
  <c r="X694" i="18" s="1"/>
  <c r="D694" i="18"/>
  <c r="Y694" i="18" s="1"/>
  <c r="E694" i="18"/>
  <c r="F694" i="18"/>
  <c r="G694" i="18"/>
  <c r="C695" i="18"/>
  <c r="X695" i="18" s="1"/>
  <c r="D695" i="18"/>
  <c r="Y695" i="18" s="1"/>
  <c r="E695" i="18"/>
  <c r="F695" i="18"/>
  <c r="G695" i="18"/>
  <c r="C696" i="18"/>
  <c r="X696" i="18" s="1"/>
  <c r="D696" i="18"/>
  <c r="Y696" i="18" s="1"/>
  <c r="E696" i="18"/>
  <c r="F696" i="18"/>
  <c r="G696" i="18"/>
  <c r="C697" i="18"/>
  <c r="X697" i="18" s="1"/>
  <c r="D697" i="18"/>
  <c r="Y697" i="18" s="1"/>
  <c r="E697" i="18"/>
  <c r="F697" i="18"/>
  <c r="G697" i="18"/>
  <c r="C698" i="18"/>
  <c r="X698" i="18" s="1"/>
  <c r="D698" i="18"/>
  <c r="Y698" i="18" s="1"/>
  <c r="E698" i="18"/>
  <c r="F698" i="18"/>
  <c r="G698" i="18"/>
  <c r="C699" i="18"/>
  <c r="X699" i="18" s="1"/>
  <c r="D699" i="18"/>
  <c r="Y699" i="18" s="1"/>
  <c r="E699" i="18"/>
  <c r="F699" i="18"/>
  <c r="G699" i="18"/>
  <c r="C700" i="18"/>
  <c r="X700" i="18" s="1"/>
  <c r="D700" i="18"/>
  <c r="Y700" i="18" s="1"/>
  <c r="E700" i="18"/>
  <c r="F700" i="18"/>
  <c r="G700" i="18"/>
  <c r="C701" i="18"/>
  <c r="X701" i="18" s="1"/>
  <c r="D701" i="18"/>
  <c r="Y701" i="18" s="1"/>
  <c r="E701" i="18"/>
  <c r="F701" i="18"/>
  <c r="G701" i="18"/>
  <c r="C702" i="18"/>
  <c r="X702" i="18" s="1"/>
  <c r="D702" i="18"/>
  <c r="Y702" i="18" s="1"/>
  <c r="E702" i="18"/>
  <c r="F702" i="18"/>
  <c r="G702" i="18"/>
  <c r="C703" i="18"/>
  <c r="X703" i="18" s="1"/>
  <c r="D703" i="18"/>
  <c r="Y703" i="18" s="1"/>
  <c r="E703" i="18"/>
  <c r="F703" i="18"/>
  <c r="G703" i="18"/>
  <c r="C704" i="18"/>
  <c r="X704" i="18" s="1"/>
  <c r="D704" i="18"/>
  <c r="Y704" i="18" s="1"/>
  <c r="E704" i="18"/>
  <c r="F704" i="18"/>
  <c r="G704" i="18"/>
  <c r="C705" i="18"/>
  <c r="X705" i="18" s="1"/>
  <c r="D705" i="18"/>
  <c r="Y705" i="18" s="1"/>
  <c r="E705" i="18"/>
  <c r="F705" i="18"/>
  <c r="G705" i="18"/>
  <c r="C706" i="18"/>
  <c r="X706" i="18" s="1"/>
  <c r="D706" i="18"/>
  <c r="Y706" i="18" s="1"/>
  <c r="E706" i="18"/>
  <c r="F706" i="18"/>
  <c r="G706" i="18"/>
  <c r="C707" i="18"/>
  <c r="X707" i="18" s="1"/>
  <c r="D707" i="18"/>
  <c r="Y707" i="18" s="1"/>
  <c r="E707" i="18"/>
  <c r="F707" i="18"/>
  <c r="G707" i="18"/>
  <c r="C708" i="18"/>
  <c r="X708" i="18" s="1"/>
  <c r="D708" i="18"/>
  <c r="Y708" i="18" s="1"/>
  <c r="E708" i="18"/>
  <c r="F708" i="18"/>
  <c r="G708" i="18"/>
  <c r="C709" i="18"/>
  <c r="X709" i="18" s="1"/>
  <c r="D709" i="18"/>
  <c r="Y709" i="18" s="1"/>
  <c r="E709" i="18"/>
  <c r="F709" i="18"/>
  <c r="G709" i="18"/>
  <c r="C710" i="18"/>
  <c r="X710" i="18" s="1"/>
  <c r="D710" i="18"/>
  <c r="Y710" i="18" s="1"/>
  <c r="E710" i="18"/>
  <c r="F710" i="18"/>
  <c r="G710" i="18"/>
  <c r="C711" i="18"/>
  <c r="X711" i="18" s="1"/>
  <c r="D711" i="18"/>
  <c r="Y711" i="18" s="1"/>
  <c r="E711" i="18"/>
  <c r="F711" i="18"/>
  <c r="G711" i="18"/>
  <c r="C712" i="18"/>
  <c r="X712" i="18" s="1"/>
  <c r="D712" i="18"/>
  <c r="Y712" i="18" s="1"/>
  <c r="E712" i="18"/>
  <c r="F712" i="18"/>
  <c r="G712" i="18"/>
  <c r="C713" i="18"/>
  <c r="X713" i="18" s="1"/>
  <c r="D713" i="18"/>
  <c r="Y713" i="18" s="1"/>
  <c r="E713" i="18"/>
  <c r="F713" i="18"/>
  <c r="G713" i="18"/>
  <c r="C714" i="18"/>
  <c r="X714" i="18" s="1"/>
  <c r="D714" i="18"/>
  <c r="Y714" i="18" s="1"/>
  <c r="E714" i="18"/>
  <c r="F714" i="18"/>
  <c r="G714" i="18"/>
  <c r="C715" i="18"/>
  <c r="X715" i="18" s="1"/>
  <c r="D715" i="18"/>
  <c r="Y715" i="18" s="1"/>
  <c r="E715" i="18"/>
  <c r="F715" i="18"/>
  <c r="G715" i="18"/>
  <c r="C716" i="18"/>
  <c r="X716" i="18" s="1"/>
  <c r="D716" i="18"/>
  <c r="Y716" i="18" s="1"/>
  <c r="E716" i="18"/>
  <c r="F716" i="18"/>
  <c r="G716" i="18"/>
  <c r="C717" i="18"/>
  <c r="X717" i="18" s="1"/>
  <c r="D717" i="18"/>
  <c r="Y717" i="18" s="1"/>
  <c r="E717" i="18"/>
  <c r="F717" i="18"/>
  <c r="G717" i="18"/>
  <c r="C718" i="18"/>
  <c r="X718" i="18" s="1"/>
  <c r="D718" i="18"/>
  <c r="Y718" i="18" s="1"/>
  <c r="E718" i="18"/>
  <c r="F718" i="18"/>
  <c r="G718" i="18"/>
  <c r="C719" i="18"/>
  <c r="X719" i="18" s="1"/>
  <c r="D719" i="18"/>
  <c r="Y719" i="18" s="1"/>
  <c r="E719" i="18"/>
  <c r="F719" i="18"/>
  <c r="G719" i="18"/>
  <c r="C720" i="18"/>
  <c r="X720" i="18" s="1"/>
  <c r="D720" i="18"/>
  <c r="Y720" i="18" s="1"/>
  <c r="E720" i="18"/>
  <c r="F720" i="18"/>
  <c r="G720" i="18"/>
  <c r="C721" i="18"/>
  <c r="X721" i="18" s="1"/>
  <c r="D721" i="18"/>
  <c r="Y721" i="18" s="1"/>
  <c r="E721" i="18"/>
  <c r="F721" i="18"/>
  <c r="G721" i="18"/>
  <c r="C722" i="18"/>
  <c r="X722" i="18" s="1"/>
  <c r="D722" i="18"/>
  <c r="Y722" i="18" s="1"/>
  <c r="E722" i="18"/>
  <c r="F722" i="18"/>
  <c r="G722" i="18"/>
  <c r="C723" i="18"/>
  <c r="X723" i="18" s="1"/>
  <c r="D723" i="18"/>
  <c r="Y723" i="18" s="1"/>
  <c r="E723" i="18"/>
  <c r="F723" i="18"/>
  <c r="G723" i="18"/>
  <c r="C724" i="18"/>
  <c r="X724" i="18" s="1"/>
  <c r="D724" i="18"/>
  <c r="Y724" i="18" s="1"/>
  <c r="E724" i="18"/>
  <c r="F724" i="18"/>
  <c r="G724" i="18"/>
  <c r="C725" i="18"/>
  <c r="X725" i="18" s="1"/>
  <c r="D725" i="18"/>
  <c r="Y725" i="18" s="1"/>
  <c r="E725" i="18"/>
  <c r="F725" i="18"/>
  <c r="G725" i="18"/>
  <c r="C726" i="18"/>
  <c r="X726" i="18" s="1"/>
  <c r="D726" i="18"/>
  <c r="Y726" i="18" s="1"/>
  <c r="E726" i="18"/>
  <c r="F726" i="18"/>
  <c r="G726" i="18"/>
  <c r="C727" i="18"/>
  <c r="X727" i="18" s="1"/>
  <c r="D727" i="18"/>
  <c r="Y727" i="18" s="1"/>
  <c r="E727" i="18"/>
  <c r="F727" i="18"/>
  <c r="G727" i="18"/>
  <c r="C728" i="18"/>
  <c r="X728" i="18" s="1"/>
  <c r="D728" i="18"/>
  <c r="Y728" i="18" s="1"/>
  <c r="E728" i="18"/>
  <c r="F728" i="18"/>
  <c r="G728" i="18"/>
  <c r="C729" i="18"/>
  <c r="X729" i="18" s="1"/>
  <c r="D729" i="18"/>
  <c r="Y729" i="18" s="1"/>
  <c r="E729" i="18"/>
  <c r="F729" i="18"/>
  <c r="G729" i="18"/>
  <c r="C730" i="18"/>
  <c r="X730" i="18" s="1"/>
  <c r="D730" i="18"/>
  <c r="Y730" i="18" s="1"/>
  <c r="E730" i="18"/>
  <c r="F730" i="18"/>
  <c r="G730" i="18"/>
  <c r="C731" i="18"/>
  <c r="X731" i="18" s="1"/>
  <c r="D731" i="18"/>
  <c r="Y731" i="18" s="1"/>
  <c r="E731" i="18"/>
  <c r="F731" i="18"/>
  <c r="G731" i="18"/>
  <c r="C732" i="18"/>
  <c r="X732" i="18" s="1"/>
  <c r="D732" i="18"/>
  <c r="E732" i="18"/>
  <c r="F732" i="18"/>
  <c r="G732" i="18"/>
  <c r="C733" i="18"/>
  <c r="X733" i="18" s="1"/>
  <c r="D733" i="18"/>
  <c r="Y733" i="18" s="1"/>
  <c r="E733" i="18"/>
  <c r="F733" i="18"/>
  <c r="G733" i="18"/>
  <c r="C734" i="18"/>
  <c r="X734" i="18" s="1"/>
  <c r="D734" i="18"/>
  <c r="Y734" i="18" s="1"/>
  <c r="E734" i="18"/>
  <c r="F734" i="18"/>
  <c r="G734" i="18"/>
  <c r="C735" i="18"/>
  <c r="X735" i="18" s="1"/>
  <c r="D735" i="18"/>
  <c r="Y735" i="18" s="1"/>
  <c r="E735" i="18"/>
  <c r="F735" i="18"/>
  <c r="G735" i="18"/>
  <c r="C736" i="18"/>
  <c r="X736" i="18" s="1"/>
  <c r="D736" i="18"/>
  <c r="Y736" i="18" s="1"/>
  <c r="E736" i="18"/>
  <c r="F736" i="18"/>
  <c r="G736" i="18"/>
  <c r="C737" i="18"/>
  <c r="X737" i="18" s="1"/>
  <c r="D737" i="18"/>
  <c r="Y737" i="18" s="1"/>
  <c r="E737" i="18"/>
  <c r="F737" i="18"/>
  <c r="G737" i="18"/>
  <c r="C738" i="18"/>
  <c r="X738" i="18" s="1"/>
  <c r="D738" i="18"/>
  <c r="Y738" i="18" s="1"/>
  <c r="E738" i="18"/>
  <c r="F738" i="18"/>
  <c r="G738" i="18"/>
  <c r="C739" i="18"/>
  <c r="X739" i="18" s="1"/>
  <c r="D739" i="18"/>
  <c r="Y739" i="18" s="1"/>
  <c r="E739" i="18"/>
  <c r="F739" i="18"/>
  <c r="G739" i="18"/>
  <c r="C740" i="18"/>
  <c r="X740" i="18" s="1"/>
  <c r="D740" i="18"/>
  <c r="Y740" i="18" s="1"/>
  <c r="E740" i="18"/>
  <c r="F740" i="18"/>
  <c r="G740" i="18"/>
  <c r="C741" i="18"/>
  <c r="X741" i="18" s="1"/>
  <c r="D741" i="18"/>
  <c r="Y741" i="18" s="1"/>
  <c r="E741" i="18"/>
  <c r="F741" i="18"/>
  <c r="G741" i="18"/>
  <c r="C742" i="18"/>
  <c r="X742" i="18" s="1"/>
  <c r="D742" i="18"/>
  <c r="Y742" i="18" s="1"/>
  <c r="E742" i="18"/>
  <c r="F742" i="18"/>
  <c r="G742" i="18"/>
  <c r="C743" i="18"/>
  <c r="X743" i="18" s="1"/>
  <c r="D743" i="18"/>
  <c r="Y743" i="18" s="1"/>
  <c r="E743" i="18"/>
  <c r="F743" i="18"/>
  <c r="G743" i="18"/>
  <c r="C744" i="18"/>
  <c r="X744" i="18" s="1"/>
  <c r="D744" i="18"/>
  <c r="Y744" i="18" s="1"/>
  <c r="E744" i="18"/>
  <c r="F744" i="18"/>
  <c r="G744" i="18"/>
  <c r="C745" i="18"/>
  <c r="X745" i="18" s="1"/>
  <c r="D745" i="18"/>
  <c r="Y745" i="18" s="1"/>
  <c r="E745" i="18"/>
  <c r="F745" i="18"/>
  <c r="G745" i="18"/>
  <c r="C746" i="18"/>
  <c r="X746" i="18" s="1"/>
  <c r="D746" i="18"/>
  <c r="Y746" i="18" s="1"/>
  <c r="E746" i="18"/>
  <c r="F746" i="18"/>
  <c r="G746" i="18"/>
  <c r="C747" i="18"/>
  <c r="X747" i="18" s="1"/>
  <c r="D747" i="18"/>
  <c r="Y747" i="18" s="1"/>
  <c r="E747" i="18"/>
  <c r="F747" i="18"/>
  <c r="G747" i="18"/>
  <c r="C748" i="18"/>
  <c r="X748" i="18" s="1"/>
  <c r="D748" i="18"/>
  <c r="Y748" i="18" s="1"/>
  <c r="E748" i="18"/>
  <c r="F748" i="18"/>
  <c r="G748" i="18"/>
  <c r="C749" i="18"/>
  <c r="X749" i="18" s="1"/>
  <c r="D749" i="18"/>
  <c r="Y749" i="18" s="1"/>
  <c r="E749" i="18"/>
  <c r="F749" i="18"/>
  <c r="G749" i="18"/>
  <c r="C750" i="18"/>
  <c r="X750" i="18" s="1"/>
  <c r="D750" i="18"/>
  <c r="Y750" i="18" s="1"/>
  <c r="E750" i="18"/>
  <c r="F750" i="18"/>
  <c r="G750" i="18"/>
  <c r="C751" i="18"/>
  <c r="X751" i="18" s="1"/>
  <c r="D751" i="18"/>
  <c r="Y751" i="18" s="1"/>
  <c r="E751" i="18"/>
  <c r="F751" i="18"/>
  <c r="G751" i="18"/>
  <c r="C752" i="18"/>
  <c r="X752" i="18" s="1"/>
  <c r="D752" i="18"/>
  <c r="Y752" i="18" s="1"/>
  <c r="E752" i="18"/>
  <c r="F752" i="18"/>
  <c r="G752" i="18"/>
  <c r="C753" i="18"/>
  <c r="X753" i="18" s="1"/>
  <c r="D753" i="18"/>
  <c r="Y753" i="18" s="1"/>
  <c r="E753" i="18"/>
  <c r="F753" i="18"/>
  <c r="G753" i="18"/>
  <c r="C754" i="18"/>
  <c r="X754" i="18" s="1"/>
  <c r="D754" i="18"/>
  <c r="Y754" i="18" s="1"/>
  <c r="E754" i="18"/>
  <c r="F754" i="18"/>
  <c r="G754" i="18"/>
  <c r="C755" i="18"/>
  <c r="X755" i="18" s="1"/>
  <c r="D755" i="18"/>
  <c r="Y755" i="18" s="1"/>
  <c r="E755" i="18"/>
  <c r="F755" i="18"/>
  <c r="G755" i="18"/>
  <c r="C756" i="18"/>
  <c r="X756" i="18" s="1"/>
  <c r="D756" i="18"/>
  <c r="Y756" i="18" s="1"/>
  <c r="E756" i="18"/>
  <c r="F756" i="18"/>
  <c r="G756" i="18"/>
  <c r="C757" i="18"/>
  <c r="X757" i="18" s="1"/>
  <c r="D757" i="18"/>
  <c r="Y757" i="18" s="1"/>
  <c r="E757" i="18"/>
  <c r="F757" i="18"/>
  <c r="G757" i="18"/>
  <c r="C758" i="18"/>
  <c r="X758" i="18" s="1"/>
  <c r="D758" i="18"/>
  <c r="Y758" i="18" s="1"/>
  <c r="E758" i="18"/>
  <c r="F758" i="18"/>
  <c r="G758" i="18"/>
  <c r="C759" i="18"/>
  <c r="X759" i="18" s="1"/>
  <c r="D759" i="18"/>
  <c r="Y759" i="18" s="1"/>
  <c r="E759" i="18"/>
  <c r="F759" i="18"/>
  <c r="G759" i="18"/>
  <c r="C760" i="18"/>
  <c r="X760" i="18" s="1"/>
  <c r="D760" i="18"/>
  <c r="Y760" i="18" s="1"/>
  <c r="E760" i="18"/>
  <c r="F760" i="18"/>
  <c r="G760" i="18"/>
  <c r="C761" i="18"/>
  <c r="X761" i="18" s="1"/>
  <c r="D761" i="18"/>
  <c r="Y761" i="18" s="1"/>
  <c r="E761" i="18"/>
  <c r="F761" i="18"/>
  <c r="G761" i="18"/>
  <c r="C762" i="18"/>
  <c r="X762" i="18" s="1"/>
  <c r="D762" i="18"/>
  <c r="Y762" i="18" s="1"/>
  <c r="E762" i="18"/>
  <c r="F762" i="18"/>
  <c r="G762" i="18"/>
  <c r="C763" i="18"/>
  <c r="X763" i="18" s="1"/>
  <c r="D763" i="18"/>
  <c r="Y763" i="18" s="1"/>
  <c r="E763" i="18"/>
  <c r="F763" i="18"/>
  <c r="G763" i="18"/>
  <c r="C764" i="18"/>
  <c r="X764" i="18" s="1"/>
  <c r="D764" i="18"/>
  <c r="Y764" i="18" s="1"/>
  <c r="E764" i="18"/>
  <c r="F764" i="18"/>
  <c r="G764" i="18"/>
  <c r="C765" i="18"/>
  <c r="X765" i="18" s="1"/>
  <c r="D765" i="18"/>
  <c r="Y765" i="18" s="1"/>
  <c r="E765" i="18"/>
  <c r="F765" i="18"/>
  <c r="G765" i="18"/>
  <c r="C766" i="18"/>
  <c r="X766" i="18" s="1"/>
  <c r="D766" i="18"/>
  <c r="Y766" i="18" s="1"/>
  <c r="E766" i="18"/>
  <c r="F766" i="18"/>
  <c r="G766" i="18"/>
  <c r="C767" i="18"/>
  <c r="X767" i="18" s="1"/>
  <c r="D767" i="18"/>
  <c r="Y767" i="18" s="1"/>
  <c r="E767" i="18"/>
  <c r="F767" i="18"/>
  <c r="G767" i="18"/>
  <c r="C768" i="18"/>
  <c r="X768" i="18" s="1"/>
  <c r="D768" i="18"/>
  <c r="Y768" i="18" s="1"/>
  <c r="E768" i="18"/>
  <c r="F768" i="18"/>
  <c r="G768" i="18"/>
  <c r="C769" i="18"/>
  <c r="X769" i="18" s="1"/>
  <c r="D769" i="18"/>
  <c r="Y769" i="18" s="1"/>
  <c r="E769" i="18"/>
  <c r="F769" i="18"/>
  <c r="G769" i="18"/>
  <c r="C770" i="18"/>
  <c r="X770" i="18" s="1"/>
  <c r="D770" i="18"/>
  <c r="Y770" i="18" s="1"/>
  <c r="E770" i="18"/>
  <c r="F770" i="18"/>
  <c r="G770" i="18"/>
  <c r="C771" i="18"/>
  <c r="X771" i="18" s="1"/>
  <c r="D771" i="18"/>
  <c r="Y771" i="18" s="1"/>
  <c r="E771" i="18"/>
  <c r="F771" i="18"/>
  <c r="G771" i="18"/>
  <c r="C772" i="18"/>
  <c r="X772" i="18" s="1"/>
  <c r="D772" i="18"/>
  <c r="Y772" i="18" s="1"/>
  <c r="E772" i="18"/>
  <c r="F772" i="18"/>
  <c r="G772" i="18"/>
  <c r="C773" i="18"/>
  <c r="X773" i="18" s="1"/>
  <c r="D773" i="18"/>
  <c r="Y773" i="18" s="1"/>
  <c r="E773" i="18"/>
  <c r="F773" i="18"/>
  <c r="G773" i="18"/>
  <c r="C774" i="18"/>
  <c r="X774" i="18" s="1"/>
  <c r="D774" i="18"/>
  <c r="Y774" i="18" s="1"/>
  <c r="E774" i="18"/>
  <c r="F774" i="18"/>
  <c r="G774" i="18"/>
  <c r="C775" i="18"/>
  <c r="X775" i="18" s="1"/>
  <c r="D775" i="18"/>
  <c r="Y775" i="18" s="1"/>
  <c r="E775" i="18"/>
  <c r="F775" i="18"/>
  <c r="G775" i="18"/>
  <c r="C776" i="18"/>
  <c r="X776" i="18" s="1"/>
  <c r="D776" i="18"/>
  <c r="Y776" i="18" s="1"/>
  <c r="E776" i="18"/>
  <c r="F776" i="18"/>
  <c r="G776" i="18"/>
  <c r="C777" i="18"/>
  <c r="X777" i="18" s="1"/>
  <c r="D777" i="18"/>
  <c r="Y777" i="18" s="1"/>
  <c r="E777" i="18"/>
  <c r="F777" i="18"/>
  <c r="G777" i="18"/>
  <c r="C778" i="18"/>
  <c r="X778" i="18" s="1"/>
  <c r="D778" i="18"/>
  <c r="Y778" i="18" s="1"/>
  <c r="E778" i="18"/>
  <c r="F778" i="18"/>
  <c r="G778" i="18"/>
  <c r="C779" i="18"/>
  <c r="X779" i="18" s="1"/>
  <c r="D779" i="18"/>
  <c r="Y779" i="18" s="1"/>
  <c r="E779" i="18"/>
  <c r="F779" i="18"/>
  <c r="G779" i="18"/>
  <c r="C780" i="18"/>
  <c r="X780" i="18" s="1"/>
  <c r="D780" i="18"/>
  <c r="Y780" i="18" s="1"/>
  <c r="E780" i="18"/>
  <c r="F780" i="18"/>
  <c r="G780" i="18"/>
  <c r="C781" i="18"/>
  <c r="X781" i="18" s="1"/>
  <c r="D781" i="18"/>
  <c r="Y781" i="18" s="1"/>
  <c r="E781" i="18"/>
  <c r="F781" i="18"/>
  <c r="G781" i="18"/>
  <c r="C782" i="18"/>
  <c r="X782" i="18" s="1"/>
  <c r="D782" i="18"/>
  <c r="Y782" i="18" s="1"/>
  <c r="E782" i="18"/>
  <c r="F782" i="18"/>
  <c r="G782" i="18"/>
  <c r="C783" i="18"/>
  <c r="X783" i="18" s="1"/>
  <c r="D783" i="18"/>
  <c r="Y783" i="18" s="1"/>
  <c r="E783" i="18"/>
  <c r="F783" i="18"/>
  <c r="G783" i="18"/>
  <c r="C784" i="18"/>
  <c r="X784" i="18" s="1"/>
  <c r="D784" i="18"/>
  <c r="Y784" i="18" s="1"/>
  <c r="E784" i="18"/>
  <c r="F784" i="18"/>
  <c r="G784" i="18"/>
  <c r="C785" i="18"/>
  <c r="X785" i="18" s="1"/>
  <c r="D785" i="18"/>
  <c r="Y785" i="18" s="1"/>
  <c r="E785" i="18"/>
  <c r="F785" i="18"/>
  <c r="G785" i="18"/>
  <c r="C786" i="18"/>
  <c r="X786" i="18" s="1"/>
  <c r="D786" i="18"/>
  <c r="Y786" i="18" s="1"/>
  <c r="E786" i="18"/>
  <c r="F786" i="18"/>
  <c r="G786" i="18"/>
  <c r="C787" i="18"/>
  <c r="X787" i="18" s="1"/>
  <c r="D787" i="18"/>
  <c r="Y787" i="18" s="1"/>
  <c r="E787" i="18"/>
  <c r="F787" i="18"/>
  <c r="G787" i="18"/>
  <c r="C788" i="18"/>
  <c r="X788" i="18" s="1"/>
  <c r="D788" i="18"/>
  <c r="Y788" i="18" s="1"/>
  <c r="E788" i="18"/>
  <c r="F788" i="18"/>
  <c r="G788" i="18"/>
  <c r="C789" i="18"/>
  <c r="X789" i="18" s="1"/>
  <c r="D789" i="18"/>
  <c r="Y789" i="18" s="1"/>
  <c r="E789" i="18"/>
  <c r="F789" i="18"/>
  <c r="G789" i="18"/>
  <c r="C790" i="18"/>
  <c r="X790" i="18" s="1"/>
  <c r="D790" i="18"/>
  <c r="Y790" i="18" s="1"/>
  <c r="E790" i="18"/>
  <c r="F790" i="18"/>
  <c r="G790" i="18"/>
  <c r="C791" i="18"/>
  <c r="X791" i="18" s="1"/>
  <c r="D791" i="18"/>
  <c r="Y791" i="18" s="1"/>
  <c r="E791" i="18"/>
  <c r="F791" i="18"/>
  <c r="G791" i="18"/>
  <c r="C792" i="18"/>
  <c r="X792" i="18" s="1"/>
  <c r="D792" i="18"/>
  <c r="Y792" i="18" s="1"/>
  <c r="E792" i="18"/>
  <c r="F792" i="18"/>
  <c r="G792" i="18"/>
  <c r="C793" i="18"/>
  <c r="X793" i="18" s="1"/>
  <c r="D793" i="18"/>
  <c r="Y793" i="18" s="1"/>
  <c r="E793" i="18"/>
  <c r="F793" i="18"/>
  <c r="G793" i="18"/>
  <c r="C794" i="18"/>
  <c r="X794" i="18" s="1"/>
  <c r="D794" i="18"/>
  <c r="Y794" i="18" s="1"/>
  <c r="E794" i="18"/>
  <c r="F794" i="18"/>
  <c r="G794" i="18"/>
  <c r="C795" i="18"/>
  <c r="X795" i="18" s="1"/>
  <c r="D795" i="18"/>
  <c r="Y795" i="18" s="1"/>
  <c r="E795" i="18"/>
  <c r="F795" i="18"/>
  <c r="G795" i="18"/>
  <c r="C796" i="18"/>
  <c r="X796" i="18" s="1"/>
  <c r="D796" i="18"/>
  <c r="Y796" i="18" s="1"/>
  <c r="E796" i="18"/>
  <c r="F796" i="18"/>
  <c r="G796" i="18"/>
  <c r="C797" i="18"/>
  <c r="X797" i="18" s="1"/>
  <c r="D797" i="18"/>
  <c r="Y797" i="18" s="1"/>
  <c r="E797" i="18"/>
  <c r="F797" i="18"/>
  <c r="G797" i="18"/>
  <c r="C798" i="18"/>
  <c r="X798" i="18" s="1"/>
  <c r="D798" i="18"/>
  <c r="Y798" i="18" s="1"/>
  <c r="E798" i="18"/>
  <c r="F798" i="18"/>
  <c r="G798" i="18"/>
  <c r="C799" i="18"/>
  <c r="X799" i="18" s="1"/>
  <c r="D799" i="18"/>
  <c r="Y799" i="18" s="1"/>
  <c r="E799" i="18"/>
  <c r="F799" i="18"/>
  <c r="G799" i="18"/>
  <c r="C800" i="18"/>
  <c r="X800" i="18" s="1"/>
  <c r="D800" i="18"/>
  <c r="Y800" i="18" s="1"/>
  <c r="E800" i="18"/>
  <c r="F800" i="18"/>
  <c r="G800" i="18"/>
  <c r="C801" i="18"/>
  <c r="X801" i="18" s="1"/>
  <c r="D801" i="18"/>
  <c r="Y801" i="18" s="1"/>
  <c r="E801" i="18"/>
  <c r="F801" i="18"/>
  <c r="G801" i="18"/>
  <c r="C802" i="18"/>
  <c r="X802" i="18" s="1"/>
  <c r="D802" i="18"/>
  <c r="Y802" i="18" s="1"/>
  <c r="E802" i="18"/>
  <c r="F802" i="18"/>
  <c r="G802" i="18"/>
  <c r="C803" i="18"/>
  <c r="X803" i="18" s="1"/>
  <c r="D803" i="18"/>
  <c r="Y803" i="18" s="1"/>
  <c r="E803" i="18"/>
  <c r="F803" i="18"/>
  <c r="G803" i="18"/>
  <c r="C804" i="18"/>
  <c r="X804" i="18" s="1"/>
  <c r="D804" i="18"/>
  <c r="Y804" i="18" s="1"/>
  <c r="E804" i="18"/>
  <c r="F804" i="18"/>
  <c r="G804" i="18"/>
  <c r="C805" i="18"/>
  <c r="X805" i="18" s="1"/>
  <c r="D805" i="18"/>
  <c r="Y805" i="18" s="1"/>
  <c r="E805" i="18"/>
  <c r="F805" i="18"/>
  <c r="G805" i="18"/>
  <c r="C806" i="18"/>
  <c r="X806" i="18" s="1"/>
  <c r="D806" i="18"/>
  <c r="Y806" i="18" s="1"/>
  <c r="E806" i="18"/>
  <c r="F806" i="18"/>
  <c r="G806" i="18"/>
  <c r="C807" i="18"/>
  <c r="X807" i="18" s="1"/>
  <c r="D807" i="18"/>
  <c r="Y807" i="18" s="1"/>
  <c r="E807" i="18"/>
  <c r="F807" i="18"/>
  <c r="G807" i="18"/>
  <c r="C808" i="18"/>
  <c r="X808" i="18" s="1"/>
  <c r="D808" i="18"/>
  <c r="Y808" i="18" s="1"/>
  <c r="E808" i="18"/>
  <c r="F808" i="18"/>
  <c r="G808" i="18"/>
  <c r="C809" i="18"/>
  <c r="X809" i="18" s="1"/>
  <c r="D809" i="18"/>
  <c r="Y809" i="18" s="1"/>
  <c r="E809" i="18"/>
  <c r="F809" i="18"/>
  <c r="G809" i="18"/>
  <c r="C810" i="18"/>
  <c r="X810" i="18" s="1"/>
  <c r="D810" i="18"/>
  <c r="Y810" i="18" s="1"/>
  <c r="E810" i="18"/>
  <c r="F810" i="18"/>
  <c r="G810" i="18"/>
  <c r="C811" i="18"/>
  <c r="X811" i="18" s="1"/>
  <c r="D811" i="18"/>
  <c r="Y811" i="18" s="1"/>
  <c r="E811" i="18"/>
  <c r="F811" i="18"/>
  <c r="G811" i="18"/>
  <c r="C812" i="18"/>
  <c r="X812" i="18" s="1"/>
  <c r="D812" i="18"/>
  <c r="Y812" i="18" s="1"/>
  <c r="E812" i="18"/>
  <c r="F812" i="18"/>
  <c r="G812" i="18"/>
  <c r="C813" i="18"/>
  <c r="X813" i="18" s="1"/>
  <c r="D813" i="18"/>
  <c r="Y813" i="18" s="1"/>
  <c r="E813" i="18"/>
  <c r="F813" i="18"/>
  <c r="G813" i="18"/>
  <c r="C814" i="18"/>
  <c r="X814" i="18" s="1"/>
  <c r="D814" i="18"/>
  <c r="Y814" i="18" s="1"/>
  <c r="E814" i="18"/>
  <c r="F814" i="18"/>
  <c r="G814" i="18"/>
  <c r="C815" i="18"/>
  <c r="X815" i="18" s="1"/>
  <c r="D815" i="18"/>
  <c r="Y815" i="18" s="1"/>
  <c r="E815" i="18"/>
  <c r="F815" i="18"/>
  <c r="G815" i="18"/>
  <c r="C816" i="18"/>
  <c r="X816" i="18" s="1"/>
  <c r="D816" i="18"/>
  <c r="Y816" i="18" s="1"/>
  <c r="E816" i="18"/>
  <c r="F816" i="18"/>
  <c r="G816" i="18"/>
  <c r="C817" i="18"/>
  <c r="X817" i="18" s="1"/>
  <c r="D817" i="18"/>
  <c r="Y817" i="18" s="1"/>
  <c r="E817" i="18"/>
  <c r="F817" i="18"/>
  <c r="G817" i="18"/>
  <c r="C818" i="18"/>
  <c r="X818" i="18" s="1"/>
  <c r="D818" i="18"/>
  <c r="Y818" i="18" s="1"/>
  <c r="E818" i="18"/>
  <c r="F818" i="18"/>
  <c r="G818" i="18"/>
  <c r="C819" i="18"/>
  <c r="X819" i="18" s="1"/>
  <c r="D819" i="18"/>
  <c r="Y819" i="18" s="1"/>
  <c r="E819" i="18"/>
  <c r="F819" i="18"/>
  <c r="G819" i="18"/>
  <c r="C820" i="18"/>
  <c r="X820" i="18" s="1"/>
  <c r="D820" i="18"/>
  <c r="Y820" i="18" s="1"/>
  <c r="E820" i="18"/>
  <c r="F820" i="18"/>
  <c r="G820" i="18"/>
  <c r="C821" i="18"/>
  <c r="X821" i="18" s="1"/>
  <c r="D821" i="18"/>
  <c r="Y821" i="18" s="1"/>
  <c r="E821" i="18"/>
  <c r="F821" i="18"/>
  <c r="G821" i="18"/>
  <c r="C822" i="18"/>
  <c r="X822" i="18" s="1"/>
  <c r="D822" i="18"/>
  <c r="Y822" i="18" s="1"/>
  <c r="E822" i="18"/>
  <c r="F822" i="18"/>
  <c r="G822" i="18"/>
  <c r="C823" i="18"/>
  <c r="X823" i="18" s="1"/>
  <c r="D823" i="18"/>
  <c r="Y823" i="18" s="1"/>
  <c r="E823" i="18"/>
  <c r="F823" i="18"/>
  <c r="G823" i="18"/>
  <c r="C824" i="18"/>
  <c r="X824" i="18" s="1"/>
  <c r="D824" i="18"/>
  <c r="Y824" i="18" s="1"/>
  <c r="E824" i="18"/>
  <c r="F824" i="18"/>
  <c r="G824" i="18"/>
  <c r="C825" i="18"/>
  <c r="X825" i="18" s="1"/>
  <c r="D825" i="18"/>
  <c r="Y825" i="18" s="1"/>
  <c r="E825" i="18"/>
  <c r="F825" i="18"/>
  <c r="G825" i="18"/>
  <c r="C826" i="18"/>
  <c r="X826" i="18" s="1"/>
  <c r="D826" i="18"/>
  <c r="Y826" i="18" s="1"/>
  <c r="E826" i="18"/>
  <c r="F826" i="18"/>
  <c r="G826" i="18"/>
  <c r="C827" i="18"/>
  <c r="X827" i="18" s="1"/>
  <c r="D827" i="18"/>
  <c r="Y827" i="18" s="1"/>
  <c r="E827" i="18"/>
  <c r="F827" i="18"/>
  <c r="G827" i="18"/>
  <c r="C828" i="18"/>
  <c r="X828" i="18" s="1"/>
  <c r="D828" i="18"/>
  <c r="Y828" i="18" s="1"/>
  <c r="E828" i="18"/>
  <c r="F828" i="18"/>
  <c r="G828" i="18"/>
  <c r="C829" i="18"/>
  <c r="X829" i="18" s="1"/>
  <c r="D829" i="18"/>
  <c r="Y829" i="18" s="1"/>
  <c r="E829" i="18"/>
  <c r="F829" i="18"/>
  <c r="G829" i="18"/>
  <c r="C830" i="18"/>
  <c r="X830" i="18" s="1"/>
  <c r="D830" i="18"/>
  <c r="Y830" i="18" s="1"/>
  <c r="E830" i="18"/>
  <c r="F830" i="18"/>
  <c r="G830" i="18"/>
  <c r="C831" i="18"/>
  <c r="X831" i="18" s="1"/>
  <c r="D831" i="18"/>
  <c r="Y831" i="18" s="1"/>
  <c r="E831" i="18"/>
  <c r="F831" i="18"/>
  <c r="G831" i="18"/>
  <c r="C832" i="18"/>
  <c r="X832" i="18" s="1"/>
  <c r="D832" i="18"/>
  <c r="Y832" i="18" s="1"/>
  <c r="E832" i="18"/>
  <c r="F832" i="18"/>
  <c r="G832" i="18"/>
  <c r="C833" i="18"/>
  <c r="X833" i="18" s="1"/>
  <c r="D833" i="18"/>
  <c r="Y833" i="18" s="1"/>
  <c r="E833" i="18"/>
  <c r="F833" i="18"/>
  <c r="G833" i="18"/>
  <c r="C834" i="18"/>
  <c r="X834" i="18" s="1"/>
  <c r="D834" i="18"/>
  <c r="Y834" i="18" s="1"/>
  <c r="E834" i="18"/>
  <c r="F834" i="18"/>
  <c r="G834" i="18"/>
  <c r="C835" i="18"/>
  <c r="X835" i="18" s="1"/>
  <c r="D835" i="18"/>
  <c r="Y835" i="18" s="1"/>
  <c r="E835" i="18"/>
  <c r="F835" i="18"/>
  <c r="G835" i="18"/>
  <c r="C836" i="18"/>
  <c r="X836" i="18" s="1"/>
  <c r="D836" i="18"/>
  <c r="Y836" i="18" s="1"/>
  <c r="E836" i="18"/>
  <c r="F836" i="18"/>
  <c r="G836" i="18"/>
  <c r="C837" i="18"/>
  <c r="X837" i="18" s="1"/>
  <c r="D837" i="18"/>
  <c r="Y837" i="18" s="1"/>
  <c r="E837" i="18"/>
  <c r="F837" i="18"/>
  <c r="G837" i="18"/>
  <c r="C838" i="18"/>
  <c r="X838" i="18" s="1"/>
  <c r="D838" i="18"/>
  <c r="Y838" i="18" s="1"/>
  <c r="E838" i="18"/>
  <c r="F838" i="18"/>
  <c r="G838" i="18"/>
  <c r="C839" i="18"/>
  <c r="X839" i="18" s="1"/>
  <c r="D839" i="18"/>
  <c r="Y839" i="18" s="1"/>
  <c r="E839" i="18"/>
  <c r="F839" i="18"/>
  <c r="G839" i="18"/>
  <c r="C840" i="18"/>
  <c r="X840" i="18" s="1"/>
  <c r="D840" i="18"/>
  <c r="Y840" i="18" s="1"/>
  <c r="E840" i="18"/>
  <c r="F840" i="18"/>
  <c r="G840" i="18"/>
  <c r="C841" i="18"/>
  <c r="X841" i="18" s="1"/>
  <c r="D841" i="18"/>
  <c r="Y841" i="18" s="1"/>
  <c r="E841" i="18"/>
  <c r="F841" i="18"/>
  <c r="G841" i="18"/>
  <c r="C842" i="18"/>
  <c r="X842" i="18" s="1"/>
  <c r="D842" i="18"/>
  <c r="Y842" i="18" s="1"/>
  <c r="E842" i="18"/>
  <c r="F842" i="18"/>
  <c r="G842" i="18"/>
  <c r="C843" i="18"/>
  <c r="X843" i="18" s="1"/>
  <c r="D843" i="18"/>
  <c r="Y843" i="18" s="1"/>
  <c r="E843" i="18"/>
  <c r="F843" i="18"/>
  <c r="G843" i="18"/>
  <c r="C844" i="18"/>
  <c r="X844" i="18" s="1"/>
  <c r="D844" i="18"/>
  <c r="Y844" i="18" s="1"/>
  <c r="E844" i="18"/>
  <c r="F844" i="18"/>
  <c r="G844" i="18"/>
  <c r="C845" i="18"/>
  <c r="X845" i="18" s="1"/>
  <c r="D845" i="18"/>
  <c r="Y845" i="18" s="1"/>
  <c r="E845" i="18"/>
  <c r="F845" i="18"/>
  <c r="G845" i="18"/>
  <c r="C846" i="18"/>
  <c r="X846" i="18" s="1"/>
  <c r="D846" i="18"/>
  <c r="Y846" i="18" s="1"/>
  <c r="E846" i="18"/>
  <c r="F846" i="18"/>
  <c r="G846" i="18"/>
  <c r="C847" i="18"/>
  <c r="X847" i="18" s="1"/>
  <c r="D847" i="18"/>
  <c r="Y847" i="18" s="1"/>
  <c r="E847" i="18"/>
  <c r="F847" i="18"/>
  <c r="G847" i="18"/>
  <c r="C848" i="18"/>
  <c r="X848" i="18" s="1"/>
  <c r="D848" i="18"/>
  <c r="Y848" i="18" s="1"/>
  <c r="E848" i="18"/>
  <c r="F848" i="18"/>
  <c r="G848" i="18"/>
  <c r="C849" i="18"/>
  <c r="X849" i="18" s="1"/>
  <c r="D849" i="18"/>
  <c r="Y849" i="18" s="1"/>
  <c r="E849" i="18"/>
  <c r="F849" i="18"/>
  <c r="G849" i="18"/>
  <c r="C850" i="18"/>
  <c r="X850" i="18" s="1"/>
  <c r="D850" i="18"/>
  <c r="Y850" i="18" s="1"/>
  <c r="E850" i="18"/>
  <c r="F850" i="18"/>
  <c r="G850" i="18"/>
  <c r="C851" i="18"/>
  <c r="X851" i="18" s="1"/>
  <c r="D851" i="18"/>
  <c r="Y851" i="18" s="1"/>
  <c r="E851" i="18"/>
  <c r="F851" i="18"/>
  <c r="G851" i="18"/>
  <c r="C852" i="18"/>
  <c r="X852" i="18" s="1"/>
  <c r="D852" i="18"/>
  <c r="Y852" i="18" s="1"/>
  <c r="E852" i="18"/>
  <c r="F852" i="18"/>
  <c r="G852" i="18"/>
  <c r="C853" i="18"/>
  <c r="X853" i="18" s="1"/>
  <c r="D853" i="18"/>
  <c r="Y853" i="18" s="1"/>
  <c r="E853" i="18"/>
  <c r="F853" i="18"/>
  <c r="G853" i="18"/>
  <c r="C854" i="18"/>
  <c r="X854" i="18" s="1"/>
  <c r="D854" i="18"/>
  <c r="Y854" i="18" s="1"/>
  <c r="E854" i="18"/>
  <c r="F854" i="18"/>
  <c r="G854" i="18"/>
  <c r="C855" i="18"/>
  <c r="X855" i="18" s="1"/>
  <c r="D855" i="18"/>
  <c r="Y855" i="18" s="1"/>
  <c r="E855" i="18"/>
  <c r="F855" i="18"/>
  <c r="G855" i="18"/>
  <c r="C856" i="18"/>
  <c r="X856" i="18" s="1"/>
  <c r="D856" i="18"/>
  <c r="Y856" i="18" s="1"/>
  <c r="E856" i="18"/>
  <c r="F856" i="18"/>
  <c r="G856" i="18"/>
  <c r="C857" i="18"/>
  <c r="X857" i="18" s="1"/>
  <c r="D857" i="18"/>
  <c r="Y857" i="18" s="1"/>
  <c r="E857" i="18"/>
  <c r="F857" i="18"/>
  <c r="G857" i="18"/>
  <c r="C858" i="18"/>
  <c r="X858" i="18" s="1"/>
  <c r="D858" i="18"/>
  <c r="Y858" i="18" s="1"/>
  <c r="E858" i="18"/>
  <c r="F858" i="18"/>
  <c r="G858" i="18"/>
  <c r="C859" i="18"/>
  <c r="X859" i="18" s="1"/>
  <c r="D859" i="18"/>
  <c r="Y859" i="18" s="1"/>
  <c r="E859" i="18"/>
  <c r="F859" i="18"/>
  <c r="G859" i="18"/>
  <c r="C860" i="18"/>
  <c r="X860" i="18" s="1"/>
  <c r="D860" i="18"/>
  <c r="Y860" i="18" s="1"/>
  <c r="E860" i="18"/>
  <c r="F860" i="18"/>
  <c r="G860" i="18"/>
  <c r="C861" i="18"/>
  <c r="X861" i="18" s="1"/>
  <c r="D861" i="18"/>
  <c r="Y861" i="18" s="1"/>
  <c r="E861" i="18"/>
  <c r="F861" i="18"/>
  <c r="G861" i="18"/>
  <c r="C862" i="18"/>
  <c r="X862" i="18" s="1"/>
  <c r="D862" i="18"/>
  <c r="Y862" i="18" s="1"/>
  <c r="E862" i="18"/>
  <c r="F862" i="18"/>
  <c r="G862" i="18"/>
  <c r="C863" i="18"/>
  <c r="X863" i="18" s="1"/>
  <c r="D863" i="18"/>
  <c r="Y863" i="18" s="1"/>
  <c r="E863" i="18"/>
  <c r="F863" i="18"/>
  <c r="G863" i="18"/>
  <c r="C864" i="18"/>
  <c r="X864" i="18" s="1"/>
  <c r="D864" i="18"/>
  <c r="Y864" i="18" s="1"/>
  <c r="E864" i="18"/>
  <c r="F864" i="18"/>
  <c r="G864" i="18"/>
  <c r="C865" i="18"/>
  <c r="X865" i="18" s="1"/>
  <c r="D865" i="18"/>
  <c r="Y865" i="18" s="1"/>
  <c r="E865" i="18"/>
  <c r="F865" i="18"/>
  <c r="G865" i="18"/>
  <c r="C866" i="18"/>
  <c r="X866" i="18" s="1"/>
  <c r="D866" i="18"/>
  <c r="Y866" i="18" s="1"/>
  <c r="E866" i="18"/>
  <c r="F866" i="18"/>
  <c r="G866" i="18"/>
  <c r="C867" i="18"/>
  <c r="X867" i="18" s="1"/>
  <c r="D867" i="18"/>
  <c r="Y867" i="18" s="1"/>
  <c r="E867" i="18"/>
  <c r="F867" i="18"/>
  <c r="G867" i="18"/>
  <c r="C868" i="18"/>
  <c r="X868" i="18" s="1"/>
  <c r="D868" i="18"/>
  <c r="Y868" i="18" s="1"/>
  <c r="E868" i="18"/>
  <c r="F868" i="18"/>
  <c r="G868" i="18"/>
  <c r="C869" i="18"/>
  <c r="X869" i="18" s="1"/>
  <c r="D869" i="18"/>
  <c r="Y869" i="18" s="1"/>
  <c r="E869" i="18"/>
  <c r="F869" i="18"/>
  <c r="G869" i="18"/>
  <c r="C870" i="18"/>
  <c r="X870" i="18" s="1"/>
  <c r="D870" i="18"/>
  <c r="Y870" i="18" s="1"/>
  <c r="E870" i="18"/>
  <c r="F870" i="18"/>
  <c r="G870" i="18"/>
  <c r="C871" i="18"/>
  <c r="X871" i="18" s="1"/>
  <c r="D871" i="18"/>
  <c r="Y871" i="18" s="1"/>
  <c r="E871" i="18"/>
  <c r="F871" i="18"/>
  <c r="G871" i="18"/>
  <c r="C872" i="18"/>
  <c r="X872" i="18" s="1"/>
  <c r="D872" i="18"/>
  <c r="Y872" i="18" s="1"/>
  <c r="E872" i="18"/>
  <c r="F872" i="18"/>
  <c r="G872" i="18"/>
  <c r="C873" i="18"/>
  <c r="X873" i="18" s="1"/>
  <c r="D873" i="18"/>
  <c r="Y873" i="18" s="1"/>
  <c r="E873" i="18"/>
  <c r="F873" i="18"/>
  <c r="G873" i="18"/>
  <c r="C874" i="18"/>
  <c r="X874" i="18" s="1"/>
  <c r="D874" i="18"/>
  <c r="Y874" i="18" s="1"/>
  <c r="E874" i="18"/>
  <c r="F874" i="18"/>
  <c r="G874" i="18"/>
  <c r="C875" i="18"/>
  <c r="X875" i="18" s="1"/>
  <c r="D875" i="18"/>
  <c r="Y875" i="18" s="1"/>
  <c r="E875" i="18"/>
  <c r="F875" i="18"/>
  <c r="G875" i="18"/>
  <c r="C876" i="18"/>
  <c r="X876" i="18" s="1"/>
  <c r="D876" i="18"/>
  <c r="Y876" i="18" s="1"/>
  <c r="E876" i="18"/>
  <c r="F876" i="18"/>
  <c r="G876" i="18"/>
  <c r="C877" i="18"/>
  <c r="X877" i="18" s="1"/>
  <c r="D877" i="18"/>
  <c r="Y877" i="18" s="1"/>
  <c r="E877" i="18"/>
  <c r="F877" i="18"/>
  <c r="G877" i="18"/>
  <c r="C878" i="18"/>
  <c r="X878" i="18" s="1"/>
  <c r="D878" i="18"/>
  <c r="Y878" i="18" s="1"/>
  <c r="E878" i="18"/>
  <c r="F878" i="18"/>
  <c r="G878" i="18"/>
  <c r="C879" i="18"/>
  <c r="X879" i="18" s="1"/>
  <c r="D879" i="18"/>
  <c r="Y879" i="18" s="1"/>
  <c r="E879" i="18"/>
  <c r="F879" i="18"/>
  <c r="G879" i="18"/>
  <c r="C880" i="18"/>
  <c r="X880" i="18" s="1"/>
  <c r="D880" i="18"/>
  <c r="Y880" i="18" s="1"/>
  <c r="E880" i="18"/>
  <c r="F880" i="18"/>
  <c r="G880" i="18"/>
  <c r="C881" i="18"/>
  <c r="X881" i="18" s="1"/>
  <c r="D881" i="18"/>
  <c r="Y881" i="18" s="1"/>
  <c r="E881" i="18"/>
  <c r="F881" i="18"/>
  <c r="G881" i="18"/>
  <c r="C882" i="18"/>
  <c r="X882" i="18" s="1"/>
  <c r="D882" i="18"/>
  <c r="Y882" i="18" s="1"/>
  <c r="E882" i="18"/>
  <c r="F882" i="18"/>
  <c r="G882" i="18"/>
  <c r="C883" i="18"/>
  <c r="X883" i="18" s="1"/>
  <c r="D883" i="18"/>
  <c r="Y883" i="18" s="1"/>
  <c r="E883" i="18"/>
  <c r="F883" i="18"/>
  <c r="G883" i="18"/>
  <c r="C884" i="18"/>
  <c r="X884" i="18" s="1"/>
  <c r="D884" i="18"/>
  <c r="Y884" i="18" s="1"/>
  <c r="E884" i="18"/>
  <c r="F884" i="18"/>
  <c r="G884" i="18"/>
  <c r="C885" i="18"/>
  <c r="X885" i="18" s="1"/>
  <c r="D885" i="18"/>
  <c r="Y885" i="18" s="1"/>
  <c r="E885" i="18"/>
  <c r="F885" i="18"/>
  <c r="G885" i="18"/>
  <c r="C886" i="18"/>
  <c r="X886" i="18" s="1"/>
  <c r="D886" i="18"/>
  <c r="Y886" i="18" s="1"/>
  <c r="E886" i="18"/>
  <c r="F886" i="18"/>
  <c r="G886" i="18"/>
  <c r="C887" i="18"/>
  <c r="X887" i="18" s="1"/>
  <c r="D887" i="18"/>
  <c r="Y887" i="18" s="1"/>
  <c r="E887" i="18"/>
  <c r="F887" i="18"/>
  <c r="G887" i="18"/>
  <c r="C888" i="18"/>
  <c r="X888" i="18" s="1"/>
  <c r="D888" i="18"/>
  <c r="Y888" i="18" s="1"/>
  <c r="E888" i="18"/>
  <c r="F888" i="18"/>
  <c r="G888" i="18"/>
  <c r="C889" i="18"/>
  <c r="X889" i="18" s="1"/>
  <c r="D889" i="18"/>
  <c r="Y889" i="18" s="1"/>
  <c r="E889" i="18"/>
  <c r="F889" i="18"/>
  <c r="G889" i="18"/>
  <c r="C890" i="18"/>
  <c r="X890" i="18" s="1"/>
  <c r="D890" i="18"/>
  <c r="Y890" i="18" s="1"/>
  <c r="E890" i="18"/>
  <c r="F890" i="18"/>
  <c r="G890" i="18"/>
  <c r="C891" i="18"/>
  <c r="X891" i="18" s="1"/>
  <c r="D891" i="18"/>
  <c r="Y891" i="18" s="1"/>
  <c r="E891" i="18"/>
  <c r="F891" i="18"/>
  <c r="G891" i="18"/>
  <c r="C892" i="18"/>
  <c r="X892" i="18" s="1"/>
  <c r="D892" i="18"/>
  <c r="Y892" i="18" s="1"/>
  <c r="E892" i="18"/>
  <c r="F892" i="18"/>
  <c r="G892" i="18"/>
  <c r="C893" i="18"/>
  <c r="X893" i="18" s="1"/>
  <c r="D893" i="18"/>
  <c r="Y893" i="18" s="1"/>
  <c r="E893" i="18"/>
  <c r="F893" i="18"/>
  <c r="G893" i="18"/>
  <c r="C894" i="18"/>
  <c r="X894" i="18" s="1"/>
  <c r="D894" i="18"/>
  <c r="Y894" i="18" s="1"/>
  <c r="E894" i="18"/>
  <c r="F894" i="18"/>
  <c r="G894" i="18"/>
  <c r="C895" i="18"/>
  <c r="X895" i="18" s="1"/>
  <c r="D895" i="18"/>
  <c r="Y895" i="18" s="1"/>
  <c r="E895" i="18"/>
  <c r="F895" i="18"/>
  <c r="G895" i="18"/>
  <c r="C896" i="18"/>
  <c r="X896" i="18" s="1"/>
  <c r="D896" i="18"/>
  <c r="Y896" i="18" s="1"/>
  <c r="E896" i="18"/>
  <c r="F896" i="18"/>
  <c r="G896" i="18"/>
  <c r="C897" i="18"/>
  <c r="X897" i="18" s="1"/>
  <c r="D897" i="18"/>
  <c r="Y897" i="18" s="1"/>
  <c r="E897" i="18"/>
  <c r="F897" i="18"/>
  <c r="G897" i="18"/>
  <c r="C898" i="18"/>
  <c r="X898" i="18" s="1"/>
  <c r="D898" i="18"/>
  <c r="Y898" i="18" s="1"/>
  <c r="E898" i="18"/>
  <c r="F898" i="18"/>
  <c r="G898" i="18"/>
  <c r="C899" i="18"/>
  <c r="X899" i="18" s="1"/>
  <c r="D899" i="18"/>
  <c r="Y899" i="18" s="1"/>
  <c r="E899" i="18"/>
  <c r="F899" i="18"/>
  <c r="G899" i="18"/>
  <c r="C900" i="18"/>
  <c r="X900" i="18" s="1"/>
  <c r="D900" i="18"/>
  <c r="Y900" i="18" s="1"/>
  <c r="E900" i="18"/>
  <c r="F900" i="18"/>
  <c r="G900" i="18"/>
  <c r="C901" i="18"/>
  <c r="X901" i="18" s="1"/>
  <c r="D901" i="18"/>
  <c r="Y901" i="18" s="1"/>
  <c r="E901" i="18"/>
  <c r="F901" i="18"/>
  <c r="G901" i="18"/>
  <c r="C902" i="18"/>
  <c r="X902" i="18" s="1"/>
  <c r="D902" i="18"/>
  <c r="Y902" i="18" s="1"/>
  <c r="E902" i="18"/>
  <c r="F902" i="18"/>
  <c r="G902" i="18"/>
  <c r="C903" i="18"/>
  <c r="X903" i="18" s="1"/>
  <c r="D903" i="18"/>
  <c r="Y903" i="18" s="1"/>
  <c r="E903" i="18"/>
  <c r="F903" i="18"/>
  <c r="G903" i="18"/>
  <c r="C904" i="18"/>
  <c r="X904" i="18" s="1"/>
  <c r="D904" i="18"/>
  <c r="Y904" i="18" s="1"/>
  <c r="E904" i="18"/>
  <c r="F904" i="18"/>
  <c r="G904" i="18"/>
  <c r="C905" i="18"/>
  <c r="X905" i="18" s="1"/>
  <c r="D905" i="18"/>
  <c r="Y905" i="18" s="1"/>
  <c r="E905" i="18"/>
  <c r="F905" i="18"/>
  <c r="G905" i="18"/>
  <c r="C906" i="18"/>
  <c r="X906" i="18" s="1"/>
  <c r="D906" i="18"/>
  <c r="Y906" i="18" s="1"/>
  <c r="E906" i="18"/>
  <c r="F906" i="18"/>
  <c r="G906" i="18"/>
  <c r="C907" i="18"/>
  <c r="X907" i="18" s="1"/>
  <c r="D907" i="18"/>
  <c r="Y907" i="18" s="1"/>
  <c r="E907" i="18"/>
  <c r="F907" i="18"/>
  <c r="G907" i="18"/>
  <c r="C908" i="18"/>
  <c r="X908" i="18" s="1"/>
  <c r="D908" i="18"/>
  <c r="Y908" i="18" s="1"/>
  <c r="E908" i="18"/>
  <c r="F908" i="18"/>
  <c r="G908" i="18"/>
  <c r="C909" i="18"/>
  <c r="X909" i="18" s="1"/>
  <c r="D909" i="18"/>
  <c r="Y909" i="18" s="1"/>
  <c r="E909" i="18"/>
  <c r="F909" i="18"/>
  <c r="G909" i="18"/>
  <c r="C910" i="18"/>
  <c r="X910" i="18" s="1"/>
  <c r="D910" i="18"/>
  <c r="Y910" i="18" s="1"/>
  <c r="E910" i="18"/>
  <c r="F910" i="18"/>
  <c r="G910" i="18"/>
  <c r="C911" i="18"/>
  <c r="X911" i="18" s="1"/>
  <c r="D911" i="18"/>
  <c r="Y911" i="18" s="1"/>
  <c r="E911" i="18"/>
  <c r="F911" i="18"/>
  <c r="G911" i="18"/>
  <c r="C912" i="18"/>
  <c r="X912" i="18" s="1"/>
  <c r="D912" i="18"/>
  <c r="Y912" i="18" s="1"/>
  <c r="E912" i="18"/>
  <c r="F912" i="18"/>
  <c r="G912" i="18"/>
  <c r="C913" i="18"/>
  <c r="X913" i="18" s="1"/>
  <c r="D913" i="18"/>
  <c r="Y913" i="18" s="1"/>
  <c r="E913" i="18"/>
  <c r="F913" i="18"/>
  <c r="G913" i="18"/>
  <c r="C914" i="18"/>
  <c r="X914" i="18" s="1"/>
  <c r="D914" i="18"/>
  <c r="Y914" i="18" s="1"/>
  <c r="E914" i="18"/>
  <c r="F914" i="18"/>
  <c r="G914" i="18"/>
  <c r="C915" i="18"/>
  <c r="X915" i="18" s="1"/>
  <c r="D915" i="18"/>
  <c r="Y915" i="18" s="1"/>
  <c r="E915" i="18"/>
  <c r="F915" i="18"/>
  <c r="G915" i="18"/>
  <c r="C916" i="18"/>
  <c r="X916" i="18" s="1"/>
  <c r="D916" i="18"/>
  <c r="Y916" i="18" s="1"/>
  <c r="E916" i="18"/>
  <c r="F916" i="18"/>
  <c r="G916" i="18"/>
  <c r="C917" i="18"/>
  <c r="X917" i="18" s="1"/>
  <c r="D917" i="18"/>
  <c r="Y917" i="18" s="1"/>
  <c r="E917" i="18"/>
  <c r="F917" i="18"/>
  <c r="G917" i="18"/>
  <c r="C918" i="18"/>
  <c r="X918" i="18" s="1"/>
  <c r="D918" i="18"/>
  <c r="Y918" i="18" s="1"/>
  <c r="E918" i="18"/>
  <c r="F918" i="18"/>
  <c r="G918" i="18"/>
  <c r="C919" i="18"/>
  <c r="X919" i="18" s="1"/>
  <c r="D919" i="18"/>
  <c r="Y919" i="18" s="1"/>
  <c r="E919" i="18"/>
  <c r="F919" i="18"/>
  <c r="G919" i="18"/>
  <c r="C920" i="18"/>
  <c r="X920" i="18" s="1"/>
  <c r="D920" i="18"/>
  <c r="Y920" i="18" s="1"/>
  <c r="E920" i="18"/>
  <c r="F920" i="18"/>
  <c r="G920" i="18"/>
  <c r="C921" i="18"/>
  <c r="X921" i="18" s="1"/>
  <c r="D921" i="18"/>
  <c r="Y921" i="18" s="1"/>
  <c r="E921" i="18"/>
  <c r="F921" i="18"/>
  <c r="G921" i="18"/>
  <c r="C922" i="18"/>
  <c r="X922" i="18" s="1"/>
  <c r="D922" i="18"/>
  <c r="Y922" i="18" s="1"/>
  <c r="E922" i="18"/>
  <c r="F922" i="18"/>
  <c r="G922" i="18"/>
  <c r="C923" i="18"/>
  <c r="X923" i="18" s="1"/>
  <c r="D923" i="18"/>
  <c r="Y923" i="18" s="1"/>
  <c r="E923" i="18"/>
  <c r="F923" i="18"/>
  <c r="G923" i="18"/>
  <c r="C924" i="18"/>
  <c r="X924" i="18" s="1"/>
  <c r="D924" i="18"/>
  <c r="Y924" i="18" s="1"/>
  <c r="E924" i="18"/>
  <c r="F924" i="18"/>
  <c r="G924" i="18"/>
  <c r="C925" i="18"/>
  <c r="X925" i="18" s="1"/>
  <c r="D925" i="18"/>
  <c r="Y925" i="18" s="1"/>
  <c r="E925" i="18"/>
  <c r="F925" i="18"/>
  <c r="G925" i="18"/>
  <c r="C926" i="18"/>
  <c r="X926" i="18" s="1"/>
  <c r="D926" i="18"/>
  <c r="Y926" i="18" s="1"/>
  <c r="E926" i="18"/>
  <c r="F926" i="18"/>
  <c r="G926" i="18"/>
  <c r="C927" i="18"/>
  <c r="X927" i="18" s="1"/>
  <c r="D927" i="18"/>
  <c r="Y927" i="18" s="1"/>
  <c r="E927" i="18"/>
  <c r="F927" i="18"/>
  <c r="G927" i="18"/>
  <c r="C928" i="18"/>
  <c r="X928" i="18" s="1"/>
  <c r="D928" i="18"/>
  <c r="Y928" i="18" s="1"/>
  <c r="E928" i="18"/>
  <c r="F928" i="18"/>
  <c r="G928" i="18"/>
  <c r="C929" i="18"/>
  <c r="X929" i="18" s="1"/>
  <c r="D929" i="18"/>
  <c r="Y929" i="18" s="1"/>
  <c r="E929" i="18"/>
  <c r="F929" i="18"/>
  <c r="G929" i="18"/>
  <c r="C930" i="18"/>
  <c r="X930" i="18" s="1"/>
  <c r="D930" i="18"/>
  <c r="Y930" i="18" s="1"/>
  <c r="E930" i="18"/>
  <c r="F930" i="18"/>
  <c r="G930" i="18"/>
  <c r="C931" i="18"/>
  <c r="X931" i="18" s="1"/>
  <c r="D931" i="18"/>
  <c r="Y931" i="18" s="1"/>
  <c r="E931" i="18"/>
  <c r="F931" i="18"/>
  <c r="G931" i="18"/>
  <c r="C932" i="18"/>
  <c r="X932" i="18" s="1"/>
  <c r="D932" i="18"/>
  <c r="Y932" i="18" s="1"/>
  <c r="E932" i="18"/>
  <c r="F932" i="18"/>
  <c r="G932" i="18"/>
  <c r="C933" i="18"/>
  <c r="X933" i="18" s="1"/>
  <c r="D933" i="18"/>
  <c r="Y933" i="18" s="1"/>
  <c r="E933" i="18"/>
  <c r="F933" i="18"/>
  <c r="G933" i="18"/>
  <c r="C934" i="18"/>
  <c r="X934" i="18" s="1"/>
  <c r="D934" i="18"/>
  <c r="Y934" i="18" s="1"/>
  <c r="E934" i="18"/>
  <c r="F934" i="18"/>
  <c r="G934" i="18"/>
  <c r="C935" i="18"/>
  <c r="X935" i="18" s="1"/>
  <c r="D935" i="18"/>
  <c r="Y935" i="18" s="1"/>
  <c r="E935" i="18"/>
  <c r="F935" i="18"/>
  <c r="G935" i="18"/>
  <c r="C936" i="18"/>
  <c r="X936" i="18" s="1"/>
  <c r="D936" i="18"/>
  <c r="Y936" i="18" s="1"/>
  <c r="E936" i="18"/>
  <c r="F936" i="18"/>
  <c r="G936" i="18"/>
  <c r="C937" i="18"/>
  <c r="X937" i="18" s="1"/>
  <c r="D937" i="18"/>
  <c r="Y937" i="18" s="1"/>
  <c r="E937" i="18"/>
  <c r="F937" i="18"/>
  <c r="G937" i="18"/>
  <c r="C938" i="18"/>
  <c r="X938" i="18" s="1"/>
  <c r="D938" i="18"/>
  <c r="Y938" i="18" s="1"/>
  <c r="E938" i="18"/>
  <c r="F938" i="18"/>
  <c r="G938" i="18"/>
  <c r="C939" i="18"/>
  <c r="X939" i="18" s="1"/>
  <c r="D939" i="18"/>
  <c r="Y939" i="18" s="1"/>
  <c r="E939" i="18"/>
  <c r="F939" i="18"/>
  <c r="G939" i="18"/>
  <c r="C940" i="18"/>
  <c r="X940" i="18" s="1"/>
  <c r="D940" i="18"/>
  <c r="Y940" i="18" s="1"/>
  <c r="E940" i="18"/>
  <c r="F940" i="18"/>
  <c r="G940" i="18"/>
  <c r="C941" i="18"/>
  <c r="X941" i="18" s="1"/>
  <c r="D941" i="18"/>
  <c r="Y941" i="18" s="1"/>
  <c r="E941" i="18"/>
  <c r="F941" i="18"/>
  <c r="G941" i="18"/>
  <c r="C942" i="18"/>
  <c r="X942" i="18" s="1"/>
  <c r="D942" i="18"/>
  <c r="Y942" i="18" s="1"/>
  <c r="E942" i="18"/>
  <c r="F942" i="18"/>
  <c r="G942" i="18"/>
  <c r="C943" i="18"/>
  <c r="X943" i="18" s="1"/>
  <c r="D943" i="18"/>
  <c r="Y943" i="18" s="1"/>
  <c r="E943" i="18"/>
  <c r="F943" i="18"/>
  <c r="G943" i="18"/>
  <c r="C944" i="18"/>
  <c r="X944" i="18" s="1"/>
  <c r="D944" i="18"/>
  <c r="Y944" i="18" s="1"/>
  <c r="E944" i="18"/>
  <c r="F944" i="18"/>
  <c r="G944" i="18"/>
  <c r="C945" i="18"/>
  <c r="X945" i="18" s="1"/>
  <c r="D945" i="18"/>
  <c r="Y945" i="18" s="1"/>
  <c r="E945" i="18"/>
  <c r="F945" i="18"/>
  <c r="G945" i="18"/>
  <c r="C946" i="18"/>
  <c r="X946" i="18" s="1"/>
  <c r="D946" i="18"/>
  <c r="Y946" i="18" s="1"/>
  <c r="E946" i="18"/>
  <c r="F946" i="18"/>
  <c r="G946" i="18"/>
  <c r="C947" i="18"/>
  <c r="X947" i="18" s="1"/>
  <c r="D947" i="18"/>
  <c r="Y947" i="18" s="1"/>
  <c r="E947" i="18"/>
  <c r="F947" i="18"/>
  <c r="G947" i="18"/>
  <c r="C948" i="18"/>
  <c r="X948" i="18" s="1"/>
  <c r="D948" i="18"/>
  <c r="Y948" i="18" s="1"/>
  <c r="E948" i="18"/>
  <c r="F948" i="18"/>
  <c r="G948" i="18"/>
  <c r="C949" i="18"/>
  <c r="X949" i="18" s="1"/>
  <c r="D949" i="18"/>
  <c r="Y949" i="18" s="1"/>
  <c r="E949" i="18"/>
  <c r="F949" i="18"/>
  <c r="G949" i="18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E4" i="33"/>
  <c r="E2" i="33"/>
  <c r="E42" i="15" l="1"/>
  <c r="E41" i="15"/>
  <c r="E37" i="15"/>
  <c r="E36" i="15"/>
  <c r="E35" i="15"/>
  <c r="E34" i="15"/>
  <c r="E32" i="15"/>
  <c r="E26" i="15"/>
  <c r="E25" i="15"/>
  <c r="E24" i="15"/>
  <c r="G12" i="19" l="1"/>
  <c r="G2" i="19"/>
  <c r="G7" i="19"/>
  <c r="G3" i="19"/>
  <c r="G6" i="19"/>
  <c r="G13" i="19"/>
  <c r="G14" i="19"/>
  <c r="G8" i="19"/>
  <c r="G10" i="19"/>
  <c r="G19" i="19"/>
  <c r="H4" i="19"/>
  <c r="I4" i="19"/>
  <c r="H17" i="19"/>
  <c r="I17" i="19"/>
  <c r="H18" i="19"/>
  <c r="I18" i="19"/>
  <c r="H5" i="19"/>
  <c r="I5" i="19"/>
  <c r="H15" i="19"/>
  <c r="I15" i="19"/>
  <c r="G15" i="19" l="1"/>
  <c r="G18" i="19"/>
  <c r="G5" i="19"/>
  <c r="G17" i="19"/>
  <c r="G4" i="19"/>
  <c r="I21" i="19"/>
  <c r="H21" i="19"/>
  <c r="G21" i="19"/>
  <c r="B5" i="19"/>
  <c r="C5" i="19"/>
  <c r="D5" i="19"/>
  <c r="B25" i="19"/>
  <c r="C25" i="19"/>
  <c r="D25" i="19"/>
  <c r="B7" i="19"/>
  <c r="C7" i="19"/>
  <c r="D7" i="19"/>
  <c r="B20" i="19"/>
  <c r="C20" i="19"/>
  <c r="D20" i="19"/>
  <c r="B18" i="19"/>
  <c r="C18" i="19"/>
  <c r="D18" i="19"/>
  <c r="B27" i="19"/>
  <c r="C27" i="19"/>
  <c r="D27" i="19"/>
  <c r="B23" i="19"/>
  <c r="C23" i="19"/>
  <c r="D23" i="19"/>
  <c r="B24" i="19"/>
  <c r="C24" i="19"/>
  <c r="D24" i="19"/>
  <c r="B26" i="19"/>
  <c r="C26" i="19"/>
  <c r="D26" i="19"/>
  <c r="B21" i="19"/>
  <c r="C21" i="19"/>
  <c r="D21" i="19"/>
  <c r="B22" i="19"/>
  <c r="C22" i="19"/>
  <c r="D22" i="19"/>
  <c r="D28" i="19"/>
  <c r="C28" i="19"/>
  <c r="B28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</calcChain>
</file>

<file path=xl/sharedStrings.xml><?xml version="1.0" encoding="utf-8"?>
<sst xmlns="http://schemas.openxmlformats.org/spreadsheetml/2006/main" count="2525" uniqueCount="1570">
  <si>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</si>
  <si>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</si>
  <si>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</si>
  <si>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</si>
  <si>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</si>
  <si>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</si>
  <si>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</si>
  <si>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</si>
  <si>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</si>
  <si>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</si>
  <si>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</si>
  <si>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</si>
  <si>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</si>
  <si>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</si>
  <si>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</si>
  <si>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</si>
  <si>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</si>
  <si>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</si>
  <si>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</si>
  <si>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</si>
  <si>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</si>
  <si>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</si>
  <si>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</si>
  <si>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</si>
  <si>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</si>
  <si>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</si>
  <si>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</si>
  <si>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</si>
  <si>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</si>
  <si>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</si>
  <si>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</si>
  <si>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</si>
  <si>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</si>
  <si>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n[,1]</t>
  </si>
  <si>
    <t>n[,2]</t>
  </si>
  <si>
    <t>n[,3]</t>
  </si>
  <si>
    <t>n[,4]</t>
  </si>
  <si>
    <t>r[,1]</t>
  </si>
  <si>
    <t>r[,2]</t>
  </si>
  <si>
    <t>r[,3]</t>
  </si>
  <si>
    <t>#</t>
  </si>
  <si>
    <t>studyid</t>
  </si>
  <si>
    <t>NA</t>
  </si>
  <si>
    <t>Any TCA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</si>
  <si>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</si>
  <si>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</si>
  <si>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</si>
  <si>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</si>
  <si>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</si>
  <si>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</si>
  <si>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</si>
  <si>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</si>
  <si>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</si>
  <si>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CBT individual (under 15 sessions)</t>
  </si>
  <si>
    <t>CBT individual (over 15 sessions)</t>
  </si>
  <si>
    <t>Combined (Cognitive and cognitive behavioural therapies individual + AD)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</si>
  <si>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</si>
  <si>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</si>
  <si>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</si>
  <si>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</si>
  <si>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</si>
  <si>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</si>
  <si>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</si>
  <si>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</si>
  <si>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</si>
  <si>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</si>
  <si>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</si>
  <si>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</si>
  <si>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</si>
  <si>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</si>
  <si>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</si>
  <si>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</si>
  <si>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</si>
  <si>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</si>
  <si>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</si>
  <si>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</si>
  <si>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</si>
  <si>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</si>
  <si>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</si>
  <si>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</si>
  <si>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</si>
  <si>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</si>
  <si>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r[,4]</t>
  </si>
  <si>
    <t>Schweizer 1998</t>
  </si>
  <si>
    <t>Mirtazapine</t>
  </si>
  <si>
    <t>Feighner 1982</t>
  </si>
  <si>
    <t>Bremner 1995</t>
  </si>
  <si>
    <t>Lepola 2003</t>
  </si>
  <si>
    <t>Wernicke 1988</t>
  </si>
  <si>
    <t>Kasper 2005</t>
  </si>
  <si>
    <t>Schweizer 1994</t>
  </si>
  <si>
    <t>Silverstone 1999</t>
  </si>
  <si>
    <t>Beasley 1993b</t>
  </si>
  <si>
    <t>Rush 1977</t>
  </si>
  <si>
    <t>Mullin 1996</t>
  </si>
  <si>
    <t>Judd 1993</t>
  </si>
  <si>
    <t>McKnight 1992</t>
  </si>
  <si>
    <t>Leinonen 1999</t>
  </si>
  <si>
    <t>Claghorn 1987</t>
  </si>
  <si>
    <t>Zivkov 1995</t>
  </si>
  <si>
    <t>Mendels 1999</t>
  </si>
  <si>
    <t>Wade 2002</t>
  </si>
  <si>
    <t>Feighner 1989d</t>
  </si>
  <si>
    <t>Marchesi 1998</t>
  </si>
  <si>
    <t>Gelenberg 1990a</t>
  </si>
  <si>
    <t>Doongaji 1993</t>
  </si>
  <si>
    <t>Lam 2013</t>
  </si>
  <si>
    <t>Wilcox 1994</t>
  </si>
  <si>
    <t>Coleman 2001</t>
  </si>
  <si>
    <t>Moller 1998</t>
  </si>
  <si>
    <t>Sheehan 2009b</t>
  </si>
  <si>
    <t>Andreoli 2002</t>
  </si>
  <si>
    <t>Beck 1985</t>
  </si>
  <si>
    <t>Cassano 1996</t>
  </si>
  <si>
    <t>Wakelin 1986</t>
  </si>
  <si>
    <t>Silverstone 1994</t>
  </si>
  <si>
    <t>Olie 1997</t>
  </si>
  <si>
    <t>Fontaine 1994</t>
  </si>
  <si>
    <t>Rudolph 1999</t>
  </si>
  <si>
    <t>Halikas 1995</t>
  </si>
  <si>
    <t>Keegan 1991</t>
  </si>
  <si>
    <t>CBT individual (over 15 sessions) + amitriptyline</t>
  </si>
  <si>
    <t>CBT individual (under 15 sessions) + escitalopram</t>
  </si>
  <si>
    <t>Cognitive and cognitive behavioural therapies (individual) [CBT/CT]</t>
  </si>
  <si>
    <t>Waitlist</t>
  </si>
  <si>
    <t>No treatment</t>
  </si>
  <si>
    <t>Attention placebo + TAU</t>
  </si>
  <si>
    <t>TAU</t>
  </si>
  <si>
    <t>Enhanced TAU</t>
  </si>
  <si>
    <t>Exercise</t>
  </si>
  <si>
    <t>Exercise + TAU</t>
  </si>
  <si>
    <t>Yoga + TAU</t>
  </si>
  <si>
    <t>Any AD</t>
  </si>
  <si>
    <t>Short-term psychodynamic psychotherapy individual + TAU</t>
  </si>
  <si>
    <t>Cognitive bibliotherapy with support + TAU</t>
  </si>
  <si>
    <t>Cognitive bibliotherapy + TAU</t>
  </si>
  <si>
    <t>Computerised-CBT (CCBT)</t>
  </si>
  <si>
    <t>Computerised-CBT (CCBT) + TAU</t>
  </si>
  <si>
    <t>Computerised-CBT (CCBT) + enhanced TAU</t>
  </si>
  <si>
    <t>Interpersonal psychotherapy (IPT)</t>
  </si>
  <si>
    <t>Counselling (any type)</t>
  </si>
  <si>
    <t>Non-directive counselling</t>
  </si>
  <si>
    <t>Problem solving group</t>
  </si>
  <si>
    <t>Behavioural activation (BA)</t>
  </si>
  <si>
    <t>Behavioural activation (BA) + TAU</t>
  </si>
  <si>
    <t>CBT individual (under 15 sessions) + TAU</t>
  </si>
  <si>
    <t>CBT individual (under 15 sessions) + enhanced TAU</t>
  </si>
  <si>
    <t>Third-wave cognitive therapy individual</t>
  </si>
  <si>
    <t>CBT group (under 15 sessions)</t>
  </si>
  <si>
    <t>Third-wave cognitive therapy group</t>
  </si>
  <si>
    <t>CBT individual (over 15 sessions) + any SSRI</t>
  </si>
  <si>
    <t>Interpersonal psychotherapy (IPT) + any AD</t>
  </si>
  <si>
    <t>Short-term psychodynamic psychotherapy individual + any TCA</t>
  </si>
  <si>
    <t>Interpersonal psychotherapy (IPT) + Pill placebo</t>
  </si>
  <si>
    <t xml:space="preserve">No treatment </t>
  </si>
  <si>
    <t>Attention placebo</t>
  </si>
  <si>
    <t>Short-term psychodynamic psychotherapies</t>
  </si>
  <si>
    <t>Self-help with support</t>
  </si>
  <si>
    <t>Self-help</t>
  </si>
  <si>
    <t>Counselling</t>
  </si>
  <si>
    <t>Problem solving</t>
  </si>
  <si>
    <t>Behavioural therapies (individual)</t>
  </si>
  <si>
    <t>Behavioural, cognitive, or CBT groups</t>
  </si>
  <si>
    <t>Combined (IPT + AD)</t>
  </si>
  <si>
    <t>Combined (Short-term psychodynamic psychotherapies + AD)</t>
  </si>
  <si>
    <t>Combined (psych + placebo)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</si>
  <si>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</si>
  <si>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</si>
  <si>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</si>
  <si>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</si>
  <si>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</si>
  <si>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</si>
  <si>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</si>
  <si>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</si>
  <si>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</si>
  <si>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</si>
  <si>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</si>
  <si>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</si>
  <si>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</si>
  <si>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</si>
  <si>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</si>
  <si>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</si>
  <si>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</si>
  <si>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diffClass[1,19]</t>
  </si>
  <si>
    <t>diffClass[1,20]</t>
  </si>
  <si>
    <t>diffClass[1,21]</t>
  </si>
  <si>
    <t>diffClass[1,22]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</si>
  <si>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</si>
  <si>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</si>
  <si>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</si>
  <si>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</si>
  <si>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</si>
  <si>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</si>
  <si>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</si>
  <si>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</si>
  <si>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</si>
  <si>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</si>
  <si>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</si>
  <si>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</si>
  <si>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</si>
  <si>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</si>
  <si>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</si>
  <si>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</si>
  <si>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diffClass[2,19]</t>
  </si>
  <si>
    <t>diffClass[2,20]</t>
  </si>
  <si>
    <t>diffClass[2,21]</t>
  </si>
  <si>
    <t>diffClass[2,22]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</si>
  <si>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</si>
  <si>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</si>
  <si>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</si>
  <si>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</si>
  <si>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</si>
  <si>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</si>
  <si>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</si>
  <si>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</si>
  <si>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</si>
  <si>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</si>
  <si>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</si>
  <si>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</si>
  <si>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</si>
  <si>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</si>
  <si>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</si>
  <si>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diffClass[3,19]</t>
  </si>
  <si>
    <t>diffClass[3,20]</t>
  </si>
  <si>
    <t>diffClass[3,21]</t>
  </si>
  <si>
    <t>diffClass[3,22]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</si>
  <si>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</si>
  <si>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</si>
  <si>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</si>
  <si>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</si>
  <si>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</si>
  <si>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</si>
  <si>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</si>
  <si>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</si>
  <si>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</si>
  <si>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</si>
  <si>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</si>
  <si>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</si>
  <si>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</si>
  <si>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</si>
  <si>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diffClass[4,19]</t>
  </si>
  <si>
    <t>diffClass[4,20]</t>
  </si>
  <si>
    <t>diffClass[4,21]</t>
  </si>
  <si>
    <t>diffClass[4,22]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</si>
  <si>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</si>
  <si>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</si>
  <si>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</si>
  <si>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</si>
  <si>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</si>
  <si>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</si>
  <si>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</si>
  <si>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</si>
  <si>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</si>
  <si>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</si>
  <si>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</si>
  <si>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</si>
  <si>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</si>
  <si>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diffClass[5,19]</t>
  </si>
  <si>
    <t>diffClass[5,20]</t>
  </si>
  <si>
    <t>diffClass[5,21]</t>
  </si>
  <si>
    <t>diffClass[5,22]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</si>
  <si>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</si>
  <si>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</si>
  <si>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</si>
  <si>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</si>
  <si>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</si>
  <si>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</si>
  <si>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</si>
  <si>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</si>
  <si>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</si>
  <si>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</si>
  <si>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</si>
  <si>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</si>
  <si>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diffClass[6,19]</t>
  </si>
  <si>
    <t>diffClass[6,20]</t>
  </si>
  <si>
    <t>diffClass[6,21]</t>
  </si>
  <si>
    <t>diffClass[6,22]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</si>
  <si>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</si>
  <si>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</si>
  <si>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</si>
  <si>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</si>
  <si>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</si>
  <si>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</si>
  <si>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</si>
  <si>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</si>
  <si>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</si>
  <si>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</si>
  <si>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</si>
  <si>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diffClass[7,19]</t>
  </si>
  <si>
    <t>diffClass[7,20]</t>
  </si>
  <si>
    <t>diffClass[7,21]</t>
  </si>
  <si>
    <t>diffClass[7,22]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</si>
  <si>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</si>
  <si>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</si>
  <si>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</si>
  <si>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</si>
  <si>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</si>
  <si>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</si>
  <si>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</si>
  <si>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</si>
  <si>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</si>
  <si>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</si>
  <si>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diffClass[8,19]</t>
  </si>
  <si>
    <t>diffClass[8,20]</t>
  </si>
  <si>
    <t>diffClass[8,21]</t>
  </si>
  <si>
    <t>diffClass[8,22]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</si>
  <si>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</si>
  <si>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</si>
  <si>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</si>
  <si>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</si>
  <si>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</si>
  <si>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</si>
  <si>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</si>
  <si>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</si>
  <si>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</si>
  <si>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diffClass[9,19]</t>
  </si>
  <si>
    <t>diffClass[9,20]</t>
  </si>
  <si>
    <t>diffClass[9,21]</t>
  </si>
  <si>
    <t>diffClass[9,22]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</si>
  <si>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</si>
  <si>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</si>
  <si>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</si>
  <si>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</si>
  <si>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</si>
  <si>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</si>
  <si>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</si>
  <si>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</si>
  <si>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diffClass[10,19]</t>
  </si>
  <si>
    <t>diffClass[10,20]</t>
  </si>
  <si>
    <t>diffClass[10,21]</t>
  </si>
  <si>
    <t>diffClass[10,22]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</si>
  <si>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</si>
  <si>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</si>
  <si>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</si>
  <si>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</si>
  <si>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</si>
  <si>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</si>
  <si>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</si>
  <si>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diffClass[11,19]</t>
  </si>
  <si>
    <t>diffClass[11,20]</t>
  </si>
  <si>
    <t>diffClass[11,21]</t>
  </si>
  <si>
    <t>diffClass[11,22]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</si>
  <si>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</si>
  <si>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</si>
  <si>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</si>
  <si>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</si>
  <si>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</si>
  <si>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</si>
  <si>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diffClass[12,19]</t>
  </si>
  <si>
    <t>diffClass[12,20]</t>
  </si>
  <si>
    <t>diffClass[12,21]</t>
  </si>
  <si>
    <t>diffClass[12,22]</t>
  </si>
  <si>
    <t>diffClass[13,14]</t>
  </si>
  <si>
    <t>diffClass[13,15]</t>
  </si>
  <si>
    <t>diffClass[13,16]</t>
  </si>
  <si>
    <t>diffClass[13,17]</t>
  </si>
  <si>
    <t>diffClass[13,18]</t>
  </si>
  <si>
    <t>diffClass[13,19]</t>
  </si>
  <si>
    <t>diffClass[13,20]</t>
  </si>
  <si>
    <t>diffClass[13,21]</t>
  </si>
  <si>
    <t>diffClass[13,22]</t>
  </si>
  <si>
    <t>diffClass[14,15]</t>
  </si>
  <si>
    <t>diffClass[14,16]</t>
  </si>
  <si>
    <t>diffClass[14,17]</t>
  </si>
  <si>
    <t>diffClass[14,18]</t>
  </si>
  <si>
    <t>diffClass[14,19]</t>
  </si>
  <si>
    <t>diffClass[14,20]</t>
  </si>
  <si>
    <t>diffClass[14,21]</t>
  </si>
  <si>
    <t>diffClass[14,22]</t>
  </si>
  <si>
    <t>diffClass[15,16]</t>
  </si>
  <si>
    <t>diffClass[15,17]</t>
  </si>
  <si>
    <t>diffClass[15,18]</t>
  </si>
  <si>
    <t>diffClass[15,19]</t>
  </si>
  <si>
    <t>diffClass[15,20]</t>
  </si>
  <si>
    <t>diffClass[15,21]</t>
  </si>
  <si>
    <t>diffClass[15,22]</t>
  </si>
  <si>
    <t>diffClass[16,17]</t>
  </si>
  <si>
    <t>diffClass[16,18]</t>
  </si>
  <si>
    <t>diffClass[16,19]</t>
  </si>
  <si>
    <t>diffClass[16,20]</t>
  </si>
  <si>
    <t>diffClass[16,21]</t>
  </si>
  <si>
    <t>diffClass[16,22]</t>
  </si>
  <si>
    <t>diffClass[17,18]</t>
  </si>
  <si>
    <t>diffClass[17,19]</t>
  </si>
  <si>
    <t>diffClass[17,20]</t>
  </si>
  <si>
    <t>diffClass[17,21]</t>
  </si>
  <si>
    <t>diffClass[17,22]</t>
  </si>
  <si>
    <t>diffClass[18,19]</t>
  </si>
  <si>
    <t>diffClass[18,20]</t>
  </si>
  <si>
    <t>diffClass[18,21]</t>
  </si>
  <si>
    <t>diffClass[18,22]</t>
  </si>
  <si>
    <t>diffClass[19,20]</t>
  </si>
  <si>
    <t>diffClass[19,21]</t>
  </si>
  <si>
    <t>diffClass[19,22]</t>
  </si>
  <si>
    <t>diffClass[20,21]</t>
  </si>
  <si>
    <t>diffClass[20,22]</t>
  </si>
  <si>
    <t>diffClass[21,22]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</si>
  <si>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</si>
  <si>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</si>
  <si>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</si>
  <si>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</si>
  <si>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</si>
  <si>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</si>
  <si>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</si>
  <si>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</si>
  <si>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</si>
  <si>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</si>
  <si>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</si>
  <si>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</si>
  <si>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</si>
  <si>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</si>
  <si>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</si>
  <si>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</si>
  <si>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</si>
  <si>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</si>
  <si>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</si>
  <si>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</si>
  <si>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</si>
  <si>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</si>
  <si>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</si>
  <si>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</si>
  <si>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</si>
  <si>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</si>
  <si>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</si>
  <si>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lor[1,29]</t>
  </si>
  <si>
    <t>lor[1,30]</t>
  </si>
  <si>
    <t>lor[1,31]</t>
  </si>
  <si>
    <t>lor[1,32]</t>
  </si>
  <si>
    <t>lor[1,33]</t>
  </si>
  <si>
    <t>lor[1,34]</t>
  </si>
  <si>
    <t>lor[1,35]</t>
  </si>
  <si>
    <t>lor[1,36]</t>
  </si>
  <si>
    <t>lor[1,37]</t>
  </si>
  <si>
    <t>lor[1,38]</t>
  </si>
  <si>
    <t>lor[1,39]</t>
  </si>
  <si>
    <t>lor[1,40]</t>
  </si>
  <si>
    <t>lor[1,41]</t>
  </si>
  <si>
    <t>lor[1,42]</t>
  </si>
  <si>
    <t>lor[1,43]</t>
  </si>
  <si>
    <t>lor[1,44]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</si>
  <si>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</si>
  <si>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</si>
  <si>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</si>
  <si>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</si>
  <si>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</si>
  <si>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</si>
  <si>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</si>
  <si>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</si>
  <si>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</si>
  <si>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</si>
  <si>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</si>
  <si>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</si>
  <si>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</si>
  <si>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</si>
  <si>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</si>
  <si>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</si>
  <si>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</si>
  <si>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</si>
  <si>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</si>
  <si>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</si>
  <si>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</si>
  <si>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</si>
  <si>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</si>
  <si>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</si>
  <si>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</si>
  <si>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</si>
  <si>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lor[2,29]</t>
  </si>
  <si>
    <t>lor[2,30]</t>
  </si>
  <si>
    <t>lor[2,31]</t>
  </si>
  <si>
    <t>lor[2,32]</t>
  </si>
  <si>
    <t>lor[2,33]</t>
  </si>
  <si>
    <t>lor[2,34]</t>
  </si>
  <si>
    <t>lor[2,35]</t>
  </si>
  <si>
    <t>lor[2,36]</t>
  </si>
  <si>
    <t>lor[2,37]</t>
  </si>
  <si>
    <t>lor[2,38]</t>
  </si>
  <si>
    <t>lor[2,39]</t>
  </si>
  <si>
    <t>lor[2,40]</t>
  </si>
  <si>
    <t>lor[2,41]</t>
  </si>
  <si>
    <t>lor[2,42]</t>
  </si>
  <si>
    <t>lor[2,43]</t>
  </si>
  <si>
    <t>lor[2,44]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</si>
  <si>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</si>
  <si>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</si>
  <si>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</si>
  <si>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</si>
  <si>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</si>
  <si>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</si>
  <si>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</si>
  <si>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</si>
  <si>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</si>
  <si>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</si>
  <si>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</si>
  <si>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</si>
  <si>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</si>
  <si>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</si>
  <si>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</si>
  <si>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</si>
  <si>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</si>
  <si>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</si>
  <si>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</si>
  <si>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</si>
  <si>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</si>
  <si>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</si>
  <si>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</si>
  <si>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</si>
  <si>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</si>
  <si>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lor[3,29]</t>
  </si>
  <si>
    <t>lor[3,30]</t>
  </si>
  <si>
    <t>lor[3,31]</t>
  </si>
  <si>
    <t>lor[3,32]</t>
  </si>
  <si>
    <t>lor[3,33]</t>
  </si>
  <si>
    <t>lor[3,34]</t>
  </si>
  <si>
    <t>lor[3,35]</t>
  </si>
  <si>
    <t>lor[3,36]</t>
  </si>
  <si>
    <t>lor[3,37]</t>
  </si>
  <si>
    <t>lor[3,38]</t>
  </si>
  <si>
    <t>lor[3,39]</t>
  </si>
  <si>
    <t>lor[3,40]</t>
  </si>
  <si>
    <t>lor[3,41]</t>
  </si>
  <si>
    <t>lor[3,42]</t>
  </si>
  <si>
    <t>lor[3,43]</t>
  </si>
  <si>
    <t>lor[3,44]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</si>
  <si>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</si>
  <si>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</si>
  <si>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</si>
  <si>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</si>
  <si>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</si>
  <si>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</si>
  <si>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</si>
  <si>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</si>
  <si>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</si>
  <si>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</si>
  <si>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</si>
  <si>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</si>
  <si>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</si>
  <si>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</si>
  <si>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</si>
  <si>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</si>
  <si>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</si>
  <si>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</si>
  <si>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</si>
  <si>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</si>
  <si>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</si>
  <si>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</si>
  <si>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</si>
  <si>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</si>
  <si>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lor[4,29]</t>
  </si>
  <si>
    <t>lor[4,30]</t>
  </si>
  <si>
    <t>lor[4,31]</t>
  </si>
  <si>
    <t>lor[4,32]</t>
  </si>
  <si>
    <t>lor[4,33]</t>
  </si>
  <si>
    <t>lor[4,34]</t>
  </si>
  <si>
    <t>lor[4,35]</t>
  </si>
  <si>
    <t>lor[4,36]</t>
  </si>
  <si>
    <t>lor[4,37]</t>
  </si>
  <si>
    <t>lor[4,38]</t>
  </si>
  <si>
    <t>lor[4,39]</t>
  </si>
  <si>
    <t>lor[4,40]</t>
  </si>
  <si>
    <t>lor[4,41]</t>
  </si>
  <si>
    <t>lor[4,42]</t>
  </si>
  <si>
    <t>lor[4,43]</t>
  </si>
  <si>
    <t>lor[4,44]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</si>
  <si>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</si>
  <si>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</si>
  <si>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</si>
  <si>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</si>
  <si>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</si>
  <si>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</si>
  <si>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</si>
  <si>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</si>
  <si>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</si>
  <si>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</si>
  <si>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</si>
  <si>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</si>
  <si>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</si>
  <si>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</si>
  <si>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</si>
  <si>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</si>
  <si>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</si>
  <si>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</si>
  <si>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</si>
  <si>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</si>
  <si>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</si>
  <si>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</si>
  <si>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</si>
  <si>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lor[5,29]</t>
  </si>
  <si>
    <t>lor[5,30]</t>
  </si>
  <si>
    <t>lor[5,31]</t>
  </si>
  <si>
    <t>lor[5,32]</t>
  </si>
  <si>
    <t>lor[5,33]</t>
  </si>
  <si>
    <t>lor[5,34]</t>
  </si>
  <si>
    <t>lor[5,35]</t>
  </si>
  <si>
    <t>lor[5,36]</t>
  </si>
  <si>
    <t>lor[5,37]</t>
  </si>
  <si>
    <t>lor[5,38]</t>
  </si>
  <si>
    <t>lor[5,39]</t>
  </si>
  <si>
    <t>lor[5,40]</t>
  </si>
  <si>
    <t>lor[5,41]</t>
  </si>
  <si>
    <t>lor[5,42]</t>
  </si>
  <si>
    <t>lor[5,43]</t>
  </si>
  <si>
    <t>lor[5,44]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</si>
  <si>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</si>
  <si>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</si>
  <si>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</si>
  <si>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</si>
  <si>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</si>
  <si>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</si>
  <si>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</si>
  <si>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</si>
  <si>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</si>
  <si>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</si>
  <si>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</si>
  <si>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</si>
  <si>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</si>
  <si>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</si>
  <si>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</si>
  <si>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</si>
  <si>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</si>
  <si>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</si>
  <si>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</si>
  <si>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</si>
  <si>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</si>
  <si>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</si>
  <si>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lor[6,29]</t>
  </si>
  <si>
    <t>lor[6,30]</t>
  </si>
  <si>
    <t>lor[6,31]</t>
  </si>
  <si>
    <t>lor[6,32]</t>
  </si>
  <si>
    <t>lor[6,33]</t>
  </si>
  <si>
    <t>lor[6,34]</t>
  </si>
  <si>
    <t>lor[6,35]</t>
  </si>
  <si>
    <t>lor[6,36]</t>
  </si>
  <si>
    <t>lor[6,37]</t>
  </si>
  <si>
    <t>lor[6,38]</t>
  </si>
  <si>
    <t>lor[6,39]</t>
  </si>
  <si>
    <t>lor[6,40]</t>
  </si>
  <si>
    <t>lor[6,41]</t>
  </si>
  <si>
    <t>lor[6,42]</t>
  </si>
  <si>
    <t>lor[6,43]</t>
  </si>
  <si>
    <t>lor[6,44]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</si>
  <si>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</si>
  <si>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</si>
  <si>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</si>
  <si>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</si>
  <si>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</si>
  <si>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</si>
  <si>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</si>
  <si>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</si>
  <si>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</si>
  <si>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</si>
  <si>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</si>
  <si>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</si>
  <si>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</si>
  <si>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</si>
  <si>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</si>
  <si>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</si>
  <si>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</si>
  <si>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</si>
  <si>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</si>
  <si>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</si>
  <si>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</si>
  <si>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lor[7,29]</t>
  </si>
  <si>
    <t>lor[7,30]</t>
  </si>
  <si>
    <t>lor[7,31]</t>
  </si>
  <si>
    <t>lor[7,32]</t>
  </si>
  <si>
    <t>lor[7,33]</t>
  </si>
  <si>
    <t>lor[7,34]</t>
  </si>
  <si>
    <t>lor[7,35]</t>
  </si>
  <si>
    <t>lor[7,36]</t>
  </si>
  <si>
    <t>lor[7,37]</t>
  </si>
  <si>
    <t>lor[7,38]</t>
  </si>
  <si>
    <t>lor[7,39]</t>
  </si>
  <si>
    <t>lor[7,40]</t>
  </si>
  <si>
    <t>lor[7,41]</t>
  </si>
  <si>
    <t>lor[7,42]</t>
  </si>
  <si>
    <t>lor[7,43]</t>
  </si>
  <si>
    <t>lor[7,44]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</si>
  <si>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</si>
  <si>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</si>
  <si>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</si>
  <si>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</si>
  <si>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</si>
  <si>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</si>
  <si>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</si>
  <si>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</si>
  <si>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</si>
  <si>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</si>
  <si>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</si>
  <si>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</si>
  <si>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</si>
  <si>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</si>
  <si>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</si>
  <si>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</si>
  <si>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</si>
  <si>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</si>
  <si>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</si>
  <si>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</si>
  <si>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lor[8,29]</t>
  </si>
  <si>
    <t>lor[8,30]</t>
  </si>
  <si>
    <t>lor[8,31]</t>
  </si>
  <si>
    <t>lor[8,32]</t>
  </si>
  <si>
    <t>lor[8,33]</t>
  </si>
  <si>
    <t>lor[8,34]</t>
  </si>
  <si>
    <t>lor[8,35]</t>
  </si>
  <si>
    <t>lor[8,36]</t>
  </si>
  <si>
    <t>lor[8,37]</t>
  </si>
  <si>
    <t>lor[8,38]</t>
  </si>
  <si>
    <t>lor[8,39]</t>
  </si>
  <si>
    <t>lor[8,40]</t>
  </si>
  <si>
    <t>lor[8,41]</t>
  </si>
  <si>
    <t>lor[8,42]</t>
  </si>
  <si>
    <t>lor[8,43]</t>
  </si>
  <si>
    <t>lor[8,44]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</si>
  <si>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</si>
  <si>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</si>
  <si>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</si>
  <si>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</si>
  <si>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</si>
  <si>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</si>
  <si>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</si>
  <si>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</si>
  <si>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</si>
  <si>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</si>
  <si>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</si>
  <si>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</si>
  <si>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</si>
  <si>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</si>
  <si>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</si>
  <si>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</si>
  <si>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</si>
  <si>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</si>
  <si>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</si>
  <si>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lor[9,29]</t>
  </si>
  <si>
    <t>lor[9,30]</t>
  </si>
  <si>
    <t>lor[9,31]</t>
  </si>
  <si>
    <t>lor[9,32]</t>
  </si>
  <si>
    <t>lor[9,33]</t>
  </si>
  <si>
    <t>lor[9,34]</t>
  </si>
  <si>
    <t>lor[9,35]</t>
  </si>
  <si>
    <t>lor[9,36]</t>
  </si>
  <si>
    <t>lor[9,37]</t>
  </si>
  <si>
    <t>lor[9,38]</t>
  </si>
  <si>
    <t>lor[9,39]</t>
  </si>
  <si>
    <t>lor[9,40]</t>
  </si>
  <si>
    <t>lor[9,41]</t>
  </si>
  <si>
    <t>lor[9,42]</t>
  </si>
  <si>
    <t>lor[9,43]</t>
  </si>
  <si>
    <t>lor[9,44]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</si>
  <si>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</si>
  <si>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</si>
  <si>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</si>
  <si>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</si>
  <si>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</si>
  <si>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</si>
  <si>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</si>
  <si>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</si>
  <si>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</si>
  <si>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</si>
  <si>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</si>
  <si>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</si>
  <si>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</si>
  <si>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</si>
  <si>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</si>
  <si>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</si>
  <si>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</si>
  <si>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</si>
  <si>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lor[10,29]</t>
  </si>
  <si>
    <t>lor[10,30]</t>
  </si>
  <si>
    <t>lor[10,31]</t>
  </si>
  <si>
    <t>lor[10,32]</t>
  </si>
  <si>
    <t>lor[10,33]</t>
  </si>
  <si>
    <t>lor[10,34]</t>
  </si>
  <si>
    <t>lor[10,35]</t>
  </si>
  <si>
    <t>lor[10,36]</t>
  </si>
  <si>
    <t>lor[10,37]</t>
  </si>
  <si>
    <t>lor[10,38]</t>
  </si>
  <si>
    <t>lor[10,39]</t>
  </si>
  <si>
    <t>lor[10,40]</t>
  </si>
  <si>
    <t>lor[10,41]</t>
  </si>
  <si>
    <t>lor[10,42]</t>
  </si>
  <si>
    <t>lor[10,43]</t>
  </si>
  <si>
    <t>lor[10,44]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</si>
  <si>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</si>
  <si>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</si>
  <si>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</si>
  <si>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</si>
  <si>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</si>
  <si>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</si>
  <si>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</si>
  <si>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</si>
  <si>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</si>
  <si>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</si>
  <si>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</si>
  <si>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</si>
  <si>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</si>
  <si>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</si>
  <si>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</si>
  <si>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</si>
  <si>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</si>
  <si>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lor[11,29]</t>
  </si>
  <si>
    <t>lor[11,30]</t>
  </si>
  <si>
    <t>lor[11,31]</t>
  </si>
  <si>
    <t>lor[11,32]</t>
  </si>
  <si>
    <t>lor[11,33]</t>
  </si>
  <si>
    <t>lor[11,34]</t>
  </si>
  <si>
    <t>lor[11,35]</t>
  </si>
  <si>
    <t>lor[11,36]</t>
  </si>
  <si>
    <t>lor[11,37]</t>
  </si>
  <si>
    <t>lor[11,38]</t>
  </si>
  <si>
    <t>lor[11,39]</t>
  </si>
  <si>
    <t>lor[11,40]</t>
  </si>
  <si>
    <t>lor[11,41]</t>
  </si>
  <si>
    <t>lor[11,42]</t>
  </si>
  <si>
    <t>lor[11,43]</t>
  </si>
  <si>
    <t>lor[11,44]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</si>
  <si>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</si>
  <si>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</si>
  <si>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</si>
  <si>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</si>
  <si>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</si>
  <si>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</si>
  <si>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</si>
  <si>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</si>
  <si>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</si>
  <si>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</si>
  <si>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</si>
  <si>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</si>
  <si>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</si>
  <si>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</si>
  <si>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</si>
  <si>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</si>
  <si>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lor[12,29]</t>
  </si>
  <si>
    <t>lor[12,30]</t>
  </si>
  <si>
    <t>lor[12,31]</t>
  </si>
  <si>
    <t>lor[12,32]</t>
  </si>
  <si>
    <t>lor[12,33]</t>
  </si>
  <si>
    <t>lor[12,34]</t>
  </si>
  <si>
    <t>lor[12,35]</t>
  </si>
  <si>
    <t>lor[12,36]</t>
  </si>
  <si>
    <t>lor[12,37]</t>
  </si>
  <si>
    <t>lor[12,38]</t>
  </si>
  <si>
    <t>lor[12,39]</t>
  </si>
  <si>
    <t>lor[12,40]</t>
  </si>
  <si>
    <t>lor[12,41]</t>
  </si>
  <si>
    <t>lor[12,42]</t>
  </si>
  <si>
    <t>lor[12,43]</t>
  </si>
  <si>
    <t>lor[12,44]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</si>
  <si>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</si>
  <si>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</si>
  <si>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</si>
  <si>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</si>
  <si>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</si>
  <si>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</si>
  <si>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</si>
  <si>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</si>
  <si>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</si>
  <si>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</si>
  <si>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</si>
  <si>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</si>
  <si>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</si>
  <si>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</si>
  <si>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</si>
  <si>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lor[13,29]</t>
  </si>
  <si>
    <t>lor[13,30]</t>
  </si>
  <si>
    <t>lor[13,31]</t>
  </si>
  <si>
    <t>lor[13,32]</t>
  </si>
  <si>
    <t>lor[13,33]</t>
  </si>
  <si>
    <t>lor[13,34]</t>
  </si>
  <si>
    <t>lor[13,35]</t>
  </si>
  <si>
    <t>lor[13,36]</t>
  </si>
  <si>
    <t>lor[13,37]</t>
  </si>
  <si>
    <t>lor[13,38]</t>
  </si>
  <si>
    <t>lor[13,39]</t>
  </si>
  <si>
    <t>lor[13,40]</t>
  </si>
  <si>
    <t>lor[13,41]</t>
  </si>
  <si>
    <t>lor[13,42]</t>
  </si>
  <si>
    <t>lor[13,43]</t>
  </si>
  <si>
    <t>lor[13,44]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</si>
  <si>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</si>
  <si>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</si>
  <si>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</si>
  <si>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</si>
  <si>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</si>
  <si>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</si>
  <si>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</si>
  <si>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</si>
  <si>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</si>
  <si>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</si>
  <si>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</si>
  <si>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</si>
  <si>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</si>
  <si>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</si>
  <si>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lor[14,29]</t>
  </si>
  <si>
    <t>lor[14,30]</t>
  </si>
  <si>
    <t>lor[14,31]</t>
  </si>
  <si>
    <t>lor[14,32]</t>
  </si>
  <si>
    <t>lor[14,33]</t>
  </si>
  <si>
    <t>lor[14,34]</t>
  </si>
  <si>
    <t>lor[14,35]</t>
  </si>
  <si>
    <t>lor[14,36]</t>
  </si>
  <si>
    <t>lor[14,37]</t>
  </si>
  <si>
    <t>lor[14,38]</t>
  </si>
  <si>
    <t>lor[14,39]</t>
  </si>
  <si>
    <t>lor[14,40]</t>
  </si>
  <si>
    <t>lor[14,41]</t>
  </si>
  <si>
    <t>lor[14,42]</t>
  </si>
  <si>
    <t>lor[14,43]</t>
  </si>
  <si>
    <t>lor[14,44]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</si>
  <si>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</si>
  <si>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</si>
  <si>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</si>
  <si>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</si>
  <si>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</si>
  <si>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</si>
  <si>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</si>
  <si>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</si>
  <si>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</si>
  <si>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</si>
  <si>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</si>
  <si>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</si>
  <si>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</si>
  <si>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lor[15,29]</t>
  </si>
  <si>
    <t>lor[15,30]</t>
  </si>
  <si>
    <t>lor[15,31]</t>
  </si>
  <si>
    <t>lor[15,32]</t>
  </si>
  <si>
    <t>lor[15,33]</t>
  </si>
  <si>
    <t>lor[15,34]</t>
  </si>
  <si>
    <t>lor[15,35]</t>
  </si>
  <si>
    <t>lor[15,36]</t>
  </si>
  <si>
    <t>lor[15,37]</t>
  </si>
  <si>
    <t>lor[15,38]</t>
  </si>
  <si>
    <t>lor[15,39]</t>
  </si>
  <si>
    <t>lor[15,40]</t>
  </si>
  <si>
    <t>lor[15,41]</t>
  </si>
  <si>
    <t>lor[15,42]</t>
  </si>
  <si>
    <t>lor[15,43]</t>
  </si>
  <si>
    <t>lor[15,44]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</si>
  <si>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</si>
  <si>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</si>
  <si>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</si>
  <si>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</si>
  <si>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</si>
  <si>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</si>
  <si>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</si>
  <si>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</si>
  <si>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</si>
  <si>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</si>
  <si>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</si>
  <si>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</si>
  <si>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lor[16,29]</t>
  </si>
  <si>
    <t>lor[16,30]</t>
  </si>
  <si>
    <t>lor[16,31]</t>
  </si>
  <si>
    <t>lor[16,32]</t>
  </si>
  <si>
    <t>lor[16,33]</t>
  </si>
  <si>
    <t>lor[16,34]</t>
  </si>
  <si>
    <t>lor[16,35]</t>
  </si>
  <si>
    <t>lor[16,36]</t>
  </si>
  <si>
    <t>lor[16,37]</t>
  </si>
  <si>
    <t>lor[16,38]</t>
  </si>
  <si>
    <t>lor[16,39]</t>
  </si>
  <si>
    <t>lor[16,40]</t>
  </si>
  <si>
    <t>lor[16,41]</t>
  </si>
  <si>
    <t>lor[16,42]</t>
  </si>
  <si>
    <t>lor[16,43]</t>
  </si>
  <si>
    <t>lor[16,44]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</si>
  <si>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</si>
  <si>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</si>
  <si>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</si>
  <si>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</si>
  <si>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</si>
  <si>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</si>
  <si>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</si>
  <si>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</si>
  <si>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</si>
  <si>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</si>
  <si>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</si>
  <si>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lor[17,29]</t>
  </si>
  <si>
    <t>lor[17,30]</t>
  </si>
  <si>
    <t>lor[17,31]</t>
  </si>
  <si>
    <t>lor[17,32]</t>
  </si>
  <si>
    <t>lor[17,33]</t>
  </si>
  <si>
    <t>lor[17,34]</t>
  </si>
  <si>
    <t>lor[17,35]</t>
  </si>
  <si>
    <t>lor[17,36]</t>
  </si>
  <si>
    <t>lor[17,37]</t>
  </si>
  <si>
    <t>lor[17,38]</t>
  </si>
  <si>
    <t>lor[17,39]</t>
  </si>
  <si>
    <t>lor[17,40]</t>
  </si>
  <si>
    <t>lor[17,41]</t>
  </si>
  <si>
    <t>lor[17,42]</t>
  </si>
  <si>
    <t>lor[17,43]</t>
  </si>
  <si>
    <t>lor[17,44]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</si>
  <si>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</si>
  <si>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</si>
  <si>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</si>
  <si>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</si>
  <si>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</si>
  <si>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</si>
  <si>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</si>
  <si>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</si>
  <si>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</si>
  <si>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</si>
  <si>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lor[18,29]</t>
  </si>
  <si>
    <t>lor[18,30]</t>
  </si>
  <si>
    <t>lor[18,31]</t>
  </si>
  <si>
    <t>lor[18,32]</t>
  </si>
  <si>
    <t>lor[18,33]</t>
  </si>
  <si>
    <t>lor[18,34]</t>
  </si>
  <si>
    <t>lor[18,35]</t>
  </si>
  <si>
    <t>lor[18,36]</t>
  </si>
  <si>
    <t>lor[18,37]</t>
  </si>
  <si>
    <t>lor[18,38]</t>
  </si>
  <si>
    <t>lor[18,39]</t>
  </si>
  <si>
    <t>lor[18,40]</t>
  </si>
  <si>
    <t>lor[18,41]</t>
  </si>
  <si>
    <t>lor[18,42]</t>
  </si>
  <si>
    <t>lor[18,43]</t>
  </si>
  <si>
    <t>lor[18,44]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</si>
  <si>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</si>
  <si>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</si>
  <si>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</si>
  <si>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</si>
  <si>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</si>
  <si>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</si>
  <si>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</si>
  <si>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</si>
  <si>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</si>
  <si>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lor[19,29]</t>
  </si>
  <si>
    <t>lor[19,30]</t>
  </si>
  <si>
    <t>lor[19,31]</t>
  </si>
  <si>
    <t>lor[19,32]</t>
  </si>
  <si>
    <t>lor[19,33]</t>
  </si>
  <si>
    <t>lor[19,34]</t>
  </si>
  <si>
    <t>lor[19,35]</t>
  </si>
  <si>
    <t>lor[19,36]</t>
  </si>
  <si>
    <t>lor[19,37]</t>
  </si>
  <si>
    <t>lor[19,38]</t>
  </si>
  <si>
    <t>lor[19,39]</t>
  </si>
  <si>
    <t>lor[19,40]</t>
  </si>
  <si>
    <t>lor[19,41]</t>
  </si>
  <si>
    <t>lor[19,42]</t>
  </si>
  <si>
    <t>lor[19,43]</t>
  </si>
  <si>
    <t>lor[19,44]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</si>
  <si>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</si>
  <si>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</si>
  <si>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</si>
  <si>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</si>
  <si>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</si>
  <si>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</si>
  <si>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</si>
  <si>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</si>
  <si>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lor[20,29]</t>
  </si>
  <si>
    <t>lor[20,30]</t>
  </si>
  <si>
    <t>lor[20,31]</t>
  </si>
  <si>
    <t>lor[20,32]</t>
  </si>
  <si>
    <t>lor[20,33]</t>
  </si>
  <si>
    <t>lor[20,34]</t>
  </si>
  <si>
    <t>lor[20,35]</t>
  </si>
  <si>
    <t>lor[20,36]</t>
  </si>
  <si>
    <t>lor[20,37]</t>
  </si>
  <si>
    <t>lor[20,38]</t>
  </si>
  <si>
    <t>lor[20,39]</t>
  </si>
  <si>
    <t>lor[20,40]</t>
  </si>
  <si>
    <t>lor[20,41]</t>
  </si>
  <si>
    <t>lor[20,42]</t>
  </si>
  <si>
    <t>lor[20,43]</t>
  </si>
  <si>
    <t>lor[20,44]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</si>
  <si>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</si>
  <si>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</si>
  <si>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</si>
  <si>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</si>
  <si>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</si>
  <si>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</si>
  <si>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</si>
  <si>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lor[21,29]</t>
  </si>
  <si>
    <t>lor[21,30]</t>
  </si>
  <si>
    <t>lor[21,31]</t>
  </si>
  <si>
    <t>lor[21,32]</t>
  </si>
  <si>
    <t>lor[21,33]</t>
  </si>
  <si>
    <t>lor[21,34]</t>
  </si>
  <si>
    <t>lor[21,35]</t>
  </si>
  <si>
    <t>lor[21,36]</t>
  </si>
  <si>
    <t>lor[21,37]</t>
  </si>
  <si>
    <t>lor[21,38]</t>
  </si>
  <si>
    <t>lor[21,39]</t>
  </si>
  <si>
    <t>lor[21,40]</t>
  </si>
  <si>
    <t>lor[21,41]</t>
  </si>
  <si>
    <t>lor[21,42]</t>
  </si>
  <si>
    <t>lor[21,43]</t>
  </si>
  <si>
    <t>lor[21,44]</t>
  </si>
  <si>
    <t>lor[22,23]</t>
  </si>
  <si>
    <t>lor[22,24]</t>
  </si>
  <si>
    <t>lor[22,25]</t>
  </si>
  <si>
    <t>lor[22,26]</t>
  </si>
  <si>
    <t>lor[22,27]</t>
  </si>
  <si>
    <t>lor[22,28]</t>
  </si>
  <si>
    <t>lor[22,29]</t>
  </si>
  <si>
    <t>lor[22,30]</t>
  </si>
  <si>
    <t>lor[22,31]</t>
  </si>
  <si>
    <t>lor[22,32]</t>
  </si>
  <si>
    <t>lor[22,33]</t>
  </si>
  <si>
    <t>lor[22,34]</t>
  </si>
  <si>
    <t>lor[22,35]</t>
  </si>
  <si>
    <t>lor[22,36]</t>
  </si>
  <si>
    <t>lor[22,37]</t>
  </si>
  <si>
    <t>lor[22,38]</t>
  </si>
  <si>
    <t>lor[22,39]</t>
  </si>
  <si>
    <t>lor[22,40]</t>
  </si>
  <si>
    <t>lor[22,41]</t>
  </si>
  <si>
    <t>lor[22,42]</t>
  </si>
  <si>
    <t>lor[22,43]</t>
  </si>
  <si>
    <t>lor[22,44]</t>
  </si>
  <si>
    <t>lor[23,24]</t>
  </si>
  <si>
    <t>lor[23,25]</t>
  </si>
  <si>
    <t>lor[23,26]</t>
  </si>
  <si>
    <t>lor[23,27]</t>
  </si>
  <si>
    <t>lor[23,28]</t>
  </si>
  <si>
    <t>lor[23,29]</t>
  </si>
  <si>
    <t>lor[23,30]</t>
  </si>
  <si>
    <t>lor[23,31]</t>
  </si>
  <si>
    <t>lor[23,32]</t>
  </si>
  <si>
    <t>lor[23,33]</t>
  </si>
  <si>
    <t>lor[23,34]</t>
  </si>
  <si>
    <t>lor[23,35]</t>
  </si>
  <si>
    <t>lor[23,36]</t>
  </si>
  <si>
    <t>lor[23,37]</t>
  </si>
  <si>
    <t>lor[23,38]</t>
  </si>
  <si>
    <t>lor[23,39]</t>
  </si>
  <si>
    <t>lor[23,40]</t>
  </si>
  <si>
    <t>lor[23,41]</t>
  </si>
  <si>
    <t>lor[23,42]</t>
  </si>
  <si>
    <t>lor[23,43]</t>
  </si>
  <si>
    <t>lor[23,44]</t>
  </si>
  <si>
    <t>lor[24,25]</t>
  </si>
  <si>
    <t>lor[24,26]</t>
  </si>
  <si>
    <t>lor[24,27]</t>
  </si>
  <si>
    <t>lor[24,28]</t>
  </si>
  <si>
    <t>lor[24,29]</t>
  </si>
  <si>
    <t>lor[24,30]</t>
  </si>
  <si>
    <t>lor[24,31]</t>
  </si>
  <si>
    <t>lor[24,32]</t>
  </si>
  <si>
    <t>lor[24,33]</t>
  </si>
  <si>
    <t>lor[24,34]</t>
  </si>
  <si>
    <t>lor[24,35]</t>
  </si>
  <si>
    <t>lor[24,36]</t>
  </si>
  <si>
    <t>lor[24,37]</t>
  </si>
  <si>
    <t>lor[24,38]</t>
  </si>
  <si>
    <t>lor[24,39]</t>
  </si>
  <si>
    <t>lor[24,40]</t>
  </si>
  <si>
    <t>lor[24,41]</t>
  </si>
  <si>
    <t>lor[24,42]</t>
  </si>
  <si>
    <t>lor[24,43]</t>
  </si>
  <si>
    <t>lor[24,44]</t>
  </si>
  <si>
    <t>lor[25,26]</t>
  </si>
  <si>
    <t>lor[25,27]</t>
  </si>
  <si>
    <t>lor[25,28]</t>
  </si>
  <si>
    <t>lor[25,29]</t>
  </si>
  <si>
    <t>lor[25,30]</t>
  </si>
  <si>
    <t>lor[25,31]</t>
  </si>
  <si>
    <t>lor[25,32]</t>
  </si>
  <si>
    <t>lor[25,33]</t>
  </si>
  <si>
    <t>lor[25,34]</t>
  </si>
  <si>
    <t>lor[25,35]</t>
  </si>
  <si>
    <t>lor[25,36]</t>
  </si>
  <si>
    <t>lor[25,37]</t>
  </si>
  <si>
    <t>lor[25,38]</t>
  </si>
  <si>
    <t>lor[25,39]</t>
  </si>
  <si>
    <t>lor[25,40]</t>
  </si>
  <si>
    <t>lor[25,41]</t>
  </si>
  <si>
    <t>lor[25,42]</t>
  </si>
  <si>
    <t>lor[25,43]</t>
  </si>
  <si>
    <t>lor[25,44]</t>
  </si>
  <si>
    <t>lor[26,27]</t>
  </si>
  <si>
    <t>lor[26,28]</t>
  </si>
  <si>
    <t>lor[26,29]</t>
  </si>
  <si>
    <t>lor[26,30]</t>
  </si>
  <si>
    <t>lor[26,31]</t>
  </si>
  <si>
    <t>lor[26,32]</t>
  </si>
  <si>
    <t>lor[26,33]</t>
  </si>
  <si>
    <t>lor[26,34]</t>
  </si>
  <si>
    <t>lor[26,35]</t>
  </si>
  <si>
    <t>lor[26,36]</t>
  </si>
  <si>
    <t>lor[26,37]</t>
  </si>
  <si>
    <t>lor[26,38]</t>
  </si>
  <si>
    <t>lor[26,39]</t>
  </si>
  <si>
    <t>lor[26,40]</t>
  </si>
  <si>
    <t>lor[26,41]</t>
  </si>
  <si>
    <t>lor[26,42]</t>
  </si>
  <si>
    <t>lor[26,43]</t>
  </si>
  <si>
    <t>lor[26,44]</t>
  </si>
  <si>
    <t>lor[27,28]</t>
  </si>
  <si>
    <t>lor[27,29]</t>
  </si>
  <si>
    <t>lor[27,30]</t>
  </si>
  <si>
    <t>lor[27,31]</t>
  </si>
  <si>
    <t>lor[27,32]</t>
  </si>
  <si>
    <t>lor[27,33]</t>
  </si>
  <si>
    <t>lor[27,34]</t>
  </si>
  <si>
    <t>lor[27,35]</t>
  </si>
  <si>
    <t>lor[27,36]</t>
  </si>
  <si>
    <t>lor[27,37]</t>
  </si>
  <si>
    <t>lor[27,38]</t>
  </si>
  <si>
    <t>lor[27,39]</t>
  </si>
  <si>
    <t>lor[27,40]</t>
  </si>
  <si>
    <t>lor[27,41]</t>
  </si>
  <si>
    <t>lor[27,42]</t>
  </si>
  <si>
    <t>lor[27,43]</t>
  </si>
  <si>
    <t>lor[27,44]</t>
  </si>
  <si>
    <t>lor[28,29]</t>
  </si>
  <si>
    <t>lor[28,30]</t>
  </si>
  <si>
    <t>lor[28,31]</t>
  </si>
  <si>
    <t>lor[28,32]</t>
  </si>
  <si>
    <t>lor[28,33]</t>
  </si>
  <si>
    <t>lor[28,34]</t>
  </si>
  <si>
    <t>lor[28,35]</t>
  </si>
  <si>
    <t>lor[28,36]</t>
  </si>
  <si>
    <t>lor[28,37]</t>
  </si>
  <si>
    <t>lor[28,38]</t>
  </si>
  <si>
    <t>lor[28,39]</t>
  </si>
  <si>
    <t>lor[28,40]</t>
  </si>
  <si>
    <t>lor[28,41]</t>
  </si>
  <si>
    <t>lor[28,42]</t>
  </si>
  <si>
    <t>lor[28,43]</t>
  </si>
  <si>
    <t>lor[28,44]</t>
  </si>
  <si>
    <t>lor[29,30]</t>
  </si>
  <si>
    <t>lor[29,31]</t>
  </si>
  <si>
    <t>lor[29,32]</t>
  </si>
  <si>
    <t>lor[29,33]</t>
  </si>
  <si>
    <t>lor[29,34]</t>
  </si>
  <si>
    <t>lor[29,35]</t>
  </si>
  <si>
    <t>lor[29,36]</t>
  </si>
  <si>
    <t>lor[29,37]</t>
  </si>
  <si>
    <t>lor[29,38]</t>
  </si>
  <si>
    <t>lor[29,39]</t>
  </si>
  <si>
    <t>lor[29,40]</t>
  </si>
  <si>
    <t>lor[29,41]</t>
  </si>
  <si>
    <t>lor[29,42]</t>
  </si>
  <si>
    <t>lor[29,43]</t>
  </si>
  <si>
    <t>lor[29,44]</t>
  </si>
  <si>
    <t>lor[30,31]</t>
  </si>
  <si>
    <t>lor[30,32]</t>
  </si>
  <si>
    <t>lor[30,33]</t>
  </si>
  <si>
    <t>lor[30,34]</t>
  </si>
  <si>
    <t>lor[30,35]</t>
  </si>
  <si>
    <t>lor[30,36]</t>
  </si>
  <si>
    <t>lor[30,37]</t>
  </si>
  <si>
    <t>lor[30,38]</t>
  </si>
  <si>
    <t>lor[30,39]</t>
  </si>
  <si>
    <t>lor[30,40]</t>
  </si>
  <si>
    <t>lor[30,41]</t>
  </si>
  <si>
    <t>lor[30,42]</t>
  </si>
  <si>
    <t>lor[30,43]</t>
  </si>
  <si>
    <t>lor[30,44]</t>
  </si>
  <si>
    <t>lor[31,32]</t>
  </si>
  <si>
    <t>lor[31,33]</t>
  </si>
  <si>
    <t>lor[31,34]</t>
  </si>
  <si>
    <t>lor[31,35]</t>
  </si>
  <si>
    <t>lor[31,36]</t>
  </si>
  <si>
    <t>lor[31,37]</t>
  </si>
  <si>
    <t>lor[31,38]</t>
  </si>
  <si>
    <t>lor[31,39]</t>
  </si>
  <si>
    <t>lor[31,40]</t>
  </si>
  <si>
    <t>lor[31,41]</t>
  </si>
  <si>
    <t>lor[31,42]</t>
  </si>
  <si>
    <t>lor[31,43]</t>
  </si>
  <si>
    <t>lor[31,44]</t>
  </si>
  <si>
    <t>lor[32,33]</t>
  </si>
  <si>
    <t>lor[32,34]</t>
  </si>
  <si>
    <t>lor[32,35]</t>
  </si>
  <si>
    <t>lor[32,36]</t>
  </si>
  <si>
    <t>lor[32,37]</t>
  </si>
  <si>
    <t>lor[32,38]</t>
  </si>
  <si>
    <t>lor[32,39]</t>
  </si>
  <si>
    <t>lor[32,40]</t>
  </si>
  <si>
    <t>lor[32,41]</t>
  </si>
  <si>
    <t>lor[32,42]</t>
  </si>
  <si>
    <t>lor[32,43]</t>
  </si>
  <si>
    <t>lor[32,44]</t>
  </si>
  <si>
    <t>lor[33,34]</t>
  </si>
  <si>
    <t>lor[33,35]</t>
  </si>
  <si>
    <t>lor[33,36]</t>
  </si>
  <si>
    <t>lor[33,37]</t>
  </si>
  <si>
    <t>lor[33,38]</t>
  </si>
  <si>
    <t>lor[33,39]</t>
  </si>
  <si>
    <t>lor[33,40]</t>
  </si>
  <si>
    <t>lor[33,41]</t>
  </si>
  <si>
    <t>lor[33,42]</t>
  </si>
  <si>
    <t>lor[33,43]</t>
  </si>
  <si>
    <t>lor[33,44]</t>
  </si>
  <si>
    <t>lor[34,35]</t>
  </si>
  <si>
    <t>lor[34,36]</t>
  </si>
  <si>
    <t>lor[34,37]</t>
  </si>
  <si>
    <t>lor[34,38]</t>
  </si>
  <si>
    <t>lor[34,39]</t>
  </si>
  <si>
    <t>lor[34,40]</t>
  </si>
  <si>
    <t>lor[34,41]</t>
  </si>
  <si>
    <t>lor[34,42]</t>
  </si>
  <si>
    <t>lor[34,43]</t>
  </si>
  <si>
    <t>lor[34,44]</t>
  </si>
  <si>
    <t>lor[35,36]</t>
  </si>
  <si>
    <t>lor[35,37]</t>
  </si>
  <si>
    <t>lor[35,38]</t>
  </si>
  <si>
    <t>lor[35,39]</t>
  </si>
  <si>
    <t>lor[35,40]</t>
  </si>
  <si>
    <t>lor[35,41]</t>
  </si>
  <si>
    <t>lor[35,42]</t>
  </si>
  <si>
    <t>lor[35,43]</t>
  </si>
  <si>
    <t>lor[35,44]</t>
  </si>
  <si>
    <t>lor[36,37]</t>
  </si>
  <si>
    <t>lor[36,38]</t>
  </si>
  <si>
    <t>lor[36,39]</t>
  </si>
  <si>
    <t>lor[36,40]</t>
  </si>
  <si>
    <t>lor[36,41]</t>
  </si>
  <si>
    <t>lor[36,42]</t>
  </si>
  <si>
    <t>lor[36,43]</t>
  </si>
  <si>
    <t>lor[36,44]</t>
  </si>
  <si>
    <t>lor[37,38]</t>
  </si>
  <si>
    <t>lor[37,39]</t>
  </si>
  <si>
    <t>lor[37,40]</t>
  </si>
  <si>
    <t>lor[37,41]</t>
  </si>
  <si>
    <t>lor[37,42]</t>
  </si>
  <si>
    <t>lor[37,43]</t>
  </si>
  <si>
    <t>lor[37,44]</t>
  </si>
  <si>
    <t>lor[38,39]</t>
  </si>
  <si>
    <t>lor[38,40]</t>
  </si>
  <si>
    <t>lor[38,41]</t>
  </si>
  <si>
    <t>lor[38,42]</t>
  </si>
  <si>
    <t>lor[38,43]</t>
  </si>
  <si>
    <t>lor[38,44]</t>
  </si>
  <si>
    <t>lor[39,40]</t>
  </si>
  <si>
    <t>lor[39,41]</t>
  </si>
  <si>
    <t>lor[39,42]</t>
  </si>
  <si>
    <t>lor[39,43]</t>
  </si>
  <si>
    <t>lor[39,44]</t>
  </si>
  <si>
    <t>lor[40,41]</t>
  </si>
  <si>
    <t>lor[40,42]</t>
  </si>
  <si>
    <t>lor[40,43]</t>
  </si>
  <si>
    <t>lor[40,44]</t>
  </si>
  <si>
    <t>lor[41,42]</t>
  </si>
  <si>
    <t>lor[41,43]</t>
  </si>
  <si>
    <t>lor[41,44]</t>
  </si>
  <si>
    <t>lor[42,43]</t>
  </si>
  <si>
    <t>lor[42,44]</t>
  </si>
  <si>
    <t>lor[43,44]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</si>
  <si>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</si>
  <si>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</si>
  <si>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</si>
  <si>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</si>
  <si>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</si>
  <si>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</si>
  <si>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</si>
  <si>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</si>
  <si>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</si>
  <si>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</si>
  <si>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</si>
  <si>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</si>
  <si>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</si>
  <si>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</si>
  <si>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</si>
  <si>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</si>
  <si>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</si>
  <si>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</si>
  <si>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</si>
  <si>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</si>
  <si>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</si>
  <si>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</si>
  <si>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</si>
  <si>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</si>
  <si>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</si>
  <si>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</si>
  <si>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</si>
  <si>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</si>
  <si>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</si>
  <si>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</si>
  <si>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</si>
  <si>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</si>
  <si>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</si>
  <si>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</si>
  <si>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</si>
  <si>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</si>
  <si>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</si>
  <si>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</si>
  <si>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</si>
  <si>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</si>
  <si>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</si>
  <si>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</si>
  <si>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</si>
  <si>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</si>
  <si>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</si>
  <si>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rkClass2[19]</t>
  </si>
  <si>
    <t>rkClass2[20]</t>
  </si>
  <si>
    <t>naR[]</t>
  </si>
  <si>
    <t>tR[,1]</t>
  </si>
  <si>
    <t>tR[,2]</t>
  </si>
  <si>
    <t>tR[,3]</t>
  </si>
  <si>
    <t>tR[,4]</t>
  </si>
  <si>
    <t>nR[,1]</t>
  </si>
  <si>
    <t>nR[,2]</t>
  </si>
  <si>
    <t>nR[,3]</t>
  </si>
  <si>
    <t>nR[,4]</t>
  </si>
  <si>
    <t>De Ronchi 1998</t>
  </si>
  <si>
    <t>Moore 2005</t>
  </si>
  <si>
    <t>Merideth 1983</t>
  </si>
  <si>
    <t>Williams 2013c</t>
  </si>
  <si>
    <t>Bose 2008</t>
  </si>
  <si>
    <t>Ekers 2011</t>
  </si>
  <si>
    <t>Versiani 1999a</t>
  </si>
  <si>
    <t>Doogan 1994</t>
  </si>
  <si>
    <t>Hsu 2011</t>
  </si>
  <si>
    <t>Vitriol 2009</t>
  </si>
  <si>
    <t>Thompson 1994 (study 1)</t>
  </si>
  <si>
    <t>Muijen 1988</t>
  </si>
  <si>
    <t>Peselow 1989a</t>
  </si>
  <si>
    <t>Stassen 1993</t>
  </si>
  <si>
    <t>Ventura 2007</t>
  </si>
  <si>
    <t>Schuch 2015</t>
  </si>
  <si>
    <t>Kanter 2015</t>
  </si>
  <si>
    <t>Moller 2000</t>
  </si>
  <si>
    <t>Jeong 2015</t>
  </si>
  <si>
    <t>Kusalic 1993</t>
  </si>
  <si>
    <t>Forest Research Institute 2004b</t>
  </si>
  <si>
    <t>Lydiard 1989</t>
  </si>
  <si>
    <t>Claghorn 1983b</t>
  </si>
  <si>
    <t>Beasley 1991b</t>
  </si>
  <si>
    <t>Forest Laboratories 2000</t>
  </si>
  <si>
    <t>Serfaty 2009</t>
  </si>
  <si>
    <t>Yevtunshenko 2007</t>
  </si>
  <si>
    <t>#CFB</t>
  </si>
  <si>
    <t>naCFB[]</t>
  </si>
  <si>
    <t>tCFB[,1]</t>
  </si>
  <si>
    <t>tCFB[,2]</t>
  </si>
  <si>
    <t>tCFB[,3]</t>
  </si>
  <si>
    <t>tCFB[,4]</t>
  </si>
  <si>
    <t>y[,1]</t>
  </si>
  <si>
    <t>sdCFB[,1]</t>
  </si>
  <si>
    <t>nCFB[,1]</t>
  </si>
  <si>
    <t>y[,2]</t>
  </si>
  <si>
    <t>sdCFB[,2]</t>
  </si>
  <si>
    <t>nCFB[,2]</t>
  </si>
  <si>
    <t>y[,3]</t>
  </si>
  <si>
    <t>sdCFB[,3]</t>
  </si>
  <si>
    <t>nCFB[,3]</t>
  </si>
  <si>
    <t>y[,4]</t>
  </si>
  <si>
    <t>sdCFB[,4]</t>
  </si>
  <si>
    <t>nCFB[,4]</t>
  </si>
  <si>
    <t>Study ID</t>
  </si>
  <si>
    <t>Fabre 1992</t>
  </si>
  <si>
    <t>Colonna 2005</t>
  </si>
  <si>
    <t>Callaghan 2011</t>
  </si>
  <si>
    <t>Zu 2014</t>
  </si>
  <si>
    <t>Spring 1992</t>
  </si>
  <si>
    <t>#Baseline and Final</t>
  </si>
  <si>
    <t>yB[,1]</t>
  </si>
  <si>
    <t>sdB[,1]</t>
  </si>
  <si>
    <t>yF[,1]</t>
  </si>
  <si>
    <t>sdF[,1]</t>
  </si>
  <si>
    <t>yB[,2]</t>
  </si>
  <si>
    <t>sdB[,2]</t>
  </si>
  <si>
    <t>yF[,2]</t>
  </si>
  <si>
    <t>sdF[,2]</t>
  </si>
  <si>
    <t>yB[,3]</t>
  </si>
  <si>
    <t>sdB[,3]</t>
  </si>
  <si>
    <t>yF[,3]</t>
  </si>
  <si>
    <t>sdF[,3]</t>
  </si>
  <si>
    <t>yB[,4]</t>
  </si>
  <si>
    <t>sdB[,4]</t>
  </si>
  <si>
    <t>yF[,4]</t>
  </si>
  <si>
    <t>sdF[,4]</t>
  </si>
  <si>
    <t>corrBF[]</t>
  </si>
  <si>
    <t>Georgotas 1982</t>
  </si>
  <si>
    <t>Salkovskis 2006</t>
  </si>
  <si>
    <t>Bedi 2000</t>
  </si>
  <si>
    <t>Balestrieri 1972</t>
  </si>
  <si>
    <t>Schuver 2016</t>
  </si>
  <si>
    <t>Constantino 2008</t>
  </si>
  <si>
    <t>Burnand 2002</t>
  </si>
  <si>
    <t>Nandi 1976</t>
  </si>
  <si>
    <t>Jacobson 1996</t>
  </si>
  <si>
    <t>Roffman 1982</t>
  </si>
  <si>
    <t>Kay-Lambkin 2009</t>
  </si>
  <si>
    <t>de Graaf 2009</t>
  </si>
  <si>
    <t>Ward 2000</t>
  </si>
  <si>
    <t>Byerley 1988</t>
  </si>
  <si>
    <t>Blom 2007</t>
  </si>
  <si>
    <t>Hamamci 2006</t>
  </si>
  <si>
    <t>Chiang 2015</t>
  </si>
  <si>
    <t>Manicavasgar 2011</t>
  </si>
  <si>
    <t>Nezu 1989</t>
  </si>
  <si>
    <t>0.81 (0.65, 0.99)</t>
  </si>
  <si>
    <t xml:space="preserve">RE - inconsistency </t>
  </si>
  <si>
    <t>0.95 (0.75, 1.20)</t>
  </si>
  <si>
    <t>RE – random class effect, with bias adjustment</t>
  </si>
  <si>
    <t>0.77 (0.59, 0.96)</t>
  </si>
  <si>
    <t>Bias Adjustment - LORS relative to pill placebo (interventions)</t>
  </si>
  <si>
    <t>Bias Adjustment - LORS relative to pill placebo (classes)</t>
  </si>
  <si>
    <t>Bias Adjustment - Ranks - interventions of interest</t>
  </si>
  <si>
    <t>Bias Adjustment - Ranks - classes of interest</t>
  </si>
  <si>
    <t>d[2]</t>
  </si>
  <si>
    <t>m[2]</t>
  </si>
  <si>
    <t>d[3]</t>
  </si>
  <si>
    <t>m[3]</t>
  </si>
  <si>
    <t>d[4]</t>
  </si>
  <si>
    <t>m[4]</t>
  </si>
  <si>
    <t>d[5]</t>
  </si>
  <si>
    <t>m[5]</t>
  </si>
  <si>
    <t>d[6]</t>
  </si>
  <si>
    <t>m[6]</t>
  </si>
  <si>
    <t>d[7]</t>
  </si>
  <si>
    <t>m[7]</t>
  </si>
  <si>
    <t>d[8]</t>
  </si>
  <si>
    <t>m[8]</t>
  </si>
  <si>
    <t>d[9]</t>
  </si>
  <si>
    <t>m[9]</t>
  </si>
  <si>
    <t>d[10]</t>
  </si>
  <si>
    <t>m[10]</t>
  </si>
  <si>
    <t>d[11]</t>
  </si>
  <si>
    <t>m[11]</t>
  </si>
  <si>
    <t>d[12]</t>
  </si>
  <si>
    <t>m[12]</t>
  </si>
  <si>
    <t>d[13]</t>
  </si>
  <si>
    <t>m[13]</t>
  </si>
  <si>
    <t>d[14]</t>
  </si>
  <si>
    <t>m[14]</t>
  </si>
  <si>
    <t>d[15]</t>
  </si>
  <si>
    <t>m[15]</t>
  </si>
  <si>
    <t>d[16]</t>
  </si>
  <si>
    <t>m[16]</t>
  </si>
  <si>
    <t>d[17]</t>
  </si>
  <si>
    <t>m[17]</t>
  </si>
  <si>
    <t>d[18]</t>
  </si>
  <si>
    <t>m[18]</t>
  </si>
  <si>
    <t>d[19]</t>
  </si>
  <si>
    <t>m[19]</t>
  </si>
  <si>
    <t>d[20]</t>
  </si>
  <si>
    <t>m[20]</t>
  </si>
  <si>
    <t>d[21]</t>
  </si>
  <si>
    <t>m[21]</t>
  </si>
  <si>
    <t>d[22]</t>
  </si>
  <si>
    <t>m[22]</t>
  </si>
  <si>
    <t>d[23]</t>
  </si>
  <si>
    <t>d[24]</t>
  </si>
  <si>
    <t>d[25]</t>
  </si>
  <si>
    <t>d[26]</t>
  </si>
  <si>
    <t>d[27]</t>
  </si>
  <si>
    <t>d[28]</t>
  </si>
  <si>
    <t>d[29]</t>
  </si>
  <si>
    <t>d[30]</t>
  </si>
  <si>
    <t>d[31]</t>
  </si>
  <si>
    <t>d[32]</t>
  </si>
  <si>
    <t>d[33]</t>
  </si>
  <si>
    <t>d[34]</t>
  </si>
  <si>
    <t>d[35]</t>
  </si>
  <si>
    <t>d[36]</t>
  </si>
  <si>
    <t>d[37]</t>
  </si>
  <si>
    <t>d[38]</t>
  </si>
  <si>
    <t>d[39]</t>
  </si>
  <si>
    <t>d[40]</t>
  </si>
  <si>
    <t>d[41]</t>
  </si>
  <si>
    <t>d[42]</t>
  </si>
  <si>
    <t>d[43]</t>
  </si>
  <si>
    <t>d[44]</t>
  </si>
  <si>
    <t>Median</t>
  </si>
  <si>
    <t>Adjusted intervention effects relative to pill placebo</t>
  </si>
  <si>
    <t>Adjusted class effects relative to pill placebo</t>
  </si>
  <si>
    <t xml:space="preserve">Ranks of adjusted relative intervention effects
</t>
  </si>
  <si>
    <t xml:space="preserve">Ranks of adjusted relative class effects
</t>
  </si>
  <si>
    <t>mean bias, b</t>
  </si>
  <si>
    <t>Standard deviation of bias, κ</t>
  </si>
  <si>
    <t>(-0.17, 2.98)</t>
  </si>
  <si>
    <t>(0.02, 1.88)</t>
  </si>
  <si>
    <t>Problem Solving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</si>
</sst>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0" fillId="0" borderId="0" xfId="0" applyNumberFormat="1"/>
    <xf numFmtId="0" fontId="7" fillId="0" borderId="0" xfId="1" applyFont="1" applyAlignment="1">
      <alignment horizontal="left"/>
    </xf>
    <xf numFmtId="0" fontId="7" fillId="0" borderId="0" xfId="1" applyAlignment="1">
      <alignment horizontal="left"/>
    </xf>
    <xf numFmtId="0" fontId="1" fillId="0" borderId="0" xfId="1" applyFont="1" applyAlignment="1">
      <alignment horizontal="left"/>
    </xf>
    <xf numFmtId="0" fontId="8" fillId="0" borderId="0" xfId="0" applyFont="1"/>
    <xf numFmtId="11" fontId="0" fillId="0" borderId="0" xfId="0" applyNumberFormat="1"/>
    <xf numFmtId="0" fontId="10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13" fillId="0" borderId="1" xfId="0" applyFont="1" applyBorder="1" applyAlignment="1"/>
    <xf numFmtId="0" fontId="12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33</xdr:row>
      <xdr:rowOff>157163</xdr:rowOff>
    </xdr:to>
    <xdr:grpSp>
      <xdr:nvGrpSpPr>
        <xdr:cNvPr id="131" name="Group 130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0058400" cy="6443663"/>
          <a:chOff x="491" y="153"/>
          <a:chExt cx="6336" cy="4059"/>
        </a:xfrm>
      </xdr:grpSpPr>
      <xdr:sp macro="" textlink="">
        <xdr:nvSpPr>
          <xdr:cNvPr id="132" name="AutoShape 3">
            <a:extLst>
              <a:ext uri="{FF2B5EF4-FFF2-40B4-BE49-F238E27FC236}">
                <a16:creationId xmlns:a16="http://schemas.microsoft.com/office/drawing/2014/main" xmlns="" id="{00000000-0008-0000-0300-00008400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91" y="176"/>
            <a:ext cx="6336" cy="40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00"/>
          </a:p>
        </xdr:txBody>
      </xdr:sp>
      <xdr:grpSp>
        <xdr:nvGrpSpPr>
          <xdr:cNvPr id="133" name="Group 132">
            <a:extLst>
              <a:ext uri="{FF2B5EF4-FFF2-40B4-BE49-F238E27FC236}">
                <a16:creationId xmlns:a16="http://schemas.microsoft.com/office/drawing/2014/main" xmlns="" id="{00000000-0008-0000-0300-000085000000}"/>
              </a:ext>
            </a:extLst>
          </xdr:cNvPr>
          <xdr:cNvGrpSpPr>
            <a:grpSpLocks/>
          </xdr:cNvGrpSpPr>
        </xdr:nvGrpSpPr>
        <xdr:grpSpPr bwMode="auto">
          <a:xfrm>
            <a:off x="2188" y="718"/>
            <a:ext cx="2950" cy="2960"/>
            <a:chOff x="2188" y="718"/>
            <a:chExt cx="2950" cy="2960"/>
          </a:xfrm>
        </xdr:grpSpPr>
        <xdr:sp macro="" textlink="">
          <xdr:nvSpPr>
            <xdr:cNvPr id="184" name="Freeform 6">
              <a:extLst>
                <a:ext uri="{FF2B5EF4-FFF2-40B4-BE49-F238E27FC236}">
                  <a16:creationId xmlns:a16="http://schemas.microsoft.com/office/drawing/2014/main" xmlns="" id="{00000000-0008-0000-0300-0000B8000000}"/>
                </a:ext>
              </a:extLst>
            </xdr:cNvPr>
            <xdr:cNvSpPr>
              <a:spLocks/>
            </xdr:cNvSpPr>
          </xdr:nvSpPr>
          <xdr:spPr bwMode="auto">
            <a:xfrm>
              <a:off x="3678" y="755"/>
              <a:ext cx="1408" cy="1224"/>
            </a:xfrm>
            <a:custGeom>
              <a:avLst/>
              <a:gdLst>
                <a:gd name="T0" fmla="*/ 1393 w 1408"/>
                <a:gd name="T1" fmla="*/ 1224 h 1224"/>
                <a:gd name="T2" fmla="*/ 0 w 1408"/>
                <a:gd name="T3" fmla="*/ 15 h 1224"/>
                <a:gd name="T4" fmla="*/ 7 w 1408"/>
                <a:gd name="T5" fmla="*/ 0 h 1224"/>
                <a:gd name="T6" fmla="*/ 1408 w 1408"/>
                <a:gd name="T7" fmla="*/ 1209 h 1224"/>
                <a:gd name="T8" fmla="*/ 1393 w 1408"/>
                <a:gd name="T9" fmla="*/ 1224 h 12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08" h="1224">
                  <a:moveTo>
                    <a:pt x="1393" y="1224"/>
                  </a:moveTo>
                  <a:lnTo>
                    <a:pt x="0" y="15"/>
                  </a:lnTo>
                  <a:lnTo>
                    <a:pt x="7" y="0"/>
                  </a:lnTo>
                  <a:lnTo>
                    <a:pt x="1408" y="1209"/>
                  </a:lnTo>
                  <a:lnTo>
                    <a:pt x="1393" y="12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85" name="Freeform 7">
              <a:extLst>
                <a:ext uri="{FF2B5EF4-FFF2-40B4-BE49-F238E27FC236}">
                  <a16:creationId xmlns:a16="http://schemas.microsoft.com/office/drawing/2014/main" xmlns="" id="{00000000-0008-0000-0300-0000B9000000}"/>
                </a:ext>
              </a:extLst>
            </xdr:cNvPr>
            <xdr:cNvSpPr>
              <a:spLocks/>
            </xdr:cNvSpPr>
          </xdr:nvSpPr>
          <xdr:spPr bwMode="auto">
            <a:xfrm>
              <a:off x="3678" y="755"/>
              <a:ext cx="1408" cy="1224"/>
            </a:xfrm>
            <a:custGeom>
              <a:avLst/>
              <a:gdLst>
                <a:gd name="T0" fmla="*/ 188 w 190"/>
                <a:gd name="T1" fmla="*/ 165 h 165"/>
                <a:gd name="T2" fmla="*/ 0 w 190"/>
                <a:gd name="T3" fmla="*/ 2 h 165"/>
                <a:gd name="T4" fmla="*/ 1 w 190"/>
                <a:gd name="T5" fmla="*/ 0 h 165"/>
                <a:gd name="T6" fmla="*/ 190 w 190"/>
                <a:gd name="T7" fmla="*/ 163 h 165"/>
                <a:gd name="T8" fmla="*/ 188 w 190"/>
                <a:gd name="T9" fmla="*/ 165 h 1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" h="165">
                  <a:moveTo>
                    <a:pt x="188" y="165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190" y="163"/>
                  </a:lnTo>
                  <a:lnTo>
                    <a:pt x="188" y="16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86" name="Freeform 8">
              <a:extLst>
                <a:ext uri="{FF2B5EF4-FFF2-40B4-BE49-F238E27FC236}">
                  <a16:creationId xmlns:a16="http://schemas.microsoft.com/office/drawing/2014/main" xmlns="" id="{00000000-0008-0000-0300-0000BA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47"/>
              <a:ext cx="1438" cy="1440"/>
            </a:xfrm>
            <a:custGeom>
              <a:avLst/>
              <a:gdLst>
                <a:gd name="T0" fmla="*/ 1416 w 1438"/>
                <a:gd name="T1" fmla="*/ 1440 h 1440"/>
                <a:gd name="T2" fmla="*/ 0 w 1438"/>
                <a:gd name="T3" fmla="*/ 30 h 1440"/>
                <a:gd name="T4" fmla="*/ 22 w 1438"/>
                <a:gd name="T5" fmla="*/ 0 h 1440"/>
                <a:gd name="T6" fmla="*/ 1438 w 1438"/>
                <a:gd name="T7" fmla="*/ 1417 h 1440"/>
                <a:gd name="T8" fmla="*/ 1416 w 1438"/>
                <a:gd name="T9" fmla="*/ 1440 h 14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38" h="1440">
                  <a:moveTo>
                    <a:pt x="1416" y="1440"/>
                  </a:moveTo>
                  <a:lnTo>
                    <a:pt x="0" y="30"/>
                  </a:lnTo>
                  <a:lnTo>
                    <a:pt x="22" y="0"/>
                  </a:lnTo>
                  <a:lnTo>
                    <a:pt x="1438" y="1417"/>
                  </a:lnTo>
                  <a:lnTo>
                    <a:pt x="1416" y="144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87" name="Freeform 9">
              <a:extLst>
                <a:ext uri="{FF2B5EF4-FFF2-40B4-BE49-F238E27FC236}">
                  <a16:creationId xmlns:a16="http://schemas.microsoft.com/office/drawing/2014/main" xmlns="" id="{00000000-0008-0000-0300-0000BB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47"/>
              <a:ext cx="1438" cy="1440"/>
            </a:xfrm>
            <a:custGeom>
              <a:avLst/>
              <a:gdLst>
                <a:gd name="T0" fmla="*/ 191 w 194"/>
                <a:gd name="T1" fmla="*/ 194 h 194"/>
                <a:gd name="T2" fmla="*/ 0 w 194"/>
                <a:gd name="T3" fmla="*/ 4 h 194"/>
                <a:gd name="T4" fmla="*/ 3 w 194"/>
                <a:gd name="T5" fmla="*/ 0 h 194"/>
                <a:gd name="T6" fmla="*/ 194 w 194"/>
                <a:gd name="T7" fmla="*/ 191 h 194"/>
                <a:gd name="T8" fmla="*/ 191 w 194"/>
                <a:gd name="T9" fmla="*/ 194 h 1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4" h="194">
                  <a:moveTo>
                    <a:pt x="191" y="194"/>
                  </a:moveTo>
                  <a:lnTo>
                    <a:pt x="0" y="4"/>
                  </a:lnTo>
                  <a:lnTo>
                    <a:pt x="3" y="0"/>
                  </a:lnTo>
                  <a:lnTo>
                    <a:pt x="194" y="191"/>
                  </a:lnTo>
                  <a:lnTo>
                    <a:pt x="191" y="19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88" name="Freeform 10">
              <a:extLst>
                <a:ext uri="{FF2B5EF4-FFF2-40B4-BE49-F238E27FC236}">
                  <a16:creationId xmlns:a16="http://schemas.microsoft.com/office/drawing/2014/main" xmlns="" id="{00000000-0008-0000-0300-0000BC000000}"/>
                </a:ext>
              </a:extLst>
            </xdr:cNvPr>
            <xdr:cNvSpPr>
              <a:spLocks/>
            </xdr:cNvSpPr>
          </xdr:nvSpPr>
          <xdr:spPr bwMode="auto">
            <a:xfrm>
              <a:off x="3678" y="762"/>
              <a:ext cx="1408" cy="1625"/>
            </a:xfrm>
            <a:custGeom>
              <a:avLst/>
              <a:gdLst>
                <a:gd name="T0" fmla="*/ 1408 w 1408"/>
                <a:gd name="T1" fmla="*/ 1625 h 1625"/>
                <a:gd name="T2" fmla="*/ 0 w 1408"/>
                <a:gd name="T3" fmla="*/ 0 h 1625"/>
                <a:gd name="T4" fmla="*/ 0 w 1408"/>
                <a:gd name="T5" fmla="*/ 0 h 1625"/>
                <a:gd name="T6" fmla="*/ 1408 w 1408"/>
                <a:gd name="T7" fmla="*/ 1617 h 1625"/>
                <a:gd name="T8" fmla="*/ 1408 w 1408"/>
                <a:gd name="T9" fmla="*/ 1625 h 16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08" h="1625">
                  <a:moveTo>
                    <a:pt x="1408" y="162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08" y="1617"/>
                  </a:lnTo>
                  <a:lnTo>
                    <a:pt x="1408" y="162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89" name="Freeform 11">
              <a:extLst>
                <a:ext uri="{FF2B5EF4-FFF2-40B4-BE49-F238E27FC236}">
                  <a16:creationId xmlns:a16="http://schemas.microsoft.com/office/drawing/2014/main" xmlns="" id="{00000000-0008-0000-0300-0000BD000000}"/>
                </a:ext>
              </a:extLst>
            </xdr:cNvPr>
            <xdr:cNvSpPr>
              <a:spLocks/>
            </xdr:cNvSpPr>
          </xdr:nvSpPr>
          <xdr:spPr bwMode="auto">
            <a:xfrm>
              <a:off x="3678" y="762"/>
              <a:ext cx="1408" cy="1625"/>
            </a:xfrm>
            <a:custGeom>
              <a:avLst/>
              <a:gdLst>
                <a:gd name="T0" fmla="*/ 190 w 190"/>
                <a:gd name="T1" fmla="*/ 219 h 219"/>
                <a:gd name="T2" fmla="*/ 0 w 190"/>
                <a:gd name="T3" fmla="*/ 0 h 219"/>
                <a:gd name="T4" fmla="*/ 0 w 190"/>
                <a:gd name="T5" fmla="*/ 0 h 219"/>
                <a:gd name="T6" fmla="*/ 190 w 190"/>
                <a:gd name="T7" fmla="*/ 218 h 219"/>
                <a:gd name="T8" fmla="*/ 190 w 190"/>
                <a:gd name="T9" fmla="*/ 219 h 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" h="219">
                  <a:moveTo>
                    <a:pt x="190" y="21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90" y="218"/>
                  </a:lnTo>
                  <a:lnTo>
                    <a:pt x="190" y="21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0" name="Freeform 12">
              <a:extLst>
                <a:ext uri="{FF2B5EF4-FFF2-40B4-BE49-F238E27FC236}">
                  <a16:creationId xmlns:a16="http://schemas.microsoft.com/office/drawing/2014/main" xmlns="" id="{00000000-0008-0000-0300-0000BE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62"/>
              <a:ext cx="1371" cy="1825"/>
            </a:xfrm>
            <a:custGeom>
              <a:avLst/>
              <a:gdLst>
                <a:gd name="T0" fmla="*/ 1371 w 1371"/>
                <a:gd name="T1" fmla="*/ 1825 h 1825"/>
                <a:gd name="T2" fmla="*/ 0 w 1371"/>
                <a:gd name="T3" fmla="*/ 8 h 1825"/>
                <a:gd name="T4" fmla="*/ 8 w 1371"/>
                <a:gd name="T5" fmla="*/ 0 h 1825"/>
                <a:gd name="T6" fmla="*/ 1371 w 1371"/>
                <a:gd name="T7" fmla="*/ 1825 h 18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71" h="1825">
                  <a:moveTo>
                    <a:pt x="1371" y="1825"/>
                  </a:moveTo>
                  <a:lnTo>
                    <a:pt x="0" y="8"/>
                  </a:lnTo>
                  <a:lnTo>
                    <a:pt x="8" y="0"/>
                  </a:lnTo>
                  <a:lnTo>
                    <a:pt x="1371" y="182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1" name="Freeform 13">
              <a:extLst>
                <a:ext uri="{FF2B5EF4-FFF2-40B4-BE49-F238E27FC236}">
                  <a16:creationId xmlns:a16="http://schemas.microsoft.com/office/drawing/2014/main" xmlns="" id="{00000000-0008-0000-0300-0000BF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62"/>
              <a:ext cx="1371" cy="1825"/>
            </a:xfrm>
            <a:custGeom>
              <a:avLst/>
              <a:gdLst>
                <a:gd name="T0" fmla="*/ 185 w 185"/>
                <a:gd name="T1" fmla="*/ 246 h 246"/>
                <a:gd name="T2" fmla="*/ 0 w 185"/>
                <a:gd name="T3" fmla="*/ 1 h 246"/>
                <a:gd name="T4" fmla="*/ 1 w 185"/>
                <a:gd name="T5" fmla="*/ 0 h 246"/>
                <a:gd name="T6" fmla="*/ 185 w 185"/>
                <a:gd name="T7" fmla="*/ 246 h 246"/>
                <a:gd name="T8" fmla="*/ 185 w 185"/>
                <a:gd name="T9" fmla="*/ 246 h 2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5" h="246">
                  <a:moveTo>
                    <a:pt x="185" y="246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85" y="246"/>
                  </a:lnTo>
                  <a:lnTo>
                    <a:pt x="185" y="24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2" name="Freeform 14">
              <a:extLst>
                <a:ext uri="{FF2B5EF4-FFF2-40B4-BE49-F238E27FC236}">
                  <a16:creationId xmlns:a16="http://schemas.microsoft.com/office/drawing/2014/main" xmlns="" id="{00000000-0008-0000-0300-0000C0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62"/>
              <a:ext cx="1304" cy="2018"/>
            </a:xfrm>
            <a:custGeom>
              <a:avLst/>
              <a:gdLst>
                <a:gd name="T0" fmla="*/ 1290 w 1304"/>
                <a:gd name="T1" fmla="*/ 2018 h 2018"/>
                <a:gd name="T2" fmla="*/ 0 w 1304"/>
                <a:gd name="T3" fmla="*/ 8 h 2018"/>
                <a:gd name="T4" fmla="*/ 8 w 1304"/>
                <a:gd name="T5" fmla="*/ 0 h 2018"/>
                <a:gd name="T6" fmla="*/ 1304 w 1304"/>
                <a:gd name="T7" fmla="*/ 2011 h 2018"/>
                <a:gd name="T8" fmla="*/ 1290 w 1304"/>
                <a:gd name="T9" fmla="*/ 2018 h 20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04" h="2018">
                  <a:moveTo>
                    <a:pt x="1290" y="2018"/>
                  </a:moveTo>
                  <a:lnTo>
                    <a:pt x="0" y="8"/>
                  </a:lnTo>
                  <a:lnTo>
                    <a:pt x="8" y="0"/>
                  </a:lnTo>
                  <a:lnTo>
                    <a:pt x="1304" y="2011"/>
                  </a:lnTo>
                  <a:lnTo>
                    <a:pt x="1290" y="20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3" name="Freeform 15">
              <a:extLst>
                <a:ext uri="{FF2B5EF4-FFF2-40B4-BE49-F238E27FC236}">
                  <a16:creationId xmlns:a16="http://schemas.microsoft.com/office/drawing/2014/main" xmlns="" id="{00000000-0008-0000-0300-0000C1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62"/>
              <a:ext cx="1304" cy="2018"/>
            </a:xfrm>
            <a:custGeom>
              <a:avLst/>
              <a:gdLst>
                <a:gd name="T0" fmla="*/ 174 w 176"/>
                <a:gd name="T1" fmla="*/ 272 h 272"/>
                <a:gd name="T2" fmla="*/ 0 w 176"/>
                <a:gd name="T3" fmla="*/ 1 h 272"/>
                <a:gd name="T4" fmla="*/ 1 w 176"/>
                <a:gd name="T5" fmla="*/ 0 h 272"/>
                <a:gd name="T6" fmla="*/ 176 w 176"/>
                <a:gd name="T7" fmla="*/ 271 h 272"/>
                <a:gd name="T8" fmla="*/ 174 w 176"/>
                <a:gd name="T9" fmla="*/ 272 h 2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6" h="272">
                  <a:moveTo>
                    <a:pt x="174" y="272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76" y="271"/>
                  </a:lnTo>
                  <a:lnTo>
                    <a:pt x="174" y="27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4" name="Freeform 16">
              <a:extLst>
                <a:ext uri="{FF2B5EF4-FFF2-40B4-BE49-F238E27FC236}">
                  <a16:creationId xmlns:a16="http://schemas.microsoft.com/office/drawing/2014/main" xmlns="" id="{00000000-0008-0000-0300-0000C2000000}"/>
                </a:ext>
              </a:extLst>
            </xdr:cNvPr>
            <xdr:cNvSpPr>
              <a:spLocks/>
            </xdr:cNvSpPr>
          </xdr:nvSpPr>
          <xdr:spPr bwMode="auto">
            <a:xfrm>
              <a:off x="3663" y="762"/>
              <a:ext cx="1223" cy="2204"/>
            </a:xfrm>
            <a:custGeom>
              <a:avLst/>
              <a:gdLst>
                <a:gd name="T0" fmla="*/ 1200 w 1223"/>
                <a:gd name="T1" fmla="*/ 2204 h 2204"/>
                <a:gd name="T2" fmla="*/ 0 w 1223"/>
                <a:gd name="T3" fmla="*/ 8 h 2204"/>
                <a:gd name="T4" fmla="*/ 22 w 1223"/>
                <a:gd name="T5" fmla="*/ 0 h 2204"/>
                <a:gd name="T6" fmla="*/ 1223 w 1223"/>
                <a:gd name="T7" fmla="*/ 2189 h 2204"/>
                <a:gd name="T8" fmla="*/ 1200 w 1223"/>
                <a:gd name="T9" fmla="*/ 2204 h 22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23" h="2204">
                  <a:moveTo>
                    <a:pt x="1200" y="2204"/>
                  </a:moveTo>
                  <a:lnTo>
                    <a:pt x="0" y="8"/>
                  </a:lnTo>
                  <a:lnTo>
                    <a:pt x="22" y="0"/>
                  </a:lnTo>
                  <a:lnTo>
                    <a:pt x="1223" y="2189"/>
                  </a:lnTo>
                  <a:lnTo>
                    <a:pt x="1200" y="22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5" name="Freeform 17">
              <a:extLst>
                <a:ext uri="{FF2B5EF4-FFF2-40B4-BE49-F238E27FC236}">
                  <a16:creationId xmlns:a16="http://schemas.microsoft.com/office/drawing/2014/main" xmlns="" id="{00000000-0008-0000-0300-0000C3000000}"/>
                </a:ext>
              </a:extLst>
            </xdr:cNvPr>
            <xdr:cNvSpPr>
              <a:spLocks/>
            </xdr:cNvSpPr>
          </xdr:nvSpPr>
          <xdr:spPr bwMode="auto">
            <a:xfrm>
              <a:off x="3663" y="762"/>
              <a:ext cx="1223" cy="2204"/>
            </a:xfrm>
            <a:custGeom>
              <a:avLst/>
              <a:gdLst>
                <a:gd name="T0" fmla="*/ 162 w 165"/>
                <a:gd name="T1" fmla="*/ 297 h 297"/>
                <a:gd name="T2" fmla="*/ 0 w 165"/>
                <a:gd name="T3" fmla="*/ 1 h 297"/>
                <a:gd name="T4" fmla="*/ 3 w 165"/>
                <a:gd name="T5" fmla="*/ 0 h 297"/>
                <a:gd name="T6" fmla="*/ 165 w 165"/>
                <a:gd name="T7" fmla="*/ 295 h 297"/>
                <a:gd name="T8" fmla="*/ 162 w 165"/>
                <a:gd name="T9" fmla="*/ 297 h 2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5" h="297">
                  <a:moveTo>
                    <a:pt x="162" y="297"/>
                  </a:moveTo>
                  <a:lnTo>
                    <a:pt x="0" y="1"/>
                  </a:lnTo>
                  <a:lnTo>
                    <a:pt x="3" y="0"/>
                  </a:lnTo>
                  <a:lnTo>
                    <a:pt x="165" y="295"/>
                  </a:lnTo>
                  <a:lnTo>
                    <a:pt x="162" y="29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6" name="Freeform 18">
              <a:extLst>
                <a:ext uri="{FF2B5EF4-FFF2-40B4-BE49-F238E27FC236}">
                  <a16:creationId xmlns:a16="http://schemas.microsoft.com/office/drawing/2014/main" xmlns="" id="{00000000-0008-0000-0300-0000C4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62"/>
              <a:ext cx="1082" cy="2367"/>
            </a:xfrm>
            <a:custGeom>
              <a:avLst/>
              <a:gdLst>
                <a:gd name="T0" fmla="*/ 1075 w 1082"/>
                <a:gd name="T1" fmla="*/ 2367 h 2367"/>
                <a:gd name="T2" fmla="*/ 0 w 1082"/>
                <a:gd name="T3" fmla="*/ 8 h 2367"/>
                <a:gd name="T4" fmla="*/ 8 w 1082"/>
                <a:gd name="T5" fmla="*/ 0 h 2367"/>
                <a:gd name="T6" fmla="*/ 1082 w 1082"/>
                <a:gd name="T7" fmla="*/ 2367 h 2367"/>
                <a:gd name="T8" fmla="*/ 1075 w 1082"/>
                <a:gd name="T9" fmla="*/ 2367 h 23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2" h="2367">
                  <a:moveTo>
                    <a:pt x="1075" y="2367"/>
                  </a:moveTo>
                  <a:lnTo>
                    <a:pt x="0" y="8"/>
                  </a:lnTo>
                  <a:lnTo>
                    <a:pt x="8" y="0"/>
                  </a:lnTo>
                  <a:lnTo>
                    <a:pt x="1082" y="2367"/>
                  </a:lnTo>
                  <a:lnTo>
                    <a:pt x="1075" y="23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7" name="Freeform 19">
              <a:extLst>
                <a:ext uri="{FF2B5EF4-FFF2-40B4-BE49-F238E27FC236}">
                  <a16:creationId xmlns:a16="http://schemas.microsoft.com/office/drawing/2014/main" xmlns="" id="{00000000-0008-0000-0300-0000C5000000}"/>
                </a:ext>
              </a:extLst>
            </xdr:cNvPr>
            <xdr:cNvSpPr>
              <a:spLocks/>
            </xdr:cNvSpPr>
          </xdr:nvSpPr>
          <xdr:spPr bwMode="auto">
            <a:xfrm>
              <a:off x="3670" y="762"/>
              <a:ext cx="1082" cy="2367"/>
            </a:xfrm>
            <a:custGeom>
              <a:avLst/>
              <a:gdLst>
                <a:gd name="T0" fmla="*/ 145 w 146"/>
                <a:gd name="T1" fmla="*/ 319 h 319"/>
                <a:gd name="T2" fmla="*/ 0 w 146"/>
                <a:gd name="T3" fmla="*/ 1 h 319"/>
                <a:gd name="T4" fmla="*/ 1 w 146"/>
                <a:gd name="T5" fmla="*/ 0 h 319"/>
                <a:gd name="T6" fmla="*/ 146 w 146"/>
                <a:gd name="T7" fmla="*/ 319 h 319"/>
                <a:gd name="T8" fmla="*/ 145 w 146"/>
                <a:gd name="T9" fmla="*/ 319 h 3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" h="319">
                  <a:moveTo>
                    <a:pt x="145" y="319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46" y="319"/>
                  </a:lnTo>
                  <a:lnTo>
                    <a:pt x="145" y="31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8" name="Freeform 20">
              <a:extLst>
                <a:ext uri="{FF2B5EF4-FFF2-40B4-BE49-F238E27FC236}">
                  <a16:creationId xmlns:a16="http://schemas.microsoft.com/office/drawing/2014/main" xmlns="" id="{00000000-0008-0000-0300-0000C6000000}"/>
                </a:ext>
              </a:extLst>
            </xdr:cNvPr>
            <xdr:cNvSpPr>
              <a:spLocks/>
            </xdr:cNvSpPr>
          </xdr:nvSpPr>
          <xdr:spPr bwMode="auto">
            <a:xfrm>
              <a:off x="3663" y="770"/>
              <a:ext cx="778" cy="2626"/>
            </a:xfrm>
            <a:custGeom>
              <a:avLst/>
              <a:gdLst>
                <a:gd name="T0" fmla="*/ 778 w 778"/>
                <a:gd name="T1" fmla="*/ 2626 h 2626"/>
                <a:gd name="T2" fmla="*/ 0 w 778"/>
                <a:gd name="T3" fmla="*/ 0 h 2626"/>
                <a:gd name="T4" fmla="*/ 7 w 778"/>
                <a:gd name="T5" fmla="*/ 0 h 2626"/>
                <a:gd name="T6" fmla="*/ 778 w 778"/>
                <a:gd name="T7" fmla="*/ 2626 h 26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78" h="2626">
                  <a:moveTo>
                    <a:pt x="778" y="2626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778" y="26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199" name="Freeform 21">
              <a:extLst>
                <a:ext uri="{FF2B5EF4-FFF2-40B4-BE49-F238E27FC236}">
                  <a16:creationId xmlns:a16="http://schemas.microsoft.com/office/drawing/2014/main" xmlns="" id="{00000000-0008-0000-0300-0000C7000000}"/>
                </a:ext>
              </a:extLst>
            </xdr:cNvPr>
            <xdr:cNvSpPr>
              <a:spLocks/>
            </xdr:cNvSpPr>
          </xdr:nvSpPr>
          <xdr:spPr bwMode="auto">
            <a:xfrm>
              <a:off x="3663" y="770"/>
              <a:ext cx="778" cy="2626"/>
            </a:xfrm>
            <a:custGeom>
              <a:avLst/>
              <a:gdLst>
                <a:gd name="T0" fmla="*/ 105 w 105"/>
                <a:gd name="T1" fmla="*/ 354 h 354"/>
                <a:gd name="T2" fmla="*/ 0 w 105"/>
                <a:gd name="T3" fmla="*/ 0 h 354"/>
                <a:gd name="T4" fmla="*/ 1 w 105"/>
                <a:gd name="T5" fmla="*/ 0 h 354"/>
                <a:gd name="T6" fmla="*/ 105 w 105"/>
                <a:gd name="T7" fmla="*/ 354 h 354"/>
                <a:gd name="T8" fmla="*/ 105 w 105"/>
                <a:gd name="T9" fmla="*/ 354 h 3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" h="354">
                  <a:moveTo>
                    <a:pt x="105" y="354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05" y="354"/>
                  </a:lnTo>
                  <a:lnTo>
                    <a:pt x="105" y="35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0" name="Freeform 22">
              <a:extLst>
                <a:ext uri="{FF2B5EF4-FFF2-40B4-BE49-F238E27FC236}">
                  <a16:creationId xmlns:a16="http://schemas.microsoft.com/office/drawing/2014/main" xmlns="" id="{00000000-0008-0000-0300-0000C8000000}"/>
                </a:ext>
              </a:extLst>
            </xdr:cNvPr>
            <xdr:cNvSpPr>
              <a:spLocks/>
            </xdr:cNvSpPr>
          </xdr:nvSpPr>
          <xdr:spPr bwMode="auto">
            <a:xfrm>
              <a:off x="2581" y="777"/>
              <a:ext cx="1282" cy="2352"/>
            </a:xfrm>
            <a:custGeom>
              <a:avLst/>
              <a:gdLst>
                <a:gd name="T0" fmla="*/ 0 w 1282"/>
                <a:gd name="T1" fmla="*/ 2344 h 2352"/>
                <a:gd name="T2" fmla="*/ 1274 w 1282"/>
                <a:gd name="T3" fmla="*/ 0 h 2352"/>
                <a:gd name="T4" fmla="*/ 1282 w 1282"/>
                <a:gd name="T5" fmla="*/ 0 h 2352"/>
                <a:gd name="T6" fmla="*/ 0 w 1282"/>
                <a:gd name="T7" fmla="*/ 2352 h 2352"/>
                <a:gd name="T8" fmla="*/ 0 w 1282"/>
                <a:gd name="T9" fmla="*/ 2344 h 23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82" h="2352">
                  <a:moveTo>
                    <a:pt x="0" y="2344"/>
                  </a:moveTo>
                  <a:lnTo>
                    <a:pt x="1274" y="0"/>
                  </a:lnTo>
                  <a:lnTo>
                    <a:pt x="1282" y="0"/>
                  </a:lnTo>
                  <a:lnTo>
                    <a:pt x="0" y="2352"/>
                  </a:lnTo>
                  <a:lnTo>
                    <a:pt x="0" y="23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1" name="Freeform 23">
              <a:extLst>
                <a:ext uri="{FF2B5EF4-FFF2-40B4-BE49-F238E27FC236}">
                  <a16:creationId xmlns:a16="http://schemas.microsoft.com/office/drawing/2014/main" xmlns="" id="{00000000-0008-0000-0300-0000C9000000}"/>
                </a:ext>
              </a:extLst>
            </xdr:cNvPr>
            <xdr:cNvSpPr>
              <a:spLocks/>
            </xdr:cNvSpPr>
          </xdr:nvSpPr>
          <xdr:spPr bwMode="auto">
            <a:xfrm>
              <a:off x="2581" y="777"/>
              <a:ext cx="1282" cy="2352"/>
            </a:xfrm>
            <a:custGeom>
              <a:avLst/>
              <a:gdLst>
                <a:gd name="T0" fmla="*/ 0 w 173"/>
                <a:gd name="T1" fmla="*/ 316 h 317"/>
                <a:gd name="T2" fmla="*/ 172 w 173"/>
                <a:gd name="T3" fmla="*/ 0 h 317"/>
                <a:gd name="T4" fmla="*/ 173 w 173"/>
                <a:gd name="T5" fmla="*/ 0 h 317"/>
                <a:gd name="T6" fmla="*/ 0 w 173"/>
                <a:gd name="T7" fmla="*/ 317 h 317"/>
                <a:gd name="T8" fmla="*/ 0 w 173"/>
                <a:gd name="T9" fmla="*/ 316 h 3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" h="317">
                  <a:moveTo>
                    <a:pt x="0" y="316"/>
                  </a:moveTo>
                  <a:lnTo>
                    <a:pt x="172" y="0"/>
                  </a:lnTo>
                  <a:lnTo>
                    <a:pt x="173" y="0"/>
                  </a:lnTo>
                  <a:lnTo>
                    <a:pt x="0" y="317"/>
                  </a:lnTo>
                  <a:lnTo>
                    <a:pt x="0" y="31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2" name="Freeform 24">
              <a:extLst>
                <a:ext uri="{FF2B5EF4-FFF2-40B4-BE49-F238E27FC236}">
                  <a16:creationId xmlns:a16="http://schemas.microsoft.com/office/drawing/2014/main" xmlns="" id="{00000000-0008-0000-0300-0000CA000000}"/>
                </a:ext>
              </a:extLst>
            </xdr:cNvPr>
            <xdr:cNvSpPr>
              <a:spLocks/>
            </xdr:cNvSpPr>
          </xdr:nvSpPr>
          <xdr:spPr bwMode="auto">
            <a:xfrm>
              <a:off x="2366" y="807"/>
              <a:ext cx="1682" cy="779"/>
            </a:xfrm>
            <a:custGeom>
              <a:avLst/>
              <a:gdLst>
                <a:gd name="T0" fmla="*/ 0 w 1682"/>
                <a:gd name="T1" fmla="*/ 771 h 779"/>
                <a:gd name="T2" fmla="*/ 1682 w 1682"/>
                <a:gd name="T3" fmla="*/ 0 h 779"/>
                <a:gd name="T4" fmla="*/ 1682 w 1682"/>
                <a:gd name="T5" fmla="*/ 7 h 779"/>
                <a:gd name="T6" fmla="*/ 0 w 1682"/>
                <a:gd name="T7" fmla="*/ 779 h 779"/>
                <a:gd name="T8" fmla="*/ 0 w 1682"/>
                <a:gd name="T9" fmla="*/ 771 h 7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2" h="779">
                  <a:moveTo>
                    <a:pt x="0" y="771"/>
                  </a:moveTo>
                  <a:lnTo>
                    <a:pt x="1682" y="0"/>
                  </a:lnTo>
                  <a:lnTo>
                    <a:pt x="1682" y="7"/>
                  </a:lnTo>
                  <a:lnTo>
                    <a:pt x="0" y="779"/>
                  </a:lnTo>
                  <a:lnTo>
                    <a:pt x="0" y="77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3" name="Freeform 25">
              <a:extLst>
                <a:ext uri="{FF2B5EF4-FFF2-40B4-BE49-F238E27FC236}">
                  <a16:creationId xmlns:a16="http://schemas.microsoft.com/office/drawing/2014/main" xmlns="" id="{00000000-0008-0000-0300-0000CB000000}"/>
                </a:ext>
              </a:extLst>
            </xdr:cNvPr>
            <xdr:cNvSpPr>
              <a:spLocks/>
            </xdr:cNvSpPr>
          </xdr:nvSpPr>
          <xdr:spPr bwMode="auto">
            <a:xfrm>
              <a:off x="2366" y="807"/>
              <a:ext cx="1682" cy="779"/>
            </a:xfrm>
            <a:custGeom>
              <a:avLst/>
              <a:gdLst>
                <a:gd name="T0" fmla="*/ 0 w 227"/>
                <a:gd name="T1" fmla="*/ 104 h 105"/>
                <a:gd name="T2" fmla="*/ 227 w 227"/>
                <a:gd name="T3" fmla="*/ 0 h 105"/>
                <a:gd name="T4" fmla="*/ 227 w 227"/>
                <a:gd name="T5" fmla="*/ 1 h 105"/>
                <a:gd name="T6" fmla="*/ 0 w 227"/>
                <a:gd name="T7" fmla="*/ 105 h 105"/>
                <a:gd name="T8" fmla="*/ 0 w 227"/>
                <a:gd name="T9" fmla="*/ 104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7" h="105">
                  <a:moveTo>
                    <a:pt x="0" y="104"/>
                  </a:moveTo>
                  <a:lnTo>
                    <a:pt x="227" y="0"/>
                  </a:lnTo>
                  <a:lnTo>
                    <a:pt x="227" y="1"/>
                  </a:lnTo>
                  <a:lnTo>
                    <a:pt x="0" y="105"/>
                  </a:lnTo>
                  <a:lnTo>
                    <a:pt x="0" y="10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4" name="Freeform 26">
              <a:extLst>
                <a:ext uri="{FF2B5EF4-FFF2-40B4-BE49-F238E27FC236}">
                  <a16:creationId xmlns:a16="http://schemas.microsoft.com/office/drawing/2014/main" xmlns="" id="{00000000-0008-0000-0300-0000CC000000}"/>
                </a:ext>
              </a:extLst>
            </xdr:cNvPr>
            <xdr:cNvSpPr>
              <a:spLocks/>
            </xdr:cNvSpPr>
          </xdr:nvSpPr>
          <xdr:spPr bwMode="auto">
            <a:xfrm>
              <a:off x="4285" y="888"/>
              <a:ext cx="141" cy="74"/>
            </a:xfrm>
            <a:custGeom>
              <a:avLst/>
              <a:gdLst>
                <a:gd name="T0" fmla="*/ 141 w 141"/>
                <a:gd name="T1" fmla="*/ 74 h 74"/>
                <a:gd name="T2" fmla="*/ 0 w 141"/>
                <a:gd name="T3" fmla="*/ 0 h 74"/>
                <a:gd name="T4" fmla="*/ 0 w 141"/>
                <a:gd name="T5" fmla="*/ 0 h 74"/>
                <a:gd name="T6" fmla="*/ 141 w 141"/>
                <a:gd name="T7" fmla="*/ 74 h 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1" h="74">
                  <a:moveTo>
                    <a:pt x="141" y="7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1" y="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5" name="Freeform 27">
              <a:extLst>
                <a:ext uri="{FF2B5EF4-FFF2-40B4-BE49-F238E27FC236}">
                  <a16:creationId xmlns:a16="http://schemas.microsoft.com/office/drawing/2014/main" xmlns="" id="{00000000-0008-0000-0300-0000CD000000}"/>
                </a:ext>
              </a:extLst>
            </xdr:cNvPr>
            <xdr:cNvSpPr>
              <a:spLocks/>
            </xdr:cNvSpPr>
          </xdr:nvSpPr>
          <xdr:spPr bwMode="auto">
            <a:xfrm>
              <a:off x="4285" y="888"/>
              <a:ext cx="141" cy="74"/>
            </a:xfrm>
            <a:custGeom>
              <a:avLst/>
              <a:gdLst>
                <a:gd name="T0" fmla="*/ 19 w 19"/>
                <a:gd name="T1" fmla="*/ 10 h 10"/>
                <a:gd name="T2" fmla="*/ 0 w 19"/>
                <a:gd name="T3" fmla="*/ 0 h 10"/>
                <a:gd name="T4" fmla="*/ 0 w 19"/>
                <a:gd name="T5" fmla="*/ 0 h 10"/>
                <a:gd name="T6" fmla="*/ 19 w 19"/>
                <a:gd name="T7" fmla="*/ 10 h 10"/>
                <a:gd name="T8" fmla="*/ 19 w 19"/>
                <a:gd name="T9" fmla="*/ 10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" h="10">
                  <a:moveTo>
                    <a:pt x="19" y="1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9" y="10"/>
                  </a:lnTo>
                  <a:lnTo>
                    <a:pt x="19" y="1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6" name="Freeform 28">
              <a:extLst>
                <a:ext uri="{FF2B5EF4-FFF2-40B4-BE49-F238E27FC236}">
                  <a16:creationId xmlns:a16="http://schemas.microsoft.com/office/drawing/2014/main" xmlns="" id="{00000000-0008-0000-0300-0000CE000000}"/>
                </a:ext>
              </a:extLst>
            </xdr:cNvPr>
            <xdr:cNvSpPr>
              <a:spLocks/>
            </xdr:cNvSpPr>
          </xdr:nvSpPr>
          <xdr:spPr bwMode="auto">
            <a:xfrm>
              <a:off x="2247" y="888"/>
              <a:ext cx="1994" cy="1499"/>
            </a:xfrm>
            <a:custGeom>
              <a:avLst/>
              <a:gdLst>
                <a:gd name="T0" fmla="*/ 0 w 1994"/>
                <a:gd name="T1" fmla="*/ 1499 h 1499"/>
                <a:gd name="T2" fmla="*/ 1994 w 1994"/>
                <a:gd name="T3" fmla="*/ 0 h 1499"/>
                <a:gd name="T4" fmla="*/ 1994 w 1994"/>
                <a:gd name="T5" fmla="*/ 0 h 1499"/>
                <a:gd name="T6" fmla="*/ 0 w 1994"/>
                <a:gd name="T7" fmla="*/ 1499 h 14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94" h="1499">
                  <a:moveTo>
                    <a:pt x="0" y="1499"/>
                  </a:moveTo>
                  <a:lnTo>
                    <a:pt x="1994" y="0"/>
                  </a:lnTo>
                  <a:lnTo>
                    <a:pt x="1994" y="0"/>
                  </a:lnTo>
                  <a:lnTo>
                    <a:pt x="0" y="149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7" name="Freeform 29">
              <a:extLst>
                <a:ext uri="{FF2B5EF4-FFF2-40B4-BE49-F238E27FC236}">
                  <a16:creationId xmlns:a16="http://schemas.microsoft.com/office/drawing/2014/main" xmlns="" id="{00000000-0008-0000-0300-0000CF000000}"/>
                </a:ext>
              </a:extLst>
            </xdr:cNvPr>
            <xdr:cNvSpPr>
              <a:spLocks/>
            </xdr:cNvSpPr>
          </xdr:nvSpPr>
          <xdr:spPr bwMode="auto">
            <a:xfrm>
              <a:off x="2247" y="888"/>
              <a:ext cx="1994" cy="1499"/>
            </a:xfrm>
            <a:custGeom>
              <a:avLst/>
              <a:gdLst>
                <a:gd name="T0" fmla="*/ 0 w 269"/>
                <a:gd name="T1" fmla="*/ 202 h 202"/>
                <a:gd name="T2" fmla="*/ 269 w 269"/>
                <a:gd name="T3" fmla="*/ 0 h 202"/>
                <a:gd name="T4" fmla="*/ 269 w 269"/>
                <a:gd name="T5" fmla="*/ 0 h 202"/>
                <a:gd name="T6" fmla="*/ 0 w 269"/>
                <a:gd name="T7" fmla="*/ 202 h 202"/>
                <a:gd name="T8" fmla="*/ 0 w 269"/>
                <a:gd name="T9" fmla="*/ 202 h 2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9" h="202">
                  <a:moveTo>
                    <a:pt x="0" y="202"/>
                  </a:moveTo>
                  <a:lnTo>
                    <a:pt x="269" y="0"/>
                  </a:lnTo>
                  <a:lnTo>
                    <a:pt x="269" y="0"/>
                  </a:lnTo>
                  <a:lnTo>
                    <a:pt x="0" y="202"/>
                  </a:lnTo>
                  <a:lnTo>
                    <a:pt x="0" y="20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8" name="Freeform 30">
              <a:extLst>
                <a:ext uri="{FF2B5EF4-FFF2-40B4-BE49-F238E27FC236}">
                  <a16:creationId xmlns:a16="http://schemas.microsoft.com/office/drawing/2014/main" xmlns="" id="{00000000-0008-0000-0300-0000D0000000}"/>
                </a:ext>
              </a:extLst>
            </xdr:cNvPr>
            <xdr:cNvSpPr>
              <a:spLocks/>
            </xdr:cNvSpPr>
          </xdr:nvSpPr>
          <xdr:spPr bwMode="auto">
            <a:xfrm>
              <a:off x="4463" y="992"/>
              <a:ext cx="408" cy="401"/>
            </a:xfrm>
            <a:custGeom>
              <a:avLst/>
              <a:gdLst>
                <a:gd name="T0" fmla="*/ 408 w 408"/>
                <a:gd name="T1" fmla="*/ 401 h 401"/>
                <a:gd name="T2" fmla="*/ 0 w 408"/>
                <a:gd name="T3" fmla="*/ 0 h 401"/>
                <a:gd name="T4" fmla="*/ 8 w 408"/>
                <a:gd name="T5" fmla="*/ 0 h 401"/>
                <a:gd name="T6" fmla="*/ 408 w 408"/>
                <a:gd name="T7" fmla="*/ 393 h 401"/>
                <a:gd name="T8" fmla="*/ 408 w 408"/>
                <a:gd name="T9" fmla="*/ 401 h 4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8" h="401">
                  <a:moveTo>
                    <a:pt x="408" y="401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408" y="393"/>
                  </a:lnTo>
                  <a:lnTo>
                    <a:pt x="408" y="40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09" name="Freeform 31">
              <a:extLst>
                <a:ext uri="{FF2B5EF4-FFF2-40B4-BE49-F238E27FC236}">
                  <a16:creationId xmlns:a16="http://schemas.microsoft.com/office/drawing/2014/main" xmlns="" id="{00000000-0008-0000-0300-0000D1000000}"/>
                </a:ext>
              </a:extLst>
            </xdr:cNvPr>
            <xdr:cNvSpPr>
              <a:spLocks/>
            </xdr:cNvSpPr>
          </xdr:nvSpPr>
          <xdr:spPr bwMode="auto">
            <a:xfrm>
              <a:off x="4463" y="992"/>
              <a:ext cx="408" cy="401"/>
            </a:xfrm>
            <a:custGeom>
              <a:avLst/>
              <a:gdLst>
                <a:gd name="T0" fmla="*/ 55 w 55"/>
                <a:gd name="T1" fmla="*/ 54 h 54"/>
                <a:gd name="T2" fmla="*/ 0 w 55"/>
                <a:gd name="T3" fmla="*/ 0 h 54"/>
                <a:gd name="T4" fmla="*/ 1 w 55"/>
                <a:gd name="T5" fmla="*/ 0 h 54"/>
                <a:gd name="T6" fmla="*/ 55 w 55"/>
                <a:gd name="T7" fmla="*/ 53 h 54"/>
                <a:gd name="T8" fmla="*/ 55 w 55"/>
                <a:gd name="T9" fmla="*/ 54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" h="54">
                  <a:moveTo>
                    <a:pt x="55" y="54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55" y="53"/>
                  </a:lnTo>
                  <a:lnTo>
                    <a:pt x="55" y="5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0" name="Freeform 32">
              <a:extLst>
                <a:ext uri="{FF2B5EF4-FFF2-40B4-BE49-F238E27FC236}">
                  <a16:creationId xmlns:a16="http://schemas.microsoft.com/office/drawing/2014/main" xmlns="" id="{00000000-0008-0000-0300-0000D2000000}"/>
                </a:ext>
              </a:extLst>
            </xdr:cNvPr>
            <xdr:cNvSpPr>
              <a:spLocks/>
            </xdr:cNvSpPr>
          </xdr:nvSpPr>
          <xdr:spPr bwMode="auto">
            <a:xfrm>
              <a:off x="4263" y="1000"/>
              <a:ext cx="185" cy="2492"/>
            </a:xfrm>
            <a:custGeom>
              <a:avLst/>
              <a:gdLst>
                <a:gd name="T0" fmla="*/ 0 w 185"/>
                <a:gd name="T1" fmla="*/ 2492 h 2492"/>
                <a:gd name="T2" fmla="*/ 185 w 185"/>
                <a:gd name="T3" fmla="*/ 0 h 2492"/>
                <a:gd name="T4" fmla="*/ 185 w 185"/>
                <a:gd name="T5" fmla="*/ 0 h 2492"/>
                <a:gd name="T6" fmla="*/ 7 w 185"/>
                <a:gd name="T7" fmla="*/ 2492 h 2492"/>
                <a:gd name="T8" fmla="*/ 0 w 185"/>
                <a:gd name="T9" fmla="*/ 2492 h 24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5" h="2492">
                  <a:moveTo>
                    <a:pt x="0" y="2492"/>
                  </a:moveTo>
                  <a:lnTo>
                    <a:pt x="185" y="0"/>
                  </a:lnTo>
                  <a:lnTo>
                    <a:pt x="185" y="0"/>
                  </a:lnTo>
                  <a:lnTo>
                    <a:pt x="7" y="2492"/>
                  </a:lnTo>
                  <a:lnTo>
                    <a:pt x="0" y="249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1" name="Freeform 33">
              <a:extLst>
                <a:ext uri="{FF2B5EF4-FFF2-40B4-BE49-F238E27FC236}">
                  <a16:creationId xmlns:a16="http://schemas.microsoft.com/office/drawing/2014/main" xmlns="" id="{00000000-0008-0000-0300-0000D3000000}"/>
                </a:ext>
              </a:extLst>
            </xdr:cNvPr>
            <xdr:cNvSpPr>
              <a:spLocks/>
            </xdr:cNvSpPr>
          </xdr:nvSpPr>
          <xdr:spPr bwMode="auto">
            <a:xfrm>
              <a:off x="4263" y="1000"/>
              <a:ext cx="185" cy="2492"/>
            </a:xfrm>
            <a:custGeom>
              <a:avLst/>
              <a:gdLst>
                <a:gd name="T0" fmla="*/ 0 w 25"/>
                <a:gd name="T1" fmla="*/ 336 h 336"/>
                <a:gd name="T2" fmla="*/ 25 w 25"/>
                <a:gd name="T3" fmla="*/ 0 h 336"/>
                <a:gd name="T4" fmla="*/ 25 w 25"/>
                <a:gd name="T5" fmla="*/ 0 h 336"/>
                <a:gd name="T6" fmla="*/ 1 w 25"/>
                <a:gd name="T7" fmla="*/ 336 h 336"/>
                <a:gd name="T8" fmla="*/ 0 w 25"/>
                <a:gd name="T9" fmla="*/ 336 h 3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336">
                  <a:moveTo>
                    <a:pt x="0" y="336"/>
                  </a:moveTo>
                  <a:lnTo>
                    <a:pt x="25" y="0"/>
                  </a:lnTo>
                  <a:lnTo>
                    <a:pt x="25" y="0"/>
                  </a:lnTo>
                  <a:lnTo>
                    <a:pt x="1" y="336"/>
                  </a:lnTo>
                  <a:lnTo>
                    <a:pt x="0" y="33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2" name="Freeform 34">
              <a:extLst>
                <a:ext uri="{FF2B5EF4-FFF2-40B4-BE49-F238E27FC236}">
                  <a16:creationId xmlns:a16="http://schemas.microsoft.com/office/drawing/2014/main" xmlns="" id="{00000000-0008-0000-0300-0000D4000000}"/>
                </a:ext>
              </a:extLst>
            </xdr:cNvPr>
            <xdr:cNvSpPr>
              <a:spLocks/>
            </xdr:cNvSpPr>
          </xdr:nvSpPr>
          <xdr:spPr bwMode="auto">
            <a:xfrm>
              <a:off x="4070" y="1000"/>
              <a:ext cx="378" cy="2567"/>
            </a:xfrm>
            <a:custGeom>
              <a:avLst/>
              <a:gdLst>
                <a:gd name="T0" fmla="*/ 0 w 378"/>
                <a:gd name="T1" fmla="*/ 2567 h 2567"/>
                <a:gd name="T2" fmla="*/ 378 w 378"/>
                <a:gd name="T3" fmla="*/ 0 h 2567"/>
                <a:gd name="T4" fmla="*/ 378 w 378"/>
                <a:gd name="T5" fmla="*/ 0 h 2567"/>
                <a:gd name="T6" fmla="*/ 8 w 378"/>
                <a:gd name="T7" fmla="*/ 2567 h 2567"/>
                <a:gd name="T8" fmla="*/ 0 w 378"/>
                <a:gd name="T9" fmla="*/ 2567 h 25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8" h="2567">
                  <a:moveTo>
                    <a:pt x="0" y="2567"/>
                  </a:moveTo>
                  <a:lnTo>
                    <a:pt x="378" y="0"/>
                  </a:lnTo>
                  <a:lnTo>
                    <a:pt x="378" y="0"/>
                  </a:lnTo>
                  <a:lnTo>
                    <a:pt x="8" y="2567"/>
                  </a:lnTo>
                  <a:lnTo>
                    <a:pt x="0" y="25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3" name="Freeform 35">
              <a:extLst>
                <a:ext uri="{FF2B5EF4-FFF2-40B4-BE49-F238E27FC236}">
                  <a16:creationId xmlns:a16="http://schemas.microsoft.com/office/drawing/2014/main" xmlns="" id="{00000000-0008-0000-0300-0000D5000000}"/>
                </a:ext>
              </a:extLst>
            </xdr:cNvPr>
            <xdr:cNvSpPr>
              <a:spLocks/>
            </xdr:cNvSpPr>
          </xdr:nvSpPr>
          <xdr:spPr bwMode="auto">
            <a:xfrm>
              <a:off x="4070" y="1000"/>
              <a:ext cx="378" cy="2567"/>
            </a:xfrm>
            <a:custGeom>
              <a:avLst/>
              <a:gdLst>
                <a:gd name="T0" fmla="*/ 0 w 51"/>
                <a:gd name="T1" fmla="*/ 346 h 346"/>
                <a:gd name="T2" fmla="*/ 51 w 51"/>
                <a:gd name="T3" fmla="*/ 0 h 346"/>
                <a:gd name="T4" fmla="*/ 51 w 51"/>
                <a:gd name="T5" fmla="*/ 0 h 346"/>
                <a:gd name="T6" fmla="*/ 1 w 51"/>
                <a:gd name="T7" fmla="*/ 346 h 346"/>
                <a:gd name="T8" fmla="*/ 0 w 51"/>
                <a:gd name="T9" fmla="*/ 346 h 3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346">
                  <a:moveTo>
                    <a:pt x="0" y="346"/>
                  </a:moveTo>
                  <a:lnTo>
                    <a:pt x="51" y="0"/>
                  </a:lnTo>
                  <a:lnTo>
                    <a:pt x="51" y="0"/>
                  </a:lnTo>
                  <a:lnTo>
                    <a:pt x="1" y="346"/>
                  </a:lnTo>
                  <a:lnTo>
                    <a:pt x="0" y="34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4" name="Freeform 36">
              <a:extLst>
                <a:ext uri="{FF2B5EF4-FFF2-40B4-BE49-F238E27FC236}">
                  <a16:creationId xmlns:a16="http://schemas.microsoft.com/office/drawing/2014/main" xmlns="" id="{00000000-0008-0000-0300-0000D6000000}"/>
                </a:ext>
              </a:extLst>
            </xdr:cNvPr>
            <xdr:cNvSpPr>
              <a:spLocks/>
            </xdr:cNvSpPr>
          </xdr:nvSpPr>
          <xdr:spPr bwMode="auto">
            <a:xfrm>
              <a:off x="3870" y="1000"/>
              <a:ext cx="578" cy="2611"/>
            </a:xfrm>
            <a:custGeom>
              <a:avLst/>
              <a:gdLst>
                <a:gd name="T0" fmla="*/ 0 w 578"/>
                <a:gd name="T1" fmla="*/ 2611 h 2611"/>
                <a:gd name="T2" fmla="*/ 571 w 578"/>
                <a:gd name="T3" fmla="*/ 0 h 2611"/>
                <a:gd name="T4" fmla="*/ 578 w 578"/>
                <a:gd name="T5" fmla="*/ 0 h 2611"/>
                <a:gd name="T6" fmla="*/ 8 w 578"/>
                <a:gd name="T7" fmla="*/ 2611 h 2611"/>
                <a:gd name="T8" fmla="*/ 0 w 578"/>
                <a:gd name="T9" fmla="*/ 2611 h 26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8" h="2611">
                  <a:moveTo>
                    <a:pt x="0" y="2611"/>
                  </a:moveTo>
                  <a:lnTo>
                    <a:pt x="571" y="0"/>
                  </a:lnTo>
                  <a:lnTo>
                    <a:pt x="578" y="0"/>
                  </a:lnTo>
                  <a:lnTo>
                    <a:pt x="8" y="2611"/>
                  </a:lnTo>
                  <a:lnTo>
                    <a:pt x="0" y="26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5" name="Freeform 37">
              <a:extLst>
                <a:ext uri="{FF2B5EF4-FFF2-40B4-BE49-F238E27FC236}">
                  <a16:creationId xmlns:a16="http://schemas.microsoft.com/office/drawing/2014/main" xmlns="" id="{00000000-0008-0000-0300-0000D7000000}"/>
                </a:ext>
              </a:extLst>
            </xdr:cNvPr>
            <xdr:cNvSpPr>
              <a:spLocks/>
            </xdr:cNvSpPr>
          </xdr:nvSpPr>
          <xdr:spPr bwMode="auto">
            <a:xfrm>
              <a:off x="3870" y="1000"/>
              <a:ext cx="578" cy="2611"/>
            </a:xfrm>
            <a:custGeom>
              <a:avLst/>
              <a:gdLst>
                <a:gd name="T0" fmla="*/ 0 w 78"/>
                <a:gd name="T1" fmla="*/ 352 h 352"/>
                <a:gd name="T2" fmla="*/ 77 w 78"/>
                <a:gd name="T3" fmla="*/ 0 h 352"/>
                <a:gd name="T4" fmla="*/ 78 w 78"/>
                <a:gd name="T5" fmla="*/ 0 h 352"/>
                <a:gd name="T6" fmla="*/ 1 w 78"/>
                <a:gd name="T7" fmla="*/ 352 h 352"/>
                <a:gd name="T8" fmla="*/ 0 w 78"/>
                <a:gd name="T9" fmla="*/ 352 h 3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8" h="352">
                  <a:moveTo>
                    <a:pt x="0" y="352"/>
                  </a:moveTo>
                  <a:lnTo>
                    <a:pt x="77" y="0"/>
                  </a:lnTo>
                  <a:lnTo>
                    <a:pt x="78" y="0"/>
                  </a:lnTo>
                  <a:lnTo>
                    <a:pt x="1" y="352"/>
                  </a:lnTo>
                  <a:lnTo>
                    <a:pt x="0" y="35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6" name="Freeform 38">
              <a:extLst>
                <a:ext uri="{FF2B5EF4-FFF2-40B4-BE49-F238E27FC236}">
                  <a16:creationId xmlns:a16="http://schemas.microsoft.com/office/drawing/2014/main" xmlns="" id="{00000000-0008-0000-0300-0000D8000000}"/>
                </a:ext>
              </a:extLst>
            </xdr:cNvPr>
            <xdr:cNvSpPr>
              <a:spLocks/>
            </xdr:cNvSpPr>
          </xdr:nvSpPr>
          <xdr:spPr bwMode="auto">
            <a:xfrm>
              <a:off x="3663" y="1000"/>
              <a:ext cx="778" cy="2626"/>
            </a:xfrm>
            <a:custGeom>
              <a:avLst/>
              <a:gdLst>
                <a:gd name="T0" fmla="*/ 0 w 778"/>
                <a:gd name="T1" fmla="*/ 2626 h 2626"/>
                <a:gd name="T2" fmla="*/ 778 w 778"/>
                <a:gd name="T3" fmla="*/ 0 h 2626"/>
                <a:gd name="T4" fmla="*/ 778 w 778"/>
                <a:gd name="T5" fmla="*/ 0 h 2626"/>
                <a:gd name="T6" fmla="*/ 7 w 778"/>
                <a:gd name="T7" fmla="*/ 2626 h 2626"/>
                <a:gd name="T8" fmla="*/ 0 w 778"/>
                <a:gd name="T9" fmla="*/ 2626 h 26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78" h="2626">
                  <a:moveTo>
                    <a:pt x="0" y="2626"/>
                  </a:moveTo>
                  <a:lnTo>
                    <a:pt x="778" y="0"/>
                  </a:lnTo>
                  <a:lnTo>
                    <a:pt x="778" y="0"/>
                  </a:lnTo>
                  <a:lnTo>
                    <a:pt x="7" y="2626"/>
                  </a:lnTo>
                  <a:lnTo>
                    <a:pt x="0" y="26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7" name="Freeform 39">
              <a:extLst>
                <a:ext uri="{FF2B5EF4-FFF2-40B4-BE49-F238E27FC236}">
                  <a16:creationId xmlns:a16="http://schemas.microsoft.com/office/drawing/2014/main" xmlns="" id="{00000000-0008-0000-0300-0000D9000000}"/>
                </a:ext>
              </a:extLst>
            </xdr:cNvPr>
            <xdr:cNvSpPr>
              <a:spLocks/>
            </xdr:cNvSpPr>
          </xdr:nvSpPr>
          <xdr:spPr bwMode="auto">
            <a:xfrm>
              <a:off x="3663" y="1000"/>
              <a:ext cx="778" cy="2626"/>
            </a:xfrm>
            <a:custGeom>
              <a:avLst/>
              <a:gdLst>
                <a:gd name="T0" fmla="*/ 0 w 105"/>
                <a:gd name="T1" fmla="*/ 354 h 354"/>
                <a:gd name="T2" fmla="*/ 105 w 105"/>
                <a:gd name="T3" fmla="*/ 0 h 354"/>
                <a:gd name="T4" fmla="*/ 105 w 105"/>
                <a:gd name="T5" fmla="*/ 0 h 354"/>
                <a:gd name="T6" fmla="*/ 1 w 105"/>
                <a:gd name="T7" fmla="*/ 354 h 354"/>
                <a:gd name="T8" fmla="*/ 0 w 105"/>
                <a:gd name="T9" fmla="*/ 354 h 3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" h="354">
                  <a:moveTo>
                    <a:pt x="0" y="354"/>
                  </a:moveTo>
                  <a:lnTo>
                    <a:pt x="105" y="0"/>
                  </a:lnTo>
                  <a:lnTo>
                    <a:pt x="105" y="0"/>
                  </a:lnTo>
                  <a:lnTo>
                    <a:pt x="1" y="354"/>
                  </a:lnTo>
                  <a:lnTo>
                    <a:pt x="0" y="35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8" name="Freeform 40">
              <a:extLst>
                <a:ext uri="{FF2B5EF4-FFF2-40B4-BE49-F238E27FC236}">
                  <a16:creationId xmlns:a16="http://schemas.microsoft.com/office/drawing/2014/main" xmlns="" id="{00000000-0008-0000-0300-0000DA000000}"/>
                </a:ext>
              </a:extLst>
            </xdr:cNvPr>
            <xdr:cNvSpPr>
              <a:spLocks/>
            </xdr:cNvSpPr>
          </xdr:nvSpPr>
          <xdr:spPr bwMode="auto">
            <a:xfrm>
              <a:off x="3463" y="1000"/>
              <a:ext cx="978" cy="2611"/>
            </a:xfrm>
            <a:custGeom>
              <a:avLst/>
              <a:gdLst>
                <a:gd name="T0" fmla="*/ 0 w 978"/>
                <a:gd name="T1" fmla="*/ 2611 h 2611"/>
                <a:gd name="T2" fmla="*/ 978 w 978"/>
                <a:gd name="T3" fmla="*/ 0 h 2611"/>
                <a:gd name="T4" fmla="*/ 978 w 978"/>
                <a:gd name="T5" fmla="*/ 0 h 2611"/>
                <a:gd name="T6" fmla="*/ 0 w 978"/>
                <a:gd name="T7" fmla="*/ 2611 h 26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78" h="2611">
                  <a:moveTo>
                    <a:pt x="0" y="2611"/>
                  </a:moveTo>
                  <a:lnTo>
                    <a:pt x="978" y="0"/>
                  </a:lnTo>
                  <a:lnTo>
                    <a:pt x="978" y="0"/>
                  </a:lnTo>
                  <a:lnTo>
                    <a:pt x="0" y="26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19" name="Freeform 41">
              <a:extLst>
                <a:ext uri="{FF2B5EF4-FFF2-40B4-BE49-F238E27FC236}">
                  <a16:creationId xmlns:a16="http://schemas.microsoft.com/office/drawing/2014/main" xmlns="" id="{00000000-0008-0000-0300-0000DB000000}"/>
                </a:ext>
              </a:extLst>
            </xdr:cNvPr>
            <xdr:cNvSpPr>
              <a:spLocks/>
            </xdr:cNvSpPr>
          </xdr:nvSpPr>
          <xdr:spPr bwMode="auto">
            <a:xfrm>
              <a:off x="3463" y="1000"/>
              <a:ext cx="978" cy="2611"/>
            </a:xfrm>
            <a:custGeom>
              <a:avLst/>
              <a:gdLst>
                <a:gd name="T0" fmla="*/ 0 w 132"/>
                <a:gd name="T1" fmla="*/ 352 h 352"/>
                <a:gd name="T2" fmla="*/ 132 w 132"/>
                <a:gd name="T3" fmla="*/ 0 h 352"/>
                <a:gd name="T4" fmla="*/ 132 w 132"/>
                <a:gd name="T5" fmla="*/ 0 h 352"/>
                <a:gd name="T6" fmla="*/ 0 w 132"/>
                <a:gd name="T7" fmla="*/ 352 h 352"/>
                <a:gd name="T8" fmla="*/ 0 w 132"/>
                <a:gd name="T9" fmla="*/ 352 h 3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2" h="352">
                  <a:moveTo>
                    <a:pt x="0" y="352"/>
                  </a:moveTo>
                  <a:lnTo>
                    <a:pt x="132" y="0"/>
                  </a:lnTo>
                  <a:lnTo>
                    <a:pt x="132" y="0"/>
                  </a:lnTo>
                  <a:lnTo>
                    <a:pt x="0" y="352"/>
                  </a:lnTo>
                  <a:lnTo>
                    <a:pt x="0" y="35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0" name="Freeform 42">
              <a:extLst>
                <a:ext uri="{FF2B5EF4-FFF2-40B4-BE49-F238E27FC236}">
                  <a16:creationId xmlns:a16="http://schemas.microsoft.com/office/drawing/2014/main" xmlns="" id="{00000000-0008-0000-0300-0000DC000000}"/>
                </a:ext>
              </a:extLst>
            </xdr:cNvPr>
            <xdr:cNvSpPr>
              <a:spLocks/>
            </xdr:cNvSpPr>
          </xdr:nvSpPr>
          <xdr:spPr bwMode="auto">
            <a:xfrm>
              <a:off x="2722" y="992"/>
              <a:ext cx="1711" cy="2278"/>
            </a:xfrm>
            <a:custGeom>
              <a:avLst/>
              <a:gdLst>
                <a:gd name="T0" fmla="*/ 0 w 1711"/>
                <a:gd name="T1" fmla="*/ 2278 h 2278"/>
                <a:gd name="T2" fmla="*/ 1711 w 1711"/>
                <a:gd name="T3" fmla="*/ 0 h 2278"/>
                <a:gd name="T4" fmla="*/ 1711 w 1711"/>
                <a:gd name="T5" fmla="*/ 0 h 2278"/>
                <a:gd name="T6" fmla="*/ 7 w 1711"/>
                <a:gd name="T7" fmla="*/ 2278 h 2278"/>
                <a:gd name="T8" fmla="*/ 0 w 1711"/>
                <a:gd name="T9" fmla="*/ 2278 h 22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11" h="2278">
                  <a:moveTo>
                    <a:pt x="0" y="2278"/>
                  </a:moveTo>
                  <a:lnTo>
                    <a:pt x="1711" y="0"/>
                  </a:lnTo>
                  <a:lnTo>
                    <a:pt x="1711" y="0"/>
                  </a:lnTo>
                  <a:lnTo>
                    <a:pt x="7" y="2278"/>
                  </a:lnTo>
                  <a:lnTo>
                    <a:pt x="0" y="227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1" name="Freeform 43">
              <a:extLst>
                <a:ext uri="{FF2B5EF4-FFF2-40B4-BE49-F238E27FC236}">
                  <a16:creationId xmlns:a16="http://schemas.microsoft.com/office/drawing/2014/main" xmlns="" id="{00000000-0008-0000-0300-0000DD000000}"/>
                </a:ext>
              </a:extLst>
            </xdr:cNvPr>
            <xdr:cNvSpPr>
              <a:spLocks/>
            </xdr:cNvSpPr>
          </xdr:nvSpPr>
          <xdr:spPr bwMode="auto">
            <a:xfrm>
              <a:off x="2722" y="992"/>
              <a:ext cx="1711" cy="2278"/>
            </a:xfrm>
            <a:custGeom>
              <a:avLst/>
              <a:gdLst>
                <a:gd name="T0" fmla="*/ 0 w 231"/>
                <a:gd name="T1" fmla="*/ 307 h 307"/>
                <a:gd name="T2" fmla="*/ 231 w 231"/>
                <a:gd name="T3" fmla="*/ 0 h 307"/>
                <a:gd name="T4" fmla="*/ 231 w 231"/>
                <a:gd name="T5" fmla="*/ 0 h 307"/>
                <a:gd name="T6" fmla="*/ 1 w 231"/>
                <a:gd name="T7" fmla="*/ 307 h 307"/>
                <a:gd name="T8" fmla="*/ 0 w 231"/>
                <a:gd name="T9" fmla="*/ 307 h 3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1" h="307">
                  <a:moveTo>
                    <a:pt x="0" y="307"/>
                  </a:moveTo>
                  <a:lnTo>
                    <a:pt x="231" y="0"/>
                  </a:lnTo>
                  <a:lnTo>
                    <a:pt x="231" y="0"/>
                  </a:lnTo>
                  <a:lnTo>
                    <a:pt x="1" y="307"/>
                  </a:lnTo>
                  <a:lnTo>
                    <a:pt x="0" y="30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2" name="Freeform 44">
              <a:extLst>
                <a:ext uri="{FF2B5EF4-FFF2-40B4-BE49-F238E27FC236}">
                  <a16:creationId xmlns:a16="http://schemas.microsoft.com/office/drawing/2014/main" xmlns="" id="{00000000-0008-0000-0300-0000DE000000}"/>
                </a:ext>
              </a:extLst>
            </xdr:cNvPr>
            <xdr:cNvSpPr>
              <a:spLocks/>
            </xdr:cNvSpPr>
          </xdr:nvSpPr>
          <xdr:spPr bwMode="auto">
            <a:xfrm>
              <a:off x="2455" y="992"/>
              <a:ext cx="1978" cy="1974"/>
            </a:xfrm>
            <a:custGeom>
              <a:avLst/>
              <a:gdLst>
                <a:gd name="T0" fmla="*/ 0 w 1978"/>
                <a:gd name="T1" fmla="*/ 1974 h 1974"/>
                <a:gd name="T2" fmla="*/ 1978 w 1978"/>
                <a:gd name="T3" fmla="*/ 0 h 1974"/>
                <a:gd name="T4" fmla="*/ 1978 w 1978"/>
                <a:gd name="T5" fmla="*/ 0 h 1974"/>
                <a:gd name="T6" fmla="*/ 7 w 1978"/>
                <a:gd name="T7" fmla="*/ 1974 h 1974"/>
                <a:gd name="T8" fmla="*/ 0 w 1978"/>
                <a:gd name="T9" fmla="*/ 1974 h 19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78" h="1974">
                  <a:moveTo>
                    <a:pt x="0" y="1974"/>
                  </a:moveTo>
                  <a:lnTo>
                    <a:pt x="1978" y="0"/>
                  </a:lnTo>
                  <a:lnTo>
                    <a:pt x="1978" y="0"/>
                  </a:lnTo>
                  <a:lnTo>
                    <a:pt x="7" y="1974"/>
                  </a:lnTo>
                  <a:lnTo>
                    <a:pt x="0" y="19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3" name="Freeform 45">
              <a:extLst>
                <a:ext uri="{FF2B5EF4-FFF2-40B4-BE49-F238E27FC236}">
                  <a16:creationId xmlns:a16="http://schemas.microsoft.com/office/drawing/2014/main" xmlns="" id="{00000000-0008-0000-0300-0000DF000000}"/>
                </a:ext>
              </a:extLst>
            </xdr:cNvPr>
            <xdr:cNvSpPr>
              <a:spLocks/>
            </xdr:cNvSpPr>
          </xdr:nvSpPr>
          <xdr:spPr bwMode="auto">
            <a:xfrm>
              <a:off x="2455" y="992"/>
              <a:ext cx="1978" cy="1974"/>
            </a:xfrm>
            <a:custGeom>
              <a:avLst/>
              <a:gdLst>
                <a:gd name="T0" fmla="*/ 0 w 267"/>
                <a:gd name="T1" fmla="*/ 266 h 266"/>
                <a:gd name="T2" fmla="*/ 267 w 267"/>
                <a:gd name="T3" fmla="*/ 0 h 266"/>
                <a:gd name="T4" fmla="*/ 267 w 267"/>
                <a:gd name="T5" fmla="*/ 0 h 266"/>
                <a:gd name="T6" fmla="*/ 1 w 267"/>
                <a:gd name="T7" fmla="*/ 266 h 266"/>
                <a:gd name="T8" fmla="*/ 0 w 267"/>
                <a:gd name="T9" fmla="*/ 26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7" h="266">
                  <a:moveTo>
                    <a:pt x="0" y="266"/>
                  </a:moveTo>
                  <a:lnTo>
                    <a:pt x="267" y="0"/>
                  </a:lnTo>
                  <a:lnTo>
                    <a:pt x="267" y="0"/>
                  </a:lnTo>
                  <a:lnTo>
                    <a:pt x="1" y="266"/>
                  </a:lnTo>
                  <a:lnTo>
                    <a:pt x="0" y="26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4" name="Freeform 46">
              <a:extLst>
                <a:ext uri="{FF2B5EF4-FFF2-40B4-BE49-F238E27FC236}">
                  <a16:creationId xmlns:a16="http://schemas.microsoft.com/office/drawing/2014/main" xmlns="" id="{00000000-0008-0000-0300-0000E0000000}"/>
                </a:ext>
              </a:extLst>
            </xdr:cNvPr>
            <xdr:cNvSpPr>
              <a:spLocks/>
            </xdr:cNvSpPr>
          </xdr:nvSpPr>
          <xdr:spPr bwMode="auto">
            <a:xfrm>
              <a:off x="2358" y="992"/>
              <a:ext cx="2075" cy="1796"/>
            </a:xfrm>
            <a:custGeom>
              <a:avLst/>
              <a:gdLst>
                <a:gd name="T0" fmla="*/ 0 w 2075"/>
                <a:gd name="T1" fmla="*/ 1796 h 1796"/>
                <a:gd name="T2" fmla="*/ 2075 w 2075"/>
                <a:gd name="T3" fmla="*/ 0 h 1796"/>
                <a:gd name="T4" fmla="*/ 2075 w 2075"/>
                <a:gd name="T5" fmla="*/ 0 h 1796"/>
                <a:gd name="T6" fmla="*/ 0 w 2075"/>
                <a:gd name="T7" fmla="*/ 1796 h 17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75" h="1796">
                  <a:moveTo>
                    <a:pt x="0" y="1796"/>
                  </a:moveTo>
                  <a:lnTo>
                    <a:pt x="2075" y="0"/>
                  </a:lnTo>
                  <a:lnTo>
                    <a:pt x="2075" y="0"/>
                  </a:lnTo>
                  <a:lnTo>
                    <a:pt x="0" y="179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5" name="Freeform 47">
              <a:extLst>
                <a:ext uri="{FF2B5EF4-FFF2-40B4-BE49-F238E27FC236}">
                  <a16:creationId xmlns:a16="http://schemas.microsoft.com/office/drawing/2014/main" xmlns="" id="{00000000-0008-0000-0300-0000E1000000}"/>
                </a:ext>
              </a:extLst>
            </xdr:cNvPr>
            <xdr:cNvSpPr>
              <a:spLocks/>
            </xdr:cNvSpPr>
          </xdr:nvSpPr>
          <xdr:spPr bwMode="auto">
            <a:xfrm>
              <a:off x="2358" y="992"/>
              <a:ext cx="2075" cy="1796"/>
            </a:xfrm>
            <a:custGeom>
              <a:avLst/>
              <a:gdLst>
                <a:gd name="T0" fmla="*/ 0 w 280"/>
                <a:gd name="T1" fmla="*/ 242 h 242"/>
                <a:gd name="T2" fmla="*/ 280 w 280"/>
                <a:gd name="T3" fmla="*/ 0 h 242"/>
                <a:gd name="T4" fmla="*/ 280 w 280"/>
                <a:gd name="T5" fmla="*/ 0 h 242"/>
                <a:gd name="T6" fmla="*/ 0 w 280"/>
                <a:gd name="T7" fmla="*/ 242 h 242"/>
                <a:gd name="T8" fmla="*/ 0 w 280"/>
                <a:gd name="T9" fmla="*/ 242 h 2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0" h="242">
                  <a:moveTo>
                    <a:pt x="0" y="242"/>
                  </a:moveTo>
                  <a:lnTo>
                    <a:pt x="280" y="0"/>
                  </a:lnTo>
                  <a:lnTo>
                    <a:pt x="280" y="0"/>
                  </a:lnTo>
                  <a:lnTo>
                    <a:pt x="0" y="242"/>
                  </a:lnTo>
                  <a:lnTo>
                    <a:pt x="0" y="24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6" name="Freeform 48">
              <a:extLst>
                <a:ext uri="{FF2B5EF4-FFF2-40B4-BE49-F238E27FC236}">
                  <a16:creationId xmlns:a16="http://schemas.microsoft.com/office/drawing/2014/main" xmlns="" id="{00000000-0008-0000-0300-0000E2000000}"/>
                </a:ext>
              </a:extLst>
            </xdr:cNvPr>
            <xdr:cNvSpPr>
              <a:spLocks/>
            </xdr:cNvSpPr>
          </xdr:nvSpPr>
          <xdr:spPr bwMode="auto">
            <a:xfrm>
              <a:off x="2284" y="985"/>
              <a:ext cx="2149" cy="1602"/>
            </a:xfrm>
            <a:custGeom>
              <a:avLst/>
              <a:gdLst>
                <a:gd name="T0" fmla="*/ 0 w 2149"/>
                <a:gd name="T1" fmla="*/ 1602 h 1602"/>
                <a:gd name="T2" fmla="*/ 2142 w 2149"/>
                <a:gd name="T3" fmla="*/ 0 h 1602"/>
                <a:gd name="T4" fmla="*/ 2149 w 2149"/>
                <a:gd name="T5" fmla="*/ 7 h 1602"/>
                <a:gd name="T6" fmla="*/ 8 w 2149"/>
                <a:gd name="T7" fmla="*/ 1602 h 1602"/>
                <a:gd name="T8" fmla="*/ 0 w 2149"/>
                <a:gd name="T9" fmla="*/ 1602 h 16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49" h="1602">
                  <a:moveTo>
                    <a:pt x="0" y="1602"/>
                  </a:moveTo>
                  <a:lnTo>
                    <a:pt x="2142" y="0"/>
                  </a:lnTo>
                  <a:lnTo>
                    <a:pt x="2149" y="7"/>
                  </a:lnTo>
                  <a:lnTo>
                    <a:pt x="8" y="1602"/>
                  </a:lnTo>
                  <a:lnTo>
                    <a:pt x="0" y="16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7" name="Freeform 49">
              <a:extLst>
                <a:ext uri="{FF2B5EF4-FFF2-40B4-BE49-F238E27FC236}">
                  <a16:creationId xmlns:a16="http://schemas.microsoft.com/office/drawing/2014/main" xmlns="" id="{00000000-0008-0000-0300-0000E3000000}"/>
                </a:ext>
              </a:extLst>
            </xdr:cNvPr>
            <xdr:cNvSpPr>
              <a:spLocks/>
            </xdr:cNvSpPr>
          </xdr:nvSpPr>
          <xdr:spPr bwMode="auto">
            <a:xfrm>
              <a:off x="2284" y="985"/>
              <a:ext cx="2149" cy="1602"/>
            </a:xfrm>
            <a:custGeom>
              <a:avLst/>
              <a:gdLst>
                <a:gd name="T0" fmla="*/ 0 w 290"/>
                <a:gd name="T1" fmla="*/ 216 h 216"/>
                <a:gd name="T2" fmla="*/ 289 w 290"/>
                <a:gd name="T3" fmla="*/ 0 h 216"/>
                <a:gd name="T4" fmla="*/ 290 w 290"/>
                <a:gd name="T5" fmla="*/ 1 h 216"/>
                <a:gd name="T6" fmla="*/ 1 w 290"/>
                <a:gd name="T7" fmla="*/ 216 h 216"/>
                <a:gd name="T8" fmla="*/ 0 w 290"/>
                <a:gd name="T9" fmla="*/ 216 h 2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0" h="216">
                  <a:moveTo>
                    <a:pt x="0" y="216"/>
                  </a:moveTo>
                  <a:lnTo>
                    <a:pt x="289" y="0"/>
                  </a:lnTo>
                  <a:lnTo>
                    <a:pt x="290" y="1"/>
                  </a:lnTo>
                  <a:lnTo>
                    <a:pt x="1" y="216"/>
                  </a:lnTo>
                  <a:lnTo>
                    <a:pt x="0" y="21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8" name="Freeform 50">
              <a:extLst>
                <a:ext uri="{FF2B5EF4-FFF2-40B4-BE49-F238E27FC236}">
                  <a16:creationId xmlns:a16="http://schemas.microsoft.com/office/drawing/2014/main" xmlns="" id="{00000000-0008-0000-0300-0000E4000000}"/>
                </a:ext>
              </a:extLst>
            </xdr:cNvPr>
            <xdr:cNvSpPr>
              <a:spLocks/>
            </xdr:cNvSpPr>
          </xdr:nvSpPr>
          <xdr:spPr bwMode="auto">
            <a:xfrm>
              <a:off x="2247" y="985"/>
              <a:ext cx="2179" cy="1402"/>
            </a:xfrm>
            <a:custGeom>
              <a:avLst/>
              <a:gdLst>
                <a:gd name="T0" fmla="*/ 0 w 2179"/>
                <a:gd name="T1" fmla="*/ 1402 h 1402"/>
                <a:gd name="T2" fmla="*/ 2179 w 2179"/>
                <a:gd name="T3" fmla="*/ 0 h 1402"/>
                <a:gd name="T4" fmla="*/ 2179 w 2179"/>
                <a:gd name="T5" fmla="*/ 0 h 1402"/>
                <a:gd name="T6" fmla="*/ 0 w 2179"/>
                <a:gd name="T7" fmla="*/ 1402 h 14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79" h="1402">
                  <a:moveTo>
                    <a:pt x="0" y="1402"/>
                  </a:moveTo>
                  <a:lnTo>
                    <a:pt x="2179" y="0"/>
                  </a:lnTo>
                  <a:lnTo>
                    <a:pt x="2179" y="0"/>
                  </a:lnTo>
                  <a:lnTo>
                    <a:pt x="0" y="14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29" name="Freeform 51">
              <a:extLst>
                <a:ext uri="{FF2B5EF4-FFF2-40B4-BE49-F238E27FC236}">
                  <a16:creationId xmlns:a16="http://schemas.microsoft.com/office/drawing/2014/main" xmlns="" id="{00000000-0008-0000-0300-0000E5000000}"/>
                </a:ext>
              </a:extLst>
            </xdr:cNvPr>
            <xdr:cNvSpPr>
              <a:spLocks/>
            </xdr:cNvSpPr>
          </xdr:nvSpPr>
          <xdr:spPr bwMode="auto">
            <a:xfrm>
              <a:off x="2247" y="985"/>
              <a:ext cx="2179" cy="1402"/>
            </a:xfrm>
            <a:custGeom>
              <a:avLst/>
              <a:gdLst>
                <a:gd name="T0" fmla="*/ 0 w 294"/>
                <a:gd name="T1" fmla="*/ 189 h 189"/>
                <a:gd name="T2" fmla="*/ 294 w 294"/>
                <a:gd name="T3" fmla="*/ 0 h 189"/>
                <a:gd name="T4" fmla="*/ 294 w 294"/>
                <a:gd name="T5" fmla="*/ 0 h 189"/>
                <a:gd name="T6" fmla="*/ 0 w 294"/>
                <a:gd name="T7" fmla="*/ 189 h 189"/>
                <a:gd name="T8" fmla="*/ 0 w 294"/>
                <a:gd name="T9" fmla="*/ 189 h 1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4" h="189">
                  <a:moveTo>
                    <a:pt x="0" y="189"/>
                  </a:moveTo>
                  <a:lnTo>
                    <a:pt x="294" y="0"/>
                  </a:lnTo>
                  <a:lnTo>
                    <a:pt x="294" y="0"/>
                  </a:lnTo>
                  <a:lnTo>
                    <a:pt x="0" y="189"/>
                  </a:lnTo>
                  <a:lnTo>
                    <a:pt x="0" y="18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0" name="Freeform 52">
              <a:extLst>
                <a:ext uri="{FF2B5EF4-FFF2-40B4-BE49-F238E27FC236}">
                  <a16:creationId xmlns:a16="http://schemas.microsoft.com/office/drawing/2014/main" xmlns="" id="{00000000-0008-0000-0300-0000E6000000}"/>
                </a:ext>
              </a:extLst>
            </xdr:cNvPr>
            <xdr:cNvSpPr>
              <a:spLocks/>
            </xdr:cNvSpPr>
          </xdr:nvSpPr>
          <xdr:spPr bwMode="auto">
            <a:xfrm>
              <a:off x="2366" y="977"/>
              <a:ext cx="2060" cy="609"/>
            </a:xfrm>
            <a:custGeom>
              <a:avLst/>
              <a:gdLst>
                <a:gd name="T0" fmla="*/ 0 w 2060"/>
                <a:gd name="T1" fmla="*/ 609 h 609"/>
                <a:gd name="T2" fmla="*/ 2060 w 2060"/>
                <a:gd name="T3" fmla="*/ 0 h 609"/>
                <a:gd name="T4" fmla="*/ 2060 w 2060"/>
                <a:gd name="T5" fmla="*/ 8 h 609"/>
                <a:gd name="T6" fmla="*/ 0 w 2060"/>
                <a:gd name="T7" fmla="*/ 609 h 6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60" h="609">
                  <a:moveTo>
                    <a:pt x="0" y="609"/>
                  </a:moveTo>
                  <a:lnTo>
                    <a:pt x="2060" y="0"/>
                  </a:lnTo>
                  <a:lnTo>
                    <a:pt x="2060" y="8"/>
                  </a:lnTo>
                  <a:lnTo>
                    <a:pt x="0" y="6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1" name="Freeform 53">
              <a:extLst>
                <a:ext uri="{FF2B5EF4-FFF2-40B4-BE49-F238E27FC236}">
                  <a16:creationId xmlns:a16="http://schemas.microsoft.com/office/drawing/2014/main" xmlns="" id="{00000000-0008-0000-0300-0000E7000000}"/>
                </a:ext>
              </a:extLst>
            </xdr:cNvPr>
            <xdr:cNvSpPr>
              <a:spLocks/>
            </xdr:cNvSpPr>
          </xdr:nvSpPr>
          <xdr:spPr bwMode="auto">
            <a:xfrm>
              <a:off x="2366" y="977"/>
              <a:ext cx="2060" cy="609"/>
            </a:xfrm>
            <a:custGeom>
              <a:avLst/>
              <a:gdLst>
                <a:gd name="T0" fmla="*/ 0 w 278"/>
                <a:gd name="T1" fmla="*/ 82 h 82"/>
                <a:gd name="T2" fmla="*/ 278 w 278"/>
                <a:gd name="T3" fmla="*/ 0 h 82"/>
                <a:gd name="T4" fmla="*/ 278 w 278"/>
                <a:gd name="T5" fmla="*/ 1 h 82"/>
                <a:gd name="T6" fmla="*/ 0 w 278"/>
                <a:gd name="T7" fmla="*/ 82 h 82"/>
                <a:gd name="T8" fmla="*/ 0 w 278"/>
                <a:gd name="T9" fmla="*/ 82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82">
                  <a:moveTo>
                    <a:pt x="0" y="82"/>
                  </a:moveTo>
                  <a:lnTo>
                    <a:pt x="278" y="0"/>
                  </a:lnTo>
                  <a:lnTo>
                    <a:pt x="278" y="1"/>
                  </a:lnTo>
                  <a:lnTo>
                    <a:pt x="0" y="82"/>
                  </a:lnTo>
                  <a:lnTo>
                    <a:pt x="0" y="8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2" name="Rectangle 231">
              <a:extLst>
                <a:ext uri="{FF2B5EF4-FFF2-40B4-BE49-F238E27FC236}">
                  <a16:creationId xmlns:a16="http://schemas.microsoft.com/office/drawing/2014/main" xmlns="" id="{00000000-0008-0000-0300-0000E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99" y="970"/>
              <a:ext cx="1527" cy="7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3" name="Rectangle 232">
              <a:extLst>
                <a:ext uri="{FF2B5EF4-FFF2-40B4-BE49-F238E27FC236}">
                  <a16:creationId xmlns:a16="http://schemas.microsoft.com/office/drawing/2014/main" xmlns="" id="{00000000-0008-0000-0300-0000E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99" y="970"/>
              <a:ext cx="1527" cy="7"/>
            </a:xfrm>
            <a:prstGeom prst="rect">
              <a:avLst/>
            </a:pr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4" name="Freeform 56">
              <a:extLst>
                <a:ext uri="{FF2B5EF4-FFF2-40B4-BE49-F238E27FC236}">
                  <a16:creationId xmlns:a16="http://schemas.microsoft.com/office/drawing/2014/main" xmlns="" id="{00000000-0008-0000-0300-0000EA000000}"/>
                </a:ext>
              </a:extLst>
            </xdr:cNvPr>
            <xdr:cNvSpPr>
              <a:spLocks/>
            </xdr:cNvSpPr>
          </xdr:nvSpPr>
          <xdr:spPr bwMode="auto">
            <a:xfrm>
              <a:off x="3263" y="1118"/>
              <a:ext cx="1334" cy="2449"/>
            </a:xfrm>
            <a:custGeom>
              <a:avLst/>
              <a:gdLst>
                <a:gd name="T0" fmla="*/ 0 w 1334"/>
                <a:gd name="T1" fmla="*/ 2449 h 2449"/>
                <a:gd name="T2" fmla="*/ 1334 w 1334"/>
                <a:gd name="T3" fmla="*/ 0 h 2449"/>
                <a:gd name="T4" fmla="*/ 1334 w 1334"/>
                <a:gd name="T5" fmla="*/ 0 h 2449"/>
                <a:gd name="T6" fmla="*/ 0 w 1334"/>
                <a:gd name="T7" fmla="*/ 2449 h 24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34" h="2449">
                  <a:moveTo>
                    <a:pt x="0" y="2449"/>
                  </a:moveTo>
                  <a:lnTo>
                    <a:pt x="1334" y="0"/>
                  </a:lnTo>
                  <a:lnTo>
                    <a:pt x="1334" y="0"/>
                  </a:lnTo>
                  <a:lnTo>
                    <a:pt x="0" y="24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5" name="Freeform 57">
              <a:extLst>
                <a:ext uri="{FF2B5EF4-FFF2-40B4-BE49-F238E27FC236}">
                  <a16:creationId xmlns:a16="http://schemas.microsoft.com/office/drawing/2014/main" xmlns="" id="{00000000-0008-0000-0300-0000EB000000}"/>
                </a:ext>
              </a:extLst>
            </xdr:cNvPr>
            <xdr:cNvSpPr>
              <a:spLocks/>
            </xdr:cNvSpPr>
          </xdr:nvSpPr>
          <xdr:spPr bwMode="auto">
            <a:xfrm>
              <a:off x="3263" y="1118"/>
              <a:ext cx="1334" cy="2449"/>
            </a:xfrm>
            <a:custGeom>
              <a:avLst/>
              <a:gdLst>
                <a:gd name="T0" fmla="*/ 0 w 180"/>
                <a:gd name="T1" fmla="*/ 330 h 330"/>
                <a:gd name="T2" fmla="*/ 180 w 180"/>
                <a:gd name="T3" fmla="*/ 0 h 330"/>
                <a:gd name="T4" fmla="*/ 180 w 180"/>
                <a:gd name="T5" fmla="*/ 0 h 330"/>
                <a:gd name="T6" fmla="*/ 0 w 180"/>
                <a:gd name="T7" fmla="*/ 330 h 330"/>
                <a:gd name="T8" fmla="*/ 0 w 180"/>
                <a:gd name="T9" fmla="*/ 330 h 3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0" h="330">
                  <a:moveTo>
                    <a:pt x="0" y="330"/>
                  </a:moveTo>
                  <a:lnTo>
                    <a:pt x="180" y="0"/>
                  </a:lnTo>
                  <a:lnTo>
                    <a:pt x="180" y="0"/>
                  </a:lnTo>
                  <a:lnTo>
                    <a:pt x="0" y="330"/>
                  </a:lnTo>
                  <a:lnTo>
                    <a:pt x="0" y="33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6" name="Freeform 58">
              <a:extLst>
                <a:ext uri="{FF2B5EF4-FFF2-40B4-BE49-F238E27FC236}">
                  <a16:creationId xmlns:a16="http://schemas.microsoft.com/office/drawing/2014/main" xmlns="" id="{00000000-0008-0000-0300-0000EC000000}"/>
                </a:ext>
              </a:extLst>
            </xdr:cNvPr>
            <xdr:cNvSpPr>
              <a:spLocks/>
            </xdr:cNvSpPr>
          </xdr:nvSpPr>
          <xdr:spPr bwMode="auto">
            <a:xfrm>
              <a:off x="2233" y="1103"/>
              <a:ext cx="2356" cy="1084"/>
            </a:xfrm>
            <a:custGeom>
              <a:avLst/>
              <a:gdLst>
                <a:gd name="T0" fmla="*/ 0 w 2356"/>
                <a:gd name="T1" fmla="*/ 1084 h 1084"/>
                <a:gd name="T2" fmla="*/ 2356 w 2356"/>
                <a:gd name="T3" fmla="*/ 0 h 1084"/>
                <a:gd name="T4" fmla="*/ 2356 w 2356"/>
                <a:gd name="T5" fmla="*/ 0 h 1084"/>
                <a:gd name="T6" fmla="*/ 0 w 2356"/>
                <a:gd name="T7" fmla="*/ 1084 h 10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56" h="1084">
                  <a:moveTo>
                    <a:pt x="0" y="1084"/>
                  </a:moveTo>
                  <a:lnTo>
                    <a:pt x="2356" y="0"/>
                  </a:lnTo>
                  <a:lnTo>
                    <a:pt x="2356" y="0"/>
                  </a:lnTo>
                  <a:lnTo>
                    <a:pt x="0" y="108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7" name="Freeform 59">
              <a:extLst>
                <a:ext uri="{FF2B5EF4-FFF2-40B4-BE49-F238E27FC236}">
                  <a16:creationId xmlns:a16="http://schemas.microsoft.com/office/drawing/2014/main" xmlns="" id="{00000000-0008-0000-0300-0000ED000000}"/>
                </a:ext>
              </a:extLst>
            </xdr:cNvPr>
            <xdr:cNvSpPr>
              <a:spLocks/>
            </xdr:cNvSpPr>
          </xdr:nvSpPr>
          <xdr:spPr bwMode="auto">
            <a:xfrm>
              <a:off x="2233" y="1103"/>
              <a:ext cx="2356" cy="1084"/>
            </a:xfrm>
            <a:custGeom>
              <a:avLst/>
              <a:gdLst>
                <a:gd name="T0" fmla="*/ 0 w 318"/>
                <a:gd name="T1" fmla="*/ 146 h 146"/>
                <a:gd name="T2" fmla="*/ 318 w 318"/>
                <a:gd name="T3" fmla="*/ 0 h 146"/>
                <a:gd name="T4" fmla="*/ 318 w 318"/>
                <a:gd name="T5" fmla="*/ 0 h 146"/>
                <a:gd name="T6" fmla="*/ 0 w 318"/>
                <a:gd name="T7" fmla="*/ 146 h 146"/>
                <a:gd name="T8" fmla="*/ 0 w 318"/>
                <a:gd name="T9" fmla="*/ 146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8" h="146">
                  <a:moveTo>
                    <a:pt x="0" y="146"/>
                  </a:moveTo>
                  <a:lnTo>
                    <a:pt x="318" y="0"/>
                  </a:lnTo>
                  <a:lnTo>
                    <a:pt x="318" y="0"/>
                  </a:lnTo>
                  <a:lnTo>
                    <a:pt x="0" y="146"/>
                  </a:lnTo>
                  <a:lnTo>
                    <a:pt x="0" y="14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8" name="Freeform 60">
              <a:extLst>
                <a:ext uri="{FF2B5EF4-FFF2-40B4-BE49-F238E27FC236}">
                  <a16:creationId xmlns:a16="http://schemas.microsoft.com/office/drawing/2014/main" xmlns="" id="{00000000-0008-0000-0300-0000EE000000}"/>
                </a:ext>
              </a:extLst>
            </xdr:cNvPr>
            <xdr:cNvSpPr>
              <a:spLocks/>
            </xdr:cNvSpPr>
          </xdr:nvSpPr>
          <xdr:spPr bwMode="auto">
            <a:xfrm>
              <a:off x="4893" y="1430"/>
              <a:ext cx="74" cy="141"/>
            </a:xfrm>
            <a:custGeom>
              <a:avLst/>
              <a:gdLst>
                <a:gd name="T0" fmla="*/ 74 w 74"/>
                <a:gd name="T1" fmla="*/ 141 h 141"/>
                <a:gd name="T2" fmla="*/ 0 w 74"/>
                <a:gd name="T3" fmla="*/ 0 h 141"/>
                <a:gd name="T4" fmla="*/ 7 w 74"/>
                <a:gd name="T5" fmla="*/ 0 h 141"/>
                <a:gd name="T6" fmla="*/ 74 w 74"/>
                <a:gd name="T7" fmla="*/ 141 h 1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4" h="141">
                  <a:moveTo>
                    <a:pt x="74" y="141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74" y="1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39" name="Freeform 61">
              <a:extLst>
                <a:ext uri="{FF2B5EF4-FFF2-40B4-BE49-F238E27FC236}">
                  <a16:creationId xmlns:a16="http://schemas.microsoft.com/office/drawing/2014/main" xmlns="" id="{00000000-0008-0000-0300-0000EF000000}"/>
                </a:ext>
              </a:extLst>
            </xdr:cNvPr>
            <xdr:cNvSpPr>
              <a:spLocks/>
            </xdr:cNvSpPr>
          </xdr:nvSpPr>
          <xdr:spPr bwMode="auto">
            <a:xfrm>
              <a:off x="4893" y="1430"/>
              <a:ext cx="74" cy="141"/>
            </a:xfrm>
            <a:custGeom>
              <a:avLst/>
              <a:gdLst>
                <a:gd name="T0" fmla="*/ 10 w 10"/>
                <a:gd name="T1" fmla="*/ 19 h 19"/>
                <a:gd name="T2" fmla="*/ 0 w 10"/>
                <a:gd name="T3" fmla="*/ 0 h 19"/>
                <a:gd name="T4" fmla="*/ 1 w 10"/>
                <a:gd name="T5" fmla="*/ 0 h 19"/>
                <a:gd name="T6" fmla="*/ 10 w 10"/>
                <a:gd name="T7" fmla="*/ 19 h 19"/>
                <a:gd name="T8" fmla="*/ 10 w 10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19">
                  <a:moveTo>
                    <a:pt x="10" y="1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0" y="19"/>
                  </a:lnTo>
                  <a:lnTo>
                    <a:pt x="10" y="1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0" name="Freeform 62">
              <a:extLst>
                <a:ext uri="{FF2B5EF4-FFF2-40B4-BE49-F238E27FC236}">
                  <a16:creationId xmlns:a16="http://schemas.microsoft.com/office/drawing/2014/main" xmlns="" id="{00000000-0008-0000-0300-0000F0000000}"/>
                </a:ext>
              </a:extLst>
            </xdr:cNvPr>
            <xdr:cNvSpPr>
              <a:spLocks/>
            </xdr:cNvSpPr>
          </xdr:nvSpPr>
          <xdr:spPr bwMode="auto">
            <a:xfrm>
              <a:off x="2292" y="1793"/>
              <a:ext cx="2734" cy="809"/>
            </a:xfrm>
            <a:custGeom>
              <a:avLst/>
              <a:gdLst>
                <a:gd name="T0" fmla="*/ 0 w 2734"/>
                <a:gd name="T1" fmla="*/ 802 h 809"/>
                <a:gd name="T2" fmla="*/ 2734 w 2734"/>
                <a:gd name="T3" fmla="*/ 0 h 809"/>
                <a:gd name="T4" fmla="*/ 2734 w 2734"/>
                <a:gd name="T5" fmla="*/ 0 h 809"/>
                <a:gd name="T6" fmla="*/ 0 w 2734"/>
                <a:gd name="T7" fmla="*/ 809 h 809"/>
                <a:gd name="T8" fmla="*/ 0 w 2734"/>
                <a:gd name="T9" fmla="*/ 802 h 8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34" h="809">
                  <a:moveTo>
                    <a:pt x="0" y="802"/>
                  </a:moveTo>
                  <a:lnTo>
                    <a:pt x="2734" y="0"/>
                  </a:lnTo>
                  <a:lnTo>
                    <a:pt x="2734" y="0"/>
                  </a:lnTo>
                  <a:lnTo>
                    <a:pt x="0" y="809"/>
                  </a:lnTo>
                  <a:lnTo>
                    <a:pt x="0" y="8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1" name="Freeform 63">
              <a:extLst>
                <a:ext uri="{FF2B5EF4-FFF2-40B4-BE49-F238E27FC236}">
                  <a16:creationId xmlns:a16="http://schemas.microsoft.com/office/drawing/2014/main" xmlns="" id="{00000000-0008-0000-0300-0000F1000000}"/>
                </a:ext>
              </a:extLst>
            </xdr:cNvPr>
            <xdr:cNvSpPr>
              <a:spLocks/>
            </xdr:cNvSpPr>
          </xdr:nvSpPr>
          <xdr:spPr bwMode="auto">
            <a:xfrm>
              <a:off x="2292" y="1793"/>
              <a:ext cx="2734" cy="809"/>
            </a:xfrm>
            <a:custGeom>
              <a:avLst/>
              <a:gdLst>
                <a:gd name="T0" fmla="*/ 0 w 369"/>
                <a:gd name="T1" fmla="*/ 108 h 109"/>
                <a:gd name="T2" fmla="*/ 369 w 369"/>
                <a:gd name="T3" fmla="*/ 0 h 109"/>
                <a:gd name="T4" fmla="*/ 369 w 369"/>
                <a:gd name="T5" fmla="*/ 0 h 109"/>
                <a:gd name="T6" fmla="*/ 0 w 369"/>
                <a:gd name="T7" fmla="*/ 109 h 109"/>
                <a:gd name="T8" fmla="*/ 0 w 369"/>
                <a:gd name="T9" fmla="*/ 108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9" h="109">
                  <a:moveTo>
                    <a:pt x="0" y="108"/>
                  </a:moveTo>
                  <a:lnTo>
                    <a:pt x="369" y="0"/>
                  </a:lnTo>
                  <a:lnTo>
                    <a:pt x="369" y="0"/>
                  </a:lnTo>
                  <a:lnTo>
                    <a:pt x="0" y="109"/>
                  </a:lnTo>
                  <a:lnTo>
                    <a:pt x="0" y="10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2" name="Freeform 64">
              <a:extLst>
                <a:ext uri="{FF2B5EF4-FFF2-40B4-BE49-F238E27FC236}">
                  <a16:creationId xmlns:a16="http://schemas.microsoft.com/office/drawing/2014/main" xmlns="" id="{00000000-0008-0000-0300-0000F2000000}"/>
                </a:ext>
              </a:extLst>
            </xdr:cNvPr>
            <xdr:cNvSpPr>
              <a:spLocks/>
            </xdr:cNvSpPr>
          </xdr:nvSpPr>
          <xdr:spPr bwMode="auto">
            <a:xfrm>
              <a:off x="3277" y="807"/>
              <a:ext cx="1757" cy="972"/>
            </a:xfrm>
            <a:custGeom>
              <a:avLst/>
              <a:gdLst>
                <a:gd name="T0" fmla="*/ 0 w 1757"/>
                <a:gd name="T1" fmla="*/ 0 h 972"/>
                <a:gd name="T2" fmla="*/ 1757 w 1757"/>
                <a:gd name="T3" fmla="*/ 972 h 972"/>
                <a:gd name="T4" fmla="*/ 1757 w 1757"/>
                <a:gd name="T5" fmla="*/ 972 h 972"/>
                <a:gd name="T6" fmla="*/ 0 w 1757"/>
                <a:gd name="T7" fmla="*/ 7 h 972"/>
                <a:gd name="T8" fmla="*/ 0 w 1757"/>
                <a:gd name="T9" fmla="*/ 0 h 9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57" h="972">
                  <a:moveTo>
                    <a:pt x="0" y="0"/>
                  </a:moveTo>
                  <a:lnTo>
                    <a:pt x="1757" y="972"/>
                  </a:lnTo>
                  <a:lnTo>
                    <a:pt x="1757" y="972"/>
                  </a:lnTo>
                  <a:lnTo>
                    <a:pt x="0" y="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3" name="Freeform 65">
              <a:extLst>
                <a:ext uri="{FF2B5EF4-FFF2-40B4-BE49-F238E27FC236}">
                  <a16:creationId xmlns:a16="http://schemas.microsoft.com/office/drawing/2014/main" xmlns="" id="{00000000-0008-0000-0300-0000F3000000}"/>
                </a:ext>
              </a:extLst>
            </xdr:cNvPr>
            <xdr:cNvSpPr>
              <a:spLocks/>
            </xdr:cNvSpPr>
          </xdr:nvSpPr>
          <xdr:spPr bwMode="auto">
            <a:xfrm>
              <a:off x="3277" y="807"/>
              <a:ext cx="1757" cy="972"/>
            </a:xfrm>
            <a:custGeom>
              <a:avLst/>
              <a:gdLst>
                <a:gd name="T0" fmla="*/ 0 w 237"/>
                <a:gd name="T1" fmla="*/ 0 h 131"/>
                <a:gd name="T2" fmla="*/ 237 w 237"/>
                <a:gd name="T3" fmla="*/ 131 h 131"/>
                <a:gd name="T4" fmla="*/ 237 w 237"/>
                <a:gd name="T5" fmla="*/ 131 h 131"/>
                <a:gd name="T6" fmla="*/ 0 w 237"/>
                <a:gd name="T7" fmla="*/ 1 h 131"/>
                <a:gd name="T8" fmla="*/ 0 w 237"/>
                <a:gd name="T9" fmla="*/ 0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7" h="131">
                  <a:moveTo>
                    <a:pt x="0" y="0"/>
                  </a:moveTo>
                  <a:lnTo>
                    <a:pt x="237" y="131"/>
                  </a:lnTo>
                  <a:lnTo>
                    <a:pt x="237" y="131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4" name="Freeform 66">
              <a:extLst>
                <a:ext uri="{FF2B5EF4-FFF2-40B4-BE49-F238E27FC236}">
                  <a16:creationId xmlns:a16="http://schemas.microsoft.com/office/drawing/2014/main" xmlns="" id="{00000000-0008-0000-0300-0000F4000000}"/>
                </a:ext>
              </a:extLst>
            </xdr:cNvPr>
            <xdr:cNvSpPr>
              <a:spLocks/>
            </xdr:cNvSpPr>
          </xdr:nvSpPr>
          <xdr:spPr bwMode="auto">
            <a:xfrm>
              <a:off x="5093" y="2009"/>
              <a:ext cx="22" cy="163"/>
            </a:xfrm>
            <a:custGeom>
              <a:avLst/>
              <a:gdLst>
                <a:gd name="T0" fmla="*/ 15 w 22"/>
                <a:gd name="T1" fmla="*/ 163 h 163"/>
                <a:gd name="T2" fmla="*/ 0 w 22"/>
                <a:gd name="T3" fmla="*/ 0 h 163"/>
                <a:gd name="T4" fmla="*/ 7 w 22"/>
                <a:gd name="T5" fmla="*/ 0 h 163"/>
                <a:gd name="T6" fmla="*/ 22 w 22"/>
                <a:gd name="T7" fmla="*/ 163 h 163"/>
                <a:gd name="T8" fmla="*/ 15 w 22"/>
                <a:gd name="T9" fmla="*/ 163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63">
                  <a:moveTo>
                    <a:pt x="15" y="163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22" y="163"/>
                  </a:lnTo>
                  <a:lnTo>
                    <a:pt x="15" y="1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5" name="Freeform 67">
              <a:extLst>
                <a:ext uri="{FF2B5EF4-FFF2-40B4-BE49-F238E27FC236}">
                  <a16:creationId xmlns:a16="http://schemas.microsoft.com/office/drawing/2014/main" xmlns="" id="{00000000-0008-0000-0300-0000F5000000}"/>
                </a:ext>
              </a:extLst>
            </xdr:cNvPr>
            <xdr:cNvSpPr>
              <a:spLocks/>
            </xdr:cNvSpPr>
          </xdr:nvSpPr>
          <xdr:spPr bwMode="auto">
            <a:xfrm>
              <a:off x="5093" y="2009"/>
              <a:ext cx="22" cy="163"/>
            </a:xfrm>
            <a:custGeom>
              <a:avLst/>
              <a:gdLst>
                <a:gd name="T0" fmla="*/ 2 w 3"/>
                <a:gd name="T1" fmla="*/ 22 h 22"/>
                <a:gd name="T2" fmla="*/ 0 w 3"/>
                <a:gd name="T3" fmla="*/ 0 h 22"/>
                <a:gd name="T4" fmla="*/ 1 w 3"/>
                <a:gd name="T5" fmla="*/ 0 h 22"/>
                <a:gd name="T6" fmla="*/ 3 w 3"/>
                <a:gd name="T7" fmla="*/ 22 h 22"/>
                <a:gd name="T8" fmla="*/ 2 w 3"/>
                <a:gd name="T9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" h="22">
                  <a:moveTo>
                    <a:pt x="2" y="2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" y="22"/>
                  </a:lnTo>
                  <a:lnTo>
                    <a:pt x="2" y="2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6" name="Freeform 68">
              <a:extLst>
                <a:ext uri="{FF2B5EF4-FFF2-40B4-BE49-F238E27FC236}">
                  <a16:creationId xmlns:a16="http://schemas.microsoft.com/office/drawing/2014/main" xmlns="" id="{00000000-0008-0000-0300-0000F6000000}"/>
                </a:ext>
              </a:extLst>
            </xdr:cNvPr>
            <xdr:cNvSpPr>
              <a:spLocks/>
            </xdr:cNvSpPr>
          </xdr:nvSpPr>
          <xdr:spPr bwMode="auto">
            <a:xfrm>
              <a:off x="5093" y="2009"/>
              <a:ext cx="7" cy="370"/>
            </a:xfrm>
            <a:custGeom>
              <a:avLst/>
              <a:gdLst>
                <a:gd name="T0" fmla="*/ 7 w 7"/>
                <a:gd name="T1" fmla="*/ 370 h 370"/>
                <a:gd name="T2" fmla="*/ 0 w 7"/>
                <a:gd name="T3" fmla="*/ 0 h 370"/>
                <a:gd name="T4" fmla="*/ 7 w 7"/>
                <a:gd name="T5" fmla="*/ 0 h 370"/>
                <a:gd name="T6" fmla="*/ 7 w 7"/>
                <a:gd name="T7" fmla="*/ 370 h 3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" h="370">
                  <a:moveTo>
                    <a:pt x="7" y="370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7" y="37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7" name="Freeform 69">
              <a:extLst>
                <a:ext uri="{FF2B5EF4-FFF2-40B4-BE49-F238E27FC236}">
                  <a16:creationId xmlns:a16="http://schemas.microsoft.com/office/drawing/2014/main" xmlns="" id="{00000000-0008-0000-0300-0000F7000000}"/>
                </a:ext>
              </a:extLst>
            </xdr:cNvPr>
            <xdr:cNvSpPr>
              <a:spLocks/>
            </xdr:cNvSpPr>
          </xdr:nvSpPr>
          <xdr:spPr bwMode="auto">
            <a:xfrm>
              <a:off x="5093" y="2009"/>
              <a:ext cx="7" cy="370"/>
            </a:xfrm>
            <a:custGeom>
              <a:avLst/>
              <a:gdLst>
                <a:gd name="T0" fmla="*/ 1 w 1"/>
                <a:gd name="T1" fmla="*/ 50 h 50"/>
                <a:gd name="T2" fmla="*/ 0 w 1"/>
                <a:gd name="T3" fmla="*/ 0 h 50"/>
                <a:gd name="T4" fmla="*/ 1 w 1"/>
                <a:gd name="T5" fmla="*/ 0 h 50"/>
                <a:gd name="T6" fmla="*/ 1 w 1"/>
                <a:gd name="T7" fmla="*/ 50 h 50"/>
                <a:gd name="T8" fmla="*/ 1 w 1"/>
                <a:gd name="T9" fmla="*/ 50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" h="50">
                  <a:moveTo>
                    <a:pt x="1" y="5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" y="50"/>
                  </a:lnTo>
                  <a:lnTo>
                    <a:pt x="1" y="5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8" name="Freeform 70">
              <a:extLst>
                <a:ext uri="{FF2B5EF4-FFF2-40B4-BE49-F238E27FC236}">
                  <a16:creationId xmlns:a16="http://schemas.microsoft.com/office/drawing/2014/main" xmlns="" id="{00000000-0008-0000-0300-0000F8000000}"/>
                </a:ext>
              </a:extLst>
            </xdr:cNvPr>
            <xdr:cNvSpPr>
              <a:spLocks/>
            </xdr:cNvSpPr>
          </xdr:nvSpPr>
          <xdr:spPr bwMode="auto">
            <a:xfrm>
              <a:off x="4886" y="2009"/>
              <a:ext cx="214" cy="949"/>
            </a:xfrm>
            <a:custGeom>
              <a:avLst/>
              <a:gdLst>
                <a:gd name="T0" fmla="*/ 0 w 214"/>
                <a:gd name="T1" fmla="*/ 949 h 949"/>
                <a:gd name="T2" fmla="*/ 200 w 214"/>
                <a:gd name="T3" fmla="*/ 0 h 949"/>
                <a:gd name="T4" fmla="*/ 214 w 214"/>
                <a:gd name="T5" fmla="*/ 7 h 949"/>
                <a:gd name="T6" fmla="*/ 7 w 214"/>
                <a:gd name="T7" fmla="*/ 949 h 949"/>
                <a:gd name="T8" fmla="*/ 0 w 214"/>
                <a:gd name="T9" fmla="*/ 949 h 9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4" h="949">
                  <a:moveTo>
                    <a:pt x="0" y="949"/>
                  </a:moveTo>
                  <a:lnTo>
                    <a:pt x="200" y="0"/>
                  </a:lnTo>
                  <a:lnTo>
                    <a:pt x="214" y="7"/>
                  </a:lnTo>
                  <a:lnTo>
                    <a:pt x="7" y="949"/>
                  </a:lnTo>
                  <a:lnTo>
                    <a:pt x="0" y="9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49" name="Freeform 71">
              <a:extLst>
                <a:ext uri="{FF2B5EF4-FFF2-40B4-BE49-F238E27FC236}">
                  <a16:creationId xmlns:a16="http://schemas.microsoft.com/office/drawing/2014/main" xmlns="" id="{00000000-0008-0000-0300-0000F9000000}"/>
                </a:ext>
              </a:extLst>
            </xdr:cNvPr>
            <xdr:cNvSpPr>
              <a:spLocks/>
            </xdr:cNvSpPr>
          </xdr:nvSpPr>
          <xdr:spPr bwMode="auto">
            <a:xfrm>
              <a:off x="4886" y="2009"/>
              <a:ext cx="214" cy="949"/>
            </a:xfrm>
            <a:custGeom>
              <a:avLst/>
              <a:gdLst>
                <a:gd name="T0" fmla="*/ 0 w 29"/>
                <a:gd name="T1" fmla="*/ 128 h 128"/>
                <a:gd name="T2" fmla="*/ 27 w 29"/>
                <a:gd name="T3" fmla="*/ 0 h 128"/>
                <a:gd name="T4" fmla="*/ 29 w 29"/>
                <a:gd name="T5" fmla="*/ 1 h 128"/>
                <a:gd name="T6" fmla="*/ 1 w 29"/>
                <a:gd name="T7" fmla="*/ 128 h 128"/>
                <a:gd name="T8" fmla="*/ 0 w 29"/>
                <a:gd name="T9" fmla="*/ 128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28">
                  <a:moveTo>
                    <a:pt x="0" y="128"/>
                  </a:moveTo>
                  <a:lnTo>
                    <a:pt x="27" y="0"/>
                  </a:lnTo>
                  <a:lnTo>
                    <a:pt x="29" y="1"/>
                  </a:lnTo>
                  <a:lnTo>
                    <a:pt x="1" y="128"/>
                  </a:lnTo>
                  <a:lnTo>
                    <a:pt x="0" y="12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0" name="Freeform 72">
              <a:extLst>
                <a:ext uri="{FF2B5EF4-FFF2-40B4-BE49-F238E27FC236}">
                  <a16:creationId xmlns:a16="http://schemas.microsoft.com/office/drawing/2014/main" xmlns="" id="{00000000-0008-0000-0300-0000FA000000}"/>
                </a:ext>
              </a:extLst>
            </xdr:cNvPr>
            <xdr:cNvSpPr>
              <a:spLocks/>
            </xdr:cNvSpPr>
          </xdr:nvSpPr>
          <xdr:spPr bwMode="auto">
            <a:xfrm>
              <a:off x="4767" y="2009"/>
              <a:ext cx="326" cy="1120"/>
            </a:xfrm>
            <a:custGeom>
              <a:avLst/>
              <a:gdLst>
                <a:gd name="T0" fmla="*/ 0 w 326"/>
                <a:gd name="T1" fmla="*/ 1120 h 1120"/>
                <a:gd name="T2" fmla="*/ 319 w 326"/>
                <a:gd name="T3" fmla="*/ 0 h 1120"/>
                <a:gd name="T4" fmla="*/ 326 w 326"/>
                <a:gd name="T5" fmla="*/ 0 h 1120"/>
                <a:gd name="T6" fmla="*/ 0 w 326"/>
                <a:gd name="T7" fmla="*/ 1120 h 1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26" h="1120">
                  <a:moveTo>
                    <a:pt x="0" y="1120"/>
                  </a:moveTo>
                  <a:lnTo>
                    <a:pt x="319" y="0"/>
                  </a:lnTo>
                  <a:lnTo>
                    <a:pt x="326" y="0"/>
                  </a:lnTo>
                  <a:lnTo>
                    <a:pt x="0" y="11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1" name="Freeform 73">
              <a:extLst>
                <a:ext uri="{FF2B5EF4-FFF2-40B4-BE49-F238E27FC236}">
                  <a16:creationId xmlns:a16="http://schemas.microsoft.com/office/drawing/2014/main" xmlns="" id="{00000000-0008-0000-0300-0000FB000000}"/>
                </a:ext>
              </a:extLst>
            </xdr:cNvPr>
            <xdr:cNvSpPr>
              <a:spLocks/>
            </xdr:cNvSpPr>
          </xdr:nvSpPr>
          <xdr:spPr bwMode="auto">
            <a:xfrm>
              <a:off x="4767" y="2009"/>
              <a:ext cx="326" cy="1120"/>
            </a:xfrm>
            <a:custGeom>
              <a:avLst/>
              <a:gdLst>
                <a:gd name="T0" fmla="*/ 0 w 44"/>
                <a:gd name="T1" fmla="*/ 151 h 151"/>
                <a:gd name="T2" fmla="*/ 43 w 44"/>
                <a:gd name="T3" fmla="*/ 0 h 151"/>
                <a:gd name="T4" fmla="*/ 44 w 44"/>
                <a:gd name="T5" fmla="*/ 0 h 151"/>
                <a:gd name="T6" fmla="*/ 0 w 44"/>
                <a:gd name="T7" fmla="*/ 151 h 151"/>
                <a:gd name="T8" fmla="*/ 0 w 44"/>
                <a:gd name="T9" fmla="*/ 151 h 1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" h="151">
                  <a:moveTo>
                    <a:pt x="0" y="151"/>
                  </a:moveTo>
                  <a:lnTo>
                    <a:pt x="43" y="0"/>
                  </a:lnTo>
                  <a:lnTo>
                    <a:pt x="44" y="0"/>
                  </a:lnTo>
                  <a:lnTo>
                    <a:pt x="0" y="151"/>
                  </a:lnTo>
                  <a:lnTo>
                    <a:pt x="0" y="15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2" name="Freeform 74">
              <a:extLst>
                <a:ext uri="{FF2B5EF4-FFF2-40B4-BE49-F238E27FC236}">
                  <a16:creationId xmlns:a16="http://schemas.microsoft.com/office/drawing/2014/main" xmlns="" id="{00000000-0008-0000-0300-0000FC000000}"/>
                </a:ext>
              </a:extLst>
            </xdr:cNvPr>
            <xdr:cNvSpPr>
              <a:spLocks/>
            </xdr:cNvSpPr>
          </xdr:nvSpPr>
          <xdr:spPr bwMode="auto">
            <a:xfrm>
              <a:off x="4456" y="2009"/>
              <a:ext cx="630" cy="1387"/>
            </a:xfrm>
            <a:custGeom>
              <a:avLst/>
              <a:gdLst>
                <a:gd name="T0" fmla="*/ 0 w 630"/>
                <a:gd name="T1" fmla="*/ 1387 h 1387"/>
                <a:gd name="T2" fmla="*/ 630 w 630"/>
                <a:gd name="T3" fmla="*/ 0 h 1387"/>
                <a:gd name="T4" fmla="*/ 630 w 630"/>
                <a:gd name="T5" fmla="*/ 0 h 1387"/>
                <a:gd name="T6" fmla="*/ 7 w 630"/>
                <a:gd name="T7" fmla="*/ 1387 h 1387"/>
                <a:gd name="T8" fmla="*/ 0 w 630"/>
                <a:gd name="T9" fmla="*/ 1387 h 13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0" h="1387">
                  <a:moveTo>
                    <a:pt x="0" y="1387"/>
                  </a:moveTo>
                  <a:lnTo>
                    <a:pt x="630" y="0"/>
                  </a:lnTo>
                  <a:lnTo>
                    <a:pt x="630" y="0"/>
                  </a:lnTo>
                  <a:lnTo>
                    <a:pt x="7" y="1387"/>
                  </a:lnTo>
                  <a:lnTo>
                    <a:pt x="0" y="138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3" name="Freeform 75">
              <a:extLst>
                <a:ext uri="{FF2B5EF4-FFF2-40B4-BE49-F238E27FC236}">
                  <a16:creationId xmlns:a16="http://schemas.microsoft.com/office/drawing/2014/main" xmlns="" id="{00000000-0008-0000-0300-0000FD000000}"/>
                </a:ext>
              </a:extLst>
            </xdr:cNvPr>
            <xdr:cNvSpPr>
              <a:spLocks/>
            </xdr:cNvSpPr>
          </xdr:nvSpPr>
          <xdr:spPr bwMode="auto">
            <a:xfrm>
              <a:off x="4456" y="2009"/>
              <a:ext cx="630" cy="1387"/>
            </a:xfrm>
            <a:custGeom>
              <a:avLst/>
              <a:gdLst>
                <a:gd name="T0" fmla="*/ 0 w 85"/>
                <a:gd name="T1" fmla="*/ 187 h 187"/>
                <a:gd name="T2" fmla="*/ 85 w 85"/>
                <a:gd name="T3" fmla="*/ 0 h 187"/>
                <a:gd name="T4" fmla="*/ 85 w 85"/>
                <a:gd name="T5" fmla="*/ 0 h 187"/>
                <a:gd name="T6" fmla="*/ 1 w 85"/>
                <a:gd name="T7" fmla="*/ 187 h 187"/>
                <a:gd name="T8" fmla="*/ 0 w 85"/>
                <a:gd name="T9" fmla="*/ 187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" h="187">
                  <a:moveTo>
                    <a:pt x="0" y="187"/>
                  </a:moveTo>
                  <a:lnTo>
                    <a:pt x="85" y="0"/>
                  </a:lnTo>
                  <a:lnTo>
                    <a:pt x="85" y="0"/>
                  </a:lnTo>
                  <a:lnTo>
                    <a:pt x="1" y="187"/>
                  </a:lnTo>
                  <a:lnTo>
                    <a:pt x="0" y="18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4" name="Freeform 76">
              <a:extLst>
                <a:ext uri="{FF2B5EF4-FFF2-40B4-BE49-F238E27FC236}">
                  <a16:creationId xmlns:a16="http://schemas.microsoft.com/office/drawing/2014/main" xmlns="" id="{00000000-0008-0000-0300-0000FE000000}"/>
                </a:ext>
              </a:extLst>
            </xdr:cNvPr>
            <xdr:cNvSpPr>
              <a:spLocks/>
            </xdr:cNvSpPr>
          </xdr:nvSpPr>
          <xdr:spPr bwMode="auto">
            <a:xfrm>
              <a:off x="5100" y="2216"/>
              <a:ext cx="15" cy="163"/>
            </a:xfrm>
            <a:custGeom>
              <a:avLst/>
              <a:gdLst>
                <a:gd name="T0" fmla="*/ 0 w 15"/>
                <a:gd name="T1" fmla="*/ 163 h 163"/>
                <a:gd name="T2" fmla="*/ 8 w 15"/>
                <a:gd name="T3" fmla="*/ 0 h 163"/>
                <a:gd name="T4" fmla="*/ 15 w 15"/>
                <a:gd name="T5" fmla="*/ 0 h 163"/>
                <a:gd name="T6" fmla="*/ 0 w 15"/>
                <a:gd name="T7" fmla="*/ 163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163">
                  <a:moveTo>
                    <a:pt x="0" y="163"/>
                  </a:moveTo>
                  <a:lnTo>
                    <a:pt x="8" y="0"/>
                  </a:lnTo>
                  <a:lnTo>
                    <a:pt x="15" y="0"/>
                  </a:lnTo>
                  <a:lnTo>
                    <a:pt x="0" y="1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5" name="Freeform 77">
              <a:extLst>
                <a:ext uri="{FF2B5EF4-FFF2-40B4-BE49-F238E27FC236}">
                  <a16:creationId xmlns:a16="http://schemas.microsoft.com/office/drawing/2014/main" xmlns="" id="{00000000-0008-0000-0300-0000FF000000}"/>
                </a:ext>
              </a:extLst>
            </xdr:cNvPr>
            <xdr:cNvSpPr>
              <a:spLocks/>
            </xdr:cNvSpPr>
          </xdr:nvSpPr>
          <xdr:spPr bwMode="auto">
            <a:xfrm>
              <a:off x="5100" y="2216"/>
              <a:ext cx="15" cy="163"/>
            </a:xfrm>
            <a:custGeom>
              <a:avLst/>
              <a:gdLst>
                <a:gd name="T0" fmla="*/ 0 w 2"/>
                <a:gd name="T1" fmla="*/ 22 h 22"/>
                <a:gd name="T2" fmla="*/ 1 w 2"/>
                <a:gd name="T3" fmla="*/ 0 h 22"/>
                <a:gd name="T4" fmla="*/ 2 w 2"/>
                <a:gd name="T5" fmla="*/ 0 h 22"/>
                <a:gd name="T6" fmla="*/ 0 w 2"/>
                <a:gd name="T7" fmla="*/ 22 h 22"/>
                <a:gd name="T8" fmla="*/ 0 w 2"/>
                <a:gd name="T9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" h="22">
                  <a:moveTo>
                    <a:pt x="0" y="22"/>
                  </a:moveTo>
                  <a:lnTo>
                    <a:pt x="1" y="0"/>
                  </a:lnTo>
                  <a:lnTo>
                    <a:pt x="2" y="0"/>
                  </a:lnTo>
                  <a:lnTo>
                    <a:pt x="0" y="22"/>
                  </a:lnTo>
                  <a:lnTo>
                    <a:pt x="0" y="2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6" name="Freeform 78">
              <a:extLst>
                <a:ext uri="{FF2B5EF4-FFF2-40B4-BE49-F238E27FC236}">
                  <a16:creationId xmlns:a16="http://schemas.microsoft.com/office/drawing/2014/main" xmlns="" id="{00000000-0008-0000-0300-000000010000}"/>
                </a:ext>
              </a:extLst>
            </xdr:cNvPr>
            <xdr:cNvSpPr>
              <a:spLocks/>
            </xdr:cNvSpPr>
          </xdr:nvSpPr>
          <xdr:spPr bwMode="auto">
            <a:xfrm>
              <a:off x="4886" y="2216"/>
              <a:ext cx="222" cy="742"/>
            </a:xfrm>
            <a:custGeom>
              <a:avLst/>
              <a:gdLst>
                <a:gd name="T0" fmla="*/ 0 w 222"/>
                <a:gd name="T1" fmla="*/ 742 h 742"/>
                <a:gd name="T2" fmla="*/ 214 w 222"/>
                <a:gd name="T3" fmla="*/ 0 h 742"/>
                <a:gd name="T4" fmla="*/ 222 w 222"/>
                <a:gd name="T5" fmla="*/ 0 h 742"/>
                <a:gd name="T6" fmla="*/ 7 w 222"/>
                <a:gd name="T7" fmla="*/ 742 h 742"/>
                <a:gd name="T8" fmla="*/ 0 w 222"/>
                <a:gd name="T9" fmla="*/ 742 h 7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2" h="742">
                  <a:moveTo>
                    <a:pt x="0" y="742"/>
                  </a:moveTo>
                  <a:lnTo>
                    <a:pt x="214" y="0"/>
                  </a:lnTo>
                  <a:lnTo>
                    <a:pt x="222" y="0"/>
                  </a:lnTo>
                  <a:lnTo>
                    <a:pt x="7" y="742"/>
                  </a:lnTo>
                  <a:lnTo>
                    <a:pt x="0" y="7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7" name="Freeform 79">
              <a:extLst>
                <a:ext uri="{FF2B5EF4-FFF2-40B4-BE49-F238E27FC236}">
                  <a16:creationId xmlns:a16="http://schemas.microsoft.com/office/drawing/2014/main" xmlns="" id="{00000000-0008-0000-0300-000001010000}"/>
                </a:ext>
              </a:extLst>
            </xdr:cNvPr>
            <xdr:cNvSpPr>
              <a:spLocks/>
            </xdr:cNvSpPr>
          </xdr:nvSpPr>
          <xdr:spPr bwMode="auto">
            <a:xfrm>
              <a:off x="4886" y="2216"/>
              <a:ext cx="222" cy="742"/>
            </a:xfrm>
            <a:custGeom>
              <a:avLst/>
              <a:gdLst>
                <a:gd name="T0" fmla="*/ 0 w 30"/>
                <a:gd name="T1" fmla="*/ 100 h 100"/>
                <a:gd name="T2" fmla="*/ 29 w 30"/>
                <a:gd name="T3" fmla="*/ 0 h 100"/>
                <a:gd name="T4" fmla="*/ 30 w 30"/>
                <a:gd name="T5" fmla="*/ 0 h 100"/>
                <a:gd name="T6" fmla="*/ 1 w 30"/>
                <a:gd name="T7" fmla="*/ 100 h 100"/>
                <a:gd name="T8" fmla="*/ 0 w 30"/>
                <a:gd name="T9" fmla="*/ 100 h 1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100">
                  <a:moveTo>
                    <a:pt x="0" y="100"/>
                  </a:moveTo>
                  <a:lnTo>
                    <a:pt x="29" y="0"/>
                  </a:lnTo>
                  <a:lnTo>
                    <a:pt x="30" y="0"/>
                  </a:lnTo>
                  <a:lnTo>
                    <a:pt x="1" y="100"/>
                  </a:lnTo>
                  <a:lnTo>
                    <a:pt x="0" y="10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8" name="Freeform 80">
              <a:extLst>
                <a:ext uri="{FF2B5EF4-FFF2-40B4-BE49-F238E27FC236}">
                  <a16:creationId xmlns:a16="http://schemas.microsoft.com/office/drawing/2014/main" xmlns="" id="{00000000-0008-0000-0300-000002010000}"/>
                </a:ext>
              </a:extLst>
            </xdr:cNvPr>
            <xdr:cNvSpPr>
              <a:spLocks/>
            </xdr:cNvSpPr>
          </xdr:nvSpPr>
          <xdr:spPr bwMode="auto">
            <a:xfrm>
              <a:off x="2255" y="1994"/>
              <a:ext cx="2831" cy="200"/>
            </a:xfrm>
            <a:custGeom>
              <a:avLst/>
              <a:gdLst>
                <a:gd name="T0" fmla="*/ 0 w 2831"/>
                <a:gd name="T1" fmla="*/ 0 h 200"/>
                <a:gd name="T2" fmla="*/ 2831 w 2831"/>
                <a:gd name="T3" fmla="*/ 200 h 200"/>
                <a:gd name="T4" fmla="*/ 2831 w 2831"/>
                <a:gd name="T5" fmla="*/ 200 h 200"/>
                <a:gd name="T6" fmla="*/ 0 w 2831"/>
                <a:gd name="T7" fmla="*/ 0 h 2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31" h="200">
                  <a:moveTo>
                    <a:pt x="0" y="0"/>
                  </a:moveTo>
                  <a:lnTo>
                    <a:pt x="2831" y="200"/>
                  </a:lnTo>
                  <a:lnTo>
                    <a:pt x="2831" y="20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59" name="Freeform 81">
              <a:extLst>
                <a:ext uri="{FF2B5EF4-FFF2-40B4-BE49-F238E27FC236}">
                  <a16:creationId xmlns:a16="http://schemas.microsoft.com/office/drawing/2014/main" xmlns="" id="{00000000-0008-0000-0300-000003010000}"/>
                </a:ext>
              </a:extLst>
            </xdr:cNvPr>
            <xdr:cNvSpPr>
              <a:spLocks/>
            </xdr:cNvSpPr>
          </xdr:nvSpPr>
          <xdr:spPr bwMode="auto">
            <a:xfrm>
              <a:off x="2255" y="1994"/>
              <a:ext cx="2831" cy="200"/>
            </a:xfrm>
            <a:custGeom>
              <a:avLst/>
              <a:gdLst>
                <a:gd name="T0" fmla="*/ 0 w 382"/>
                <a:gd name="T1" fmla="*/ 0 h 27"/>
                <a:gd name="T2" fmla="*/ 382 w 382"/>
                <a:gd name="T3" fmla="*/ 27 h 27"/>
                <a:gd name="T4" fmla="*/ 382 w 382"/>
                <a:gd name="T5" fmla="*/ 27 h 27"/>
                <a:gd name="T6" fmla="*/ 0 w 382"/>
                <a:gd name="T7" fmla="*/ 0 h 27"/>
                <a:gd name="T8" fmla="*/ 0 w 382"/>
                <a:gd name="T9" fmla="*/ 0 h 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2" h="27">
                  <a:moveTo>
                    <a:pt x="0" y="0"/>
                  </a:moveTo>
                  <a:lnTo>
                    <a:pt x="382" y="27"/>
                  </a:lnTo>
                  <a:lnTo>
                    <a:pt x="382" y="2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0" name="Freeform 82">
              <a:extLst>
                <a:ext uri="{FF2B5EF4-FFF2-40B4-BE49-F238E27FC236}">
                  <a16:creationId xmlns:a16="http://schemas.microsoft.com/office/drawing/2014/main" xmlns="" id="{00000000-0008-0000-0300-000004010000}"/>
                </a:ext>
              </a:extLst>
            </xdr:cNvPr>
            <xdr:cNvSpPr>
              <a:spLocks/>
            </xdr:cNvSpPr>
          </xdr:nvSpPr>
          <xdr:spPr bwMode="auto">
            <a:xfrm>
              <a:off x="4982" y="2624"/>
              <a:ext cx="74" cy="156"/>
            </a:xfrm>
            <a:custGeom>
              <a:avLst/>
              <a:gdLst>
                <a:gd name="T0" fmla="*/ 0 w 74"/>
                <a:gd name="T1" fmla="*/ 149 h 156"/>
                <a:gd name="T2" fmla="*/ 59 w 74"/>
                <a:gd name="T3" fmla="*/ 0 h 156"/>
                <a:gd name="T4" fmla="*/ 74 w 74"/>
                <a:gd name="T5" fmla="*/ 8 h 156"/>
                <a:gd name="T6" fmla="*/ 15 w 74"/>
                <a:gd name="T7" fmla="*/ 156 h 156"/>
                <a:gd name="T8" fmla="*/ 0 w 74"/>
                <a:gd name="T9" fmla="*/ 149 h 1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4" h="156">
                  <a:moveTo>
                    <a:pt x="0" y="149"/>
                  </a:moveTo>
                  <a:lnTo>
                    <a:pt x="59" y="0"/>
                  </a:lnTo>
                  <a:lnTo>
                    <a:pt x="74" y="8"/>
                  </a:lnTo>
                  <a:lnTo>
                    <a:pt x="15" y="156"/>
                  </a:lnTo>
                  <a:lnTo>
                    <a:pt x="0" y="1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1" name="Freeform 83">
              <a:extLst>
                <a:ext uri="{FF2B5EF4-FFF2-40B4-BE49-F238E27FC236}">
                  <a16:creationId xmlns:a16="http://schemas.microsoft.com/office/drawing/2014/main" xmlns="" id="{00000000-0008-0000-0300-000005010000}"/>
                </a:ext>
              </a:extLst>
            </xdr:cNvPr>
            <xdr:cNvSpPr>
              <a:spLocks/>
            </xdr:cNvSpPr>
          </xdr:nvSpPr>
          <xdr:spPr bwMode="auto">
            <a:xfrm>
              <a:off x="4982" y="2624"/>
              <a:ext cx="74" cy="156"/>
            </a:xfrm>
            <a:custGeom>
              <a:avLst/>
              <a:gdLst>
                <a:gd name="T0" fmla="*/ 0 w 10"/>
                <a:gd name="T1" fmla="*/ 20 h 21"/>
                <a:gd name="T2" fmla="*/ 8 w 10"/>
                <a:gd name="T3" fmla="*/ 0 h 21"/>
                <a:gd name="T4" fmla="*/ 10 w 10"/>
                <a:gd name="T5" fmla="*/ 1 h 21"/>
                <a:gd name="T6" fmla="*/ 2 w 10"/>
                <a:gd name="T7" fmla="*/ 21 h 21"/>
                <a:gd name="T8" fmla="*/ 0 w 10"/>
                <a:gd name="T9" fmla="*/ 2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21">
                  <a:moveTo>
                    <a:pt x="0" y="20"/>
                  </a:moveTo>
                  <a:lnTo>
                    <a:pt x="8" y="0"/>
                  </a:lnTo>
                  <a:lnTo>
                    <a:pt x="10" y="1"/>
                  </a:lnTo>
                  <a:lnTo>
                    <a:pt x="2" y="21"/>
                  </a:lnTo>
                  <a:lnTo>
                    <a:pt x="0" y="2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2" name="Freeform 84">
              <a:extLst>
                <a:ext uri="{FF2B5EF4-FFF2-40B4-BE49-F238E27FC236}">
                  <a16:creationId xmlns:a16="http://schemas.microsoft.com/office/drawing/2014/main" xmlns="" id="{00000000-0008-0000-0300-000006010000}"/>
                </a:ext>
              </a:extLst>
            </xdr:cNvPr>
            <xdr:cNvSpPr>
              <a:spLocks/>
            </xdr:cNvSpPr>
          </xdr:nvSpPr>
          <xdr:spPr bwMode="auto">
            <a:xfrm>
              <a:off x="4774" y="2632"/>
              <a:ext cx="275" cy="497"/>
            </a:xfrm>
            <a:custGeom>
              <a:avLst/>
              <a:gdLst>
                <a:gd name="T0" fmla="*/ 0 w 275"/>
                <a:gd name="T1" fmla="*/ 497 h 497"/>
                <a:gd name="T2" fmla="*/ 267 w 275"/>
                <a:gd name="T3" fmla="*/ 0 h 497"/>
                <a:gd name="T4" fmla="*/ 275 w 275"/>
                <a:gd name="T5" fmla="*/ 0 h 497"/>
                <a:gd name="T6" fmla="*/ 0 w 275"/>
                <a:gd name="T7" fmla="*/ 497 h 4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5" h="497">
                  <a:moveTo>
                    <a:pt x="0" y="497"/>
                  </a:moveTo>
                  <a:lnTo>
                    <a:pt x="267" y="0"/>
                  </a:lnTo>
                  <a:lnTo>
                    <a:pt x="275" y="0"/>
                  </a:lnTo>
                  <a:lnTo>
                    <a:pt x="0" y="4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3" name="Freeform 85">
              <a:extLst>
                <a:ext uri="{FF2B5EF4-FFF2-40B4-BE49-F238E27FC236}">
                  <a16:creationId xmlns:a16="http://schemas.microsoft.com/office/drawing/2014/main" xmlns="" id="{00000000-0008-0000-0300-000007010000}"/>
                </a:ext>
              </a:extLst>
            </xdr:cNvPr>
            <xdr:cNvSpPr>
              <a:spLocks/>
            </xdr:cNvSpPr>
          </xdr:nvSpPr>
          <xdr:spPr bwMode="auto">
            <a:xfrm>
              <a:off x="4774" y="2632"/>
              <a:ext cx="275" cy="497"/>
            </a:xfrm>
            <a:custGeom>
              <a:avLst/>
              <a:gdLst>
                <a:gd name="T0" fmla="*/ 0 w 37"/>
                <a:gd name="T1" fmla="*/ 67 h 67"/>
                <a:gd name="T2" fmla="*/ 36 w 37"/>
                <a:gd name="T3" fmla="*/ 0 h 67"/>
                <a:gd name="T4" fmla="*/ 37 w 37"/>
                <a:gd name="T5" fmla="*/ 0 h 67"/>
                <a:gd name="T6" fmla="*/ 0 w 37"/>
                <a:gd name="T7" fmla="*/ 67 h 67"/>
                <a:gd name="T8" fmla="*/ 0 w 37"/>
                <a:gd name="T9" fmla="*/ 67 h 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67">
                  <a:moveTo>
                    <a:pt x="0" y="67"/>
                  </a:moveTo>
                  <a:lnTo>
                    <a:pt x="36" y="0"/>
                  </a:lnTo>
                  <a:lnTo>
                    <a:pt x="37" y="0"/>
                  </a:lnTo>
                  <a:lnTo>
                    <a:pt x="0" y="67"/>
                  </a:lnTo>
                  <a:lnTo>
                    <a:pt x="0" y="6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4" name="Freeform 86">
              <a:extLst>
                <a:ext uri="{FF2B5EF4-FFF2-40B4-BE49-F238E27FC236}">
                  <a16:creationId xmlns:a16="http://schemas.microsoft.com/office/drawing/2014/main" xmlns="" id="{00000000-0008-0000-0300-000008010000}"/>
                </a:ext>
              </a:extLst>
            </xdr:cNvPr>
            <xdr:cNvSpPr>
              <a:spLocks/>
            </xdr:cNvSpPr>
          </xdr:nvSpPr>
          <xdr:spPr bwMode="auto">
            <a:xfrm>
              <a:off x="4463" y="2624"/>
              <a:ext cx="578" cy="772"/>
            </a:xfrm>
            <a:custGeom>
              <a:avLst/>
              <a:gdLst>
                <a:gd name="T0" fmla="*/ 0 w 578"/>
                <a:gd name="T1" fmla="*/ 772 h 772"/>
                <a:gd name="T2" fmla="*/ 578 w 578"/>
                <a:gd name="T3" fmla="*/ 0 h 772"/>
                <a:gd name="T4" fmla="*/ 578 w 578"/>
                <a:gd name="T5" fmla="*/ 0 h 772"/>
                <a:gd name="T6" fmla="*/ 0 w 578"/>
                <a:gd name="T7" fmla="*/ 772 h 7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78" h="772">
                  <a:moveTo>
                    <a:pt x="0" y="772"/>
                  </a:moveTo>
                  <a:lnTo>
                    <a:pt x="578" y="0"/>
                  </a:lnTo>
                  <a:lnTo>
                    <a:pt x="578" y="0"/>
                  </a:lnTo>
                  <a:lnTo>
                    <a:pt x="0" y="7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5" name="Freeform 87">
              <a:extLst>
                <a:ext uri="{FF2B5EF4-FFF2-40B4-BE49-F238E27FC236}">
                  <a16:creationId xmlns:a16="http://schemas.microsoft.com/office/drawing/2014/main" xmlns="" id="{00000000-0008-0000-0300-000009010000}"/>
                </a:ext>
              </a:extLst>
            </xdr:cNvPr>
            <xdr:cNvSpPr>
              <a:spLocks/>
            </xdr:cNvSpPr>
          </xdr:nvSpPr>
          <xdr:spPr bwMode="auto">
            <a:xfrm>
              <a:off x="4463" y="2624"/>
              <a:ext cx="578" cy="772"/>
            </a:xfrm>
            <a:custGeom>
              <a:avLst/>
              <a:gdLst>
                <a:gd name="T0" fmla="*/ 0 w 78"/>
                <a:gd name="T1" fmla="*/ 104 h 104"/>
                <a:gd name="T2" fmla="*/ 78 w 78"/>
                <a:gd name="T3" fmla="*/ 0 h 104"/>
                <a:gd name="T4" fmla="*/ 78 w 78"/>
                <a:gd name="T5" fmla="*/ 0 h 104"/>
                <a:gd name="T6" fmla="*/ 0 w 78"/>
                <a:gd name="T7" fmla="*/ 104 h 104"/>
                <a:gd name="T8" fmla="*/ 0 w 78"/>
                <a:gd name="T9" fmla="*/ 104 h 1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8" h="104">
                  <a:moveTo>
                    <a:pt x="0" y="104"/>
                  </a:moveTo>
                  <a:lnTo>
                    <a:pt x="78" y="0"/>
                  </a:lnTo>
                  <a:lnTo>
                    <a:pt x="78" y="0"/>
                  </a:lnTo>
                  <a:lnTo>
                    <a:pt x="0" y="104"/>
                  </a:lnTo>
                  <a:lnTo>
                    <a:pt x="0" y="10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6" name="Freeform 88">
              <a:extLst>
                <a:ext uri="{FF2B5EF4-FFF2-40B4-BE49-F238E27FC236}">
                  <a16:creationId xmlns:a16="http://schemas.microsoft.com/office/drawing/2014/main" xmlns="" id="{00000000-0008-0000-0300-00000A010000}"/>
                </a:ext>
              </a:extLst>
            </xdr:cNvPr>
            <xdr:cNvSpPr>
              <a:spLocks/>
            </xdr:cNvSpPr>
          </xdr:nvSpPr>
          <xdr:spPr bwMode="auto">
            <a:xfrm>
              <a:off x="4893" y="2817"/>
              <a:ext cx="81" cy="141"/>
            </a:xfrm>
            <a:custGeom>
              <a:avLst/>
              <a:gdLst>
                <a:gd name="T0" fmla="*/ 0 w 81"/>
                <a:gd name="T1" fmla="*/ 141 h 141"/>
                <a:gd name="T2" fmla="*/ 74 w 81"/>
                <a:gd name="T3" fmla="*/ 0 h 141"/>
                <a:gd name="T4" fmla="*/ 81 w 81"/>
                <a:gd name="T5" fmla="*/ 8 h 141"/>
                <a:gd name="T6" fmla="*/ 7 w 81"/>
                <a:gd name="T7" fmla="*/ 141 h 141"/>
                <a:gd name="T8" fmla="*/ 0 w 81"/>
                <a:gd name="T9" fmla="*/ 141 h 1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1" h="141">
                  <a:moveTo>
                    <a:pt x="0" y="141"/>
                  </a:moveTo>
                  <a:lnTo>
                    <a:pt x="74" y="0"/>
                  </a:lnTo>
                  <a:lnTo>
                    <a:pt x="81" y="8"/>
                  </a:lnTo>
                  <a:lnTo>
                    <a:pt x="7" y="141"/>
                  </a:lnTo>
                  <a:lnTo>
                    <a:pt x="0" y="1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7" name="Freeform 89">
              <a:extLst>
                <a:ext uri="{FF2B5EF4-FFF2-40B4-BE49-F238E27FC236}">
                  <a16:creationId xmlns:a16="http://schemas.microsoft.com/office/drawing/2014/main" xmlns="" id="{00000000-0008-0000-0300-00000B010000}"/>
                </a:ext>
              </a:extLst>
            </xdr:cNvPr>
            <xdr:cNvSpPr>
              <a:spLocks/>
            </xdr:cNvSpPr>
          </xdr:nvSpPr>
          <xdr:spPr bwMode="auto">
            <a:xfrm>
              <a:off x="4893" y="2817"/>
              <a:ext cx="81" cy="141"/>
            </a:xfrm>
            <a:custGeom>
              <a:avLst/>
              <a:gdLst>
                <a:gd name="T0" fmla="*/ 0 w 11"/>
                <a:gd name="T1" fmla="*/ 19 h 19"/>
                <a:gd name="T2" fmla="*/ 10 w 11"/>
                <a:gd name="T3" fmla="*/ 0 h 19"/>
                <a:gd name="T4" fmla="*/ 11 w 11"/>
                <a:gd name="T5" fmla="*/ 1 h 19"/>
                <a:gd name="T6" fmla="*/ 1 w 11"/>
                <a:gd name="T7" fmla="*/ 19 h 19"/>
                <a:gd name="T8" fmla="*/ 0 w 11"/>
                <a:gd name="T9" fmla="*/ 19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" h="19">
                  <a:moveTo>
                    <a:pt x="0" y="19"/>
                  </a:moveTo>
                  <a:lnTo>
                    <a:pt x="10" y="0"/>
                  </a:lnTo>
                  <a:lnTo>
                    <a:pt x="11" y="1"/>
                  </a:lnTo>
                  <a:lnTo>
                    <a:pt x="1" y="19"/>
                  </a:lnTo>
                  <a:lnTo>
                    <a:pt x="0" y="1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8" name="Freeform 90">
              <a:extLst>
                <a:ext uri="{FF2B5EF4-FFF2-40B4-BE49-F238E27FC236}">
                  <a16:creationId xmlns:a16="http://schemas.microsoft.com/office/drawing/2014/main" xmlns="" id="{00000000-0008-0000-0300-00000C010000}"/>
                </a:ext>
              </a:extLst>
            </xdr:cNvPr>
            <xdr:cNvSpPr>
              <a:spLocks/>
            </xdr:cNvSpPr>
          </xdr:nvSpPr>
          <xdr:spPr bwMode="auto">
            <a:xfrm>
              <a:off x="4774" y="2817"/>
              <a:ext cx="193" cy="312"/>
            </a:xfrm>
            <a:custGeom>
              <a:avLst/>
              <a:gdLst>
                <a:gd name="T0" fmla="*/ 0 w 193"/>
                <a:gd name="T1" fmla="*/ 312 h 312"/>
                <a:gd name="T2" fmla="*/ 193 w 193"/>
                <a:gd name="T3" fmla="*/ 0 h 312"/>
                <a:gd name="T4" fmla="*/ 193 w 193"/>
                <a:gd name="T5" fmla="*/ 0 h 312"/>
                <a:gd name="T6" fmla="*/ 0 w 193"/>
                <a:gd name="T7" fmla="*/ 312 h 3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3" h="312">
                  <a:moveTo>
                    <a:pt x="0" y="312"/>
                  </a:moveTo>
                  <a:lnTo>
                    <a:pt x="193" y="0"/>
                  </a:lnTo>
                  <a:lnTo>
                    <a:pt x="193" y="0"/>
                  </a:lnTo>
                  <a:lnTo>
                    <a:pt x="0" y="31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69" name="Freeform 91">
              <a:extLst>
                <a:ext uri="{FF2B5EF4-FFF2-40B4-BE49-F238E27FC236}">
                  <a16:creationId xmlns:a16="http://schemas.microsoft.com/office/drawing/2014/main" xmlns="" id="{00000000-0008-0000-0300-00000D010000}"/>
                </a:ext>
              </a:extLst>
            </xdr:cNvPr>
            <xdr:cNvSpPr>
              <a:spLocks/>
            </xdr:cNvSpPr>
          </xdr:nvSpPr>
          <xdr:spPr bwMode="auto">
            <a:xfrm>
              <a:off x="4774" y="2817"/>
              <a:ext cx="193" cy="312"/>
            </a:xfrm>
            <a:custGeom>
              <a:avLst/>
              <a:gdLst>
                <a:gd name="T0" fmla="*/ 0 w 26"/>
                <a:gd name="T1" fmla="*/ 42 h 42"/>
                <a:gd name="T2" fmla="*/ 26 w 26"/>
                <a:gd name="T3" fmla="*/ 0 h 42"/>
                <a:gd name="T4" fmla="*/ 26 w 26"/>
                <a:gd name="T5" fmla="*/ 0 h 42"/>
                <a:gd name="T6" fmla="*/ 0 w 26"/>
                <a:gd name="T7" fmla="*/ 42 h 42"/>
                <a:gd name="T8" fmla="*/ 0 w 26"/>
                <a:gd name="T9" fmla="*/ 42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42">
                  <a:moveTo>
                    <a:pt x="0" y="42"/>
                  </a:moveTo>
                  <a:lnTo>
                    <a:pt x="26" y="0"/>
                  </a:lnTo>
                  <a:lnTo>
                    <a:pt x="26" y="0"/>
                  </a:lnTo>
                  <a:lnTo>
                    <a:pt x="0" y="42"/>
                  </a:lnTo>
                  <a:lnTo>
                    <a:pt x="0" y="4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0" name="Freeform 92">
              <a:extLst>
                <a:ext uri="{FF2B5EF4-FFF2-40B4-BE49-F238E27FC236}">
                  <a16:creationId xmlns:a16="http://schemas.microsoft.com/office/drawing/2014/main" xmlns="" id="{00000000-0008-0000-0300-00000E010000}"/>
                </a:ext>
              </a:extLst>
            </xdr:cNvPr>
            <xdr:cNvSpPr>
              <a:spLocks/>
            </xdr:cNvSpPr>
          </xdr:nvSpPr>
          <xdr:spPr bwMode="auto">
            <a:xfrm>
              <a:off x="2581" y="1259"/>
              <a:ext cx="2379" cy="1529"/>
            </a:xfrm>
            <a:custGeom>
              <a:avLst/>
              <a:gdLst>
                <a:gd name="T0" fmla="*/ 0 w 2379"/>
                <a:gd name="T1" fmla="*/ 0 h 1529"/>
                <a:gd name="T2" fmla="*/ 2379 w 2379"/>
                <a:gd name="T3" fmla="*/ 1529 h 1529"/>
                <a:gd name="T4" fmla="*/ 2379 w 2379"/>
                <a:gd name="T5" fmla="*/ 1529 h 1529"/>
                <a:gd name="T6" fmla="*/ 0 w 2379"/>
                <a:gd name="T7" fmla="*/ 0 h 15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79" h="1529">
                  <a:moveTo>
                    <a:pt x="0" y="0"/>
                  </a:moveTo>
                  <a:lnTo>
                    <a:pt x="2379" y="1529"/>
                  </a:lnTo>
                  <a:lnTo>
                    <a:pt x="2379" y="152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1" name="Freeform 93">
              <a:extLst>
                <a:ext uri="{FF2B5EF4-FFF2-40B4-BE49-F238E27FC236}">
                  <a16:creationId xmlns:a16="http://schemas.microsoft.com/office/drawing/2014/main" xmlns="" id="{00000000-0008-0000-0300-00000F010000}"/>
                </a:ext>
              </a:extLst>
            </xdr:cNvPr>
            <xdr:cNvSpPr>
              <a:spLocks/>
            </xdr:cNvSpPr>
          </xdr:nvSpPr>
          <xdr:spPr bwMode="auto">
            <a:xfrm>
              <a:off x="2581" y="1259"/>
              <a:ext cx="2379" cy="1529"/>
            </a:xfrm>
            <a:custGeom>
              <a:avLst/>
              <a:gdLst>
                <a:gd name="T0" fmla="*/ 0 w 321"/>
                <a:gd name="T1" fmla="*/ 0 h 206"/>
                <a:gd name="T2" fmla="*/ 321 w 321"/>
                <a:gd name="T3" fmla="*/ 206 h 206"/>
                <a:gd name="T4" fmla="*/ 321 w 321"/>
                <a:gd name="T5" fmla="*/ 206 h 206"/>
                <a:gd name="T6" fmla="*/ 0 w 321"/>
                <a:gd name="T7" fmla="*/ 0 h 206"/>
                <a:gd name="T8" fmla="*/ 0 w 321"/>
                <a:gd name="T9" fmla="*/ 0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1" h="206">
                  <a:moveTo>
                    <a:pt x="0" y="0"/>
                  </a:moveTo>
                  <a:lnTo>
                    <a:pt x="321" y="206"/>
                  </a:lnTo>
                  <a:lnTo>
                    <a:pt x="321" y="20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2" name="Freeform 94">
              <a:extLst>
                <a:ext uri="{FF2B5EF4-FFF2-40B4-BE49-F238E27FC236}">
                  <a16:creationId xmlns:a16="http://schemas.microsoft.com/office/drawing/2014/main" xmlns="" id="{00000000-0008-0000-0300-000010010000}"/>
                </a:ext>
              </a:extLst>
            </xdr:cNvPr>
            <xdr:cNvSpPr>
              <a:spLocks/>
            </xdr:cNvSpPr>
          </xdr:nvSpPr>
          <xdr:spPr bwMode="auto">
            <a:xfrm>
              <a:off x="3085" y="3292"/>
              <a:ext cx="1504" cy="223"/>
            </a:xfrm>
            <a:custGeom>
              <a:avLst/>
              <a:gdLst>
                <a:gd name="T0" fmla="*/ 0 w 1504"/>
                <a:gd name="T1" fmla="*/ 223 h 223"/>
                <a:gd name="T2" fmla="*/ 1504 w 1504"/>
                <a:gd name="T3" fmla="*/ 0 h 223"/>
                <a:gd name="T4" fmla="*/ 1504 w 1504"/>
                <a:gd name="T5" fmla="*/ 7 h 223"/>
                <a:gd name="T6" fmla="*/ 0 w 1504"/>
                <a:gd name="T7" fmla="*/ 223 h 2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04" h="223">
                  <a:moveTo>
                    <a:pt x="0" y="223"/>
                  </a:moveTo>
                  <a:lnTo>
                    <a:pt x="1504" y="0"/>
                  </a:lnTo>
                  <a:lnTo>
                    <a:pt x="1504" y="7"/>
                  </a:lnTo>
                  <a:lnTo>
                    <a:pt x="0" y="22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3" name="Freeform 95">
              <a:extLst>
                <a:ext uri="{FF2B5EF4-FFF2-40B4-BE49-F238E27FC236}">
                  <a16:creationId xmlns:a16="http://schemas.microsoft.com/office/drawing/2014/main" xmlns="" id="{00000000-0008-0000-0300-000011010000}"/>
                </a:ext>
              </a:extLst>
            </xdr:cNvPr>
            <xdr:cNvSpPr>
              <a:spLocks/>
            </xdr:cNvSpPr>
          </xdr:nvSpPr>
          <xdr:spPr bwMode="auto">
            <a:xfrm>
              <a:off x="3085" y="3292"/>
              <a:ext cx="1504" cy="223"/>
            </a:xfrm>
            <a:custGeom>
              <a:avLst/>
              <a:gdLst>
                <a:gd name="T0" fmla="*/ 0 w 203"/>
                <a:gd name="T1" fmla="*/ 30 h 30"/>
                <a:gd name="T2" fmla="*/ 203 w 203"/>
                <a:gd name="T3" fmla="*/ 0 h 30"/>
                <a:gd name="T4" fmla="*/ 203 w 203"/>
                <a:gd name="T5" fmla="*/ 1 h 30"/>
                <a:gd name="T6" fmla="*/ 0 w 203"/>
                <a:gd name="T7" fmla="*/ 30 h 30"/>
                <a:gd name="T8" fmla="*/ 0 w 203"/>
                <a:gd name="T9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" h="30">
                  <a:moveTo>
                    <a:pt x="0" y="30"/>
                  </a:moveTo>
                  <a:lnTo>
                    <a:pt x="203" y="0"/>
                  </a:lnTo>
                  <a:lnTo>
                    <a:pt x="203" y="1"/>
                  </a:lnTo>
                  <a:lnTo>
                    <a:pt x="0" y="30"/>
                  </a:lnTo>
                  <a:lnTo>
                    <a:pt x="0" y="3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4" name="Freeform 96">
              <a:extLst>
                <a:ext uri="{FF2B5EF4-FFF2-40B4-BE49-F238E27FC236}">
                  <a16:creationId xmlns:a16="http://schemas.microsoft.com/office/drawing/2014/main" xmlns="" id="{00000000-0008-0000-0300-000012010000}"/>
                </a:ext>
              </a:extLst>
            </xdr:cNvPr>
            <xdr:cNvSpPr>
              <a:spLocks/>
            </xdr:cNvSpPr>
          </xdr:nvSpPr>
          <xdr:spPr bwMode="auto">
            <a:xfrm>
              <a:off x="2899" y="3292"/>
              <a:ext cx="1690" cy="126"/>
            </a:xfrm>
            <a:custGeom>
              <a:avLst/>
              <a:gdLst>
                <a:gd name="T0" fmla="*/ 0 w 1690"/>
                <a:gd name="T1" fmla="*/ 126 h 126"/>
                <a:gd name="T2" fmla="*/ 1690 w 1690"/>
                <a:gd name="T3" fmla="*/ 0 h 126"/>
                <a:gd name="T4" fmla="*/ 1690 w 1690"/>
                <a:gd name="T5" fmla="*/ 0 h 126"/>
                <a:gd name="T6" fmla="*/ 0 w 1690"/>
                <a:gd name="T7" fmla="*/ 126 h 1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90" h="126">
                  <a:moveTo>
                    <a:pt x="0" y="126"/>
                  </a:moveTo>
                  <a:lnTo>
                    <a:pt x="1690" y="0"/>
                  </a:lnTo>
                  <a:lnTo>
                    <a:pt x="1690" y="0"/>
                  </a:lnTo>
                  <a:lnTo>
                    <a:pt x="0" y="1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5" name="Freeform 97">
              <a:extLst>
                <a:ext uri="{FF2B5EF4-FFF2-40B4-BE49-F238E27FC236}">
                  <a16:creationId xmlns:a16="http://schemas.microsoft.com/office/drawing/2014/main" xmlns="" id="{00000000-0008-0000-0300-000013010000}"/>
                </a:ext>
              </a:extLst>
            </xdr:cNvPr>
            <xdr:cNvSpPr>
              <a:spLocks/>
            </xdr:cNvSpPr>
          </xdr:nvSpPr>
          <xdr:spPr bwMode="auto">
            <a:xfrm>
              <a:off x="2899" y="3292"/>
              <a:ext cx="1690" cy="126"/>
            </a:xfrm>
            <a:custGeom>
              <a:avLst/>
              <a:gdLst>
                <a:gd name="T0" fmla="*/ 0 w 228"/>
                <a:gd name="T1" fmla="*/ 17 h 17"/>
                <a:gd name="T2" fmla="*/ 228 w 228"/>
                <a:gd name="T3" fmla="*/ 0 h 17"/>
                <a:gd name="T4" fmla="*/ 228 w 228"/>
                <a:gd name="T5" fmla="*/ 0 h 17"/>
                <a:gd name="T6" fmla="*/ 0 w 228"/>
                <a:gd name="T7" fmla="*/ 17 h 17"/>
                <a:gd name="T8" fmla="*/ 0 w 228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8" h="17">
                  <a:moveTo>
                    <a:pt x="0" y="17"/>
                  </a:moveTo>
                  <a:lnTo>
                    <a:pt x="228" y="0"/>
                  </a:lnTo>
                  <a:lnTo>
                    <a:pt x="228" y="0"/>
                  </a:lnTo>
                  <a:lnTo>
                    <a:pt x="0" y="17"/>
                  </a:lnTo>
                  <a:lnTo>
                    <a:pt x="0" y="1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6" name="Freeform 98">
              <a:extLst>
                <a:ext uri="{FF2B5EF4-FFF2-40B4-BE49-F238E27FC236}">
                  <a16:creationId xmlns:a16="http://schemas.microsoft.com/office/drawing/2014/main" xmlns="" id="{00000000-0008-0000-0300-000014010000}"/>
                </a:ext>
              </a:extLst>
            </xdr:cNvPr>
            <xdr:cNvSpPr>
              <a:spLocks/>
            </xdr:cNvSpPr>
          </xdr:nvSpPr>
          <xdr:spPr bwMode="auto">
            <a:xfrm>
              <a:off x="3070" y="896"/>
              <a:ext cx="1534" cy="2374"/>
            </a:xfrm>
            <a:custGeom>
              <a:avLst/>
              <a:gdLst>
                <a:gd name="T0" fmla="*/ 7 w 1534"/>
                <a:gd name="T1" fmla="*/ 0 h 2374"/>
                <a:gd name="T2" fmla="*/ 1534 w 1534"/>
                <a:gd name="T3" fmla="*/ 2374 h 2374"/>
                <a:gd name="T4" fmla="*/ 1534 w 1534"/>
                <a:gd name="T5" fmla="*/ 2374 h 2374"/>
                <a:gd name="T6" fmla="*/ 0 w 1534"/>
                <a:gd name="T7" fmla="*/ 0 h 2374"/>
                <a:gd name="T8" fmla="*/ 7 w 1534"/>
                <a:gd name="T9" fmla="*/ 0 h 23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4" h="2374">
                  <a:moveTo>
                    <a:pt x="7" y="0"/>
                  </a:moveTo>
                  <a:lnTo>
                    <a:pt x="1534" y="2374"/>
                  </a:lnTo>
                  <a:lnTo>
                    <a:pt x="1534" y="2374"/>
                  </a:lnTo>
                  <a:lnTo>
                    <a:pt x="0" y="0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7" name="Freeform 99">
              <a:extLst>
                <a:ext uri="{FF2B5EF4-FFF2-40B4-BE49-F238E27FC236}">
                  <a16:creationId xmlns:a16="http://schemas.microsoft.com/office/drawing/2014/main" xmlns="" id="{00000000-0008-0000-0300-000015010000}"/>
                </a:ext>
              </a:extLst>
            </xdr:cNvPr>
            <xdr:cNvSpPr>
              <a:spLocks/>
            </xdr:cNvSpPr>
          </xdr:nvSpPr>
          <xdr:spPr bwMode="auto">
            <a:xfrm>
              <a:off x="3070" y="896"/>
              <a:ext cx="1534" cy="2374"/>
            </a:xfrm>
            <a:custGeom>
              <a:avLst/>
              <a:gdLst>
                <a:gd name="T0" fmla="*/ 1 w 207"/>
                <a:gd name="T1" fmla="*/ 0 h 320"/>
                <a:gd name="T2" fmla="*/ 207 w 207"/>
                <a:gd name="T3" fmla="*/ 320 h 320"/>
                <a:gd name="T4" fmla="*/ 207 w 207"/>
                <a:gd name="T5" fmla="*/ 320 h 320"/>
                <a:gd name="T6" fmla="*/ 0 w 207"/>
                <a:gd name="T7" fmla="*/ 0 h 320"/>
                <a:gd name="T8" fmla="*/ 1 w 207"/>
                <a:gd name="T9" fmla="*/ 0 h 3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7" h="320">
                  <a:moveTo>
                    <a:pt x="1" y="0"/>
                  </a:moveTo>
                  <a:lnTo>
                    <a:pt x="207" y="320"/>
                  </a:lnTo>
                  <a:lnTo>
                    <a:pt x="207" y="320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8" name="Freeform 100">
              <a:extLst>
                <a:ext uri="{FF2B5EF4-FFF2-40B4-BE49-F238E27FC236}">
                  <a16:creationId xmlns:a16="http://schemas.microsoft.com/office/drawing/2014/main" xmlns="" id="{00000000-0008-0000-0300-000016010000}"/>
                </a:ext>
              </a:extLst>
            </xdr:cNvPr>
            <xdr:cNvSpPr>
              <a:spLocks/>
            </xdr:cNvSpPr>
          </xdr:nvSpPr>
          <xdr:spPr bwMode="auto">
            <a:xfrm>
              <a:off x="3463" y="784"/>
              <a:ext cx="1141" cy="2486"/>
            </a:xfrm>
            <a:custGeom>
              <a:avLst/>
              <a:gdLst>
                <a:gd name="T0" fmla="*/ 7 w 1141"/>
                <a:gd name="T1" fmla="*/ 0 h 2486"/>
                <a:gd name="T2" fmla="*/ 1141 w 1141"/>
                <a:gd name="T3" fmla="*/ 2486 h 2486"/>
                <a:gd name="T4" fmla="*/ 1141 w 1141"/>
                <a:gd name="T5" fmla="*/ 2486 h 2486"/>
                <a:gd name="T6" fmla="*/ 0 w 1141"/>
                <a:gd name="T7" fmla="*/ 0 h 2486"/>
                <a:gd name="T8" fmla="*/ 7 w 1141"/>
                <a:gd name="T9" fmla="*/ 0 h 24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1" h="2486">
                  <a:moveTo>
                    <a:pt x="7" y="0"/>
                  </a:moveTo>
                  <a:lnTo>
                    <a:pt x="1141" y="2486"/>
                  </a:lnTo>
                  <a:lnTo>
                    <a:pt x="1141" y="2486"/>
                  </a:lnTo>
                  <a:lnTo>
                    <a:pt x="0" y="0"/>
                  </a:lnTo>
                  <a:lnTo>
                    <a:pt x="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79" name="Freeform 101">
              <a:extLst>
                <a:ext uri="{FF2B5EF4-FFF2-40B4-BE49-F238E27FC236}">
                  <a16:creationId xmlns:a16="http://schemas.microsoft.com/office/drawing/2014/main" xmlns="" id="{00000000-0008-0000-0300-000017010000}"/>
                </a:ext>
              </a:extLst>
            </xdr:cNvPr>
            <xdr:cNvSpPr>
              <a:spLocks/>
            </xdr:cNvSpPr>
          </xdr:nvSpPr>
          <xdr:spPr bwMode="auto">
            <a:xfrm>
              <a:off x="3463" y="784"/>
              <a:ext cx="1141" cy="2486"/>
            </a:xfrm>
            <a:custGeom>
              <a:avLst/>
              <a:gdLst>
                <a:gd name="T0" fmla="*/ 1 w 154"/>
                <a:gd name="T1" fmla="*/ 0 h 335"/>
                <a:gd name="T2" fmla="*/ 154 w 154"/>
                <a:gd name="T3" fmla="*/ 335 h 335"/>
                <a:gd name="T4" fmla="*/ 154 w 154"/>
                <a:gd name="T5" fmla="*/ 335 h 335"/>
                <a:gd name="T6" fmla="*/ 0 w 154"/>
                <a:gd name="T7" fmla="*/ 0 h 335"/>
                <a:gd name="T8" fmla="*/ 1 w 154"/>
                <a:gd name="T9" fmla="*/ 0 h 3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4" h="335">
                  <a:moveTo>
                    <a:pt x="1" y="0"/>
                  </a:moveTo>
                  <a:lnTo>
                    <a:pt x="154" y="335"/>
                  </a:lnTo>
                  <a:lnTo>
                    <a:pt x="154" y="335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0" name="Freeform 102">
              <a:extLst>
                <a:ext uri="{FF2B5EF4-FFF2-40B4-BE49-F238E27FC236}">
                  <a16:creationId xmlns:a16="http://schemas.microsoft.com/office/drawing/2014/main" xmlns="" id="{00000000-0008-0000-0300-000018010000}"/>
                </a:ext>
              </a:extLst>
            </xdr:cNvPr>
            <xdr:cNvSpPr>
              <a:spLocks/>
            </xdr:cNvSpPr>
          </xdr:nvSpPr>
          <xdr:spPr bwMode="auto">
            <a:xfrm>
              <a:off x="3478" y="3633"/>
              <a:ext cx="155" cy="15"/>
            </a:xfrm>
            <a:custGeom>
              <a:avLst/>
              <a:gdLst>
                <a:gd name="T0" fmla="*/ 0 w 155"/>
                <a:gd name="T1" fmla="*/ 0 h 15"/>
                <a:gd name="T2" fmla="*/ 155 w 155"/>
                <a:gd name="T3" fmla="*/ 15 h 15"/>
                <a:gd name="T4" fmla="*/ 155 w 155"/>
                <a:gd name="T5" fmla="*/ 15 h 15"/>
                <a:gd name="T6" fmla="*/ 0 w 155"/>
                <a:gd name="T7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5" h="15">
                  <a:moveTo>
                    <a:pt x="0" y="0"/>
                  </a:moveTo>
                  <a:lnTo>
                    <a:pt x="155" y="15"/>
                  </a:lnTo>
                  <a:lnTo>
                    <a:pt x="155" y="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1" name="Freeform 103">
              <a:extLst>
                <a:ext uri="{FF2B5EF4-FFF2-40B4-BE49-F238E27FC236}">
                  <a16:creationId xmlns:a16="http://schemas.microsoft.com/office/drawing/2014/main" xmlns="" id="{00000000-0008-0000-0300-000019010000}"/>
                </a:ext>
              </a:extLst>
            </xdr:cNvPr>
            <xdr:cNvSpPr>
              <a:spLocks/>
            </xdr:cNvSpPr>
          </xdr:nvSpPr>
          <xdr:spPr bwMode="auto">
            <a:xfrm>
              <a:off x="3478" y="3633"/>
              <a:ext cx="155" cy="15"/>
            </a:xfrm>
            <a:custGeom>
              <a:avLst/>
              <a:gdLst>
                <a:gd name="T0" fmla="*/ 0 w 21"/>
                <a:gd name="T1" fmla="*/ 0 h 2"/>
                <a:gd name="T2" fmla="*/ 21 w 21"/>
                <a:gd name="T3" fmla="*/ 2 h 2"/>
                <a:gd name="T4" fmla="*/ 21 w 21"/>
                <a:gd name="T5" fmla="*/ 2 h 2"/>
                <a:gd name="T6" fmla="*/ 0 w 21"/>
                <a:gd name="T7" fmla="*/ 0 h 2"/>
                <a:gd name="T8" fmla="*/ 0 w 21"/>
                <a:gd name="T9" fmla="*/ 0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2">
                  <a:moveTo>
                    <a:pt x="0" y="0"/>
                  </a:moveTo>
                  <a:lnTo>
                    <a:pt x="21" y="2"/>
                  </a:lnTo>
                  <a:lnTo>
                    <a:pt x="21" y="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2" name="Freeform 104">
              <a:extLst>
                <a:ext uri="{FF2B5EF4-FFF2-40B4-BE49-F238E27FC236}">
                  <a16:creationId xmlns:a16="http://schemas.microsoft.com/office/drawing/2014/main" xmlns="" id="{00000000-0008-0000-0300-00001A010000}"/>
                </a:ext>
              </a:extLst>
            </xdr:cNvPr>
            <xdr:cNvSpPr>
              <a:spLocks/>
            </xdr:cNvSpPr>
          </xdr:nvSpPr>
          <xdr:spPr bwMode="auto">
            <a:xfrm>
              <a:off x="2225" y="2216"/>
              <a:ext cx="1015" cy="1351"/>
            </a:xfrm>
            <a:custGeom>
              <a:avLst/>
              <a:gdLst>
                <a:gd name="T0" fmla="*/ 0 w 1015"/>
                <a:gd name="T1" fmla="*/ 0 h 1351"/>
                <a:gd name="T2" fmla="*/ 1015 w 1015"/>
                <a:gd name="T3" fmla="*/ 1351 h 1351"/>
                <a:gd name="T4" fmla="*/ 1015 w 1015"/>
                <a:gd name="T5" fmla="*/ 1351 h 1351"/>
                <a:gd name="T6" fmla="*/ 0 w 1015"/>
                <a:gd name="T7" fmla="*/ 0 h 13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15" h="1351">
                  <a:moveTo>
                    <a:pt x="0" y="0"/>
                  </a:moveTo>
                  <a:lnTo>
                    <a:pt x="1015" y="1351"/>
                  </a:lnTo>
                  <a:lnTo>
                    <a:pt x="1015" y="135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3" name="Freeform 105">
              <a:extLst>
                <a:ext uri="{FF2B5EF4-FFF2-40B4-BE49-F238E27FC236}">
                  <a16:creationId xmlns:a16="http://schemas.microsoft.com/office/drawing/2014/main" xmlns="" id="{00000000-0008-0000-0300-00001B010000}"/>
                </a:ext>
              </a:extLst>
            </xdr:cNvPr>
            <xdr:cNvSpPr>
              <a:spLocks/>
            </xdr:cNvSpPr>
          </xdr:nvSpPr>
          <xdr:spPr bwMode="auto">
            <a:xfrm>
              <a:off x="2225" y="2216"/>
              <a:ext cx="1015" cy="1351"/>
            </a:xfrm>
            <a:custGeom>
              <a:avLst/>
              <a:gdLst>
                <a:gd name="T0" fmla="*/ 0 w 137"/>
                <a:gd name="T1" fmla="*/ 0 h 182"/>
                <a:gd name="T2" fmla="*/ 137 w 137"/>
                <a:gd name="T3" fmla="*/ 182 h 182"/>
                <a:gd name="T4" fmla="*/ 137 w 137"/>
                <a:gd name="T5" fmla="*/ 182 h 182"/>
                <a:gd name="T6" fmla="*/ 0 w 137"/>
                <a:gd name="T7" fmla="*/ 0 h 182"/>
                <a:gd name="T8" fmla="*/ 0 w 137"/>
                <a:gd name="T9" fmla="*/ 0 h 1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7" h="182">
                  <a:moveTo>
                    <a:pt x="0" y="0"/>
                  </a:moveTo>
                  <a:lnTo>
                    <a:pt x="137" y="182"/>
                  </a:lnTo>
                  <a:lnTo>
                    <a:pt x="137" y="18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4" name="Freeform 106">
              <a:extLst>
                <a:ext uri="{FF2B5EF4-FFF2-40B4-BE49-F238E27FC236}">
                  <a16:creationId xmlns:a16="http://schemas.microsoft.com/office/drawing/2014/main" xmlns="" id="{00000000-0008-0000-0300-00001C010000}"/>
                </a:ext>
              </a:extLst>
            </xdr:cNvPr>
            <xdr:cNvSpPr>
              <a:spLocks/>
            </xdr:cNvSpPr>
          </xdr:nvSpPr>
          <xdr:spPr bwMode="auto">
            <a:xfrm>
              <a:off x="3055" y="896"/>
              <a:ext cx="8" cy="2596"/>
            </a:xfrm>
            <a:custGeom>
              <a:avLst/>
              <a:gdLst>
                <a:gd name="T0" fmla="*/ 8 w 8"/>
                <a:gd name="T1" fmla="*/ 0 h 2596"/>
                <a:gd name="T2" fmla="*/ 8 w 8"/>
                <a:gd name="T3" fmla="*/ 2596 h 2596"/>
                <a:gd name="T4" fmla="*/ 0 w 8"/>
                <a:gd name="T5" fmla="*/ 2596 h 2596"/>
                <a:gd name="T6" fmla="*/ 8 w 8"/>
                <a:gd name="T7" fmla="*/ 0 h 25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" h="2596">
                  <a:moveTo>
                    <a:pt x="8" y="0"/>
                  </a:moveTo>
                  <a:lnTo>
                    <a:pt x="8" y="2596"/>
                  </a:lnTo>
                  <a:lnTo>
                    <a:pt x="0" y="2596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5" name="Freeform 107">
              <a:extLst>
                <a:ext uri="{FF2B5EF4-FFF2-40B4-BE49-F238E27FC236}">
                  <a16:creationId xmlns:a16="http://schemas.microsoft.com/office/drawing/2014/main" xmlns="" id="{00000000-0008-0000-0300-00001D010000}"/>
                </a:ext>
              </a:extLst>
            </xdr:cNvPr>
            <xdr:cNvSpPr>
              <a:spLocks/>
            </xdr:cNvSpPr>
          </xdr:nvSpPr>
          <xdr:spPr bwMode="auto">
            <a:xfrm>
              <a:off x="3055" y="896"/>
              <a:ext cx="8" cy="2596"/>
            </a:xfrm>
            <a:custGeom>
              <a:avLst/>
              <a:gdLst>
                <a:gd name="T0" fmla="*/ 1 w 1"/>
                <a:gd name="T1" fmla="*/ 0 h 350"/>
                <a:gd name="T2" fmla="*/ 1 w 1"/>
                <a:gd name="T3" fmla="*/ 350 h 350"/>
                <a:gd name="T4" fmla="*/ 0 w 1"/>
                <a:gd name="T5" fmla="*/ 350 h 350"/>
                <a:gd name="T6" fmla="*/ 1 w 1"/>
                <a:gd name="T7" fmla="*/ 0 h 350"/>
                <a:gd name="T8" fmla="*/ 1 w 1"/>
                <a:gd name="T9" fmla="*/ 0 h 3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" h="350">
                  <a:moveTo>
                    <a:pt x="1" y="0"/>
                  </a:moveTo>
                  <a:lnTo>
                    <a:pt x="1" y="350"/>
                  </a:lnTo>
                  <a:lnTo>
                    <a:pt x="0" y="350"/>
                  </a:lnTo>
                  <a:lnTo>
                    <a:pt x="1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6" name="Freeform 108">
              <a:extLst>
                <a:ext uri="{FF2B5EF4-FFF2-40B4-BE49-F238E27FC236}">
                  <a16:creationId xmlns:a16="http://schemas.microsoft.com/office/drawing/2014/main" xmlns="" id="{00000000-0008-0000-0300-00001E010000}"/>
                </a:ext>
              </a:extLst>
            </xdr:cNvPr>
            <xdr:cNvSpPr>
              <a:spLocks/>
            </xdr:cNvSpPr>
          </xdr:nvSpPr>
          <xdr:spPr bwMode="auto">
            <a:xfrm>
              <a:off x="3063" y="784"/>
              <a:ext cx="392" cy="2708"/>
            </a:xfrm>
            <a:custGeom>
              <a:avLst/>
              <a:gdLst>
                <a:gd name="T0" fmla="*/ 392 w 392"/>
                <a:gd name="T1" fmla="*/ 0 h 2708"/>
                <a:gd name="T2" fmla="*/ 0 w 392"/>
                <a:gd name="T3" fmla="*/ 2708 h 2708"/>
                <a:gd name="T4" fmla="*/ 0 w 392"/>
                <a:gd name="T5" fmla="*/ 2708 h 2708"/>
                <a:gd name="T6" fmla="*/ 385 w 392"/>
                <a:gd name="T7" fmla="*/ 0 h 2708"/>
                <a:gd name="T8" fmla="*/ 392 w 392"/>
                <a:gd name="T9" fmla="*/ 0 h 27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2" h="2708">
                  <a:moveTo>
                    <a:pt x="392" y="0"/>
                  </a:moveTo>
                  <a:lnTo>
                    <a:pt x="0" y="2708"/>
                  </a:lnTo>
                  <a:lnTo>
                    <a:pt x="0" y="2708"/>
                  </a:lnTo>
                  <a:lnTo>
                    <a:pt x="385" y="0"/>
                  </a:lnTo>
                  <a:lnTo>
                    <a:pt x="39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7" name="Freeform 109">
              <a:extLst>
                <a:ext uri="{FF2B5EF4-FFF2-40B4-BE49-F238E27FC236}">
                  <a16:creationId xmlns:a16="http://schemas.microsoft.com/office/drawing/2014/main" xmlns="" id="{00000000-0008-0000-0300-00001F010000}"/>
                </a:ext>
              </a:extLst>
            </xdr:cNvPr>
            <xdr:cNvSpPr>
              <a:spLocks/>
            </xdr:cNvSpPr>
          </xdr:nvSpPr>
          <xdr:spPr bwMode="auto">
            <a:xfrm>
              <a:off x="3063" y="784"/>
              <a:ext cx="392" cy="2708"/>
            </a:xfrm>
            <a:custGeom>
              <a:avLst/>
              <a:gdLst>
                <a:gd name="T0" fmla="*/ 53 w 53"/>
                <a:gd name="T1" fmla="*/ 0 h 365"/>
                <a:gd name="T2" fmla="*/ 0 w 53"/>
                <a:gd name="T3" fmla="*/ 365 h 365"/>
                <a:gd name="T4" fmla="*/ 0 w 53"/>
                <a:gd name="T5" fmla="*/ 365 h 365"/>
                <a:gd name="T6" fmla="*/ 52 w 53"/>
                <a:gd name="T7" fmla="*/ 0 h 365"/>
                <a:gd name="T8" fmla="*/ 53 w 53"/>
                <a:gd name="T9" fmla="*/ 0 h 3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" h="365">
                  <a:moveTo>
                    <a:pt x="53" y="0"/>
                  </a:moveTo>
                  <a:lnTo>
                    <a:pt x="0" y="365"/>
                  </a:lnTo>
                  <a:lnTo>
                    <a:pt x="0" y="365"/>
                  </a:lnTo>
                  <a:lnTo>
                    <a:pt x="52" y="0"/>
                  </a:lnTo>
                  <a:lnTo>
                    <a:pt x="53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8" name="Freeform 110">
              <a:extLst>
                <a:ext uri="{FF2B5EF4-FFF2-40B4-BE49-F238E27FC236}">
                  <a16:creationId xmlns:a16="http://schemas.microsoft.com/office/drawing/2014/main" xmlns="" id="{00000000-0008-0000-0300-000020010000}"/>
                </a:ext>
              </a:extLst>
            </xdr:cNvPr>
            <xdr:cNvSpPr>
              <a:spLocks/>
            </xdr:cNvSpPr>
          </xdr:nvSpPr>
          <xdr:spPr bwMode="auto">
            <a:xfrm>
              <a:off x="2284" y="2624"/>
              <a:ext cx="415" cy="646"/>
            </a:xfrm>
            <a:custGeom>
              <a:avLst/>
              <a:gdLst>
                <a:gd name="T0" fmla="*/ 0 w 415"/>
                <a:gd name="T1" fmla="*/ 0 h 646"/>
                <a:gd name="T2" fmla="*/ 415 w 415"/>
                <a:gd name="T3" fmla="*/ 646 h 646"/>
                <a:gd name="T4" fmla="*/ 415 w 415"/>
                <a:gd name="T5" fmla="*/ 646 h 646"/>
                <a:gd name="T6" fmla="*/ 0 w 415"/>
                <a:gd name="T7" fmla="*/ 0 h 6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15" h="646">
                  <a:moveTo>
                    <a:pt x="0" y="0"/>
                  </a:moveTo>
                  <a:lnTo>
                    <a:pt x="415" y="646"/>
                  </a:lnTo>
                  <a:lnTo>
                    <a:pt x="415" y="64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89" name="Freeform 111">
              <a:extLst>
                <a:ext uri="{FF2B5EF4-FFF2-40B4-BE49-F238E27FC236}">
                  <a16:creationId xmlns:a16="http://schemas.microsoft.com/office/drawing/2014/main" xmlns="" id="{00000000-0008-0000-0300-000021010000}"/>
                </a:ext>
              </a:extLst>
            </xdr:cNvPr>
            <xdr:cNvSpPr>
              <a:spLocks/>
            </xdr:cNvSpPr>
          </xdr:nvSpPr>
          <xdr:spPr bwMode="auto">
            <a:xfrm>
              <a:off x="2284" y="2624"/>
              <a:ext cx="415" cy="646"/>
            </a:xfrm>
            <a:custGeom>
              <a:avLst/>
              <a:gdLst>
                <a:gd name="T0" fmla="*/ 0 w 56"/>
                <a:gd name="T1" fmla="*/ 0 h 87"/>
                <a:gd name="T2" fmla="*/ 56 w 56"/>
                <a:gd name="T3" fmla="*/ 87 h 87"/>
                <a:gd name="T4" fmla="*/ 56 w 56"/>
                <a:gd name="T5" fmla="*/ 87 h 87"/>
                <a:gd name="T6" fmla="*/ 0 w 56"/>
                <a:gd name="T7" fmla="*/ 0 h 87"/>
                <a:gd name="T8" fmla="*/ 0 w 56"/>
                <a:gd name="T9" fmla="*/ 0 h 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" h="87">
                  <a:moveTo>
                    <a:pt x="0" y="0"/>
                  </a:moveTo>
                  <a:lnTo>
                    <a:pt x="56" y="87"/>
                  </a:lnTo>
                  <a:lnTo>
                    <a:pt x="56" y="8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0" name="Freeform 112">
              <a:extLst>
                <a:ext uri="{FF2B5EF4-FFF2-40B4-BE49-F238E27FC236}">
                  <a16:creationId xmlns:a16="http://schemas.microsoft.com/office/drawing/2014/main" xmlns="" id="{00000000-0008-0000-0300-000022010000}"/>
                </a:ext>
              </a:extLst>
            </xdr:cNvPr>
            <xdr:cNvSpPr>
              <a:spLocks/>
            </xdr:cNvSpPr>
          </xdr:nvSpPr>
          <xdr:spPr bwMode="auto">
            <a:xfrm>
              <a:off x="2233" y="2016"/>
              <a:ext cx="207" cy="942"/>
            </a:xfrm>
            <a:custGeom>
              <a:avLst/>
              <a:gdLst>
                <a:gd name="T0" fmla="*/ 0 w 207"/>
                <a:gd name="T1" fmla="*/ 0 h 942"/>
                <a:gd name="T2" fmla="*/ 207 w 207"/>
                <a:gd name="T3" fmla="*/ 942 h 942"/>
                <a:gd name="T4" fmla="*/ 200 w 207"/>
                <a:gd name="T5" fmla="*/ 942 h 942"/>
                <a:gd name="T6" fmla="*/ 0 w 207"/>
                <a:gd name="T7" fmla="*/ 0 h 9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7" h="942">
                  <a:moveTo>
                    <a:pt x="0" y="0"/>
                  </a:moveTo>
                  <a:lnTo>
                    <a:pt x="207" y="942"/>
                  </a:lnTo>
                  <a:lnTo>
                    <a:pt x="200" y="94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1" name="Freeform 113">
              <a:extLst>
                <a:ext uri="{FF2B5EF4-FFF2-40B4-BE49-F238E27FC236}">
                  <a16:creationId xmlns:a16="http://schemas.microsoft.com/office/drawing/2014/main" xmlns="" id="{00000000-0008-0000-0300-000023010000}"/>
                </a:ext>
              </a:extLst>
            </xdr:cNvPr>
            <xdr:cNvSpPr>
              <a:spLocks/>
            </xdr:cNvSpPr>
          </xdr:nvSpPr>
          <xdr:spPr bwMode="auto">
            <a:xfrm>
              <a:off x="2233" y="2016"/>
              <a:ext cx="207" cy="942"/>
            </a:xfrm>
            <a:custGeom>
              <a:avLst/>
              <a:gdLst>
                <a:gd name="T0" fmla="*/ 0 w 28"/>
                <a:gd name="T1" fmla="*/ 0 h 127"/>
                <a:gd name="T2" fmla="*/ 28 w 28"/>
                <a:gd name="T3" fmla="*/ 127 h 127"/>
                <a:gd name="T4" fmla="*/ 27 w 28"/>
                <a:gd name="T5" fmla="*/ 127 h 127"/>
                <a:gd name="T6" fmla="*/ 0 w 28"/>
                <a:gd name="T7" fmla="*/ 0 h 127"/>
                <a:gd name="T8" fmla="*/ 0 w 28"/>
                <a:gd name="T9" fmla="*/ 0 h 1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127">
                  <a:moveTo>
                    <a:pt x="0" y="0"/>
                  </a:moveTo>
                  <a:lnTo>
                    <a:pt x="28" y="127"/>
                  </a:lnTo>
                  <a:lnTo>
                    <a:pt x="27" y="12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2" name="Freeform 114">
              <a:extLst>
                <a:ext uri="{FF2B5EF4-FFF2-40B4-BE49-F238E27FC236}">
                  <a16:creationId xmlns:a16="http://schemas.microsoft.com/office/drawing/2014/main" xmlns="" id="{00000000-0008-0000-0300-000024010000}"/>
                </a:ext>
              </a:extLst>
            </xdr:cNvPr>
            <xdr:cNvSpPr>
              <a:spLocks/>
            </xdr:cNvSpPr>
          </xdr:nvSpPr>
          <xdr:spPr bwMode="auto">
            <a:xfrm>
              <a:off x="2233" y="1808"/>
              <a:ext cx="37" cy="156"/>
            </a:xfrm>
            <a:custGeom>
              <a:avLst/>
              <a:gdLst>
                <a:gd name="T0" fmla="*/ 37 w 37"/>
                <a:gd name="T1" fmla="*/ 0 h 156"/>
                <a:gd name="T2" fmla="*/ 0 w 37"/>
                <a:gd name="T3" fmla="*/ 156 h 156"/>
                <a:gd name="T4" fmla="*/ 0 w 37"/>
                <a:gd name="T5" fmla="*/ 156 h 156"/>
                <a:gd name="T6" fmla="*/ 29 w 37"/>
                <a:gd name="T7" fmla="*/ 0 h 156"/>
                <a:gd name="T8" fmla="*/ 37 w 37"/>
                <a:gd name="T9" fmla="*/ 0 h 1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156">
                  <a:moveTo>
                    <a:pt x="37" y="0"/>
                  </a:moveTo>
                  <a:lnTo>
                    <a:pt x="0" y="156"/>
                  </a:lnTo>
                  <a:lnTo>
                    <a:pt x="0" y="156"/>
                  </a:lnTo>
                  <a:lnTo>
                    <a:pt x="29" y="0"/>
                  </a:lnTo>
                  <a:lnTo>
                    <a:pt x="3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3" name="Freeform 115">
              <a:extLst>
                <a:ext uri="{FF2B5EF4-FFF2-40B4-BE49-F238E27FC236}">
                  <a16:creationId xmlns:a16="http://schemas.microsoft.com/office/drawing/2014/main" xmlns="" id="{00000000-0008-0000-0300-000025010000}"/>
                </a:ext>
              </a:extLst>
            </xdr:cNvPr>
            <xdr:cNvSpPr>
              <a:spLocks/>
            </xdr:cNvSpPr>
          </xdr:nvSpPr>
          <xdr:spPr bwMode="auto">
            <a:xfrm>
              <a:off x="2233" y="1808"/>
              <a:ext cx="37" cy="156"/>
            </a:xfrm>
            <a:custGeom>
              <a:avLst/>
              <a:gdLst>
                <a:gd name="T0" fmla="*/ 5 w 5"/>
                <a:gd name="T1" fmla="*/ 0 h 21"/>
                <a:gd name="T2" fmla="*/ 0 w 5"/>
                <a:gd name="T3" fmla="*/ 21 h 21"/>
                <a:gd name="T4" fmla="*/ 0 w 5"/>
                <a:gd name="T5" fmla="*/ 21 h 21"/>
                <a:gd name="T6" fmla="*/ 4 w 5"/>
                <a:gd name="T7" fmla="*/ 0 h 21"/>
                <a:gd name="T8" fmla="*/ 5 w 5"/>
                <a:gd name="T9" fmla="*/ 0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" h="21">
                  <a:moveTo>
                    <a:pt x="5" y="0"/>
                  </a:moveTo>
                  <a:lnTo>
                    <a:pt x="0" y="21"/>
                  </a:lnTo>
                  <a:lnTo>
                    <a:pt x="0" y="21"/>
                  </a:lnTo>
                  <a:lnTo>
                    <a:pt x="4" y="0"/>
                  </a:lnTo>
                  <a:lnTo>
                    <a:pt x="5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4" name="Freeform 116">
              <a:extLst>
                <a:ext uri="{FF2B5EF4-FFF2-40B4-BE49-F238E27FC236}">
                  <a16:creationId xmlns:a16="http://schemas.microsoft.com/office/drawing/2014/main" xmlns="" id="{00000000-0008-0000-0300-000026010000}"/>
                </a:ext>
              </a:extLst>
            </xdr:cNvPr>
            <xdr:cNvSpPr>
              <a:spLocks/>
            </xdr:cNvSpPr>
          </xdr:nvSpPr>
          <xdr:spPr bwMode="auto">
            <a:xfrm>
              <a:off x="2240" y="1118"/>
              <a:ext cx="467" cy="853"/>
            </a:xfrm>
            <a:custGeom>
              <a:avLst/>
              <a:gdLst>
                <a:gd name="T0" fmla="*/ 467 w 467"/>
                <a:gd name="T1" fmla="*/ 0 h 853"/>
                <a:gd name="T2" fmla="*/ 0 w 467"/>
                <a:gd name="T3" fmla="*/ 853 h 853"/>
                <a:gd name="T4" fmla="*/ 0 w 467"/>
                <a:gd name="T5" fmla="*/ 853 h 853"/>
                <a:gd name="T6" fmla="*/ 459 w 467"/>
                <a:gd name="T7" fmla="*/ 0 h 853"/>
                <a:gd name="T8" fmla="*/ 467 w 467"/>
                <a:gd name="T9" fmla="*/ 0 h 8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7" h="853">
                  <a:moveTo>
                    <a:pt x="467" y="0"/>
                  </a:moveTo>
                  <a:lnTo>
                    <a:pt x="0" y="853"/>
                  </a:lnTo>
                  <a:lnTo>
                    <a:pt x="0" y="853"/>
                  </a:lnTo>
                  <a:lnTo>
                    <a:pt x="459" y="0"/>
                  </a:lnTo>
                  <a:lnTo>
                    <a:pt x="46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5" name="Freeform 117">
              <a:extLst>
                <a:ext uri="{FF2B5EF4-FFF2-40B4-BE49-F238E27FC236}">
                  <a16:creationId xmlns:a16="http://schemas.microsoft.com/office/drawing/2014/main" xmlns="" id="{00000000-0008-0000-0300-000027010000}"/>
                </a:ext>
              </a:extLst>
            </xdr:cNvPr>
            <xdr:cNvSpPr>
              <a:spLocks/>
            </xdr:cNvSpPr>
          </xdr:nvSpPr>
          <xdr:spPr bwMode="auto">
            <a:xfrm>
              <a:off x="2240" y="1118"/>
              <a:ext cx="467" cy="853"/>
            </a:xfrm>
            <a:custGeom>
              <a:avLst/>
              <a:gdLst>
                <a:gd name="T0" fmla="*/ 63 w 63"/>
                <a:gd name="T1" fmla="*/ 0 h 115"/>
                <a:gd name="T2" fmla="*/ 0 w 63"/>
                <a:gd name="T3" fmla="*/ 115 h 115"/>
                <a:gd name="T4" fmla="*/ 0 w 63"/>
                <a:gd name="T5" fmla="*/ 115 h 115"/>
                <a:gd name="T6" fmla="*/ 62 w 63"/>
                <a:gd name="T7" fmla="*/ 0 h 115"/>
                <a:gd name="T8" fmla="*/ 63 w 63"/>
                <a:gd name="T9" fmla="*/ 0 h 1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115">
                  <a:moveTo>
                    <a:pt x="63" y="0"/>
                  </a:moveTo>
                  <a:lnTo>
                    <a:pt x="0" y="115"/>
                  </a:lnTo>
                  <a:lnTo>
                    <a:pt x="0" y="115"/>
                  </a:lnTo>
                  <a:lnTo>
                    <a:pt x="62" y="0"/>
                  </a:lnTo>
                  <a:lnTo>
                    <a:pt x="63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6" name="Freeform 118">
              <a:extLst>
                <a:ext uri="{FF2B5EF4-FFF2-40B4-BE49-F238E27FC236}">
                  <a16:creationId xmlns:a16="http://schemas.microsoft.com/office/drawing/2014/main" xmlns="" id="{00000000-0008-0000-0300-000028010000}"/>
                </a:ext>
              </a:extLst>
            </xdr:cNvPr>
            <xdr:cNvSpPr>
              <a:spLocks/>
            </xdr:cNvSpPr>
          </xdr:nvSpPr>
          <xdr:spPr bwMode="auto">
            <a:xfrm>
              <a:off x="2351" y="1430"/>
              <a:ext cx="74" cy="141"/>
            </a:xfrm>
            <a:custGeom>
              <a:avLst/>
              <a:gdLst>
                <a:gd name="T0" fmla="*/ 74 w 74"/>
                <a:gd name="T1" fmla="*/ 0 h 141"/>
                <a:gd name="T2" fmla="*/ 7 w 74"/>
                <a:gd name="T3" fmla="*/ 141 h 141"/>
                <a:gd name="T4" fmla="*/ 0 w 74"/>
                <a:gd name="T5" fmla="*/ 141 h 141"/>
                <a:gd name="T6" fmla="*/ 74 w 74"/>
                <a:gd name="T7" fmla="*/ 0 h 1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4" h="141">
                  <a:moveTo>
                    <a:pt x="74" y="0"/>
                  </a:moveTo>
                  <a:lnTo>
                    <a:pt x="7" y="141"/>
                  </a:lnTo>
                  <a:lnTo>
                    <a:pt x="0" y="141"/>
                  </a:lnTo>
                  <a:lnTo>
                    <a:pt x="7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7" name="Freeform 119">
              <a:extLst>
                <a:ext uri="{FF2B5EF4-FFF2-40B4-BE49-F238E27FC236}">
                  <a16:creationId xmlns:a16="http://schemas.microsoft.com/office/drawing/2014/main" xmlns="" id="{00000000-0008-0000-0300-000029010000}"/>
                </a:ext>
              </a:extLst>
            </xdr:cNvPr>
            <xdr:cNvSpPr>
              <a:spLocks/>
            </xdr:cNvSpPr>
          </xdr:nvSpPr>
          <xdr:spPr bwMode="auto">
            <a:xfrm>
              <a:off x="2351" y="1430"/>
              <a:ext cx="74" cy="141"/>
            </a:xfrm>
            <a:custGeom>
              <a:avLst/>
              <a:gdLst>
                <a:gd name="T0" fmla="*/ 10 w 10"/>
                <a:gd name="T1" fmla="*/ 0 h 19"/>
                <a:gd name="T2" fmla="*/ 1 w 10"/>
                <a:gd name="T3" fmla="*/ 19 h 19"/>
                <a:gd name="T4" fmla="*/ 0 w 10"/>
                <a:gd name="T5" fmla="*/ 19 h 19"/>
                <a:gd name="T6" fmla="*/ 10 w 10"/>
                <a:gd name="T7" fmla="*/ 0 h 19"/>
                <a:gd name="T8" fmla="*/ 10 w 10"/>
                <a:gd name="T9" fmla="*/ 0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19">
                  <a:moveTo>
                    <a:pt x="10" y="0"/>
                  </a:moveTo>
                  <a:lnTo>
                    <a:pt x="1" y="19"/>
                  </a:lnTo>
                  <a:lnTo>
                    <a:pt x="0" y="19"/>
                  </a:lnTo>
                  <a:lnTo>
                    <a:pt x="10" y="0"/>
                  </a:lnTo>
                  <a:lnTo>
                    <a:pt x="1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8" name="Freeform 120">
              <a:extLst>
                <a:ext uri="{FF2B5EF4-FFF2-40B4-BE49-F238E27FC236}">
                  <a16:creationId xmlns:a16="http://schemas.microsoft.com/office/drawing/2014/main" xmlns="" id="{00000000-0008-0000-0300-00002A010000}"/>
                </a:ext>
              </a:extLst>
            </xdr:cNvPr>
            <xdr:cNvSpPr>
              <a:spLocks/>
            </xdr:cNvSpPr>
          </xdr:nvSpPr>
          <xdr:spPr bwMode="auto">
            <a:xfrm>
              <a:off x="3085" y="762"/>
              <a:ext cx="348" cy="104"/>
            </a:xfrm>
            <a:custGeom>
              <a:avLst/>
              <a:gdLst>
                <a:gd name="T0" fmla="*/ 348 w 348"/>
                <a:gd name="T1" fmla="*/ 8 h 104"/>
                <a:gd name="T2" fmla="*/ 0 w 348"/>
                <a:gd name="T3" fmla="*/ 104 h 104"/>
                <a:gd name="T4" fmla="*/ 0 w 348"/>
                <a:gd name="T5" fmla="*/ 104 h 104"/>
                <a:gd name="T6" fmla="*/ 348 w 348"/>
                <a:gd name="T7" fmla="*/ 0 h 104"/>
                <a:gd name="T8" fmla="*/ 348 w 348"/>
                <a:gd name="T9" fmla="*/ 8 h 1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8" h="104">
                  <a:moveTo>
                    <a:pt x="348" y="8"/>
                  </a:moveTo>
                  <a:lnTo>
                    <a:pt x="0" y="104"/>
                  </a:lnTo>
                  <a:lnTo>
                    <a:pt x="0" y="104"/>
                  </a:lnTo>
                  <a:lnTo>
                    <a:pt x="348" y="0"/>
                  </a:lnTo>
                  <a:lnTo>
                    <a:pt x="348" y="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299" name="Freeform 121">
              <a:extLst>
                <a:ext uri="{FF2B5EF4-FFF2-40B4-BE49-F238E27FC236}">
                  <a16:creationId xmlns:a16="http://schemas.microsoft.com/office/drawing/2014/main" xmlns="" id="{00000000-0008-0000-0300-00002B010000}"/>
                </a:ext>
              </a:extLst>
            </xdr:cNvPr>
            <xdr:cNvSpPr>
              <a:spLocks/>
            </xdr:cNvSpPr>
          </xdr:nvSpPr>
          <xdr:spPr bwMode="auto">
            <a:xfrm>
              <a:off x="3085" y="762"/>
              <a:ext cx="348" cy="104"/>
            </a:xfrm>
            <a:custGeom>
              <a:avLst/>
              <a:gdLst>
                <a:gd name="T0" fmla="*/ 47 w 47"/>
                <a:gd name="T1" fmla="*/ 1 h 14"/>
                <a:gd name="T2" fmla="*/ 0 w 47"/>
                <a:gd name="T3" fmla="*/ 14 h 14"/>
                <a:gd name="T4" fmla="*/ 0 w 47"/>
                <a:gd name="T5" fmla="*/ 14 h 14"/>
                <a:gd name="T6" fmla="*/ 47 w 47"/>
                <a:gd name="T7" fmla="*/ 0 h 14"/>
                <a:gd name="T8" fmla="*/ 47 w 47"/>
                <a:gd name="T9" fmla="*/ 1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" h="14">
                  <a:moveTo>
                    <a:pt x="47" y="1"/>
                  </a:moveTo>
                  <a:lnTo>
                    <a:pt x="0" y="14"/>
                  </a:lnTo>
                  <a:lnTo>
                    <a:pt x="0" y="14"/>
                  </a:lnTo>
                  <a:lnTo>
                    <a:pt x="47" y="0"/>
                  </a:lnTo>
                  <a:lnTo>
                    <a:pt x="47" y="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0" name="Freeform 122">
              <a:extLst>
                <a:ext uri="{FF2B5EF4-FFF2-40B4-BE49-F238E27FC236}">
                  <a16:creationId xmlns:a16="http://schemas.microsoft.com/office/drawing/2014/main" xmlns="" id="{00000000-0008-0000-0300-00002C010000}"/>
                </a:ext>
              </a:extLst>
            </xdr:cNvPr>
            <xdr:cNvSpPr>
              <a:spLocks/>
            </xdr:cNvSpPr>
          </xdr:nvSpPr>
          <xdr:spPr bwMode="auto">
            <a:xfrm>
              <a:off x="3641" y="718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4 h 52"/>
                <a:gd name="T6" fmla="*/ 44 w 44"/>
                <a:gd name="T7" fmla="*/ 14 h 52"/>
                <a:gd name="T8" fmla="*/ 44 w 44"/>
                <a:gd name="T9" fmla="*/ 14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29 w 44"/>
                <a:gd name="T17" fmla="*/ 7 h 52"/>
                <a:gd name="T18" fmla="*/ 29 w 44"/>
                <a:gd name="T19" fmla="*/ 7 h 52"/>
                <a:gd name="T20" fmla="*/ 22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7 h 52"/>
                <a:gd name="T30" fmla="*/ 7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0 w 44"/>
                <a:gd name="T37" fmla="*/ 7 h 52"/>
                <a:gd name="T38" fmla="*/ 0 w 44"/>
                <a:gd name="T39" fmla="*/ 14 h 52"/>
                <a:gd name="T40" fmla="*/ 0 w 44"/>
                <a:gd name="T41" fmla="*/ 14 h 52"/>
                <a:gd name="T42" fmla="*/ 0 w 44"/>
                <a:gd name="T43" fmla="*/ 14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29 h 52"/>
                <a:gd name="T50" fmla="*/ 0 w 44"/>
                <a:gd name="T51" fmla="*/ 29 h 52"/>
                <a:gd name="T52" fmla="*/ 0 w 44"/>
                <a:gd name="T53" fmla="*/ 29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4 h 52"/>
                <a:gd name="T60" fmla="*/ 0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7 w 44"/>
                <a:gd name="T67" fmla="*/ 52 h 52"/>
                <a:gd name="T68" fmla="*/ 14 w 44"/>
                <a:gd name="T69" fmla="*/ 52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2 w 44"/>
                <a:gd name="T77" fmla="*/ 52 h 52"/>
                <a:gd name="T78" fmla="*/ 29 w 44"/>
                <a:gd name="T79" fmla="*/ 52 h 52"/>
                <a:gd name="T80" fmla="*/ 29 w 44"/>
                <a:gd name="T81" fmla="*/ 52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44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29 h 52"/>
                <a:gd name="T96" fmla="*/ 44 w 44"/>
                <a:gd name="T97" fmla="*/ 29 h 52"/>
                <a:gd name="T98" fmla="*/ 44 w 44"/>
                <a:gd name="T99" fmla="*/ 29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7"/>
                  </a:lnTo>
                  <a:lnTo>
                    <a:pt x="29" y="7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52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1" name="Freeform 123">
              <a:extLst>
                <a:ext uri="{FF2B5EF4-FFF2-40B4-BE49-F238E27FC236}">
                  <a16:creationId xmlns:a16="http://schemas.microsoft.com/office/drawing/2014/main" xmlns="" id="{00000000-0008-0000-0300-00002D010000}"/>
                </a:ext>
              </a:extLst>
            </xdr:cNvPr>
            <xdr:cNvSpPr>
              <a:spLocks/>
            </xdr:cNvSpPr>
          </xdr:nvSpPr>
          <xdr:spPr bwMode="auto">
            <a:xfrm>
              <a:off x="3641" y="718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2" name="Freeform 124">
              <a:extLst>
                <a:ext uri="{FF2B5EF4-FFF2-40B4-BE49-F238E27FC236}">
                  <a16:creationId xmlns:a16="http://schemas.microsoft.com/office/drawing/2014/main" xmlns="" id="{00000000-0008-0000-0300-00002E010000}"/>
                </a:ext>
              </a:extLst>
            </xdr:cNvPr>
            <xdr:cNvSpPr>
              <a:spLocks/>
            </xdr:cNvSpPr>
          </xdr:nvSpPr>
          <xdr:spPr bwMode="auto">
            <a:xfrm>
              <a:off x="3848" y="732"/>
              <a:ext cx="45" cy="52"/>
            </a:xfrm>
            <a:custGeom>
              <a:avLst/>
              <a:gdLst>
                <a:gd name="T0" fmla="*/ 45 w 45"/>
                <a:gd name="T1" fmla="*/ 23 h 52"/>
                <a:gd name="T2" fmla="*/ 45 w 45"/>
                <a:gd name="T3" fmla="*/ 15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8 h 52"/>
                <a:gd name="T10" fmla="*/ 37 w 45"/>
                <a:gd name="T11" fmla="*/ 8 h 52"/>
                <a:gd name="T12" fmla="*/ 37 w 45"/>
                <a:gd name="T13" fmla="*/ 8 h 52"/>
                <a:gd name="T14" fmla="*/ 37 w 45"/>
                <a:gd name="T15" fmla="*/ 0 h 52"/>
                <a:gd name="T16" fmla="*/ 30 w 45"/>
                <a:gd name="T17" fmla="*/ 0 h 52"/>
                <a:gd name="T18" fmla="*/ 30 w 45"/>
                <a:gd name="T19" fmla="*/ 0 h 52"/>
                <a:gd name="T20" fmla="*/ 30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15 w 45"/>
                <a:gd name="T31" fmla="*/ 0 h 52"/>
                <a:gd name="T32" fmla="*/ 7 w 45"/>
                <a:gd name="T33" fmla="*/ 0 h 52"/>
                <a:gd name="T34" fmla="*/ 7 w 45"/>
                <a:gd name="T35" fmla="*/ 8 h 52"/>
                <a:gd name="T36" fmla="*/ 7 w 45"/>
                <a:gd name="T37" fmla="*/ 8 h 52"/>
                <a:gd name="T38" fmla="*/ 0 w 45"/>
                <a:gd name="T39" fmla="*/ 8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15 h 52"/>
                <a:gd name="T46" fmla="*/ 0 w 45"/>
                <a:gd name="T47" fmla="*/ 23 h 52"/>
                <a:gd name="T48" fmla="*/ 0 w 45"/>
                <a:gd name="T49" fmla="*/ 23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0 h 52"/>
                <a:gd name="T56" fmla="*/ 0 w 45"/>
                <a:gd name="T57" fmla="*/ 38 h 52"/>
                <a:gd name="T58" fmla="*/ 0 w 45"/>
                <a:gd name="T59" fmla="*/ 38 h 52"/>
                <a:gd name="T60" fmla="*/ 7 w 45"/>
                <a:gd name="T61" fmla="*/ 38 h 52"/>
                <a:gd name="T62" fmla="*/ 7 w 45"/>
                <a:gd name="T63" fmla="*/ 45 h 52"/>
                <a:gd name="T64" fmla="*/ 7 w 45"/>
                <a:gd name="T65" fmla="*/ 45 h 52"/>
                <a:gd name="T66" fmla="*/ 15 w 45"/>
                <a:gd name="T67" fmla="*/ 45 h 52"/>
                <a:gd name="T68" fmla="*/ 15 w 45"/>
                <a:gd name="T69" fmla="*/ 45 h 52"/>
                <a:gd name="T70" fmla="*/ 15 w 45"/>
                <a:gd name="T71" fmla="*/ 45 h 52"/>
                <a:gd name="T72" fmla="*/ 22 w 45"/>
                <a:gd name="T73" fmla="*/ 52 h 52"/>
                <a:gd name="T74" fmla="*/ 22 w 45"/>
                <a:gd name="T75" fmla="*/ 52 h 52"/>
                <a:gd name="T76" fmla="*/ 30 w 45"/>
                <a:gd name="T77" fmla="*/ 45 h 52"/>
                <a:gd name="T78" fmla="*/ 30 w 45"/>
                <a:gd name="T79" fmla="*/ 45 h 52"/>
                <a:gd name="T80" fmla="*/ 30 w 45"/>
                <a:gd name="T81" fmla="*/ 45 h 52"/>
                <a:gd name="T82" fmla="*/ 37 w 45"/>
                <a:gd name="T83" fmla="*/ 45 h 52"/>
                <a:gd name="T84" fmla="*/ 37 w 45"/>
                <a:gd name="T85" fmla="*/ 45 h 52"/>
                <a:gd name="T86" fmla="*/ 37 w 45"/>
                <a:gd name="T87" fmla="*/ 38 h 52"/>
                <a:gd name="T88" fmla="*/ 45 w 45"/>
                <a:gd name="T89" fmla="*/ 38 h 52"/>
                <a:gd name="T90" fmla="*/ 45 w 45"/>
                <a:gd name="T91" fmla="*/ 38 h 52"/>
                <a:gd name="T92" fmla="*/ 45 w 45"/>
                <a:gd name="T93" fmla="*/ 30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3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7" y="38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8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3" name="Freeform 125">
              <a:extLst>
                <a:ext uri="{FF2B5EF4-FFF2-40B4-BE49-F238E27FC236}">
                  <a16:creationId xmlns:a16="http://schemas.microsoft.com/office/drawing/2014/main" xmlns="" id="{00000000-0008-0000-0300-00002F010000}"/>
                </a:ext>
              </a:extLst>
            </xdr:cNvPr>
            <xdr:cNvSpPr>
              <a:spLocks/>
            </xdr:cNvSpPr>
          </xdr:nvSpPr>
          <xdr:spPr bwMode="auto">
            <a:xfrm>
              <a:off x="3848" y="732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5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6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6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5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4" name="Freeform 126">
              <a:extLst>
                <a:ext uri="{FF2B5EF4-FFF2-40B4-BE49-F238E27FC236}">
                  <a16:creationId xmlns:a16="http://schemas.microsoft.com/office/drawing/2014/main" xmlns="" id="{00000000-0008-0000-0300-000030010000}"/>
                </a:ext>
              </a:extLst>
            </xdr:cNvPr>
            <xdr:cNvSpPr>
              <a:spLocks/>
            </xdr:cNvSpPr>
          </xdr:nvSpPr>
          <xdr:spPr bwMode="auto">
            <a:xfrm>
              <a:off x="4041" y="777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52 w 52"/>
                <a:gd name="T5" fmla="*/ 15 h 44"/>
                <a:gd name="T6" fmla="*/ 52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15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7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30 h 44"/>
                <a:gd name="T54" fmla="*/ 7 w 52"/>
                <a:gd name="T55" fmla="*/ 30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15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52 w 52"/>
                <a:gd name="T91" fmla="*/ 37 h 44"/>
                <a:gd name="T92" fmla="*/ 52 w 52"/>
                <a:gd name="T93" fmla="*/ 30 h 44"/>
                <a:gd name="T94" fmla="*/ 52 w 52"/>
                <a:gd name="T95" fmla="*/ 30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7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5" name="Freeform 127">
              <a:extLst>
                <a:ext uri="{FF2B5EF4-FFF2-40B4-BE49-F238E27FC236}">
                  <a16:creationId xmlns:a16="http://schemas.microsoft.com/office/drawing/2014/main" xmlns="" id="{00000000-0008-0000-0300-000031010000}"/>
                </a:ext>
              </a:extLst>
            </xdr:cNvPr>
            <xdr:cNvSpPr>
              <a:spLocks/>
            </xdr:cNvSpPr>
          </xdr:nvSpPr>
          <xdr:spPr bwMode="auto">
            <a:xfrm>
              <a:off x="4041" y="777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6" name="Freeform 128">
              <a:extLst>
                <a:ext uri="{FF2B5EF4-FFF2-40B4-BE49-F238E27FC236}">
                  <a16:creationId xmlns:a16="http://schemas.microsoft.com/office/drawing/2014/main" xmlns="" id="{00000000-0008-0000-0300-000032010000}"/>
                </a:ext>
              </a:extLst>
            </xdr:cNvPr>
            <xdr:cNvSpPr>
              <a:spLocks/>
            </xdr:cNvSpPr>
          </xdr:nvSpPr>
          <xdr:spPr bwMode="auto">
            <a:xfrm>
              <a:off x="4241" y="851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15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8 h 52"/>
                <a:gd name="T10" fmla="*/ 37 w 44"/>
                <a:gd name="T11" fmla="*/ 8 h 52"/>
                <a:gd name="T12" fmla="*/ 37 w 44"/>
                <a:gd name="T13" fmla="*/ 8 h 52"/>
                <a:gd name="T14" fmla="*/ 37 w 44"/>
                <a:gd name="T15" fmla="*/ 8 h 52"/>
                <a:gd name="T16" fmla="*/ 29 w 44"/>
                <a:gd name="T17" fmla="*/ 0 h 52"/>
                <a:gd name="T18" fmla="*/ 29 w 44"/>
                <a:gd name="T19" fmla="*/ 0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5 w 44"/>
                <a:gd name="T27" fmla="*/ 0 h 52"/>
                <a:gd name="T28" fmla="*/ 15 w 44"/>
                <a:gd name="T29" fmla="*/ 0 h 52"/>
                <a:gd name="T30" fmla="*/ 15 w 44"/>
                <a:gd name="T31" fmla="*/ 0 h 52"/>
                <a:gd name="T32" fmla="*/ 7 w 44"/>
                <a:gd name="T33" fmla="*/ 8 h 52"/>
                <a:gd name="T34" fmla="*/ 7 w 44"/>
                <a:gd name="T35" fmla="*/ 8 h 52"/>
                <a:gd name="T36" fmla="*/ 7 w 44"/>
                <a:gd name="T37" fmla="*/ 8 h 52"/>
                <a:gd name="T38" fmla="*/ 0 w 44"/>
                <a:gd name="T39" fmla="*/ 8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15 h 52"/>
                <a:gd name="T46" fmla="*/ 0 w 44"/>
                <a:gd name="T47" fmla="*/ 22 h 52"/>
                <a:gd name="T48" fmla="*/ 0 w 44"/>
                <a:gd name="T49" fmla="*/ 22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37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5 w 44"/>
                <a:gd name="T67" fmla="*/ 45 h 52"/>
                <a:gd name="T68" fmla="*/ 15 w 44"/>
                <a:gd name="T69" fmla="*/ 45 h 52"/>
                <a:gd name="T70" fmla="*/ 15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45 h 52"/>
                <a:gd name="T80" fmla="*/ 29 w 44"/>
                <a:gd name="T81" fmla="*/ 45 h 52"/>
                <a:gd name="T82" fmla="*/ 37 w 44"/>
                <a:gd name="T83" fmla="*/ 45 h 52"/>
                <a:gd name="T84" fmla="*/ 37 w 44"/>
                <a:gd name="T85" fmla="*/ 45 h 52"/>
                <a:gd name="T86" fmla="*/ 37 w 44"/>
                <a:gd name="T87" fmla="*/ 45 h 52"/>
                <a:gd name="T88" fmla="*/ 44 w 44"/>
                <a:gd name="T89" fmla="*/ 37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7" name="Freeform 129">
              <a:extLst>
                <a:ext uri="{FF2B5EF4-FFF2-40B4-BE49-F238E27FC236}">
                  <a16:creationId xmlns:a16="http://schemas.microsoft.com/office/drawing/2014/main" xmlns="" id="{00000000-0008-0000-0300-000033010000}"/>
                </a:ext>
              </a:extLst>
            </xdr:cNvPr>
            <xdr:cNvSpPr>
              <a:spLocks/>
            </xdr:cNvSpPr>
          </xdr:nvSpPr>
          <xdr:spPr bwMode="auto">
            <a:xfrm>
              <a:off x="4241" y="851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8" name="Freeform 130">
              <a:extLst>
                <a:ext uri="{FF2B5EF4-FFF2-40B4-BE49-F238E27FC236}">
                  <a16:creationId xmlns:a16="http://schemas.microsoft.com/office/drawing/2014/main" xmlns="" id="{00000000-0008-0000-0300-000034010000}"/>
                </a:ext>
              </a:extLst>
            </xdr:cNvPr>
            <xdr:cNvSpPr>
              <a:spLocks/>
            </xdr:cNvSpPr>
          </xdr:nvSpPr>
          <xdr:spPr bwMode="auto">
            <a:xfrm>
              <a:off x="4426" y="948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4 h 52"/>
                <a:gd name="T6" fmla="*/ 45 w 45"/>
                <a:gd name="T7" fmla="*/ 14 h 52"/>
                <a:gd name="T8" fmla="*/ 45 w 45"/>
                <a:gd name="T9" fmla="*/ 14 h 52"/>
                <a:gd name="T10" fmla="*/ 45 w 45"/>
                <a:gd name="T11" fmla="*/ 7 h 52"/>
                <a:gd name="T12" fmla="*/ 37 w 45"/>
                <a:gd name="T13" fmla="*/ 7 h 52"/>
                <a:gd name="T14" fmla="*/ 37 w 45"/>
                <a:gd name="T15" fmla="*/ 7 h 52"/>
                <a:gd name="T16" fmla="*/ 37 w 45"/>
                <a:gd name="T17" fmla="*/ 7 h 52"/>
                <a:gd name="T18" fmla="*/ 30 w 45"/>
                <a:gd name="T19" fmla="*/ 0 h 52"/>
                <a:gd name="T20" fmla="*/ 30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22 w 45"/>
                <a:gd name="T27" fmla="*/ 0 h 52"/>
                <a:gd name="T28" fmla="*/ 15 w 45"/>
                <a:gd name="T29" fmla="*/ 0 h 52"/>
                <a:gd name="T30" fmla="*/ 15 w 45"/>
                <a:gd name="T31" fmla="*/ 7 h 52"/>
                <a:gd name="T32" fmla="*/ 7 w 45"/>
                <a:gd name="T33" fmla="*/ 7 h 52"/>
                <a:gd name="T34" fmla="*/ 7 w 45"/>
                <a:gd name="T35" fmla="*/ 7 h 52"/>
                <a:gd name="T36" fmla="*/ 7 w 45"/>
                <a:gd name="T37" fmla="*/ 7 h 52"/>
                <a:gd name="T38" fmla="*/ 0 w 45"/>
                <a:gd name="T39" fmla="*/ 14 h 52"/>
                <a:gd name="T40" fmla="*/ 0 w 45"/>
                <a:gd name="T41" fmla="*/ 14 h 52"/>
                <a:gd name="T42" fmla="*/ 0 w 45"/>
                <a:gd name="T43" fmla="*/ 14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29 h 52"/>
                <a:gd name="T50" fmla="*/ 0 w 45"/>
                <a:gd name="T51" fmla="*/ 29 h 52"/>
                <a:gd name="T52" fmla="*/ 0 w 45"/>
                <a:gd name="T53" fmla="*/ 29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37 h 52"/>
                <a:gd name="T60" fmla="*/ 7 w 45"/>
                <a:gd name="T61" fmla="*/ 44 h 52"/>
                <a:gd name="T62" fmla="*/ 7 w 45"/>
                <a:gd name="T63" fmla="*/ 44 h 52"/>
                <a:gd name="T64" fmla="*/ 7 w 45"/>
                <a:gd name="T65" fmla="*/ 44 h 52"/>
                <a:gd name="T66" fmla="*/ 15 w 45"/>
                <a:gd name="T67" fmla="*/ 44 h 52"/>
                <a:gd name="T68" fmla="*/ 15 w 45"/>
                <a:gd name="T69" fmla="*/ 52 h 52"/>
                <a:gd name="T70" fmla="*/ 22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30 w 45"/>
                <a:gd name="T77" fmla="*/ 52 h 52"/>
                <a:gd name="T78" fmla="*/ 30 w 45"/>
                <a:gd name="T79" fmla="*/ 52 h 52"/>
                <a:gd name="T80" fmla="*/ 37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45 w 45"/>
                <a:gd name="T87" fmla="*/ 44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29 h 52"/>
                <a:gd name="T96" fmla="*/ 45 w 45"/>
                <a:gd name="T97" fmla="*/ 29 h 52"/>
                <a:gd name="T98" fmla="*/ 45 w 45"/>
                <a:gd name="T99" fmla="*/ 29 h 52"/>
                <a:gd name="T100" fmla="*/ 45 w 45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4"/>
                  </a:lnTo>
                  <a:lnTo>
                    <a:pt x="45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09" name="Freeform 131">
              <a:extLst>
                <a:ext uri="{FF2B5EF4-FFF2-40B4-BE49-F238E27FC236}">
                  <a16:creationId xmlns:a16="http://schemas.microsoft.com/office/drawing/2014/main" xmlns="" id="{00000000-0008-0000-0300-000035010000}"/>
                </a:ext>
              </a:extLst>
            </xdr:cNvPr>
            <xdr:cNvSpPr>
              <a:spLocks/>
            </xdr:cNvSpPr>
          </xdr:nvSpPr>
          <xdr:spPr bwMode="auto">
            <a:xfrm>
              <a:off x="4426" y="948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0" name="Freeform 132">
              <a:extLst>
                <a:ext uri="{FF2B5EF4-FFF2-40B4-BE49-F238E27FC236}">
                  <a16:creationId xmlns:a16="http://schemas.microsoft.com/office/drawing/2014/main" xmlns="" id="{00000000-0008-0000-0300-000036010000}"/>
                </a:ext>
              </a:extLst>
            </xdr:cNvPr>
            <xdr:cNvSpPr>
              <a:spLocks/>
            </xdr:cNvSpPr>
          </xdr:nvSpPr>
          <xdr:spPr bwMode="auto">
            <a:xfrm>
              <a:off x="4582" y="1066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52 w 52"/>
                <a:gd name="T3" fmla="*/ 23 h 52"/>
                <a:gd name="T4" fmla="*/ 52 w 52"/>
                <a:gd name="T5" fmla="*/ 23 h 52"/>
                <a:gd name="T6" fmla="*/ 52 w 52"/>
                <a:gd name="T7" fmla="*/ 15 h 52"/>
                <a:gd name="T8" fmla="*/ 44 w 52"/>
                <a:gd name="T9" fmla="*/ 15 h 52"/>
                <a:gd name="T10" fmla="*/ 44 w 52"/>
                <a:gd name="T11" fmla="*/ 15 h 52"/>
                <a:gd name="T12" fmla="*/ 44 w 52"/>
                <a:gd name="T13" fmla="*/ 8 h 52"/>
                <a:gd name="T14" fmla="*/ 44 w 52"/>
                <a:gd name="T15" fmla="*/ 8 h 52"/>
                <a:gd name="T16" fmla="*/ 37 w 52"/>
                <a:gd name="T17" fmla="*/ 8 h 52"/>
                <a:gd name="T18" fmla="*/ 37 w 52"/>
                <a:gd name="T19" fmla="*/ 8 h 52"/>
                <a:gd name="T20" fmla="*/ 29 w 52"/>
                <a:gd name="T21" fmla="*/ 8 h 52"/>
                <a:gd name="T22" fmla="*/ 29 w 52"/>
                <a:gd name="T23" fmla="*/ 0 h 52"/>
                <a:gd name="T24" fmla="*/ 29 w 52"/>
                <a:gd name="T25" fmla="*/ 0 h 52"/>
                <a:gd name="T26" fmla="*/ 22 w 52"/>
                <a:gd name="T27" fmla="*/ 8 h 52"/>
                <a:gd name="T28" fmla="*/ 22 w 52"/>
                <a:gd name="T29" fmla="*/ 8 h 52"/>
                <a:gd name="T30" fmla="*/ 15 w 52"/>
                <a:gd name="T31" fmla="*/ 8 h 52"/>
                <a:gd name="T32" fmla="*/ 15 w 52"/>
                <a:gd name="T33" fmla="*/ 8 h 52"/>
                <a:gd name="T34" fmla="*/ 15 w 52"/>
                <a:gd name="T35" fmla="*/ 8 h 52"/>
                <a:gd name="T36" fmla="*/ 7 w 52"/>
                <a:gd name="T37" fmla="*/ 15 h 52"/>
                <a:gd name="T38" fmla="*/ 7 w 52"/>
                <a:gd name="T39" fmla="*/ 15 h 52"/>
                <a:gd name="T40" fmla="*/ 7 w 52"/>
                <a:gd name="T41" fmla="*/ 15 h 52"/>
                <a:gd name="T42" fmla="*/ 7 w 52"/>
                <a:gd name="T43" fmla="*/ 23 h 52"/>
                <a:gd name="T44" fmla="*/ 7 w 52"/>
                <a:gd name="T45" fmla="*/ 23 h 52"/>
                <a:gd name="T46" fmla="*/ 0 w 52"/>
                <a:gd name="T47" fmla="*/ 23 h 52"/>
                <a:gd name="T48" fmla="*/ 0 w 52"/>
                <a:gd name="T49" fmla="*/ 30 h 52"/>
                <a:gd name="T50" fmla="*/ 0 w 52"/>
                <a:gd name="T51" fmla="*/ 30 h 52"/>
                <a:gd name="T52" fmla="*/ 7 w 52"/>
                <a:gd name="T53" fmla="*/ 37 h 52"/>
                <a:gd name="T54" fmla="*/ 7 w 52"/>
                <a:gd name="T55" fmla="*/ 37 h 52"/>
                <a:gd name="T56" fmla="*/ 7 w 52"/>
                <a:gd name="T57" fmla="*/ 37 h 52"/>
                <a:gd name="T58" fmla="*/ 7 w 52"/>
                <a:gd name="T59" fmla="*/ 45 h 52"/>
                <a:gd name="T60" fmla="*/ 7 w 52"/>
                <a:gd name="T61" fmla="*/ 45 h 52"/>
                <a:gd name="T62" fmla="*/ 15 w 52"/>
                <a:gd name="T63" fmla="*/ 45 h 52"/>
                <a:gd name="T64" fmla="*/ 15 w 52"/>
                <a:gd name="T65" fmla="*/ 52 h 52"/>
                <a:gd name="T66" fmla="*/ 15 w 52"/>
                <a:gd name="T67" fmla="*/ 52 h 52"/>
                <a:gd name="T68" fmla="*/ 22 w 52"/>
                <a:gd name="T69" fmla="*/ 52 h 52"/>
                <a:gd name="T70" fmla="*/ 22 w 52"/>
                <a:gd name="T71" fmla="*/ 52 h 52"/>
                <a:gd name="T72" fmla="*/ 29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44 w 52"/>
                <a:gd name="T83" fmla="*/ 52 h 52"/>
                <a:gd name="T84" fmla="*/ 44 w 52"/>
                <a:gd name="T85" fmla="*/ 45 h 52"/>
                <a:gd name="T86" fmla="*/ 44 w 52"/>
                <a:gd name="T87" fmla="*/ 45 h 52"/>
                <a:gd name="T88" fmla="*/ 44 w 52"/>
                <a:gd name="T89" fmla="*/ 45 h 52"/>
                <a:gd name="T90" fmla="*/ 52 w 52"/>
                <a:gd name="T91" fmla="*/ 37 h 52"/>
                <a:gd name="T92" fmla="*/ 52 w 52"/>
                <a:gd name="T93" fmla="*/ 37 h 52"/>
                <a:gd name="T94" fmla="*/ 52 w 52"/>
                <a:gd name="T95" fmla="*/ 37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52" y="23"/>
                  </a:lnTo>
                  <a:lnTo>
                    <a:pt x="52" y="23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29" y="8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8"/>
                  </a:lnTo>
                  <a:lnTo>
                    <a:pt x="22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23"/>
                  </a:lnTo>
                  <a:lnTo>
                    <a:pt x="7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44" y="52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1" name="Freeform 133">
              <a:extLst>
                <a:ext uri="{FF2B5EF4-FFF2-40B4-BE49-F238E27FC236}">
                  <a16:creationId xmlns:a16="http://schemas.microsoft.com/office/drawing/2014/main" xmlns="" id="{00000000-0008-0000-0300-000037010000}"/>
                </a:ext>
              </a:extLst>
            </xdr:cNvPr>
            <xdr:cNvSpPr>
              <a:spLocks/>
            </xdr:cNvSpPr>
          </xdr:nvSpPr>
          <xdr:spPr bwMode="auto">
            <a:xfrm>
              <a:off x="4582" y="106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3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2 h 7"/>
                <a:gd name="T12" fmla="*/ 6 w 7"/>
                <a:gd name="T13" fmla="*/ 1 h 7"/>
                <a:gd name="T14" fmla="*/ 6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1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1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2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3 h 7"/>
                <a:gd name="T44" fmla="*/ 1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1 w 7"/>
                <a:gd name="T53" fmla="*/ 5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7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6 w 7"/>
                <a:gd name="T83" fmla="*/ 7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2" name="Freeform 134">
              <a:extLst>
                <a:ext uri="{FF2B5EF4-FFF2-40B4-BE49-F238E27FC236}">
                  <a16:creationId xmlns:a16="http://schemas.microsoft.com/office/drawing/2014/main" xmlns="" id="{00000000-0008-0000-0300-000038010000}"/>
                </a:ext>
              </a:extLst>
            </xdr:cNvPr>
            <xdr:cNvSpPr>
              <a:spLocks/>
            </xdr:cNvSpPr>
          </xdr:nvSpPr>
          <xdr:spPr bwMode="auto">
            <a:xfrm>
              <a:off x="4737" y="1222"/>
              <a:ext cx="45" cy="45"/>
            </a:xfrm>
            <a:custGeom>
              <a:avLst/>
              <a:gdLst>
                <a:gd name="T0" fmla="*/ 45 w 45"/>
                <a:gd name="T1" fmla="*/ 22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8 h 45"/>
                <a:gd name="T8" fmla="*/ 45 w 45"/>
                <a:gd name="T9" fmla="*/ 8 h 45"/>
                <a:gd name="T10" fmla="*/ 37 w 45"/>
                <a:gd name="T11" fmla="*/ 8 h 45"/>
                <a:gd name="T12" fmla="*/ 37 w 45"/>
                <a:gd name="T13" fmla="*/ 0 h 45"/>
                <a:gd name="T14" fmla="*/ 37 w 45"/>
                <a:gd name="T15" fmla="*/ 0 h 45"/>
                <a:gd name="T16" fmla="*/ 30 w 45"/>
                <a:gd name="T17" fmla="*/ 0 h 45"/>
                <a:gd name="T18" fmla="*/ 30 w 45"/>
                <a:gd name="T19" fmla="*/ 0 h 45"/>
                <a:gd name="T20" fmla="*/ 30 w 45"/>
                <a:gd name="T21" fmla="*/ 0 h 45"/>
                <a:gd name="T22" fmla="*/ 23 w 45"/>
                <a:gd name="T23" fmla="*/ 0 h 45"/>
                <a:gd name="T24" fmla="*/ 23 w 45"/>
                <a:gd name="T25" fmla="*/ 0 h 45"/>
                <a:gd name="T26" fmla="*/ 15 w 45"/>
                <a:gd name="T27" fmla="*/ 0 h 45"/>
                <a:gd name="T28" fmla="*/ 15 w 45"/>
                <a:gd name="T29" fmla="*/ 0 h 45"/>
                <a:gd name="T30" fmla="*/ 15 w 45"/>
                <a:gd name="T31" fmla="*/ 0 h 45"/>
                <a:gd name="T32" fmla="*/ 8 w 45"/>
                <a:gd name="T33" fmla="*/ 0 h 45"/>
                <a:gd name="T34" fmla="*/ 8 w 45"/>
                <a:gd name="T35" fmla="*/ 0 h 45"/>
                <a:gd name="T36" fmla="*/ 8 w 45"/>
                <a:gd name="T37" fmla="*/ 8 h 45"/>
                <a:gd name="T38" fmla="*/ 0 w 45"/>
                <a:gd name="T39" fmla="*/ 8 h 45"/>
                <a:gd name="T40" fmla="*/ 0 w 45"/>
                <a:gd name="T41" fmla="*/ 8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22 h 45"/>
                <a:gd name="T48" fmla="*/ 0 w 45"/>
                <a:gd name="T49" fmla="*/ 22 h 45"/>
                <a:gd name="T50" fmla="*/ 0 w 45"/>
                <a:gd name="T51" fmla="*/ 22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7 h 45"/>
                <a:gd name="T58" fmla="*/ 0 w 45"/>
                <a:gd name="T59" fmla="*/ 37 h 45"/>
                <a:gd name="T60" fmla="*/ 8 w 45"/>
                <a:gd name="T61" fmla="*/ 37 h 45"/>
                <a:gd name="T62" fmla="*/ 8 w 45"/>
                <a:gd name="T63" fmla="*/ 45 h 45"/>
                <a:gd name="T64" fmla="*/ 8 w 45"/>
                <a:gd name="T65" fmla="*/ 45 h 45"/>
                <a:gd name="T66" fmla="*/ 15 w 45"/>
                <a:gd name="T67" fmla="*/ 45 h 45"/>
                <a:gd name="T68" fmla="*/ 15 w 45"/>
                <a:gd name="T69" fmla="*/ 45 h 45"/>
                <a:gd name="T70" fmla="*/ 15 w 45"/>
                <a:gd name="T71" fmla="*/ 45 h 45"/>
                <a:gd name="T72" fmla="*/ 23 w 45"/>
                <a:gd name="T73" fmla="*/ 45 h 45"/>
                <a:gd name="T74" fmla="*/ 23 w 45"/>
                <a:gd name="T75" fmla="*/ 45 h 45"/>
                <a:gd name="T76" fmla="*/ 30 w 45"/>
                <a:gd name="T77" fmla="*/ 45 h 45"/>
                <a:gd name="T78" fmla="*/ 30 w 45"/>
                <a:gd name="T79" fmla="*/ 45 h 45"/>
                <a:gd name="T80" fmla="*/ 30 w 45"/>
                <a:gd name="T81" fmla="*/ 45 h 45"/>
                <a:gd name="T82" fmla="*/ 37 w 45"/>
                <a:gd name="T83" fmla="*/ 45 h 45"/>
                <a:gd name="T84" fmla="*/ 37 w 45"/>
                <a:gd name="T85" fmla="*/ 45 h 45"/>
                <a:gd name="T86" fmla="*/ 37 w 45"/>
                <a:gd name="T87" fmla="*/ 37 h 45"/>
                <a:gd name="T88" fmla="*/ 45 w 45"/>
                <a:gd name="T89" fmla="*/ 37 h 45"/>
                <a:gd name="T90" fmla="*/ 45 w 45"/>
                <a:gd name="T91" fmla="*/ 37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22 h 45"/>
                <a:gd name="T98" fmla="*/ 45 w 45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5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3" name="Freeform 135">
              <a:extLst>
                <a:ext uri="{FF2B5EF4-FFF2-40B4-BE49-F238E27FC236}">
                  <a16:creationId xmlns:a16="http://schemas.microsoft.com/office/drawing/2014/main" xmlns="" id="{00000000-0008-0000-0300-000039010000}"/>
                </a:ext>
              </a:extLst>
            </xdr:cNvPr>
            <xdr:cNvSpPr>
              <a:spLocks/>
            </xdr:cNvSpPr>
          </xdr:nvSpPr>
          <xdr:spPr bwMode="auto">
            <a:xfrm>
              <a:off x="4737" y="1222"/>
              <a:ext cx="45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4" name="Freeform 136">
              <a:extLst>
                <a:ext uri="{FF2B5EF4-FFF2-40B4-BE49-F238E27FC236}">
                  <a16:creationId xmlns:a16="http://schemas.microsoft.com/office/drawing/2014/main" xmlns="" id="{00000000-0008-0000-0300-00003A010000}"/>
                </a:ext>
              </a:extLst>
            </xdr:cNvPr>
            <xdr:cNvSpPr>
              <a:spLocks/>
            </xdr:cNvSpPr>
          </xdr:nvSpPr>
          <xdr:spPr bwMode="auto">
            <a:xfrm>
              <a:off x="4863" y="1385"/>
              <a:ext cx="45" cy="45"/>
            </a:xfrm>
            <a:custGeom>
              <a:avLst/>
              <a:gdLst>
                <a:gd name="T0" fmla="*/ 45 w 45"/>
                <a:gd name="T1" fmla="*/ 23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8 h 45"/>
                <a:gd name="T8" fmla="*/ 45 w 45"/>
                <a:gd name="T9" fmla="*/ 8 h 45"/>
                <a:gd name="T10" fmla="*/ 37 w 45"/>
                <a:gd name="T11" fmla="*/ 8 h 45"/>
                <a:gd name="T12" fmla="*/ 37 w 45"/>
                <a:gd name="T13" fmla="*/ 0 h 45"/>
                <a:gd name="T14" fmla="*/ 37 w 45"/>
                <a:gd name="T15" fmla="*/ 0 h 45"/>
                <a:gd name="T16" fmla="*/ 30 w 45"/>
                <a:gd name="T17" fmla="*/ 0 h 45"/>
                <a:gd name="T18" fmla="*/ 30 w 45"/>
                <a:gd name="T19" fmla="*/ 0 h 45"/>
                <a:gd name="T20" fmla="*/ 30 w 45"/>
                <a:gd name="T21" fmla="*/ 0 h 45"/>
                <a:gd name="T22" fmla="*/ 23 w 45"/>
                <a:gd name="T23" fmla="*/ 0 h 45"/>
                <a:gd name="T24" fmla="*/ 23 w 45"/>
                <a:gd name="T25" fmla="*/ 0 h 45"/>
                <a:gd name="T26" fmla="*/ 15 w 45"/>
                <a:gd name="T27" fmla="*/ 0 h 45"/>
                <a:gd name="T28" fmla="*/ 15 w 45"/>
                <a:gd name="T29" fmla="*/ 0 h 45"/>
                <a:gd name="T30" fmla="*/ 15 w 45"/>
                <a:gd name="T31" fmla="*/ 0 h 45"/>
                <a:gd name="T32" fmla="*/ 8 w 45"/>
                <a:gd name="T33" fmla="*/ 0 h 45"/>
                <a:gd name="T34" fmla="*/ 8 w 45"/>
                <a:gd name="T35" fmla="*/ 0 h 45"/>
                <a:gd name="T36" fmla="*/ 8 w 45"/>
                <a:gd name="T37" fmla="*/ 8 h 45"/>
                <a:gd name="T38" fmla="*/ 0 w 45"/>
                <a:gd name="T39" fmla="*/ 8 h 45"/>
                <a:gd name="T40" fmla="*/ 0 w 45"/>
                <a:gd name="T41" fmla="*/ 8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23 h 45"/>
                <a:gd name="T48" fmla="*/ 0 w 45"/>
                <a:gd name="T49" fmla="*/ 23 h 45"/>
                <a:gd name="T50" fmla="*/ 0 w 45"/>
                <a:gd name="T51" fmla="*/ 23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7 h 45"/>
                <a:gd name="T58" fmla="*/ 0 w 45"/>
                <a:gd name="T59" fmla="*/ 37 h 45"/>
                <a:gd name="T60" fmla="*/ 8 w 45"/>
                <a:gd name="T61" fmla="*/ 37 h 45"/>
                <a:gd name="T62" fmla="*/ 8 w 45"/>
                <a:gd name="T63" fmla="*/ 37 h 45"/>
                <a:gd name="T64" fmla="*/ 8 w 45"/>
                <a:gd name="T65" fmla="*/ 45 h 45"/>
                <a:gd name="T66" fmla="*/ 15 w 45"/>
                <a:gd name="T67" fmla="*/ 45 h 45"/>
                <a:gd name="T68" fmla="*/ 15 w 45"/>
                <a:gd name="T69" fmla="*/ 45 h 45"/>
                <a:gd name="T70" fmla="*/ 15 w 45"/>
                <a:gd name="T71" fmla="*/ 45 h 45"/>
                <a:gd name="T72" fmla="*/ 23 w 45"/>
                <a:gd name="T73" fmla="*/ 45 h 45"/>
                <a:gd name="T74" fmla="*/ 23 w 45"/>
                <a:gd name="T75" fmla="*/ 45 h 45"/>
                <a:gd name="T76" fmla="*/ 30 w 45"/>
                <a:gd name="T77" fmla="*/ 45 h 45"/>
                <a:gd name="T78" fmla="*/ 30 w 45"/>
                <a:gd name="T79" fmla="*/ 45 h 45"/>
                <a:gd name="T80" fmla="*/ 30 w 45"/>
                <a:gd name="T81" fmla="*/ 45 h 45"/>
                <a:gd name="T82" fmla="*/ 37 w 45"/>
                <a:gd name="T83" fmla="*/ 45 h 45"/>
                <a:gd name="T84" fmla="*/ 37 w 45"/>
                <a:gd name="T85" fmla="*/ 37 h 45"/>
                <a:gd name="T86" fmla="*/ 37 w 45"/>
                <a:gd name="T87" fmla="*/ 37 h 45"/>
                <a:gd name="T88" fmla="*/ 45 w 45"/>
                <a:gd name="T89" fmla="*/ 37 h 45"/>
                <a:gd name="T90" fmla="*/ 45 w 45"/>
                <a:gd name="T91" fmla="*/ 37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23 h 45"/>
                <a:gd name="T98" fmla="*/ 45 w 45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5">
                  <a:moveTo>
                    <a:pt x="45" y="23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37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5" name="Freeform 137">
              <a:extLst>
                <a:ext uri="{FF2B5EF4-FFF2-40B4-BE49-F238E27FC236}">
                  <a16:creationId xmlns:a16="http://schemas.microsoft.com/office/drawing/2014/main" xmlns="" id="{00000000-0008-0000-0300-00003B010000}"/>
                </a:ext>
              </a:extLst>
            </xdr:cNvPr>
            <xdr:cNvSpPr>
              <a:spLocks/>
            </xdr:cNvSpPr>
          </xdr:nvSpPr>
          <xdr:spPr bwMode="auto">
            <a:xfrm>
              <a:off x="4863" y="1385"/>
              <a:ext cx="45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6" name="Freeform 138">
              <a:extLst>
                <a:ext uri="{FF2B5EF4-FFF2-40B4-BE49-F238E27FC236}">
                  <a16:creationId xmlns:a16="http://schemas.microsoft.com/office/drawing/2014/main" xmlns="" id="{00000000-0008-0000-0300-00003C010000}"/>
                </a:ext>
              </a:extLst>
            </xdr:cNvPr>
            <xdr:cNvSpPr>
              <a:spLocks/>
            </xdr:cNvSpPr>
          </xdr:nvSpPr>
          <xdr:spPr bwMode="auto">
            <a:xfrm>
              <a:off x="4952" y="1571"/>
              <a:ext cx="52" cy="44"/>
            </a:xfrm>
            <a:custGeom>
              <a:avLst/>
              <a:gdLst>
                <a:gd name="T0" fmla="*/ 52 w 52"/>
                <a:gd name="T1" fmla="*/ 15 h 44"/>
                <a:gd name="T2" fmla="*/ 52 w 52"/>
                <a:gd name="T3" fmla="*/ 15 h 44"/>
                <a:gd name="T4" fmla="*/ 52 w 52"/>
                <a:gd name="T5" fmla="*/ 15 h 44"/>
                <a:gd name="T6" fmla="*/ 52 w 52"/>
                <a:gd name="T7" fmla="*/ 7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15 w 52"/>
                <a:gd name="T35" fmla="*/ 0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7 h 44"/>
                <a:gd name="T42" fmla="*/ 8 w 52"/>
                <a:gd name="T43" fmla="*/ 15 h 44"/>
                <a:gd name="T44" fmla="*/ 0 w 52"/>
                <a:gd name="T45" fmla="*/ 15 h 44"/>
                <a:gd name="T46" fmla="*/ 0 w 52"/>
                <a:gd name="T47" fmla="*/ 15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8 w 52"/>
                <a:gd name="T55" fmla="*/ 29 h 44"/>
                <a:gd name="T56" fmla="*/ 8 w 52"/>
                <a:gd name="T57" fmla="*/ 29 h 44"/>
                <a:gd name="T58" fmla="*/ 8 w 52"/>
                <a:gd name="T59" fmla="*/ 37 h 44"/>
                <a:gd name="T60" fmla="*/ 8 w 52"/>
                <a:gd name="T61" fmla="*/ 37 h 44"/>
                <a:gd name="T62" fmla="*/ 15 w 52"/>
                <a:gd name="T63" fmla="*/ 37 h 44"/>
                <a:gd name="T64" fmla="*/ 15 w 52"/>
                <a:gd name="T65" fmla="*/ 44 h 44"/>
                <a:gd name="T66" fmla="*/ 15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37 h 44"/>
                <a:gd name="T86" fmla="*/ 45 w 52"/>
                <a:gd name="T87" fmla="*/ 37 h 44"/>
                <a:gd name="T88" fmla="*/ 45 w 52"/>
                <a:gd name="T89" fmla="*/ 37 h 44"/>
                <a:gd name="T90" fmla="*/ 52 w 52"/>
                <a:gd name="T91" fmla="*/ 29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  <a:gd name="T100" fmla="*/ 52 w 52"/>
                <a:gd name="T101" fmla="*/ 15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4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8" y="29"/>
                  </a:lnTo>
                  <a:lnTo>
                    <a:pt x="8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7" name="Freeform 139">
              <a:extLst>
                <a:ext uri="{FF2B5EF4-FFF2-40B4-BE49-F238E27FC236}">
                  <a16:creationId xmlns:a16="http://schemas.microsoft.com/office/drawing/2014/main" xmlns="" id="{00000000-0008-0000-0300-00003D010000}"/>
                </a:ext>
              </a:extLst>
            </xdr:cNvPr>
            <xdr:cNvSpPr>
              <a:spLocks/>
            </xdr:cNvSpPr>
          </xdr:nvSpPr>
          <xdr:spPr bwMode="auto">
            <a:xfrm>
              <a:off x="4952" y="1571"/>
              <a:ext cx="52" cy="44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8" name="Freeform 140">
              <a:extLst>
                <a:ext uri="{FF2B5EF4-FFF2-40B4-BE49-F238E27FC236}">
                  <a16:creationId xmlns:a16="http://schemas.microsoft.com/office/drawing/2014/main" xmlns="" id="{00000000-0008-0000-0300-00003E010000}"/>
                </a:ext>
              </a:extLst>
            </xdr:cNvPr>
            <xdr:cNvSpPr>
              <a:spLocks/>
            </xdr:cNvSpPr>
          </xdr:nvSpPr>
          <xdr:spPr bwMode="auto">
            <a:xfrm>
              <a:off x="5026" y="1764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7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3 w 52"/>
                <a:gd name="T25" fmla="*/ 0 h 52"/>
                <a:gd name="T26" fmla="*/ 23 w 52"/>
                <a:gd name="T27" fmla="*/ 0 h 52"/>
                <a:gd name="T28" fmla="*/ 23 w 52"/>
                <a:gd name="T29" fmla="*/ 0 h 52"/>
                <a:gd name="T30" fmla="*/ 15 w 52"/>
                <a:gd name="T31" fmla="*/ 0 h 52"/>
                <a:gd name="T32" fmla="*/ 15 w 52"/>
                <a:gd name="T33" fmla="*/ 7 h 52"/>
                <a:gd name="T34" fmla="*/ 15 w 52"/>
                <a:gd name="T35" fmla="*/ 7 h 52"/>
                <a:gd name="T36" fmla="*/ 8 w 52"/>
                <a:gd name="T37" fmla="*/ 7 h 52"/>
                <a:gd name="T38" fmla="*/ 8 w 52"/>
                <a:gd name="T39" fmla="*/ 7 h 52"/>
                <a:gd name="T40" fmla="*/ 8 w 52"/>
                <a:gd name="T41" fmla="*/ 15 h 52"/>
                <a:gd name="T42" fmla="*/ 8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8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4 h 52"/>
                <a:gd name="T62" fmla="*/ 15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3 w 52"/>
                <a:gd name="T69" fmla="*/ 44 h 52"/>
                <a:gd name="T70" fmla="*/ 23 w 52"/>
                <a:gd name="T71" fmla="*/ 52 h 52"/>
                <a:gd name="T72" fmla="*/ 23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19" name="Freeform 141">
              <a:extLst>
                <a:ext uri="{FF2B5EF4-FFF2-40B4-BE49-F238E27FC236}">
                  <a16:creationId xmlns:a16="http://schemas.microsoft.com/office/drawing/2014/main" xmlns="" id="{00000000-0008-0000-0300-00003F010000}"/>
                </a:ext>
              </a:extLst>
            </xdr:cNvPr>
            <xdr:cNvSpPr>
              <a:spLocks/>
            </xdr:cNvSpPr>
          </xdr:nvSpPr>
          <xdr:spPr bwMode="auto">
            <a:xfrm>
              <a:off x="5026" y="1764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0" name="Freeform 142">
              <a:extLst>
                <a:ext uri="{FF2B5EF4-FFF2-40B4-BE49-F238E27FC236}">
                  <a16:creationId xmlns:a16="http://schemas.microsoft.com/office/drawing/2014/main" xmlns="" id="{00000000-0008-0000-0300-000040010000}"/>
                </a:ext>
              </a:extLst>
            </xdr:cNvPr>
            <xdr:cNvSpPr>
              <a:spLocks/>
            </xdr:cNvSpPr>
          </xdr:nvSpPr>
          <xdr:spPr bwMode="auto">
            <a:xfrm>
              <a:off x="5071" y="1964"/>
              <a:ext cx="52" cy="45"/>
            </a:xfrm>
            <a:custGeom>
              <a:avLst/>
              <a:gdLst>
                <a:gd name="T0" fmla="*/ 52 w 52"/>
                <a:gd name="T1" fmla="*/ 22 h 45"/>
                <a:gd name="T2" fmla="*/ 52 w 52"/>
                <a:gd name="T3" fmla="*/ 15 h 45"/>
                <a:gd name="T4" fmla="*/ 44 w 52"/>
                <a:gd name="T5" fmla="*/ 15 h 45"/>
                <a:gd name="T6" fmla="*/ 44 w 52"/>
                <a:gd name="T7" fmla="*/ 15 h 45"/>
                <a:gd name="T8" fmla="*/ 44 w 52"/>
                <a:gd name="T9" fmla="*/ 7 h 45"/>
                <a:gd name="T10" fmla="*/ 44 w 52"/>
                <a:gd name="T11" fmla="*/ 7 h 45"/>
                <a:gd name="T12" fmla="*/ 37 w 52"/>
                <a:gd name="T13" fmla="*/ 7 h 45"/>
                <a:gd name="T14" fmla="*/ 37 w 52"/>
                <a:gd name="T15" fmla="*/ 0 h 45"/>
                <a:gd name="T16" fmla="*/ 37 w 52"/>
                <a:gd name="T17" fmla="*/ 0 h 45"/>
                <a:gd name="T18" fmla="*/ 29 w 52"/>
                <a:gd name="T19" fmla="*/ 0 h 45"/>
                <a:gd name="T20" fmla="*/ 29 w 52"/>
                <a:gd name="T21" fmla="*/ 0 h 45"/>
                <a:gd name="T22" fmla="*/ 29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7 h 45"/>
                <a:gd name="T36" fmla="*/ 7 w 52"/>
                <a:gd name="T37" fmla="*/ 7 h 45"/>
                <a:gd name="T38" fmla="*/ 7 w 52"/>
                <a:gd name="T39" fmla="*/ 7 h 45"/>
                <a:gd name="T40" fmla="*/ 0 w 52"/>
                <a:gd name="T41" fmla="*/ 15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22 h 45"/>
                <a:gd name="T48" fmla="*/ 0 w 52"/>
                <a:gd name="T49" fmla="*/ 22 h 45"/>
                <a:gd name="T50" fmla="*/ 0 w 52"/>
                <a:gd name="T51" fmla="*/ 30 h 45"/>
                <a:gd name="T52" fmla="*/ 0 w 52"/>
                <a:gd name="T53" fmla="*/ 30 h 45"/>
                <a:gd name="T54" fmla="*/ 0 w 52"/>
                <a:gd name="T55" fmla="*/ 30 h 45"/>
                <a:gd name="T56" fmla="*/ 0 w 52"/>
                <a:gd name="T57" fmla="*/ 37 h 45"/>
                <a:gd name="T58" fmla="*/ 7 w 52"/>
                <a:gd name="T59" fmla="*/ 37 h 45"/>
                <a:gd name="T60" fmla="*/ 7 w 52"/>
                <a:gd name="T61" fmla="*/ 37 h 45"/>
                <a:gd name="T62" fmla="*/ 7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29 w 52"/>
                <a:gd name="T75" fmla="*/ 45 h 45"/>
                <a:gd name="T76" fmla="*/ 29 w 52"/>
                <a:gd name="T77" fmla="*/ 45 h 45"/>
                <a:gd name="T78" fmla="*/ 29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37 w 52"/>
                <a:gd name="T85" fmla="*/ 45 h 45"/>
                <a:gd name="T86" fmla="*/ 44 w 52"/>
                <a:gd name="T87" fmla="*/ 37 h 45"/>
                <a:gd name="T88" fmla="*/ 44 w 52"/>
                <a:gd name="T89" fmla="*/ 37 h 45"/>
                <a:gd name="T90" fmla="*/ 44 w 52"/>
                <a:gd name="T91" fmla="*/ 37 h 45"/>
                <a:gd name="T92" fmla="*/ 44 w 52"/>
                <a:gd name="T93" fmla="*/ 30 h 45"/>
                <a:gd name="T94" fmla="*/ 52 w 52"/>
                <a:gd name="T95" fmla="*/ 30 h 45"/>
                <a:gd name="T96" fmla="*/ 52 w 52"/>
                <a:gd name="T97" fmla="*/ 30 h 45"/>
                <a:gd name="T98" fmla="*/ 52 w 52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2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1" name="Freeform 143">
              <a:extLst>
                <a:ext uri="{FF2B5EF4-FFF2-40B4-BE49-F238E27FC236}">
                  <a16:creationId xmlns:a16="http://schemas.microsoft.com/office/drawing/2014/main" xmlns="" id="{00000000-0008-0000-0300-000041010000}"/>
                </a:ext>
              </a:extLst>
            </xdr:cNvPr>
            <xdr:cNvSpPr>
              <a:spLocks/>
            </xdr:cNvSpPr>
          </xdr:nvSpPr>
          <xdr:spPr bwMode="auto">
            <a:xfrm>
              <a:off x="5071" y="1964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2" name="Freeform 144">
              <a:extLst>
                <a:ext uri="{FF2B5EF4-FFF2-40B4-BE49-F238E27FC236}">
                  <a16:creationId xmlns:a16="http://schemas.microsoft.com/office/drawing/2014/main" xmlns="" id="{00000000-0008-0000-0300-000042010000}"/>
                </a:ext>
              </a:extLst>
            </xdr:cNvPr>
            <xdr:cNvSpPr>
              <a:spLocks/>
            </xdr:cNvSpPr>
          </xdr:nvSpPr>
          <xdr:spPr bwMode="auto">
            <a:xfrm>
              <a:off x="5086" y="2172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52 w 52"/>
                <a:gd name="T5" fmla="*/ 15 h 44"/>
                <a:gd name="T6" fmla="*/ 52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4 w 52"/>
                <a:gd name="T31" fmla="*/ 0 h 44"/>
                <a:gd name="T32" fmla="*/ 14 w 52"/>
                <a:gd name="T33" fmla="*/ 0 h 44"/>
                <a:gd name="T34" fmla="*/ 14 w 52"/>
                <a:gd name="T35" fmla="*/ 0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7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7 w 52"/>
                <a:gd name="T55" fmla="*/ 29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14 w 52"/>
                <a:gd name="T63" fmla="*/ 37 h 44"/>
                <a:gd name="T64" fmla="*/ 14 w 52"/>
                <a:gd name="T65" fmla="*/ 44 h 44"/>
                <a:gd name="T66" fmla="*/ 14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37 h 44"/>
                <a:gd name="T86" fmla="*/ 44 w 52"/>
                <a:gd name="T87" fmla="*/ 37 h 44"/>
                <a:gd name="T88" fmla="*/ 44 w 52"/>
                <a:gd name="T89" fmla="*/ 37 h 44"/>
                <a:gd name="T90" fmla="*/ 52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4" y="37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3" name="Freeform 145">
              <a:extLst>
                <a:ext uri="{FF2B5EF4-FFF2-40B4-BE49-F238E27FC236}">
                  <a16:creationId xmlns:a16="http://schemas.microsoft.com/office/drawing/2014/main" xmlns="" id="{00000000-0008-0000-0300-000043010000}"/>
                </a:ext>
              </a:extLst>
            </xdr:cNvPr>
            <xdr:cNvSpPr>
              <a:spLocks/>
            </xdr:cNvSpPr>
          </xdr:nvSpPr>
          <xdr:spPr bwMode="auto">
            <a:xfrm>
              <a:off x="5086" y="2172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4" name="Freeform 146">
              <a:extLst>
                <a:ext uri="{FF2B5EF4-FFF2-40B4-BE49-F238E27FC236}">
                  <a16:creationId xmlns:a16="http://schemas.microsoft.com/office/drawing/2014/main" xmlns="" id="{00000000-0008-0000-0300-000044010000}"/>
                </a:ext>
              </a:extLst>
            </xdr:cNvPr>
            <xdr:cNvSpPr>
              <a:spLocks/>
            </xdr:cNvSpPr>
          </xdr:nvSpPr>
          <xdr:spPr bwMode="auto">
            <a:xfrm>
              <a:off x="5078" y="2379"/>
              <a:ext cx="45" cy="45"/>
            </a:xfrm>
            <a:custGeom>
              <a:avLst/>
              <a:gdLst>
                <a:gd name="T0" fmla="*/ 45 w 45"/>
                <a:gd name="T1" fmla="*/ 23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8 h 45"/>
                <a:gd name="T8" fmla="*/ 37 w 45"/>
                <a:gd name="T9" fmla="*/ 8 h 45"/>
                <a:gd name="T10" fmla="*/ 37 w 45"/>
                <a:gd name="T11" fmla="*/ 8 h 45"/>
                <a:gd name="T12" fmla="*/ 37 w 45"/>
                <a:gd name="T13" fmla="*/ 8 h 45"/>
                <a:gd name="T14" fmla="*/ 37 w 45"/>
                <a:gd name="T15" fmla="*/ 0 h 45"/>
                <a:gd name="T16" fmla="*/ 30 w 45"/>
                <a:gd name="T17" fmla="*/ 0 h 45"/>
                <a:gd name="T18" fmla="*/ 30 w 45"/>
                <a:gd name="T19" fmla="*/ 0 h 45"/>
                <a:gd name="T20" fmla="*/ 22 w 45"/>
                <a:gd name="T21" fmla="*/ 0 h 45"/>
                <a:gd name="T22" fmla="*/ 22 w 45"/>
                <a:gd name="T23" fmla="*/ 0 h 45"/>
                <a:gd name="T24" fmla="*/ 22 w 45"/>
                <a:gd name="T25" fmla="*/ 0 h 45"/>
                <a:gd name="T26" fmla="*/ 15 w 45"/>
                <a:gd name="T27" fmla="*/ 0 h 45"/>
                <a:gd name="T28" fmla="*/ 15 w 45"/>
                <a:gd name="T29" fmla="*/ 0 h 45"/>
                <a:gd name="T30" fmla="*/ 8 w 45"/>
                <a:gd name="T31" fmla="*/ 0 h 45"/>
                <a:gd name="T32" fmla="*/ 8 w 45"/>
                <a:gd name="T33" fmla="*/ 0 h 45"/>
                <a:gd name="T34" fmla="*/ 8 w 45"/>
                <a:gd name="T35" fmla="*/ 8 h 45"/>
                <a:gd name="T36" fmla="*/ 0 w 45"/>
                <a:gd name="T37" fmla="*/ 8 h 45"/>
                <a:gd name="T38" fmla="*/ 0 w 45"/>
                <a:gd name="T39" fmla="*/ 8 h 45"/>
                <a:gd name="T40" fmla="*/ 0 w 45"/>
                <a:gd name="T41" fmla="*/ 8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23 h 45"/>
                <a:gd name="T48" fmla="*/ 0 w 45"/>
                <a:gd name="T49" fmla="*/ 23 h 45"/>
                <a:gd name="T50" fmla="*/ 0 w 45"/>
                <a:gd name="T51" fmla="*/ 23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8 h 45"/>
                <a:gd name="T58" fmla="*/ 0 w 45"/>
                <a:gd name="T59" fmla="*/ 38 h 45"/>
                <a:gd name="T60" fmla="*/ 0 w 45"/>
                <a:gd name="T61" fmla="*/ 38 h 45"/>
                <a:gd name="T62" fmla="*/ 8 w 45"/>
                <a:gd name="T63" fmla="*/ 45 h 45"/>
                <a:gd name="T64" fmla="*/ 8 w 45"/>
                <a:gd name="T65" fmla="*/ 45 h 45"/>
                <a:gd name="T66" fmla="*/ 8 w 45"/>
                <a:gd name="T67" fmla="*/ 45 h 45"/>
                <a:gd name="T68" fmla="*/ 15 w 45"/>
                <a:gd name="T69" fmla="*/ 45 h 45"/>
                <a:gd name="T70" fmla="*/ 15 w 45"/>
                <a:gd name="T71" fmla="*/ 45 h 45"/>
                <a:gd name="T72" fmla="*/ 22 w 45"/>
                <a:gd name="T73" fmla="*/ 45 h 45"/>
                <a:gd name="T74" fmla="*/ 22 w 45"/>
                <a:gd name="T75" fmla="*/ 45 h 45"/>
                <a:gd name="T76" fmla="*/ 22 w 45"/>
                <a:gd name="T77" fmla="*/ 45 h 45"/>
                <a:gd name="T78" fmla="*/ 30 w 45"/>
                <a:gd name="T79" fmla="*/ 45 h 45"/>
                <a:gd name="T80" fmla="*/ 30 w 45"/>
                <a:gd name="T81" fmla="*/ 45 h 45"/>
                <a:gd name="T82" fmla="*/ 37 w 45"/>
                <a:gd name="T83" fmla="*/ 45 h 45"/>
                <a:gd name="T84" fmla="*/ 37 w 45"/>
                <a:gd name="T85" fmla="*/ 45 h 45"/>
                <a:gd name="T86" fmla="*/ 37 w 45"/>
                <a:gd name="T87" fmla="*/ 38 h 45"/>
                <a:gd name="T88" fmla="*/ 37 w 45"/>
                <a:gd name="T89" fmla="*/ 38 h 45"/>
                <a:gd name="T90" fmla="*/ 45 w 45"/>
                <a:gd name="T91" fmla="*/ 38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23 h 45"/>
                <a:gd name="T98" fmla="*/ 45 w 45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5">
                  <a:moveTo>
                    <a:pt x="45" y="23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8"/>
                  </a:lnTo>
                  <a:lnTo>
                    <a:pt x="37" y="38"/>
                  </a:lnTo>
                  <a:lnTo>
                    <a:pt x="45" y="38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5" name="Freeform 147">
              <a:extLst>
                <a:ext uri="{FF2B5EF4-FFF2-40B4-BE49-F238E27FC236}">
                  <a16:creationId xmlns:a16="http://schemas.microsoft.com/office/drawing/2014/main" xmlns="" id="{00000000-0008-0000-0300-000045010000}"/>
                </a:ext>
              </a:extLst>
            </xdr:cNvPr>
            <xdr:cNvSpPr>
              <a:spLocks/>
            </xdr:cNvSpPr>
          </xdr:nvSpPr>
          <xdr:spPr bwMode="auto">
            <a:xfrm>
              <a:off x="5078" y="2379"/>
              <a:ext cx="45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5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5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6" name="Freeform 148">
              <a:extLst>
                <a:ext uri="{FF2B5EF4-FFF2-40B4-BE49-F238E27FC236}">
                  <a16:creationId xmlns:a16="http://schemas.microsoft.com/office/drawing/2014/main" xmlns="" id="{00000000-0008-0000-0300-000046010000}"/>
                </a:ext>
              </a:extLst>
            </xdr:cNvPr>
            <xdr:cNvSpPr>
              <a:spLocks/>
            </xdr:cNvSpPr>
          </xdr:nvSpPr>
          <xdr:spPr bwMode="auto">
            <a:xfrm>
              <a:off x="5034" y="2580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22 h 52"/>
                <a:gd name="T6" fmla="*/ 44 w 44"/>
                <a:gd name="T7" fmla="*/ 15 h 52"/>
                <a:gd name="T8" fmla="*/ 44 w 44"/>
                <a:gd name="T9" fmla="*/ 15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29 w 44"/>
                <a:gd name="T17" fmla="*/ 7 h 52"/>
                <a:gd name="T18" fmla="*/ 29 w 44"/>
                <a:gd name="T19" fmla="*/ 7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5 w 44"/>
                <a:gd name="T27" fmla="*/ 0 h 52"/>
                <a:gd name="T28" fmla="*/ 15 w 44"/>
                <a:gd name="T29" fmla="*/ 7 h 52"/>
                <a:gd name="T30" fmla="*/ 15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7 w 44"/>
                <a:gd name="T37" fmla="*/ 7 h 52"/>
                <a:gd name="T38" fmla="*/ 0 w 44"/>
                <a:gd name="T39" fmla="*/ 15 h 52"/>
                <a:gd name="T40" fmla="*/ 0 w 44"/>
                <a:gd name="T41" fmla="*/ 15 h 52"/>
                <a:gd name="T42" fmla="*/ 0 w 44"/>
                <a:gd name="T43" fmla="*/ 22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29 h 52"/>
                <a:gd name="T50" fmla="*/ 0 w 44"/>
                <a:gd name="T51" fmla="*/ 29 h 52"/>
                <a:gd name="T52" fmla="*/ 0 w 44"/>
                <a:gd name="T53" fmla="*/ 37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4 h 52"/>
                <a:gd name="T60" fmla="*/ 7 w 44"/>
                <a:gd name="T61" fmla="*/ 44 h 52"/>
                <a:gd name="T62" fmla="*/ 7 w 44"/>
                <a:gd name="T63" fmla="*/ 44 h 52"/>
                <a:gd name="T64" fmla="*/ 7 w 44"/>
                <a:gd name="T65" fmla="*/ 52 h 52"/>
                <a:gd name="T66" fmla="*/ 15 w 44"/>
                <a:gd name="T67" fmla="*/ 52 h 52"/>
                <a:gd name="T68" fmla="*/ 15 w 44"/>
                <a:gd name="T69" fmla="*/ 52 h 52"/>
                <a:gd name="T70" fmla="*/ 15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29 w 44"/>
                <a:gd name="T81" fmla="*/ 52 h 52"/>
                <a:gd name="T82" fmla="*/ 37 w 44"/>
                <a:gd name="T83" fmla="*/ 52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44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7 h 52"/>
                <a:gd name="T96" fmla="*/ 44 w 44"/>
                <a:gd name="T97" fmla="*/ 29 h 52"/>
                <a:gd name="T98" fmla="*/ 44 w 44"/>
                <a:gd name="T99" fmla="*/ 29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7"/>
                  </a:lnTo>
                  <a:lnTo>
                    <a:pt x="29" y="7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7" name="Freeform 149">
              <a:extLst>
                <a:ext uri="{FF2B5EF4-FFF2-40B4-BE49-F238E27FC236}">
                  <a16:creationId xmlns:a16="http://schemas.microsoft.com/office/drawing/2014/main" xmlns="" id="{00000000-0008-0000-0300-000047010000}"/>
                </a:ext>
              </a:extLst>
            </xdr:cNvPr>
            <xdr:cNvSpPr>
              <a:spLocks/>
            </xdr:cNvSpPr>
          </xdr:nvSpPr>
          <xdr:spPr bwMode="auto">
            <a:xfrm>
              <a:off x="5034" y="2580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3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3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5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7 h 7"/>
                <a:gd name="T66" fmla="*/ 2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7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5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8" name="Freeform 150">
              <a:extLst>
                <a:ext uri="{FF2B5EF4-FFF2-40B4-BE49-F238E27FC236}">
                  <a16:creationId xmlns:a16="http://schemas.microsoft.com/office/drawing/2014/main" xmlns="" id="{00000000-0008-0000-0300-000048010000}"/>
                </a:ext>
              </a:extLst>
            </xdr:cNvPr>
            <xdr:cNvSpPr>
              <a:spLocks/>
            </xdr:cNvSpPr>
          </xdr:nvSpPr>
          <xdr:spPr bwMode="auto">
            <a:xfrm>
              <a:off x="4960" y="2773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15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29 w 44"/>
                <a:gd name="T17" fmla="*/ 7 h 52"/>
                <a:gd name="T18" fmla="*/ 29 w 44"/>
                <a:gd name="T19" fmla="*/ 0 h 52"/>
                <a:gd name="T20" fmla="*/ 22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0 h 52"/>
                <a:gd name="T30" fmla="*/ 7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0 w 44"/>
                <a:gd name="T37" fmla="*/ 7 h 52"/>
                <a:gd name="T38" fmla="*/ 0 w 44"/>
                <a:gd name="T39" fmla="*/ 15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29 h 52"/>
                <a:gd name="T50" fmla="*/ 0 w 44"/>
                <a:gd name="T51" fmla="*/ 29 h 52"/>
                <a:gd name="T52" fmla="*/ 0 w 44"/>
                <a:gd name="T53" fmla="*/ 29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37 h 52"/>
                <a:gd name="T60" fmla="*/ 0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7 w 44"/>
                <a:gd name="T67" fmla="*/ 52 h 52"/>
                <a:gd name="T68" fmla="*/ 14 w 44"/>
                <a:gd name="T69" fmla="*/ 52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2 w 44"/>
                <a:gd name="T77" fmla="*/ 52 h 52"/>
                <a:gd name="T78" fmla="*/ 29 w 44"/>
                <a:gd name="T79" fmla="*/ 52 h 52"/>
                <a:gd name="T80" fmla="*/ 29 w 44"/>
                <a:gd name="T81" fmla="*/ 52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37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29 h 52"/>
                <a:gd name="T96" fmla="*/ 44 w 44"/>
                <a:gd name="T97" fmla="*/ 29 h 52"/>
                <a:gd name="T98" fmla="*/ 44 w 44"/>
                <a:gd name="T99" fmla="*/ 29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7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52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29" name="Freeform 151">
              <a:extLst>
                <a:ext uri="{FF2B5EF4-FFF2-40B4-BE49-F238E27FC236}">
                  <a16:creationId xmlns:a16="http://schemas.microsoft.com/office/drawing/2014/main" xmlns="" id="{00000000-0008-0000-0300-000049010000}"/>
                </a:ext>
              </a:extLst>
            </xdr:cNvPr>
            <xdr:cNvSpPr>
              <a:spLocks/>
            </xdr:cNvSpPr>
          </xdr:nvSpPr>
          <xdr:spPr bwMode="auto">
            <a:xfrm>
              <a:off x="4960" y="2773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0" name="Freeform 152">
              <a:extLst>
                <a:ext uri="{FF2B5EF4-FFF2-40B4-BE49-F238E27FC236}">
                  <a16:creationId xmlns:a16="http://schemas.microsoft.com/office/drawing/2014/main" xmlns="" id="{00000000-0008-0000-0300-00004A010000}"/>
                </a:ext>
              </a:extLst>
            </xdr:cNvPr>
            <xdr:cNvSpPr>
              <a:spLocks/>
            </xdr:cNvSpPr>
          </xdr:nvSpPr>
          <xdr:spPr bwMode="auto">
            <a:xfrm>
              <a:off x="4863" y="2958"/>
              <a:ext cx="45" cy="45"/>
            </a:xfrm>
            <a:custGeom>
              <a:avLst/>
              <a:gdLst>
                <a:gd name="T0" fmla="*/ 45 w 45"/>
                <a:gd name="T1" fmla="*/ 22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8 h 45"/>
                <a:gd name="T8" fmla="*/ 37 w 45"/>
                <a:gd name="T9" fmla="*/ 8 h 45"/>
                <a:gd name="T10" fmla="*/ 37 w 45"/>
                <a:gd name="T11" fmla="*/ 8 h 45"/>
                <a:gd name="T12" fmla="*/ 37 w 45"/>
                <a:gd name="T13" fmla="*/ 8 h 45"/>
                <a:gd name="T14" fmla="*/ 37 w 45"/>
                <a:gd name="T15" fmla="*/ 0 h 45"/>
                <a:gd name="T16" fmla="*/ 30 w 45"/>
                <a:gd name="T17" fmla="*/ 0 h 45"/>
                <a:gd name="T18" fmla="*/ 30 w 45"/>
                <a:gd name="T19" fmla="*/ 0 h 45"/>
                <a:gd name="T20" fmla="*/ 23 w 45"/>
                <a:gd name="T21" fmla="*/ 0 h 45"/>
                <a:gd name="T22" fmla="*/ 23 w 45"/>
                <a:gd name="T23" fmla="*/ 0 h 45"/>
                <a:gd name="T24" fmla="*/ 23 w 45"/>
                <a:gd name="T25" fmla="*/ 0 h 45"/>
                <a:gd name="T26" fmla="*/ 15 w 45"/>
                <a:gd name="T27" fmla="*/ 0 h 45"/>
                <a:gd name="T28" fmla="*/ 15 w 45"/>
                <a:gd name="T29" fmla="*/ 0 h 45"/>
                <a:gd name="T30" fmla="*/ 8 w 45"/>
                <a:gd name="T31" fmla="*/ 0 h 45"/>
                <a:gd name="T32" fmla="*/ 8 w 45"/>
                <a:gd name="T33" fmla="*/ 0 h 45"/>
                <a:gd name="T34" fmla="*/ 8 w 45"/>
                <a:gd name="T35" fmla="*/ 8 h 45"/>
                <a:gd name="T36" fmla="*/ 0 w 45"/>
                <a:gd name="T37" fmla="*/ 8 h 45"/>
                <a:gd name="T38" fmla="*/ 0 w 45"/>
                <a:gd name="T39" fmla="*/ 8 h 45"/>
                <a:gd name="T40" fmla="*/ 0 w 45"/>
                <a:gd name="T41" fmla="*/ 8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22 h 45"/>
                <a:gd name="T48" fmla="*/ 0 w 45"/>
                <a:gd name="T49" fmla="*/ 22 h 45"/>
                <a:gd name="T50" fmla="*/ 0 w 45"/>
                <a:gd name="T51" fmla="*/ 22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7 h 45"/>
                <a:gd name="T58" fmla="*/ 0 w 45"/>
                <a:gd name="T59" fmla="*/ 37 h 45"/>
                <a:gd name="T60" fmla="*/ 0 w 45"/>
                <a:gd name="T61" fmla="*/ 37 h 45"/>
                <a:gd name="T62" fmla="*/ 8 w 45"/>
                <a:gd name="T63" fmla="*/ 45 h 45"/>
                <a:gd name="T64" fmla="*/ 8 w 45"/>
                <a:gd name="T65" fmla="*/ 45 h 45"/>
                <a:gd name="T66" fmla="*/ 8 w 45"/>
                <a:gd name="T67" fmla="*/ 45 h 45"/>
                <a:gd name="T68" fmla="*/ 15 w 45"/>
                <a:gd name="T69" fmla="*/ 45 h 45"/>
                <a:gd name="T70" fmla="*/ 15 w 45"/>
                <a:gd name="T71" fmla="*/ 45 h 45"/>
                <a:gd name="T72" fmla="*/ 23 w 45"/>
                <a:gd name="T73" fmla="*/ 45 h 45"/>
                <a:gd name="T74" fmla="*/ 23 w 45"/>
                <a:gd name="T75" fmla="*/ 45 h 45"/>
                <a:gd name="T76" fmla="*/ 23 w 45"/>
                <a:gd name="T77" fmla="*/ 45 h 45"/>
                <a:gd name="T78" fmla="*/ 30 w 45"/>
                <a:gd name="T79" fmla="*/ 45 h 45"/>
                <a:gd name="T80" fmla="*/ 30 w 45"/>
                <a:gd name="T81" fmla="*/ 45 h 45"/>
                <a:gd name="T82" fmla="*/ 37 w 45"/>
                <a:gd name="T83" fmla="*/ 45 h 45"/>
                <a:gd name="T84" fmla="*/ 37 w 45"/>
                <a:gd name="T85" fmla="*/ 45 h 45"/>
                <a:gd name="T86" fmla="*/ 37 w 45"/>
                <a:gd name="T87" fmla="*/ 37 h 45"/>
                <a:gd name="T88" fmla="*/ 37 w 45"/>
                <a:gd name="T89" fmla="*/ 37 h 45"/>
                <a:gd name="T90" fmla="*/ 45 w 45"/>
                <a:gd name="T91" fmla="*/ 37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22 h 45"/>
                <a:gd name="T98" fmla="*/ 45 w 45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5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7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1" name="Freeform 153">
              <a:extLst>
                <a:ext uri="{FF2B5EF4-FFF2-40B4-BE49-F238E27FC236}">
                  <a16:creationId xmlns:a16="http://schemas.microsoft.com/office/drawing/2014/main" xmlns="" id="{00000000-0008-0000-0300-00004B010000}"/>
                </a:ext>
              </a:extLst>
            </xdr:cNvPr>
            <xdr:cNvSpPr>
              <a:spLocks/>
            </xdr:cNvSpPr>
          </xdr:nvSpPr>
          <xdr:spPr bwMode="auto">
            <a:xfrm>
              <a:off x="4863" y="2958"/>
              <a:ext cx="45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5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5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2" name="Freeform 154">
              <a:extLst>
                <a:ext uri="{FF2B5EF4-FFF2-40B4-BE49-F238E27FC236}">
                  <a16:creationId xmlns:a16="http://schemas.microsoft.com/office/drawing/2014/main" xmlns="" id="{00000000-0008-0000-0300-00004C010000}"/>
                </a:ext>
              </a:extLst>
            </xdr:cNvPr>
            <xdr:cNvSpPr>
              <a:spLocks/>
            </xdr:cNvSpPr>
          </xdr:nvSpPr>
          <xdr:spPr bwMode="auto">
            <a:xfrm>
              <a:off x="4737" y="3121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45 w 52"/>
                <a:gd name="T3" fmla="*/ 23 h 52"/>
                <a:gd name="T4" fmla="*/ 45 w 52"/>
                <a:gd name="T5" fmla="*/ 23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8 h 52"/>
                <a:gd name="T12" fmla="*/ 37 w 52"/>
                <a:gd name="T13" fmla="*/ 8 h 52"/>
                <a:gd name="T14" fmla="*/ 37 w 52"/>
                <a:gd name="T15" fmla="*/ 8 h 52"/>
                <a:gd name="T16" fmla="*/ 37 w 52"/>
                <a:gd name="T17" fmla="*/ 8 h 52"/>
                <a:gd name="T18" fmla="*/ 30 w 52"/>
                <a:gd name="T19" fmla="*/ 8 h 52"/>
                <a:gd name="T20" fmla="*/ 30 w 52"/>
                <a:gd name="T21" fmla="*/ 8 h 52"/>
                <a:gd name="T22" fmla="*/ 23 w 52"/>
                <a:gd name="T23" fmla="*/ 0 h 52"/>
                <a:gd name="T24" fmla="*/ 23 w 52"/>
                <a:gd name="T25" fmla="*/ 0 h 52"/>
                <a:gd name="T26" fmla="*/ 23 w 52"/>
                <a:gd name="T27" fmla="*/ 8 h 52"/>
                <a:gd name="T28" fmla="*/ 15 w 52"/>
                <a:gd name="T29" fmla="*/ 8 h 52"/>
                <a:gd name="T30" fmla="*/ 15 w 52"/>
                <a:gd name="T31" fmla="*/ 8 h 52"/>
                <a:gd name="T32" fmla="*/ 8 w 52"/>
                <a:gd name="T33" fmla="*/ 8 h 52"/>
                <a:gd name="T34" fmla="*/ 8 w 52"/>
                <a:gd name="T35" fmla="*/ 8 h 52"/>
                <a:gd name="T36" fmla="*/ 8 w 52"/>
                <a:gd name="T37" fmla="*/ 8 h 52"/>
                <a:gd name="T38" fmla="*/ 8 w 52"/>
                <a:gd name="T39" fmla="*/ 15 h 52"/>
                <a:gd name="T40" fmla="*/ 0 w 52"/>
                <a:gd name="T41" fmla="*/ 15 h 52"/>
                <a:gd name="T42" fmla="*/ 0 w 52"/>
                <a:gd name="T43" fmla="*/ 23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8 h 52"/>
                <a:gd name="T54" fmla="*/ 0 w 52"/>
                <a:gd name="T55" fmla="*/ 38 h 52"/>
                <a:gd name="T56" fmla="*/ 0 w 52"/>
                <a:gd name="T57" fmla="*/ 38 h 52"/>
                <a:gd name="T58" fmla="*/ 8 w 52"/>
                <a:gd name="T59" fmla="*/ 45 h 52"/>
                <a:gd name="T60" fmla="*/ 8 w 52"/>
                <a:gd name="T61" fmla="*/ 45 h 52"/>
                <a:gd name="T62" fmla="*/ 8 w 52"/>
                <a:gd name="T63" fmla="*/ 45 h 52"/>
                <a:gd name="T64" fmla="*/ 8 w 52"/>
                <a:gd name="T65" fmla="*/ 52 h 52"/>
                <a:gd name="T66" fmla="*/ 15 w 52"/>
                <a:gd name="T67" fmla="*/ 52 h 52"/>
                <a:gd name="T68" fmla="*/ 15 w 52"/>
                <a:gd name="T69" fmla="*/ 52 h 52"/>
                <a:gd name="T70" fmla="*/ 23 w 52"/>
                <a:gd name="T71" fmla="*/ 52 h 52"/>
                <a:gd name="T72" fmla="*/ 23 w 52"/>
                <a:gd name="T73" fmla="*/ 52 h 52"/>
                <a:gd name="T74" fmla="*/ 23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52 h 52"/>
                <a:gd name="T82" fmla="*/ 37 w 52"/>
                <a:gd name="T83" fmla="*/ 52 h 52"/>
                <a:gd name="T84" fmla="*/ 37 w 52"/>
                <a:gd name="T85" fmla="*/ 45 h 52"/>
                <a:gd name="T86" fmla="*/ 45 w 52"/>
                <a:gd name="T87" fmla="*/ 45 h 52"/>
                <a:gd name="T88" fmla="*/ 45 w 52"/>
                <a:gd name="T89" fmla="*/ 45 h 52"/>
                <a:gd name="T90" fmla="*/ 45 w 52"/>
                <a:gd name="T91" fmla="*/ 38 h 52"/>
                <a:gd name="T92" fmla="*/ 45 w 52"/>
                <a:gd name="T93" fmla="*/ 38 h 52"/>
                <a:gd name="T94" fmla="*/ 45 w 52"/>
                <a:gd name="T95" fmla="*/ 38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45" y="23"/>
                  </a:lnTo>
                  <a:lnTo>
                    <a:pt x="45" y="23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8"/>
                  </a:lnTo>
                  <a:lnTo>
                    <a:pt x="30" y="8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3" name="Freeform 155">
              <a:extLst>
                <a:ext uri="{FF2B5EF4-FFF2-40B4-BE49-F238E27FC236}">
                  <a16:creationId xmlns:a16="http://schemas.microsoft.com/office/drawing/2014/main" xmlns="" id="{00000000-0008-0000-0300-00004D010000}"/>
                </a:ext>
              </a:extLst>
            </xdr:cNvPr>
            <xdr:cNvSpPr>
              <a:spLocks/>
            </xdr:cNvSpPr>
          </xdr:nvSpPr>
          <xdr:spPr bwMode="auto">
            <a:xfrm>
              <a:off x="4737" y="3121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3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1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1 h 7"/>
                <a:gd name="T28" fmla="*/ 2 w 7"/>
                <a:gd name="T29" fmla="*/ 1 h 7"/>
                <a:gd name="T30" fmla="*/ 2 w 7"/>
                <a:gd name="T31" fmla="*/ 1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3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7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4" name="Freeform 156">
              <a:extLst>
                <a:ext uri="{FF2B5EF4-FFF2-40B4-BE49-F238E27FC236}">
                  <a16:creationId xmlns:a16="http://schemas.microsoft.com/office/drawing/2014/main" xmlns="" id="{00000000-0008-0000-0300-00004E010000}"/>
                </a:ext>
              </a:extLst>
            </xdr:cNvPr>
            <xdr:cNvSpPr>
              <a:spLocks/>
            </xdr:cNvSpPr>
          </xdr:nvSpPr>
          <xdr:spPr bwMode="auto">
            <a:xfrm>
              <a:off x="4589" y="3270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5 w 52"/>
                <a:gd name="T5" fmla="*/ 15 h 44"/>
                <a:gd name="T6" fmla="*/ 45 w 52"/>
                <a:gd name="T7" fmla="*/ 15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7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8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5" name="Freeform 157">
              <a:extLst>
                <a:ext uri="{FF2B5EF4-FFF2-40B4-BE49-F238E27FC236}">
                  <a16:creationId xmlns:a16="http://schemas.microsoft.com/office/drawing/2014/main" xmlns="" id="{00000000-0008-0000-0300-00004F010000}"/>
                </a:ext>
              </a:extLst>
            </xdr:cNvPr>
            <xdr:cNvSpPr>
              <a:spLocks/>
            </xdr:cNvSpPr>
          </xdr:nvSpPr>
          <xdr:spPr bwMode="auto">
            <a:xfrm>
              <a:off x="4589" y="3270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6" name="Freeform 158">
              <a:extLst>
                <a:ext uri="{FF2B5EF4-FFF2-40B4-BE49-F238E27FC236}">
                  <a16:creationId xmlns:a16="http://schemas.microsoft.com/office/drawing/2014/main" xmlns="" id="{00000000-0008-0000-0300-000050010000}"/>
                </a:ext>
              </a:extLst>
            </xdr:cNvPr>
            <xdr:cNvSpPr>
              <a:spLocks/>
            </xdr:cNvSpPr>
          </xdr:nvSpPr>
          <xdr:spPr bwMode="auto">
            <a:xfrm>
              <a:off x="4426" y="3396"/>
              <a:ext cx="45" cy="44"/>
            </a:xfrm>
            <a:custGeom>
              <a:avLst/>
              <a:gdLst>
                <a:gd name="T0" fmla="*/ 45 w 45"/>
                <a:gd name="T1" fmla="*/ 15 h 44"/>
                <a:gd name="T2" fmla="*/ 45 w 45"/>
                <a:gd name="T3" fmla="*/ 15 h 44"/>
                <a:gd name="T4" fmla="*/ 45 w 45"/>
                <a:gd name="T5" fmla="*/ 15 h 44"/>
                <a:gd name="T6" fmla="*/ 45 w 45"/>
                <a:gd name="T7" fmla="*/ 7 h 44"/>
                <a:gd name="T8" fmla="*/ 45 w 45"/>
                <a:gd name="T9" fmla="*/ 7 h 44"/>
                <a:gd name="T10" fmla="*/ 37 w 45"/>
                <a:gd name="T11" fmla="*/ 7 h 44"/>
                <a:gd name="T12" fmla="*/ 37 w 45"/>
                <a:gd name="T13" fmla="*/ 0 h 44"/>
                <a:gd name="T14" fmla="*/ 37 w 45"/>
                <a:gd name="T15" fmla="*/ 0 h 44"/>
                <a:gd name="T16" fmla="*/ 30 w 45"/>
                <a:gd name="T17" fmla="*/ 0 h 44"/>
                <a:gd name="T18" fmla="*/ 30 w 45"/>
                <a:gd name="T19" fmla="*/ 0 h 44"/>
                <a:gd name="T20" fmla="*/ 30 w 45"/>
                <a:gd name="T21" fmla="*/ 0 h 44"/>
                <a:gd name="T22" fmla="*/ 22 w 45"/>
                <a:gd name="T23" fmla="*/ 0 h 44"/>
                <a:gd name="T24" fmla="*/ 22 w 45"/>
                <a:gd name="T25" fmla="*/ 0 h 44"/>
                <a:gd name="T26" fmla="*/ 15 w 45"/>
                <a:gd name="T27" fmla="*/ 0 h 44"/>
                <a:gd name="T28" fmla="*/ 15 w 45"/>
                <a:gd name="T29" fmla="*/ 0 h 44"/>
                <a:gd name="T30" fmla="*/ 15 w 45"/>
                <a:gd name="T31" fmla="*/ 0 h 44"/>
                <a:gd name="T32" fmla="*/ 7 w 45"/>
                <a:gd name="T33" fmla="*/ 0 h 44"/>
                <a:gd name="T34" fmla="*/ 7 w 45"/>
                <a:gd name="T35" fmla="*/ 0 h 44"/>
                <a:gd name="T36" fmla="*/ 7 w 45"/>
                <a:gd name="T37" fmla="*/ 7 h 44"/>
                <a:gd name="T38" fmla="*/ 0 w 45"/>
                <a:gd name="T39" fmla="*/ 7 h 44"/>
                <a:gd name="T40" fmla="*/ 0 w 45"/>
                <a:gd name="T41" fmla="*/ 7 h 44"/>
                <a:gd name="T42" fmla="*/ 0 w 45"/>
                <a:gd name="T43" fmla="*/ 15 h 44"/>
                <a:gd name="T44" fmla="*/ 0 w 45"/>
                <a:gd name="T45" fmla="*/ 15 h 44"/>
                <a:gd name="T46" fmla="*/ 0 w 45"/>
                <a:gd name="T47" fmla="*/ 15 h 44"/>
                <a:gd name="T48" fmla="*/ 0 w 45"/>
                <a:gd name="T49" fmla="*/ 22 h 44"/>
                <a:gd name="T50" fmla="*/ 0 w 45"/>
                <a:gd name="T51" fmla="*/ 22 h 44"/>
                <a:gd name="T52" fmla="*/ 0 w 45"/>
                <a:gd name="T53" fmla="*/ 30 h 44"/>
                <a:gd name="T54" fmla="*/ 0 w 45"/>
                <a:gd name="T55" fmla="*/ 30 h 44"/>
                <a:gd name="T56" fmla="*/ 0 w 45"/>
                <a:gd name="T57" fmla="*/ 30 h 44"/>
                <a:gd name="T58" fmla="*/ 0 w 45"/>
                <a:gd name="T59" fmla="*/ 37 h 44"/>
                <a:gd name="T60" fmla="*/ 7 w 45"/>
                <a:gd name="T61" fmla="*/ 37 h 44"/>
                <a:gd name="T62" fmla="*/ 7 w 45"/>
                <a:gd name="T63" fmla="*/ 37 h 44"/>
                <a:gd name="T64" fmla="*/ 7 w 45"/>
                <a:gd name="T65" fmla="*/ 44 h 44"/>
                <a:gd name="T66" fmla="*/ 15 w 45"/>
                <a:gd name="T67" fmla="*/ 44 h 44"/>
                <a:gd name="T68" fmla="*/ 15 w 45"/>
                <a:gd name="T69" fmla="*/ 44 h 44"/>
                <a:gd name="T70" fmla="*/ 15 w 45"/>
                <a:gd name="T71" fmla="*/ 44 h 44"/>
                <a:gd name="T72" fmla="*/ 22 w 45"/>
                <a:gd name="T73" fmla="*/ 44 h 44"/>
                <a:gd name="T74" fmla="*/ 22 w 45"/>
                <a:gd name="T75" fmla="*/ 44 h 44"/>
                <a:gd name="T76" fmla="*/ 30 w 45"/>
                <a:gd name="T77" fmla="*/ 44 h 44"/>
                <a:gd name="T78" fmla="*/ 30 w 45"/>
                <a:gd name="T79" fmla="*/ 44 h 44"/>
                <a:gd name="T80" fmla="*/ 30 w 45"/>
                <a:gd name="T81" fmla="*/ 44 h 44"/>
                <a:gd name="T82" fmla="*/ 37 w 45"/>
                <a:gd name="T83" fmla="*/ 44 h 44"/>
                <a:gd name="T84" fmla="*/ 37 w 45"/>
                <a:gd name="T85" fmla="*/ 37 h 44"/>
                <a:gd name="T86" fmla="*/ 37 w 45"/>
                <a:gd name="T87" fmla="*/ 37 h 44"/>
                <a:gd name="T88" fmla="*/ 45 w 45"/>
                <a:gd name="T89" fmla="*/ 37 h 44"/>
                <a:gd name="T90" fmla="*/ 45 w 45"/>
                <a:gd name="T91" fmla="*/ 30 h 44"/>
                <a:gd name="T92" fmla="*/ 45 w 45"/>
                <a:gd name="T93" fmla="*/ 30 h 44"/>
                <a:gd name="T94" fmla="*/ 45 w 45"/>
                <a:gd name="T95" fmla="*/ 30 h 44"/>
                <a:gd name="T96" fmla="*/ 45 w 45"/>
                <a:gd name="T97" fmla="*/ 22 h 44"/>
                <a:gd name="T98" fmla="*/ 45 w 45"/>
                <a:gd name="T99" fmla="*/ 22 h 44"/>
                <a:gd name="T100" fmla="*/ 45 w 45"/>
                <a:gd name="T101" fmla="*/ 15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44">
                  <a:moveTo>
                    <a:pt x="45" y="15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lnTo>
                    <a:pt x="45" y="22"/>
                  </a:lnTo>
                  <a:lnTo>
                    <a:pt x="45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7" name="Freeform 159">
              <a:extLst>
                <a:ext uri="{FF2B5EF4-FFF2-40B4-BE49-F238E27FC236}">
                  <a16:creationId xmlns:a16="http://schemas.microsoft.com/office/drawing/2014/main" xmlns="" id="{00000000-0008-0000-0300-000051010000}"/>
                </a:ext>
              </a:extLst>
            </xdr:cNvPr>
            <xdr:cNvSpPr>
              <a:spLocks/>
            </xdr:cNvSpPr>
          </xdr:nvSpPr>
          <xdr:spPr bwMode="auto">
            <a:xfrm>
              <a:off x="4426" y="3396"/>
              <a:ext cx="45" cy="44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8" name="Freeform 160">
              <a:extLst>
                <a:ext uri="{FF2B5EF4-FFF2-40B4-BE49-F238E27FC236}">
                  <a16:creationId xmlns:a16="http://schemas.microsoft.com/office/drawing/2014/main" xmlns="" id="{00000000-0008-0000-0300-000052010000}"/>
                </a:ext>
              </a:extLst>
            </xdr:cNvPr>
            <xdr:cNvSpPr>
              <a:spLocks/>
            </xdr:cNvSpPr>
          </xdr:nvSpPr>
          <xdr:spPr bwMode="auto">
            <a:xfrm>
              <a:off x="4241" y="3492"/>
              <a:ext cx="44" cy="52"/>
            </a:xfrm>
            <a:custGeom>
              <a:avLst/>
              <a:gdLst>
                <a:gd name="T0" fmla="*/ 44 w 44"/>
                <a:gd name="T1" fmla="*/ 23 h 52"/>
                <a:gd name="T2" fmla="*/ 44 w 44"/>
                <a:gd name="T3" fmla="*/ 23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8 h 52"/>
                <a:gd name="T10" fmla="*/ 44 w 44"/>
                <a:gd name="T11" fmla="*/ 8 h 52"/>
                <a:gd name="T12" fmla="*/ 37 w 44"/>
                <a:gd name="T13" fmla="*/ 8 h 52"/>
                <a:gd name="T14" fmla="*/ 37 w 44"/>
                <a:gd name="T15" fmla="*/ 8 h 52"/>
                <a:gd name="T16" fmla="*/ 37 w 44"/>
                <a:gd name="T17" fmla="*/ 0 h 52"/>
                <a:gd name="T18" fmla="*/ 29 w 44"/>
                <a:gd name="T19" fmla="*/ 0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22 w 44"/>
                <a:gd name="T27" fmla="*/ 0 h 52"/>
                <a:gd name="T28" fmla="*/ 15 w 44"/>
                <a:gd name="T29" fmla="*/ 0 h 52"/>
                <a:gd name="T30" fmla="*/ 15 w 44"/>
                <a:gd name="T31" fmla="*/ 0 h 52"/>
                <a:gd name="T32" fmla="*/ 7 w 44"/>
                <a:gd name="T33" fmla="*/ 8 h 52"/>
                <a:gd name="T34" fmla="*/ 7 w 44"/>
                <a:gd name="T35" fmla="*/ 8 h 52"/>
                <a:gd name="T36" fmla="*/ 7 w 44"/>
                <a:gd name="T37" fmla="*/ 8 h 52"/>
                <a:gd name="T38" fmla="*/ 0 w 44"/>
                <a:gd name="T39" fmla="*/ 8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3 h 52"/>
                <a:gd name="T46" fmla="*/ 0 w 44"/>
                <a:gd name="T47" fmla="*/ 23 h 52"/>
                <a:gd name="T48" fmla="*/ 0 w 44"/>
                <a:gd name="T49" fmla="*/ 23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37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5 w 44"/>
                <a:gd name="T67" fmla="*/ 45 h 52"/>
                <a:gd name="T68" fmla="*/ 15 w 44"/>
                <a:gd name="T69" fmla="*/ 45 h 52"/>
                <a:gd name="T70" fmla="*/ 22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45 h 52"/>
                <a:gd name="T80" fmla="*/ 37 w 44"/>
                <a:gd name="T81" fmla="*/ 45 h 52"/>
                <a:gd name="T82" fmla="*/ 37 w 44"/>
                <a:gd name="T83" fmla="*/ 45 h 52"/>
                <a:gd name="T84" fmla="*/ 37 w 44"/>
                <a:gd name="T85" fmla="*/ 45 h 52"/>
                <a:gd name="T86" fmla="*/ 44 w 44"/>
                <a:gd name="T87" fmla="*/ 45 h 52"/>
                <a:gd name="T88" fmla="*/ 44 w 44"/>
                <a:gd name="T89" fmla="*/ 37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2">
                  <a:moveTo>
                    <a:pt x="44" y="23"/>
                  </a:moveTo>
                  <a:lnTo>
                    <a:pt x="44" y="23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39" name="Freeform 161">
              <a:extLst>
                <a:ext uri="{FF2B5EF4-FFF2-40B4-BE49-F238E27FC236}">
                  <a16:creationId xmlns:a16="http://schemas.microsoft.com/office/drawing/2014/main" xmlns="" id="{00000000-0008-0000-0300-000053010000}"/>
                </a:ext>
              </a:extLst>
            </xdr:cNvPr>
            <xdr:cNvSpPr>
              <a:spLocks/>
            </xdr:cNvSpPr>
          </xdr:nvSpPr>
          <xdr:spPr bwMode="auto">
            <a:xfrm>
              <a:off x="4241" y="3492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0" name="Freeform 162">
              <a:extLst>
                <a:ext uri="{FF2B5EF4-FFF2-40B4-BE49-F238E27FC236}">
                  <a16:creationId xmlns:a16="http://schemas.microsoft.com/office/drawing/2014/main" xmlns="" id="{00000000-0008-0000-0300-000054010000}"/>
                </a:ext>
              </a:extLst>
            </xdr:cNvPr>
            <xdr:cNvSpPr>
              <a:spLocks/>
            </xdr:cNvSpPr>
          </xdr:nvSpPr>
          <xdr:spPr bwMode="auto">
            <a:xfrm>
              <a:off x="4048" y="3567"/>
              <a:ext cx="45" cy="44"/>
            </a:xfrm>
            <a:custGeom>
              <a:avLst/>
              <a:gdLst>
                <a:gd name="T0" fmla="*/ 45 w 45"/>
                <a:gd name="T1" fmla="*/ 22 h 44"/>
                <a:gd name="T2" fmla="*/ 45 w 45"/>
                <a:gd name="T3" fmla="*/ 14 h 44"/>
                <a:gd name="T4" fmla="*/ 45 w 45"/>
                <a:gd name="T5" fmla="*/ 14 h 44"/>
                <a:gd name="T6" fmla="*/ 45 w 45"/>
                <a:gd name="T7" fmla="*/ 7 h 44"/>
                <a:gd name="T8" fmla="*/ 45 w 45"/>
                <a:gd name="T9" fmla="*/ 7 h 44"/>
                <a:gd name="T10" fmla="*/ 37 w 45"/>
                <a:gd name="T11" fmla="*/ 7 h 44"/>
                <a:gd name="T12" fmla="*/ 37 w 45"/>
                <a:gd name="T13" fmla="*/ 7 h 44"/>
                <a:gd name="T14" fmla="*/ 37 w 45"/>
                <a:gd name="T15" fmla="*/ 0 h 44"/>
                <a:gd name="T16" fmla="*/ 30 w 45"/>
                <a:gd name="T17" fmla="*/ 0 h 44"/>
                <a:gd name="T18" fmla="*/ 30 w 45"/>
                <a:gd name="T19" fmla="*/ 0 h 44"/>
                <a:gd name="T20" fmla="*/ 30 w 45"/>
                <a:gd name="T21" fmla="*/ 0 h 44"/>
                <a:gd name="T22" fmla="*/ 22 w 45"/>
                <a:gd name="T23" fmla="*/ 0 h 44"/>
                <a:gd name="T24" fmla="*/ 22 w 45"/>
                <a:gd name="T25" fmla="*/ 0 h 44"/>
                <a:gd name="T26" fmla="*/ 15 w 45"/>
                <a:gd name="T27" fmla="*/ 0 h 44"/>
                <a:gd name="T28" fmla="*/ 15 w 45"/>
                <a:gd name="T29" fmla="*/ 0 h 44"/>
                <a:gd name="T30" fmla="*/ 15 w 45"/>
                <a:gd name="T31" fmla="*/ 0 h 44"/>
                <a:gd name="T32" fmla="*/ 8 w 45"/>
                <a:gd name="T33" fmla="*/ 0 h 44"/>
                <a:gd name="T34" fmla="*/ 8 w 45"/>
                <a:gd name="T35" fmla="*/ 7 h 44"/>
                <a:gd name="T36" fmla="*/ 8 w 45"/>
                <a:gd name="T37" fmla="*/ 7 h 44"/>
                <a:gd name="T38" fmla="*/ 0 w 45"/>
                <a:gd name="T39" fmla="*/ 7 h 44"/>
                <a:gd name="T40" fmla="*/ 0 w 45"/>
                <a:gd name="T41" fmla="*/ 7 h 44"/>
                <a:gd name="T42" fmla="*/ 0 w 45"/>
                <a:gd name="T43" fmla="*/ 14 h 44"/>
                <a:gd name="T44" fmla="*/ 0 w 45"/>
                <a:gd name="T45" fmla="*/ 14 h 44"/>
                <a:gd name="T46" fmla="*/ 0 w 45"/>
                <a:gd name="T47" fmla="*/ 22 h 44"/>
                <a:gd name="T48" fmla="*/ 0 w 45"/>
                <a:gd name="T49" fmla="*/ 22 h 44"/>
                <a:gd name="T50" fmla="*/ 0 w 45"/>
                <a:gd name="T51" fmla="*/ 22 h 44"/>
                <a:gd name="T52" fmla="*/ 0 w 45"/>
                <a:gd name="T53" fmla="*/ 29 h 44"/>
                <a:gd name="T54" fmla="*/ 0 w 45"/>
                <a:gd name="T55" fmla="*/ 29 h 44"/>
                <a:gd name="T56" fmla="*/ 0 w 45"/>
                <a:gd name="T57" fmla="*/ 37 h 44"/>
                <a:gd name="T58" fmla="*/ 0 w 45"/>
                <a:gd name="T59" fmla="*/ 37 h 44"/>
                <a:gd name="T60" fmla="*/ 8 w 45"/>
                <a:gd name="T61" fmla="*/ 37 h 44"/>
                <a:gd name="T62" fmla="*/ 8 w 45"/>
                <a:gd name="T63" fmla="*/ 44 h 44"/>
                <a:gd name="T64" fmla="*/ 8 w 45"/>
                <a:gd name="T65" fmla="*/ 44 h 44"/>
                <a:gd name="T66" fmla="*/ 15 w 45"/>
                <a:gd name="T67" fmla="*/ 44 h 44"/>
                <a:gd name="T68" fmla="*/ 15 w 45"/>
                <a:gd name="T69" fmla="*/ 44 h 44"/>
                <a:gd name="T70" fmla="*/ 15 w 45"/>
                <a:gd name="T71" fmla="*/ 44 h 44"/>
                <a:gd name="T72" fmla="*/ 22 w 45"/>
                <a:gd name="T73" fmla="*/ 44 h 44"/>
                <a:gd name="T74" fmla="*/ 22 w 45"/>
                <a:gd name="T75" fmla="*/ 44 h 44"/>
                <a:gd name="T76" fmla="*/ 30 w 45"/>
                <a:gd name="T77" fmla="*/ 44 h 44"/>
                <a:gd name="T78" fmla="*/ 30 w 45"/>
                <a:gd name="T79" fmla="*/ 44 h 44"/>
                <a:gd name="T80" fmla="*/ 30 w 45"/>
                <a:gd name="T81" fmla="*/ 44 h 44"/>
                <a:gd name="T82" fmla="*/ 37 w 45"/>
                <a:gd name="T83" fmla="*/ 44 h 44"/>
                <a:gd name="T84" fmla="*/ 37 w 45"/>
                <a:gd name="T85" fmla="*/ 44 h 44"/>
                <a:gd name="T86" fmla="*/ 37 w 45"/>
                <a:gd name="T87" fmla="*/ 37 h 44"/>
                <a:gd name="T88" fmla="*/ 45 w 45"/>
                <a:gd name="T89" fmla="*/ 37 h 44"/>
                <a:gd name="T90" fmla="*/ 45 w 45"/>
                <a:gd name="T91" fmla="*/ 37 h 44"/>
                <a:gd name="T92" fmla="*/ 45 w 45"/>
                <a:gd name="T93" fmla="*/ 29 h 44"/>
                <a:gd name="T94" fmla="*/ 45 w 45"/>
                <a:gd name="T95" fmla="*/ 29 h 44"/>
                <a:gd name="T96" fmla="*/ 45 w 45"/>
                <a:gd name="T97" fmla="*/ 22 h 44"/>
                <a:gd name="T98" fmla="*/ 45 w 45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4">
                  <a:moveTo>
                    <a:pt x="45" y="22"/>
                  </a:moveTo>
                  <a:lnTo>
                    <a:pt x="45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1" name="Freeform 163">
              <a:extLst>
                <a:ext uri="{FF2B5EF4-FFF2-40B4-BE49-F238E27FC236}">
                  <a16:creationId xmlns:a16="http://schemas.microsoft.com/office/drawing/2014/main" xmlns="" id="{00000000-0008-0000-0300-000055010000}"/>
                </a:ext>
              </a:extLst>
            </xdr:cNvPr>
            <xdr:cNvSpPr>
              <a:spLocks/>
            </xdr:cNvSpPr>
          </xdr:nvSpPr>
          <xdr:spPr bwMode="auto">
            <a:xfrm>
              <a:off x="4048" y="3567"/>
              <a:ext cx="45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2" name="Freeform 164">
              <a:extLst>
                <a:ext uri="{FF2B5EF4-FFF2-40B4-BE49-F238E27FC236}">
                  <a16:creationId xmlns:a16="http://schemas.microsoft.com/office/drawing/2014/main" xmlns="" id="{00000000-0008-0000-0300-000056010000}"/>
                </a:ext>
              </a:extLst>
            </xdr:cNvPr>
            <xdr:cNvSpPr>
              <a:spLocks/>
            </xdr:cNvSpPr>
          </xdr:nvSpPr>
          <xdr:spPr bwMode="auto">
            <a:xfrm>
              <a:off x="3841" y="3611"/>
              <a:ext cx="52" cy="45"/>
            </a:xfrm>
            <a:custGeom>
              <a:avLst/>
              <a:gdLst>
                <a:gd name="T0" fmla="*/ 52 w 52"/>
                <a:gd name="T1" fmla="*/ 22 h 45"/>
                <a:gd name="T2" fmla="*/ 52 w 52"/>
                <a:gd name="T3" fmla="*/ 15 h 45"/>
                <a:gd name="T4" fmla="*/ 52 w 52"/>
                <a:gd name="T5" fmla="*/ 15 h 45"/>
                <a:gd name="T6" fmla="*/ 52 w 52"/>
                <a:gd name="T7" fmla="*/ 7 h 45"/>
                <a:gd name="T8" fmla="*/ 44 w 52"/>
                <a:gd name="T9" fmla="*/ 7 h 45"/>
                <a:gd name="T10" fmla="*/ 44 w 52"/>
                <a:gd name="T11" fmla="*/ 7 h 45"/>
                <a:gd name="T12" fmla="*/ 44 w 52"/>
                <a:gd name="T13" fmla="*/ 7 h 45"/>
                <a:gd name="T14" fmla="*/ 37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29 w 52"/>
                <a:gd name="T21" fmla="*/ 0 h 45"/>
                <a:gd name="T22" fmla="*/ 29 w 52"/>
                <a:gd name="T23" fmla="*/ 0 h 45"/>
                <a:gd name="T24" fmla="*/ 29 w 52"/>
                <a:gd name="T25" fmla="*/ 0 h 45"/>
                <a:gd name="T26" fmla="*/ 22 w 52"/>
                <a:gd name="T27" fmla="*/ 0 h 45"/>
                <a:gd name="T28" fmla="*/ 22 w 52"/>
                <a:gd name="T29" fmla="*/ 0 h 45"/>
                <a:gd name="T30" fmla="*/ 14 w 52"/>
                <a:gd name="T31" fmla="*/ 0 h 45"/>
                <a:gd name="T32" fmla="*/ 14 w 52"/>
                <a:gd name="T33" fmla="*/ 0 h 45"/>
                <a:gd name="T34" fmla="*/ 14 w 52"/>
                <a:gd name="T35" fmla="*/ 7 h 45"/>
                <a:gd name="T36" fmla="*/ 7 w 52"/>
                <a:gd name="T37" fmla="*/ 7 h 45"/>
                <a:gd name="T38" fmla="*/ 7 w 52"/>
                <a:gd name="T39" fmla="*/ 7 h 45"/>
                <a:gd name="T40" fmla="*/ 7 w 52"/>
                <a:gd name="T41" fmla="*/ 7 h 45"/>
                <a:gd name="T42" fmla="*/ 7 w 52"/>
                <a:gd name="T43" fmla="*/ 15 h 45"/>
                <a:gd name="T44" fmla="*/ 7 w 52"/>
                <a:gd name="T45" fmla="*/ 15 h 45"/>
                <a:gd name="T46" fmla="*/ 0 w 52"/>
                <a:gd name="T47" fmla="*/ 22 h 45"/>
                <a:gd name="T48" fmla="*/ 0 w 52"/>
                <a:gd name="T49" fmla="*/ 22 h 45"/>
                <a:gd name="T50" fmla="*/ 0 w 52"/>
                <a:gd name="T51" fmla="*/ 22 h 45"/>
                <a:gd name="T52" fmla="*/ 7 w 52"/>
                <a:gd name="T53" fmla="*/ 30 h 45"/>
                <a:gd name="T54" fmla="*/ 7 w 52"/>
                <a:gd name="T55" fmla="*/ 30 h 45"/>
                <a:gd name="T56" fmla="*/ 7 w 52"/>
                <a:gd name="T57" fmla="*/ 37 h 45"/>
                <a:gd name="T58" fmla="*/ 7 w 52"/>
                <a:gd name="T59" fmla="*/ 37 h 45"/>
                <a:gd name="T60" fmla="*/ 7 w 52"/>
                <a:gd name="T61" fmla="*/ 37 h 45"/>
                <a:gd name="T62" fmla="*/ 14 w 52"/>
                <a:gd name="T63" fmla="*/ 45 h 45"/>
                <a:gd name="T64" fmla="*/ 14 w 52"/>
                <a:gd name="T65" fmla="*/ 45 h 45"/>
                <a:gd name="T66" fmla="*/ 14 w 52"/>
                <a:gd name="T67" fmla="*/ 45 h 45"/>
                <a:gd name="T68" fmla="*/ 22 w 52"/>
                <a:gd name="T69" fmla="*/ 45 h 45"/>
                <a:gd name="T70" fmla="*/ 22 w 52"/>
                <a:gd name="T71" fmla="*/ 45 h 45"/>
                <a:gd name="T72" fmla="*/ 29 w 52"/>
                <a:gd name="T73" fmla="*/ 45 h 45"/>
                <a:gd name="T74" fmla="*/ 29 w 52"/>
                <a:gd name="T75" fmla="*/ 45 h 45"/>
                <a:gd name="T76" fmla="*/ 29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4 w 52"/>
                <a:gd name="T85" fmla="*/ 45 h 45"/>
                <a:gd name="T86" fmla="*/ 44 w 52"/>
                <a:gd name="T87" fmla="*/ 37 h 45"/>
                <a:gd name="T88" fmla="*/ 44 w 52"/>
                <a:gd name="T89" fmla="*/ 37 h 45"/>
                <a:gd name="T90" fmla="*/ 52 w 52"/>
                <a:gd name="T91" fmla="*/ 37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2 h 45"/>
                <a:gd name="T98" fmla="*/ 52 w 52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7" y="30"/>
                  </a:lnTo>
                  <a:lnTo>
                    <a:pt x="7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3" name="Freeform 165">
              <a:extLst>
                <a:ext uri="{FF2B5EF4-FFF2-40B4-BE49-F238E27FC236}">
                  <a16:creationId xmlns:a16="http://schemas.microsoft.com/office/drawing/2014/main" xmlns="" id="{00000000-0008-0000-0300-000057010000}"/>
                </a:ext>
              </a:extLst>
            </xdr:cNvPr>
            <xdr:cNvSpPr>
              <a:spLocks/>
            </xdr:cNvSpPr>
          </xdr:nvSpPr>
          <xdr:spPr bwMode="auto">
            <a:xfrm>
              <a:off x="3841" y="3611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4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1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1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4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4" name="Freeform 166">
              <a:extLst>
                <a:ext uri="{FF2B5EF4-FFF2-40B4-BE49-F238E27FC236}">
                  <a16:creationId xmlns:a16="http://schemas.microsoft.com/office/drawing/2014/main" xmlns="" id="{00000000-0008-0000-0300-000058010000}"/>
                </a:ext>
              </a:extLst>
            </xdr:cNvPr>
            <xdr:cNvSpPr>
              <a:spLocks/>
            </xdr:cNvSpPr>
          </xdr:nvSpPr>
          <xdr:spPr bwMode="auto">
            <a:xfrm>
              <a:off x="3633" y="3626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7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0 h 52"/>
                <a:gd name="T32" fmla="*/ 15 w 52"/>
                <a:gd name="T33" fmla="*/ 7 h 52"/>
                <a:gd name="T34" fmla="*/ 8 w 52"/>
                <a:gd name="T35" fmla="*/ 7 h 52"/>
                <a:gd name="T36" fmla="*/ 8 w 52"/>
                <a:gd name="T37" fmla="*/ 7 h 52"/>
                <a:gd name="T38" fmla="*/ 8 w 52"/>
                <a:gd name="T39" fmla="*/ 7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4 h 52"/>
                <a:gd name="T62" fmla="*/ 8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15 w 52"/>
                <a:gd name="T69" fmla="*/ 44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5" name="Freeform 167">
              <a:extLst>
                <a:ext uri="{FF2B5EF4-FFF2-40B4-BE49-F238E27FC236}">
                  <a16:creationId xmlns:a16="http://schemas.microsoft.com/office/drawing/2014/main" xmlns="" id="{00000000-0008-0000-0300-000059010000}"/>
                </a:ext>
              </a:extLst>
            </xdr:cNvPr>
            <xdr:cNvSpPr>
              <a:spLocks/>
            </xdr:cNvSpPr>
          </xdr:nvSpPr>
          <xdr:spPr bwMode="auto">
            <a:xfrm>
              <a:off x="3633" y="362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6" name="Freeform 168">
              <a:extLst>
                <a:ext uri="{FF2B5EF4-FFF2-40B4-BE49-F238E27FC236}">
                  <a16:creationId xmlns:a16="http://schemas.microsoft.com/office/drawing/2014/main" xmlns="" id="{00000000-0008-0000-0300-00005A010000}"/>
                </a:ext>
              </a:extLst>
            </xdr:cNvPr>
            <xdr:cNvSpPr>
              <a:spLocks/>
            </xdr:cNvSpPr>
          </xdr:nvSpPr>
          <xdr:spPr bwMode="auto">
            <a:xfrm>
              <a:off x="3433" y="3611"/>
              <a:ext cx="45" cy="45"/>
            </a:xfrm>
            <a:custGeom>
              <a:avLst/>
              <a:gdLst>
                <a:gd name="T0" fmla="*/ 45 w 45"/>
                <a:gd name="T1" fmla="*/ 22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7 h 45"/>
                <a:gd name="T8" fmla="*/ 45 w 45"/>
                <a:gd name="T9" fmla="*/ 7 h 45"/>
                <a:gd name="T10" fmla="*/ 37 w 45"/>
                <a:gd name="T11" fmla="*/ 7 h 45"/>
                <a:gd name="T12" fmla="*/ 37 w 45"/>
                <a:gd name="T13" fmla="*/ 0 h 45"/>
                <a:gd name="T14" fmla="*/ 37 w 45"/>
                <a:gd name="T15" fmla="*/ 0 h 45"/>
                <a:gd name="T16" fmla="*/ 30 w 45"/>
                <a:gd name="T17" fmla="*/ 0 h 45"/>
                <a:gd name="T18" fmla="*/ 30 w 45"/>
                <a:gd name="T19" fmla="*/ 0 h 45"/>
                <a:gd name="T20" fmla="*/ 22 w 45"/>
                <a:gd name="T21" fmla="*/ 0 h 45"/>
                <a:gd name="T22" fmla="*/ 22 w 45"/>
                <a:gd name="T23" fmla="*/ 0 h 45"/>
                <a:gd name="T24" fmla="*/ 22 w 45"/>
                <a:gd name="T25" fmla="*/ 0 h 45"/>
                <a:gd name="T26" fmla="*/ 15 w 45"/>
                <a:gd name="T27" fmla="*/ 0 h 45"/>
                <a:gd name="T28" fmla="*/ 15 w 45"/>
                <a:gd name="T29" fmla="*/ 0 h 45"/>
                <a:gd name="T30" fmla="*/ 7 w 45"/>
                <a:gd name="T31" fmla="*/ 0 h 45"/>
                <a:gd name="T32" fmla="*/ 7 w 45"/>
                <a:gd name="T33" fmla="*/ 0 h 45"/>
                <a:gd name="T34" fmla="*/ 7 w 45"/>
                <a:gd name="T35" fmla="*/ 0 h 45"/>
                <a:gd name="T36" fmla="*/ 0 w 45"/>
                <a:gd name="T37" fmla="*/ 7 h 45"/>
                <a:gd name="T38" fmla="*/ 0 w 45"/>
                <a:gd name="T39" fmla="*/ 7 h 45"/>
                <a:gd name="T40" fmla="*/ 0 w 45"/>
                <a:gd name="T41" fmla="*/ 7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22 h 45"/>
                <a:gd name="T48" fmla="*/ 0 w 45"/>
                <a:gd name="T49" fmla="*/ 22 h 45"/>
                <a:gd name="T50" fmla="*/ 0 w 45"/>
                <a:gd name="T51" fmla="*/ 22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7 h 45"/>
                <a:gd name="T58" fmla="*/ 0 w 45"/>
                <a:gd name="T59" fmla="*/ 37 h 45"/>
                <a:gd name="T60" fmla="*/ 0 w 45"/>
                <a:gd name="T61" fmla="*/ 37 h 45"/>
                <a:gd name="T62" fmla="*/ 7 w 45"/>
                <a:gd name="T63" fmla="*/ 45 h 45"/>
                <a:gd name="T64" fmla="*/ 7 w 45"/>
                <a:gd name="T65" fmla="*/ 45 h 45"/>
                <a:gd name="T66" fmla="*/ 7 w 45"/>
                <a:gd name="T67" fmla="*/ 45 h 45"/>
                <a:gd name="T68" fmla="*/ 15 w 45"/>
                <a:gd name="T69" fmla="*/ 45 h 45"/>
                <a:gd name="T70" fmla="*/ 15 w 45"/>
                <a:gd name="T71" fmla="*/ 45 h 45"/>
                <a:gd name="T72" fmla="*/ 22 w 45"/>
                <a:gd name="T73" fmla="*/ 45 h 45"/>
                <a:gd name="T74" fmla="*/ 22 w 45"/>
                <a:gd name="T75" fmla="*/ 45 h 45"/>
                <a:gd name="T76" fmla="*/ 22 w 45"/>
                <a:gd name="T77" fmla="*/ 45 h 45"/>
                <a:gd name="T78" fmla="*/ 30 w 45"/>
                <a:gd name="T79" fmla="*/ 45 h 45"/>
                <a:gd name="T80" fmla="*/ 30 w 45"/>
                <a:gd name="T81" fmla="*/ 45 h 45"/>
                <a:gd name="T82" fmla="*/ 37 w 45"/>
                <a:gd name="T83" fmla="*/ 45 h 45"/>
                <a:gd name="T84" fmla="*/ 37 w 45"/>
                <a:gd name="T85" fmla="*/ 45 h 45"/>
                <a:gd name="T86" fmla="*/ 37 w 45"/>
                <a:gd name="T87" fmla="*/ 37 h 45"/>
                <a:gd name="T88" fmla="*/ 45 w 45"/>
                <a:gd name="T89" fmla="*/ 37 h 45"/>
                <a:gd name="T90" fmla="*/ 45 w 45"/>
                <a:gd name="T91" fmla="*/ 37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22 h 45"/>
                <a:gd name="T98" fmla="*/ 45 w 45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5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7" name="Freeform 169">
              <a:extLst>
                <a:ext uri="{FF2B5EF4-FFF2-40B4-BE49-F238E27FC236}">
                  <a16:creationId xmlns:a16="http://schemas.microsoft.com/office/drawing/2014/main" xmlns="" id="{00000000-0008-0000-0300-00005B010000}"/>
                </a:ext>
              </a:extLst>
            </xdr:cNvPr>
            <xdr:cNvSpPr>
              <a:spLocks/>
            </xdr:cNvSpPr>
          </xdr:nvSpPr>
          <xdr:spPr bwMode="auto">
            <a:xfrm>
              <a:off x="3433" y="3611"/>
              <a:ext cx="45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8" name="Freeform 170">
              <a:extLst>
                <a:ext uri="{FF2B5EF4-FFF2-40B4-BE49-F238E27FC236}">
                  <a16:creationId xmlns:a16="http://schemas.microsoft.com/office/drawing/2014/main" xmlns="" id="{00000000-0008-0000-0300-00005C010000}"/>
                </a:ext>
              </a:extLst>
            </xdr:cNvPr>
            <xdr:cNvSpPr>
              <a:spLocks/>
            </xdr:cNvSpPr>
          </xdr:nvSpPr>
          <xdr:spPr bwMode="auto">
            <a:xfrm>
              <a:off x="3226" y="3567"/>
              <a:ext cx="51" cy="44"/>
            </a:xfrm>
            <a:custGeom>
              <a:avLst/>
              <a:gdLst>
                <a:gd name="T0" fmla="*/ 51 w 51"/>
                <a:gd name="T1" fmla="*/ 14 h 44"/>
                <a:gd name="T2" fmla="*/ 51 w 51"/>
                <a:gd name="T3" fmla="*/ 14 h 44"/>
                <a:gd name="T4" fmla="*/ 51 w 51"/>
                <a:gd name="T5" fmla="*/ 14 h 44"/>
                <a:gd name="T6" fmla="*/ 51 w 51"/>
                <a:gd name="T7" fmla="*/ 7 h 44"/>
                <a:gd name="T8" fmla="*/ 44 w 51"/>
                <a:gd name="T9" fmla="*/ 7 h 44"/>
                <a:gd name="T10" fmla="*/ 44 w 51"/>
                <a:gd name="T11" fmla="*/ 7 h 44"/>
                <a:gd name="T12" fmla="*/ 44 w 51"/>
                <a:gd name="T13" fmla="*/ 0 h 44"/>
                <a:gd name="T14" fmla="*/ 37 w 51"/>
                <a:gd name="T15" fmla="*/ 0 h 44"/>
                <a:gd name="T16" fmla="*/ 37 w 51"/>
                <a:gd name="T17" fmla="*/ 0 h 44"/>
                <a:gd name="T18" fmla="*/ 37 w 51"/>
                <a:gd name="T19" fmla="*/ 0 h 44"/>
                <a:gd name="T20" fmla="*/ 29 w 51"/>
                <a:gd name="T21" fmla="*/ 0 h 44"/>
                <a:gd name="T22" fmla="*/ 29 w 51"/>
                <a:gd name="T23" fmla="*/ 0 h 44"/>
                <a:gd name="T24" fmla="*/ 22 w 51"/>
                <a:gd name="T25" fmla="*/ 0 h 44"/>
                <a:gd name="T26" fmla="*/ 22 w 51"/>
                <a:gd name="T27" fmla="*/ 0 h 44"/>
                <a:gd name="T28" fmla="*/ 22 w 51"/>
                <a:gd name="T29" fmla="*/ 0 h 44"/>
                <a:gd name="T30" fmla="*/ 14 w 51"/>
                <a:gd name="T31" fmla="*/ 0 h 44"/>
                <a:gd name="T32" fmla="*/ 14 w 51"/>
                <a:gd name="T33" fmla="*/ 0 h 44"/>
                <a:gd name="T34" fmla="*/ 14 w 51"/>
                <a:gd name="T35" fmla="*/ 0 h 44"/>
                <a:gd name="T36" fmla="*/ 7 w 51"/>
                <a:gd name="T37" fmla="*/ 7 h 44"/>
                <a:gd name="T38" fmla="*/ 7 w 51"/>
                <a:gd name="T39" fmla="*/ 7 h 44"/>
                <a:gd name="T40" fmla="*/ 7 w 51"/>
                <a:gd name="T41" fmla="*/ 7 h 44"/>
                <a:gd name="T42" fmla="*/ 7 w 51"/>
                <a:gd name="T43" fmla="*/ 14 h 44"/>
                <a:gd name="T44" fmla="*/ 0 w 51"/>
                <a:gd name="T45" fmla="*/ 14 h 44"/>
                <a:gd name="T46" fmla="*/ 0 w 51"/>
                <a:gd name="T47" fmla="*/ 14 h 44"/>
                <a:gd name="T48" fmla="*/ 0 w 51"/>
                <a:gd name="T49" fmla="*/ 22 h 44"/>
                <a:gd name="T50" fmla="*/ 0 w 51"/>
                <a:gd name="T51" fmla="*/ 22 h 44"/>
                <a:gd name="T52" fmla="*/ 0 w 51"/>
                <a:gd name="T53" fmla="*/ 29 h 44"/>
                <a:gd name="T54" fmla="*/ 7 w 51"/>
                <a:gd name="T55" fmla="*/ 29 h 44"/>
                <a:gd name="T56" fmla="*/ 7 w 51"/>
                <a:gd name="T57" fmla="*/ 29 h 44"/>
                <a:gd name="T58" fmla="*/ 7 w 51"/>
                <a:gd name="T59" fmla="*/ 37 h 44"/>
                <a:gd name="T60" fmla="*/ 7 w 51"/>
                <a:gd name="T61" fmla="*/ 37 h 44"/>
                <a:gd name="T62" fmla="*/ 14 w 51"/>
                <a:gd name="T63" fmla="*/ 37 h 44"/>
                <a:gd name="T64" fmla="*/ 14 w 51"/>
                <a:gd name="T65" fmla="*/ 44 h 44"/>
                <a:gd name="T66" fmla="*/ 14 w 51"/>
                <a:gd name="T67" fmla="*/ 44 h 44"/>
                <a:gd name="T68" fmla="*/ 22 w 51"/>
                <a:gd name="T69" fmla="*/ 44 h 44"/>
                <a:gd name="T70" fmla="*/ 22 w 51"/>
                <a:gd name="T71" fmla="*/ 44 h 44"/>
                <a:gd name="T72" fmla="*/ 22 w 51"/>
                <a:gd name="T73" fmla="*/ 44 h 44"/>
                <a:gd name="T74" fmla="*/ 29 w 51"/>
                <a:gd name="T75" fmla="*/ 44 h 44"/>
                <a:gd name="T76" fmla="*/ 29 w 51"/>
                <a:gd name="T77" fmla="*/ 44 h 44"/>
                <a:gd name="T78" fmla="*/ 37 w 51"/>
                <a:gd name="T79" fmla="*/ 44 h 44"/>
                <a:gd name="T80" fmla="*/ 37 w 51"/>
                <a:gd name="T81" fmla="*/ 44 h 44"/>
                <a:gd name="T82" fmla="*/ 37 w 51"/>
                <a:gd name="T83" fmla="*/ 44 h 44"/>
                <a:gd name="T84" fmla="*/ 44 w 51"/>
                <a:gd name="T85" fmla="*/ 37 h 44"/>
                <a:gd name="T86" fmla="*/ 44 w 51"/>
                <a:gd name="T87" fmla="*/ 37 h 44"/>
                <a:gd name="T88" fmla="*/ 44 w 51"/>
                <a:gd name="T89" fmla="*/ 37 h 44"/>
                <a:gd name="T90" fmla="*/ 51 w 51"/>
                <a:gd name="T91" fmla="*/ 29 h 44"/>
                <a:gd name="T92" fmla="*/ 51 w 51"/>
                <a:gd name="T93" fmla="*/ 29 h 44"/>
                <a:gd name="T94" fmla="*/ 51 w 51"/>
                <a:gd name="T95" fmla="*/ 29 h 44"/>
                <a:gd name="T96" fmla="*/ 51 w 51"/>
                <a:gd name="T97" fmla="*/ 22 h 44"/>
                <a:gd name="T98" fmla="*/ 51 w 51"/>
                <a:gd name="T99" fmla="*/ 22 h 44"/>
                <a:gd name="T100" fmla="*/ 51 w 51"/>
                <a:gd name="T101" fmla="*/ 1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1" h="44">
                  <a:moveTo>
                    <a:pt x="51" y="14"/>
                  </a:moveTo>
                  <a:lnTo>
                    <a:pt x="51" y="14"/>
                  </a:lnTo>
                  <a:lnTo>
                    <a:pt x="51" y="14"/>
                  </a:lnTo>
                  <a:lnTo>
                    <a:pt x="51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4" y="37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2"/>
                  </a:lnTo>
                  <a:lnTo>
                    <a:pt x="51" y="22"/>
                  </a:lnTo>
                  <a:lnTo>
                    <a:pt x="51" y="1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49" name="Freeform 171">
              <a:extLst>
                <a:ext uri="{FF2B5EF4-FFF2-40B4-BE49-F238E27FC236}">
                  <a16:creationId xmlns:a16="http://schemas.microsoft.com/office/drawing/2014/main" xmlns="" id="{00000000-0008-0000-0300-00005D010000}"/>
                </a:ext>
              </a:extLst>
            </xdr:cNvPr>
            <xdr:cNvSpPr>
              <a:spLocks/>
            </xdr:cNvSpPr>
          </xdr:nvSpPr>
          <xdr:spPr bwMode="auto">
            <a:xfrm>
              <a:off x="3226" y="3567"/>
              <a:ext cx="51" cy="44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0" name="Freeform 172">
              <a:extLst>
                <a:ext uri="{FF2B5EF4-FFF2-40B4-BE49-F238E27FC236}">
                  <a16:creationId xmlns:a16="http://schemas.microsoft.com/office/drawing/2014/main" xmlns="" id="{00000000-0008-0000-0300-00005E010000}"/>
                </a:ext>
              </a:extLst>
            </xdr:cNvPr>
            <xdr:cNvSpPr>
              <a:spLocks/>
            </xdr:cNvSpPr>
          </xdr:nvSpPr>
          <xdr:spPr bwMode="auto">
            <a:xfrm>
              <a:off x="3033" y="3492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52 w 52"/>
                <a:gd name="T3" fmla="*/ 15 h 52"/>
                <a:gd name="T4" fmla="*/ 52 w 52"/>
                <a:gd name="T5" fmla="*/ 15 h 52"/>
                <a:gd name="T6" fmla="*/ 44 w 52"/>
                <a:gd name="T7" fmla="*/ 15 h 52"/>
                <a:gd name="T8" fmla="*/ 44 w 52"/>
                <a:gd name="T9" fmla="*/ 8 h 52"/>
                <a:gd name="T10" fmla="*/ 44 w 52"/>
                <a:gd name="T11" fmla="*/ 8 h 52"/>
                <a:gd name="T12" fmla="*/ 44 w 52"/>
                <a:gd name="T13" fmla="*/ 8 h 52"/>
                <a:gd name="T14" fmla="*/ 37 w 52"/>
                <a:gd name="T15" fmla="*/ 0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0 h 52"/>
                <a:gd name="T32" fmla="*/ 15 w 52"/>
                <a:gd name="T33" fmla="*/ 0 h 52"/>
                <a:gd name="T34" fmla="*/ 7 w 52"/>
                <a:gd name="T35" fmla="*/ 8 h 52"/>
                <a:gd name="T36" fmla="*/ 7 w 52"/>
                <a:gd name="T37" fmla="*/ 8 h 52"/>
                <a:gd name="T38" fmla="*/ 7 w 52"/>
                <a:gd name="T39" fmla="*/ 8 h 52"/>
                <a:gd name="T40" fmla="*/ 7 w 52"/>
                <a:gd name="T41" fmla="*/ 15 h 52"/>
                <a:gd name="T42" fmla="*/ 0 w 52"/>
                <a:gd name="T43" fmla="*/ 15 h 52"/>
                <a:gd name="T44" fmla="*/ 0 w 52"/>
                <a:gd name="T45" fmla="*/ 15 h 52"/>
                <a:gd name="T46" fmla="*/ 0 w 52"/>
                <a:gd name="T47" fmla="*/ 23 h 52"/>
                <a:gd name="T48" fmla="*/ 0 w 52"/>
                <a:gd name="T49" fmla="*/ 23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0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5 h 52"/>
                <a:gd name="T62" fmla="*/ 7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15 w 52"/>
                <a:gd name="T69" fmla="*/ 45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5 h 52"/>
                <a:gd name="T80" fmla="*/ 37 w 52"/>
                <a:gd name="T81" fmla="*/ 45 h 52"/>
                <a:gd name="T82" fmla="*/ 37 w 52"/>
                <a:gd name="T83" fmla="*/ 45 h 52"/>
                <a:gd name="T84" fmla="*/ 44 w 52"/>
                <a:gd name="T85" fmla="*/ 45 h 52"/>
                <a:gd name="T86" fmla="*/ 44 w 52"/>
                <a:gd name="T87" fmla="*/ 45 h 52"/>
                <a:gd name="T88" fmla="*/ 44 w 52"/>
                <a:gd name="T89" fmla="*/ 37 h 52"/>
                <a:gd name="T90" fmla="*/ 44 w 52"/>
                <a:gd name="T91" fmla="*/ 37 h 52"/>
                <a:gd name="T92" fmla="*/ 52 w 52"/>
                <a:gd name="T93" fmla="*/ 30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1" name="Freeform 173">
              <a:extLst>
                <a:ext uri="{FF2B5EF4-FFF2-40B4-BE49-F238E27FC236}">
                  <a16:creationId xmlns:a16="http://schemas.microsoft.com/office/drawing/2014/main" xmlns="" id="{00000000-0008-0000-0300-00005F010000}"/>
                </a:ext>
              </a:extLst>
            </xdr:cNvPr>
            <xdr:cNvSpPr>
              <a:spLocks/>
            </xdr:cNvSpPr>
          </xdr:nvSpPr>
          <xdr:spPr bwMode="auto">
            <a:xfrm>
              <a:off x="3033" y="3492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2" name="Freeform 174">
              <a:extLst>
                <a:ext uri="{FF2B5EF4-FFF2-40B4-BE49-F238E27FC236}">
                  <a16:creationId xmlns:a16="http://schemas.microsoft.com/office/drawing/2014/main" xmlns="" id="{00000000-0008-0000-0300-000060010000}"/>
                </a:ext>
              </a:extLst>
            </xdr:cNvPr>
            <xdr:cNvSpPr>
              <a:spLocks/>
            </xdr:cNvSpPr>
          </xdr:nvSpPr>
          <xdr:spPr bwMode="auto">
            <a:xfrm>
              <a:off x="2855" y="3396"/>
              <a:ext cx="44" cy="44"/>
            </a:xfrm>
            <a:custGeom>
              <a:avLst/>
              <a:gdLst>
                <a:gd name="T0" fmla="*/ 44 w 44"/>
                <a:gd name="T1" fmla="*/ 22 h 44"/>
                <a:gd name="T2" fmla="*/ 44 w 44"/>
                <a:gd name="T3" fmla="*/ 15 h 44"/>
                <a:gd name="T4" fmla="*/ 44 w 44"/>
                <a:gd name="T5" fmla="*/ 15 h 44"/>
                <a:gd name="T6" fmla="*/ 44 w 44"/>
                <a:gd name="T7" fmla="*/ 7 h 44"/>
                <a:gd name="T8" fmla="*/ 44 w 44"/>
                <a:gd name="T9" fmla="*/ 7 h 44"/>
                <a:gd name="T10" fmla="*/ 37 w 44"/>
                <a:gd name="T11" fmla="*/ 7 h 44"/>
                <a:gd name="T12" fmla="*/ 37 w 44"/>
                <a:gd name="T13" fmla="*/ 7 h 44"/>
                <a:gd name="T14" fmla="*/ 37 w 44"/>
                <a:gd name="T15" fmla="*/ 0 h 44"/>
                <a:gd name="T16" fmla="*/ 30 w 44"/>
                <a:gd name="T17" fmla="*/ 0 h 44"/>
                <a:gd name="T18" fmla="*/ 30 w 44"/>
                <a:gd name="T19" fmla="*/ 0 h 44"/>
                <a:gd name="T20" fmla="*/ 30 w 44"/>
                <a:gd name="T21" fmla="*/ 0 h 44"/>
                <a:gd name="T22" fmla="*/ 22 w 44"/>
                <a:gd name="T23" fmla="*/ 0 h 44"/>
                <a:gd name="T24" fmla="*/ 22 w 44"/>
                <a:gd name="T25" fmla="*/ 0 h 44"/>
                <a:gd name="T26" fmla="*/ 15 w 44"/>
                <a:gd name="T27" fmla="*/ 0 h 44"/>
                <a:gd name="T28" fmla="*/ 15 w 44"/>
                <a:gd name="T29" fmla="*/ 0 h 44"/>
                <a:gd name="T30" fmla="*/ 15 w 44"/>
                <a:gd name="T31" fmla="*/ 0 h 44"/>
                <a:gd name="T32" fmla="*/ 7 w 44"/>
                <a:gd name="T33" fmla="*/ 0 h 44"/>
                <a:gd name="T34" fmla="*/ 7 w 44"/>
                <a:gd name="T35" fmla="*/ 7 h 44"/>
                <a:gd name="T36" fmla="*/ 7 w 44"/>
                <a:gd name="T37" fmla="*/ 7 h 44"/>
                <a:gd name="T38" fmla="*/ 0 w 44"/>
                <a:gd name="T39" fmla="*/ 7 h 44"/>
                <a:gd name="T40" fmla="*/ 0 w 44"/>
                <a:gd name="T41" fmla="*/ 7 h 44"/>
                <a:gd name="T42" fmla="*/ 0 w 44"/>
                <a:gd name="T43" fmla="*/ 15 h 44"/>
                <a:gd name="T44" fmla="*/ 0 w 44"/>
                <a:gd name="T45" fmla="*/ 15 h 44"/>
                <a:gd name="T46" fmla="*/ 0 w 44"/>
                <a:gd name="T47" fmla="*/ 22 h 44"/>
                <a:gd name="T48" fmla="*/ 0 w 44"/>
                <a:gd name="T49" fmla="*/ 22 h 44"/>
                <a:gd name="T50" fmla="*/ 0 w 44"/>
                <a:gd name="T51" fmla="*/ 22 h 44"/>
                <a:gd name="T52" fmla="*/ 0 w 44"/>
                <a:gd name="T53" fmla="*/ 30 h 44"/>
                <a:gd name="T54" fmla="*/ 0 w 44"/>
                <a:gd name="T55" fmla="*/ 30 h 44"/>
                <a:gd name="T56" fmla="*/ 0 w 44"/>
                <a:gd name="T57" fmla="*/ 37 h 44"/>
                <a:gd name="T58" fmla="*/ 0 w 44"/>
                <a:gd name="T59" fmla="*/ 37 h 44"/>
                <a:gd name="T60" fmla="*/ 7 w 44"/>
                <a:gd name="T61" fmla="*/ 37 h 44"/>
                <a:gd name="T62" fmla="*/ 7 w 44"/>
                <a:gd name="T63" fmla="*/ 44 h 44"/>
                <a:gd name="T64" fmla="*/ 7 w 44"/>
                <a:gd name="T65" fmla="*/ 44 h 44"/>
                <a:gd name="T66" fmla="*/ 15 w 44"/>
                <a:gd name="T67" fmla="*/ 44 h 44"/>
                <a:gd name="T68" fmla="*/ 15 w 44"/>
                <a:gd name="T69" fmla="*/ 44 h 44"/>
                <a:gd name="T70" fmla="*/ 15 w 44"/>
                <a:gd name="T71" fmla="*/ 44 h 44"/>
                <a:gd name="T72" fmla="*/ 22 w 44"/>
                <a:gd name="T73" fmla="*/ 44 h 44"/>
                <a:gd name="T74" fmla="*/ 22 w 44"/>
                <a:gd name="T75" fmla="*/ 44 h 44"/>
                <a:gd name="T76" fmla="*/ 30 w 44"/>
                <a:gd name="T77" fmla="*/ 44 h 44"/>
                <a:gd name="T78" fmla="*/ 30 w 44"/>
                <a:gd name="T79" fmla="*/ 44 h 44"/>
                <a:gd name="T80" fmla="*/ 30 w 44"/>
                <a:gd name="T81" fmla="*/ 44 h 44"/>
                <a:gd name="T82" fmla="*/ 37 w 44"/>
                <a:gd name="T83" fmla="*/ 44 h 44"/>
                <a:gd name="T84" fmla="*/ 37 w 44"/>
                <a:gd name="T85" fmla="*/ 44 h 44"/>
                <a:gd name="T86" fmla="*/ 37 w 44"/>
                <a:gd name="T87" fmla="*/ 37 h 44"/>
                <a:gd name="T88" fmla="*/ 44 w 44"/>
                <a:gd name="T89" fmla="*/ 37 h 44"/>
                <a:gd name="T90" fmla="*/ 44 w 44"/>
                <a:gd name="T91" fmla="*/ 37 h 44"/>
                <a:gd name="T92" fmla="*/ 44 w 44"/>
                <a:gd name="T93" fmla="*/ 30 h 44"/>
                <a:gd name="T94" fmla="*/ 44 w 44"/>
                <a:gd name="T95" fmla="*/ 30 h 44"/>
                <a:gd name="T96" fmla="*/ 44 w 44"/>
                <a:gd name="T97" fmla="*/ 22 h 44"/>
                <a:gd name="T98" fmla="*/ 44 w 44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4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3" name="Freeform 175">
              <a:extLst>
                <a:ext uri="{FF2B5EF4-FFF2-40B4-BE49-F238E27FC236}">
                  <a16:creationId xmlns:a16="http://schemas.microsoft.com/office/drawing/2014/main" xmlns="" id="{00000000-0008-0000-0300-000061010000}"/>
                </a:ext>
              </a:extLst>
            </xdr:cNvPr>
            <xdr:cNvSpPr>
              <a:spLocks/>
            </xdr:cNvSpPr>
          </xdr:nvSpPr>
          <xdr:spPr bwMode="auto">
            <a:xfrm>
              <a:off x="2855" y="3396"/>
              <a:ext cx="44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4" name="Freeform 176">
              <a:extLst>
                <a:ext uri="{FF2B5EF4-FFF2-40B4-BE49-F238E27FC236}">
                  <a16:creationId xmlns:a16="http://schemas.microsoft.com/office/drawing/2014/main" xmlns="" id="{00000000-0008-0000-0300-000062010000}"/>
                </a:ext>
              </a:extLst>
            </xdr:cNvPr>
            <xdr:cNvSpPr>
              <a:spLocks/>
            </xdr:cNvSpPr>
          </xdr:nvSpPr>
          <xdr:spPr bwMode="auto">
            <a:xfrm>
              <a:off x="2685" y="3270"/>
              <a:ext cx="51" cy="44"/>
            </a:xfrm>
            <a:custGeom>
              <a:avLst/>
              <a:gdLst>
                <a:gd name="T0" fmla="*/ 51 w 51"/>
                <a:gd name="T1" fmla="*/ 22 h 44"/>
                <a:gd name="T2" fmla="*/ 51 w 51"/>
                <a:gd name="T3" fmla="*/ 15 h 44"/>
                <a:gd name="T4" fmla="*/ 51 w 51"/>
                <a:gd name="T5" fmla="*/ 15 h 44"/>
                <a:gd name="T6" fmla="*/ 44 w 51"/>
                <a:gd name="T7" fmla="*/ 7 h 44"/>
                <a:gd name="T8" fmla="*/ 44 w 51"/>
                <a:gd name="T9" fmla="*/ 7 h 44"/>
                <a:gd name="T10" fmla="*/ 44 w 51"/>
                <a:gd name="T11" fmla="*/ 7 h 44"/>
                <a:gd name="T12" fmla="*/ 44 w 51"/>
                <a:gd name="T13" fmla="*/ 0 h 44"/>
                <a:gd name="T14" fmla="*/ 37 w 51"/>
                <a:gd name="T15" fmla="*/ 0 h 44"/>
                <a:gd name="T16" fmla="*/ 37 w 51"/>
                <a:gd name="T17" fmla="*/ 0 h 44"/>
                <a:gd name="T18" fmla="*/ 37 w 51"/>
                <a:gd name="T19" fmla="*/ 0 h 44"/>
                <a:gd name="T20" fmla="*/ 29 w 51"/>
                <a:gd name="T21" fmla="*/ 0 h 44"/>
                <a:gd name="T22" fmla="*/ 29 w 51"/>
                <a:gd name="T23" fmla="*/ 0 h 44"/>
                <a:gd name="T24" fmla="*/ 22 w 51"/>
                <a:gd name="T25" fmla="*/ 0 h 44"/>
                <a:gd name="T26" fmla="*/ 22 w 51"/>
                <a:gd name="T27" fmla="*/ 0 h 44"/>
                <a:gd name="T28" fmla="*/ 22 w 51"/>
                <a:gd name="T29" fmla="*/ 0 h 44"/>
                <a:gd name="T30" fmla="*/ 14 w 51"/>
                <a:gd name="T31" fmla="*/ 0 h 44"/>
                <a:gd name="T32" fmla="*/ 14 w 51"/>
                <a:gd name="T33" fmla="*/ 0 h 44"/>
                <a:gd name="T34" fmla="*/ 14 w 51"/>
                <a:gd name="T35" fmla="*/ 0 h 44"/>
                <a:gd name="T36" fmla="*/ 7 w 51"/>
                <a:gd name="T37" fmla="*/ 7 h 44"/>
                <a:gd name="T38" fmla="*/ 7 w 51"/>
                <a:gd name="T39" fmla="*/ 7 h 44"/>
                <a:gd name="T40" fmla="*/ 7 w 51"/>
                <a:gd name="T41" fmla="*/ 7 h 44"/>
                <a:gd name="T42" fmla="*/ 7 w 51"/>
                <a:gd name="T43" fmla="*/ 15 h 44"/>
                <a:gd name="T44" fmla="*/ 0 w 51"/>
                <a:gd name="T45" fmla="*/ 15 h 44"/>
                <a:gd name="T46" fmla="*/ 0 w 51"/>
                <a:gd name="T47" fmla="*/ 22 h 44"/>
                <a:gd name="T48" fmla="*/ 0 w 51"/>
                <a:gd name="T49" fmla="*/ 22 h 44"/>
                <a:gd name="T50" fmla="*/ 0 w 51"/>
                <a:gd name="T51" fmla="*/ 22 h 44"/>
                <a:gd name="T52" fmla="*/ 0 w 51"/>
                <a:gd name="T53" fmla="*/ 29 h 44"/>
                <a:gd name="T54" fmla="*/ 7 w 51"/>
                <a:gd name="T55" fmla="*/ 29 h 44"/>
                <a:gd name="T56" fmla="*/ 7 w 51"/>
                <a:gd name="T57" fmla="*/ 37 h 44"/>
                <a:gd name="T58" fmla="*/ 7 w 51"/>
                <a:gd name="T59" fmla="*/ 37 h 44"/>
                <a:gd name="T60" fmla="*/ 7 w 51"/>
                <a:gd name="T61" fmla="*/ 37 h 44"/>
                <a:gd name="T62" fmla="*/ 14 w 51"/>
                <a:gd name="T63" fmla="*/ 37 h 44"/>
                <a:gd name="T64" fmla="*/ 14 w 51"/>
                <a:gd name="T65" fmla="*/ 44 h 44"/>
                <a:gd name="T66" fmla="*/ 14 w 51"/>
                <a:gd name="T67" fmla="*/ 44 h 44"/>
                <a:gd name="T68" fmla="*/ 22 w 51"/>
                <a:gd name="T69" fmla="*/ 44 h 44"/>
                <a:gd name="T70" fmla="*/ 22 w 51"/>
                <a:gd name="T71" fmla="*/ 44 h 44"/>
                <a:gd name="T72" fmla="*/ 22 w 51"/>
                <a:gd name="T73" fmla="*/ 44 h 44"/>
                <a:gd name="T74" fmla="*/ 29 w 51"/>
                <a:gd name="T75" fmla="*/ 44 h 44"/>
                <a:gd name="T76" fmla="*/ 29 w 51"/>
                <a:gd name="T77" fmla="*/ 44 h 44"/>
                <a:gd name="T78" fmla="*/ 37 w 51"/>
                <a:gd name="T79" fmla="*/ 44 h 44"/>
                <a:gd name="T80" fmla="*/ 37 w 51"/>
                <a:gd name="T81" fmla="*/ 44 h 44"/>
                <a:gd name="T82" fmla="*/ 37 w 51"/>
                <a:gd name="T83" fmla="*/ 44 h 44"/>
                <a:gd name="T84" fmla="*/ 44 w 51"/>
                <a:gd name="T85" fmla="*/ 37 h 44"/>
                <a:gd name="T86" fmla="*/ 44 w 51"/>
                <a:gd name="T87" fmla="*/ 37 h 44"/>
                <a:gd name="T88" fmla="*/ 44 w 51"/>
                <a:gd name="T89" fmla="*/ 37 h 44"/>
                <a:gd name="T90" fmla="*/ 44 w 51"/>
                <a:gd name="T91" fmla="*/ 37 h 44"/>
                <a:gd name="T92" fmla="*/ 51 w 51"/>
                <a:gd name="T93" fmla="*/ 29 h 44"/>
                <a:gd name="T94" fmla="*/ 51 w 51"/>
                <a:gd name="T95" fmla="*/ 29 h 44"/>
                <a:gd name="T96" fmla="*/ 51 w 51"/>
                <a:gd name="T97" fmla="*/ 22 h 44"/>
                <a:gd name="T98" fmla="*/ 51 w 51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1" h="44">
                  <a:moveTo>
                    <a:pt x="51" y="22"/>
                  </a:moveTo>
                  <a:lnTo>
                    <a:pt x="51" y="15"/>
                  </a:lnTo>
                  <a:lnTo>
                    <a:pt x="51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4" y="37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2"/>
                  </a:lnTo>
                  <a:lnTo>
                    <a:pt x="51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5" name="Freeform 177">
              <a:extLst>
                <a:ext uri="{FF2B5EF4-FFF2-40B4-BE49-F238E27FC236}">
                  <a16:creationId xmlns:a16="http://schemas.microsoft.com/office/drawing/2014/main" xmlns="" id="{00000000-0008-0000-0300-000063010000}"/>
                </a:ext>
              </a:extLst>
            </xdr:cNvPr>
            <xdr:cNvSpPr>
              <a:spLocks/>
            </xdr:cNvSpPr>
          </xdr:nvSpPr>
          <xdr:spPr bwMode="auto">
            <a:xfrm>
              <a:off x="2685" y="3270"/>
              <a:ext cx="51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6" name="Freeform 178">
              <a:extLst>
                <a:ext uri="{FF2B5EF4-FFF2-40B4-BE49-F238E27FC236}">
                  <a16:creationId xmlns:a16="http://schemas.microsoft.com/office/drawing/2014/main" xmlns="" id="{00000000-0008-0000-0300-000064010000}"/>
                </a:ext>
              </a:extLst>
            </xdr:cNvPr>
            <xdr:cNvSpPr>
              <a:spLocks/>
            </xdr:cNvSpPr>
          </xdr:nvSpPr>
          <xdr:spPr bwMode="auto">
            <a:xfrm>
              <a:off x="2544" y="3121"/>
              <a:ext cx="52" cy="52"/>
            </a:xfrm>
            <a:custGeom>
              <a:avLst/>
              <a:gdLst>
                <a:gd name="T0" fmla="*/ 44 w 52"/>
                <a:gd name="T1" fmla="*/ 23 h 52"/>
                <a:gd name="T2" fmla="*/ 44 w 52"/>
                <a:gd name="T3" fmla="*/ 23 h 52"/>
                <a:gd name="T4" fmla="*/ 44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8 h 52"/>
                <a:gd name="T12" fmla="*/ 37 w 52"/>
                <a:gd name="T13" fmla="*/ 8 h 52"/>
                <a:gd name="T14" fmla="*/ 37 w 52"/>
                <a:gd name="T15" fmla="*/ 8 h 52"/>
                <a:gd name="T16" fmla="*/ 37 w 52"/>
                <a:gd name="T17" fmla="*/ 0 h 52"/>
                <a:gd name="T18" fmla="*/ 29 w 52"/>
                <a:gd name="T19" fmla="*/ 0 h 52"/>
                <a:gd name="T20" fmla="*/ 29 w 52"/>
                <a:gd name="T21" fmla="*/ 0 h 52"/>
                <a:gd name="T22" fmla="*/ 22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0 h 52"/>
                <a:gd name="T32" fmla="*/ 7 w 52"/>
                <a:gd name="T33" fmla="*/ 8 h 52"/>
                <a:gd name="T34" fmla="*/ 7 w 52"/>
                <a:gd name="T35" fmla="*/ 8 h 52"/>
                <a:gd name="T36" fmla="*/ 7 w 52"/>
                <a:gd name="T37" fmla="*/ 8 h 52"/>
                <a:gd name="T38" fmla="*/ 7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23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8 h 52"/>
                <a:gd name="T56" fmla="*/ 0 w 52"/>
                <a:gd name="T57" fmla="*/ 38 h 52"/>
                <a:gd name="T58" fmla="*/ 7 w 52"/>
                <a:gd name="T59" fmla="*/ 38 h 52"/>
                <a:gd name="T60" fmla="*/ 7 w 52"/>
                <a:gd name="T61" fmla="*/ 45 h 52"/>
                <a:gd name="T62" fmla="*/ 7 w 52"/>
                <a:gd name="T63" fmla="*/ 45 h 52"/>
                <a:gd name="T64" fmla="*/ 7 w 52"/>
                <a:gd name="T65" fmla="*/ 45 h 52"/>
                <a:gd name="T66" fmla="*/ 15 w 52"/>
                <a:gd name="T67" fmla="*/ 45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22 w 52"/>
                <a:gd name="T75" fmla="*/ 52 h 52"/>
                <a:gd name="T76" fmla="*/ 29 w 52"/>
                <a:gd name="T77" fmla="*/ 52 h 52"/>
                <a:gd name="T78" fmla="*/ 29 w 52"/>
                <a:gd name="T79" fmla="*/ 52 h 52"/>
                <a:gd name="T80" fmla="*/ 37 w 52"/>
                <a:gd name="T81" fmla="*/ 45 h 52"/>
                <a:gd name="T82" fmla="*/ 37 w 52"/>
                <a:gd name="T83" fmla="*/ 45 h 52"/>
                <a:gd name="T84" fmla="*/ 37 w 52"/>
                <a:gd name="T85" fmla="*/ 45 h 52"/>
                <a:gd name="T86" fmla="*/ 44 w 52"/>
                <a:gd name="T87" fmla="*/ 45 h 52"/>
                <a:gd name="T88" fmla="*/ 44 w 52"/>
                <a:gd name="T89" fmla="*/ 38 h 52"/>
                <a:gd name="T90" fmla="*/ 44 w 52"/>
                <a:gd name="T91" fmla="*/ 38 h 52"/>
                <a:gd name="T92" fmla="*/ 44 w 52"/>
                <a:gd name="T93" fmla="*/ 38 h 52"/>
                <a:gd name="T94" fmla="*/ 44 w 52"/>
                <a:gd name="T95" fmla="*/ 30 h 52"/>
                <a:gd name="T96" fmla="*/ 44 w 52"/>
                <a:gd name="T97" fmla="*/ 30 h 52"/>
                <a:gd name="T98" fmla="*/ 52 w 52"/>
                <a:gd name="T99" fmla="*/ 23 h 52"/>
                <a:gd name="T100" fmla="*/ 44 w 52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44" y="23"/>
                  </a:moveTo>
                  <a:lnTo>
                    <a:pt x="44" y="23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7" y="38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52" y="23"/>
                  </a:lnTo>
                  <a:lnTo>
                    <a:pt x="44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7" name="Freeform 179">
              <a:extLst>
                <a:ext uri="{FF2B5EF4-FFF2-40B4-BE49-F238E27FC236}">
                  <a16:creationId xmlns:a16="http://schemas.microsoft.com/office/drawing/2014/main" xmlns="" id="{00000000-0008-0000-0300-000065010000}"/>
                </a:ext>
              </a:extLst>
            </xdr:cNvPr>
            <xdr:cNvSpPr>
              <a:spLocks/>
            </xdr:cNvSpPr>
          </xdr:nvSpPr>
          <xdr:spPr bwMode="auto">
            <a:xfrm>
              <a:off x="2544" y="3121"/>
              <a:ext cx="52" cy="52"/>
            </a:xfrm>
            <a:custGeom>
              <a:avLst/>
              <a:gdLst>
                <a:gd name="T0" fmla="*/ 6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4 h 7"/>
                <a:gd name="T96" fmla="*/ 6 w 7"/>
                <a:gd name="T97" fmla="*/ 4 h 7"/>
                <a:gd name="T98" fmla="*/ 7 w 7"/>
                <a:gd name="T99" fmla="*/ 3 h 7"/>
                <a:gd name="T100" fmla="*/ 6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8" name="Freeform 180">
              <a:extLst>
                <a:ext uri="{FF2B5EF4-FFF2-40B4-BE49-F238E27FC236}">
                  <a16:creationId xmlns:a16="http://schemas.microsoft.com/office/drawing/2014/main" xmlns="" id="{00000000-0008-0000-0300-000066010000}"/>
                </a:ext>
              </a:extLst>
            </xdr:cNvPr>
            <xdr:cNvSpPr>
              <a:spLocks/>
            </xdr:cNvSpPr>
          </xdr:nvSpPr>
          <xdr:spPr bwMode="auto">
            <a:xfrm>
              <a:off x="2418" y="2958"/>
              <a:ext cx="44" cy="45"/>
            </a:xfrm>
            <a:custGeom>
              <a:avLst/>
              <a:gdLst>
                <a:gd name="T0" fmla="*/ 44 w 44"/>
                <a:gd name="T1" fmla="*/ 22 h 45"/>
                <a:gd name="T2" fmla="*/ 44 w 44"/>
                <a:gd name="T3" fmla="*/ 15 h 45"/>
                <a:gd name="T4" fmla="*/ 44 w 44"/>
                <a:gd name="T5" fmla="*/ 15 h 45"/>
                <a:gd name="T6" fmla="*/ 44 w 44"/>
                <a:gd name="T7" fmla="*/ 15 h 45"/>
                <a:gd name="T8" fmla="*/ 44 w 44"/>
                <a:gd name="T9" fmla="*/ 8 h 45"/>
                <a:gd name="T10" fmla="*/ 44 w 44"/>
                <a:gd name="T11" fmla="*/ 8 h 45"/>
                <a:gd name="T12" fmla="*/ 37 w 44"/>
                <a:gd name="T13" fmla="*/ 8 h 45"/>
                <a:gd name="T14" fmla="*/ 37 w 44"/>
                <a:gd name="T15" fmla="*/ 0 h 45"/>
                <a:gd name="T16" fmla="*/ 37 w 44"/>
                <a:gd name="T17" fmla="*/ 0 h 45"/>
                <a:gd name="T18" fmla="*/ 29 w 44"/>
                <a:gd name="T19" fmla="*/ 0 h 45"/>
                <a:gd name="T20" fmla="*/ 29 w 44"/>
                <a:gd name="T21" fmla="*/ 0 h 45"/>
                <a:gd name="T22" fmla="*/ 22 w 44"/>
                <a:gd name="T23" fmla="*/ 0 h 45"/>
                <a:gd name="T24" fmla="*/ 22 w 44"/>
                <a:gd name="T25" fmla="*/ 0 h 45"/>
                <a:gd name="T26" fmla="*/ 22 w 44"/>
                <a:gd name="T27" fmla="*/ 0 h 45"/>
                <a:gd name="T28" fmla="*/ 15 w 44"/>
                <a:gd name="T29" fmla="*/ 0 h 45"/>
                <a:gd name="T30" fmla="*/ 15 w 44"/>
                <a:gd name="T31" fmla="*/ 0 h 45"/>
                <a:gd name="T32" fmla="*/ 7 w 44"/>
                <a:gd name="T33" fmla="*/ 0 h 45"/>
                <a:gd name="T34" fmla="*/ 7 w 44"/>
                <a:gd name="T35" fmla="*/ 8 h 45"/>
                <a:gd name="T36" fmla="*/ 7 w 44"/>
                <a:gd name="T37" fmla="*/ 8 h 45"/>
                <a:gd name="T38" fmla="*/ 0 w 44"/>
                <a:gd name="T39" fmla="*/ 8 h 45"/>
                <a:gd name="T40" fmla="*/ 0 w 44"/>
                <a:gd name="T41" fmla="*/ 15 h 45"/>
                <a:gd name="T42" fmla="*/ 0 w 44"/>
                <a:gd name="T43" fmla="*/ 15 h 45"/>
                <a:gd name="T44" fmla="*/ 0 w 44"/>
                <a:gd name="T45" fmla="*/ 15 h 45"/>
                <a:gd name="T46" fmla="*/ 0 w 44"/>
                <a:gd name="T47" fmla="*/ 22 h 45"/>
                <a:gd name="T48" fmla="*/ 0 w 44"/>
                <a:gd name="T49" fmla="*/ 22 h 45"/>
                <a:gd name="T50" fmla="*/ 0 w 44"/>
                <a:gd name="T51" fmla="*/ 30 h 45"/>
                <a:gd name="T52" fmla="*/ 0 w 44"/>
                <a:gd name="T53" fmla="*/ 30 h 45"/>
                <a:gd name="T54" fmla="*/ 0 w 44"/>
                <a:gd name="T55" fmla="*/ 30 h 45"/>
                <a:gd name="T56" fmla="*/ 0 w 44"/>
                <a:gd name="T57" fmla="*/ 37 h 45"/>
                <a:gd name="T58" fmla="*/ 0 w 44"/>
                <a:gd name="T59" fmla="*/ 37 h 45"/>
                <a:gd name="T60" fmla="*/ 7 w 44"/>
                <a:gd name="T61" fmla="*/ 37 h 45"/>
                <a:gd name="T62" fmla="*/ 7 w 44"/>
                <a:gd name="T63" fmla="*/ 45 h 45"/>
                <a:gd name="T64" fmla="*/ 7 w 44"/>
                <a:gd name="T65" fmla="*/ 45 h 45"/>
                <a:gd name="T66" fmla="*/ 15 w 44"/>
                <a:gd name="T67" fmla="*/ 45 h 45"/>
                <a:gd name="T68" fmla="*/ 15 w 44"/>
                <a:gd name="T69" fmla="*/ 45 h 45"/>
                <a:gd name="T70" fmla="*/ 22 w 44"/>
                <a:gd name="T71" fmla="*/ 45 h 45"/>
                <a:gd name="T72" fmla="*/ 22 w 44"/>
                <a:gd name="T73" fmla="*/ 45 h 45"/>
                <a:gd name="T74" fmla="*/ 22 w 44"/>
                <a:gd name="T75" fmla="*/ 45 h 45"/>
                <a:gd name="T76" fmla="*/ 29 w 44"/>
                <a:gd name="T77" fmla="*/ 45 h 45"/>
                <a:gd name="T78" fmla="*/ 29 w 44"/>
                <a:gd name="T79" fmla="*/ 45 h 45"/>
                <a:gd name="T80" fmla="*/ 37 w 44"/>
                <a:gd name="T81" fmla="*/ 45 h 45"/>
                <a:gd name="T82" fmla="*/ 37 w 44"/>
                <a:gd name="T83" fmla="*/ 45 h 45"/>
                <a:gd name="T84" fmla="*/ 37 w 44"/>
                <a:gd name="T85" fmla="*/ 45 h 45"/>
                <a:gd name="T86" fmla="*/ 44 w 44"/>
                <a:gd name="T87" fmla="*/ 37 h 45"/>
                <a:gd name="T88" fmla="*/ 44 w 44"/>
                <a:gd name="T89" fmla="*/ 37 h 45"/>
                <a:gd name="T90" fmla="*/ 44 w 44"/>
                <a:gd name="T91" fmla="*/ 37 h 45"/>
                <a:gd name="T92" fmla="*/ 44 w 44"/>
                <a:gd name="T93" fmla="*/ 30 h 45"/>
                <a:gd name="T94" fmla="*/ 44 w 44"/>
                <a:gd name="T95" fmla="*/ 30 h 45"/>
                <a:gd name="T96" fmla="*/ 44 w 44"/>
                <a:gd name="T97" fmla="*/ 30 h 45"/>
                <a:gd name="T98" fmla="*/ 44 w 44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5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59" name="Freeform 181">
              <a:extLst>
                <a:ext uri="{FF2B5EF4-FFF2-40B4-BE49-F238E27FC236}">
                  <a16:creationId xmlns:a16="http://schemas.microsoft.com/office/drawing/2014/main" xmlns="" id="{00000000-0008-0000-0300-000067010000}"/>
                </a:ext>
              </a:extLst>
            </xdr:cNvPr>
            <xdr:cNvSpPr>
              <a:spLocks/>
            </xdr:cNvSpPr>
          </xdr:nvSpPr>
          <xdr:spPr bwMode="auto">
            <a:xfrm>
              <a:off x="2418" y="2958"/>
              <a:ext cx="44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0" name="Freeform 182">
              <a:extLst>
                <a:ext uri="{FF2B5EF4-FFF2-40B4-BE49-F238E27FC236}">
                  <a16:creationId xmlns:a16="http://schemas.microsoft.com/office/drawing/2014/main" xmlns="" id="{00000000-0008-0000-0300-000068010000}"/>
                </a:ext>
              </a:extLst>
            </xdr:cNvPr>
            <xdr:cNvSpPr>
              <a:spLocks/>
            </xdr:cNvSpPr>
          </xdr:nvSpPr>
          <xdr:spPr bwMode="auto">
            <a:xfrm>
              <a:off x="2314" y="2780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52 w 52"/>
                <a:gd name="T3" fmla="*/ 15 h 45"/>
                <a:gd name="T4" fmla="*/ 52 w 52"/>
                <a:gd name="T5" fmla="*/ 15 h 45"/>
                <a:gd name="T6" fmla="*/ 44 w 52"/>
                <a:gd name="T7" fmla="*/ 8 h 45"/>
                <a:gd name="T8" fmla="*/ 44 w 52"/>
                <a:gd name="T9" fmla="*/ 8 h 45"/>
                <a:gd name="T10" fmla="*/ 44 w 52"/>
                <a:gd name="T11" fmla="*/ 8 h 45"/>
                <a:gd name="T12" fmla="*/ 44 w 52"/>
                <a:gd name="T13" fmla="*/ 0 h 45"/>
                <a:gd name="T14" fmla="*/ 37 w 52"/>
                <a:gd name="T15" fmla="*/ 0 h 45"/>
                <a:gd name="T16" fmla="*/ 37 w 52"/>
                <a:gd name="T17" fmla="*/ 0 h 45"/>
                <a:gd name="T18" fmla="*/ 30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0 h 45"/>
                <a:gd name="T36" fmla="*/ 7 w 52"/>
                <a:gd name="T37" fmla="*/ 8 h 45"/>
                <a:gd name="T38" fmla="*/ 7 w 52"/>
                <a:gd name="T39" fmla="*/ 8 h 45"/>
                <a:gd name="T40" fmla="*/ 7 w 52"/>
                <a:gd name="T41" fmla="*/ 8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15 h 45"/>
                <a:gd name="T48" fmla="*/ 0 w 52"/>
                <a:gd name="T49" fmla="*/ 22 h 45"/>
                <a:gd name="T50" fmla="*/ 0 w 52"/>
                <a:gd name="T51" fmla="*/ 22 h 45"/>
                <a:gd name="T52" fmla="*/ 0 w 52"/>
                <a:gd name="T53" fmla="*/ 30 h 45"/>
                <a:gd name="T54" fmla="*/ 0 w 52"/>
                <a:gd name="T55" fmla="*/ 30 h 45"/>
                <a:gd name="T56" fmla="*/ 7 w 52"/>
                <a:gd name="T57" fmla="*/ 30 h 45"/>
                <a:gd name="T58" fmla="*/ 7 w 52"/>
                <a:gd name="T59" fmla="*/ 37 h 45"/>
                <a:gd name="T60" fmla="*/ 7 w 52"/>
                <a:gd name="T61" fmla="*/ 37 h 45"/>
                <a:gd name="T62" fmla="*/ 7 w 52"/>
                <a:gd name="T63" fmla="*/ 37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0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4 w 52"/>
                <a:gd name="T85" fmla="*/ 37 h 45"/>
                <a:gd name="T86" fmla="*/ 44 w 52"/>
                <a:gd name="T87" fmla="*/ 37 h 45"/>
                <a:gd name="T88" fmla="*/ 44 w 52"/>
                <a:gd name="T89" fmla="*/ 37 h 45"/>
                <a:gd name="T90" fmla="*/ 44 w 52"/>
                <a:gd name="T91" fmla="*/ 30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2 h 45"/>
                <a:gd name="T98" fmla="*/ 52 w 52"/>
                <a:gd name="T99" fmla="*/ 22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1" name="Freeform 183">
              <a:extLst>
                <a:ext uri="{FF2B5EF4-FFF2-40B4-BE49-F238E27FC236}">
                  <a16:creationId xmlns:a16="http://schemas.microsoft.com/office/drawing/2014/main" xmlns="" id="{00000000-0008-0000-0300-000069010000}"/>
                </a:ext>
              </a:extLst>
            </xdr:cNvPr>
            <xdr:cNvSpPr>
              <a:spLocks/>
            </xdr:cNvSpPr>
          </xdr:nvSpPr>
          <xdr:spPr bwMode="auto">
            <a:xfrm>
              <a:off x="2314" y="2780"/>
              <a:ext cx="52" cy="45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2" name="Freeform 184">
              <a:extLst>
                <a:ext uri="{FF2B5EF4-FFF2-40B4-BE49-F238E27FC236}">
                  <a16:creationId xmlns:a16="http://schemas.microsoft.com/office/drawing/2014/main" xmlns="" id="{00000000-0008-0000-0300-00006A010000}"/>
                </a:ext>
              </a:extLst>
            </xdr:cNvPr>
            <xdr:cNvSpPr>
              <a:spLocks/>
            </xdr:cNvSpPr>
          </xdr:nvSpPr>
          <xdr:spPr bwMode="auto">
            <a:xfrm>
              <a:off x="2247" y="2580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7 h 52"/>
                <a:gd name="T10" fmla="*/ 37 w 45"/>
                <a:gd name="T11" fmla="*/ 7 h 52"/>
                <a:gd name="T12" fmla="*/ 37 w 45"/>
                <a:gd name="T13" fmla="*/ 7 h 52"/>
                <a:gd name="T14" fmla="*/ 37 w 45"/>
                <a:gd name="T15" fmla="*/ 7 h 52"/>
                <a:gd name="T16" fmla="*/ 30 w 45"/>
                <a:gd name="T17" fmla="*/ 0 h 52"/>
                <a:gd name="T18" fmla="*/ 30 w 45"/>
                <a:gd name="T19" fmla="*/ 0 h 52"/>
                <a:gd name="T20" fmla="*/ 23 w 45"/>
                <a:gd name="T21" fmla="*/ 0 h 52"/>
                <a:gd name="T22" fmla="*/ 23 w 45"/>
                <a:gd name="T23" fmla="*/ 0 h 52"/>
                <a:gd name="T24" fmla="*/ 23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8 w 45"/>
                <a:gd name="T31" fmla="*/ 0 h 52"/>
                <a:gd name="T32" fmla="*/ 8 w 45"/>
                <a:gd name="T33" fmla="*/ 7 h 52"/>
                <a:gd name="T34" fmla="*/ 8 w 45"/>
                <a:gd name="T35" fmla="*/ 7 h 52"/>
                <a:gd name="T36" fmla="*/ 0 w 45"/>
                <a:gd name="T37" fmla="*/ 7 h 52"/>
                <a:gd name="T38" fmla="*/ 0 w 45"/>
                <a:gd name="T39" fmla="*/ 7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29 h 52"/>
                <a:gd name="T52" fmla="*/ 0 w 45"/>
                <a:gd name="T53" fmla="*/ 29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37 h 52"/>
                <a:gd name="T60" fmla="*/ 0 w 45"/>
                <a:gd name="T61" fmla="*/ 44 h 52"/>
                <a:gd name="T62" fmla="*/ 8 w 45"/>
                <a:gd name="T63" fmla="*/ 44 h 52"/>
                <a:gd name="T64" fmla="*/ 8 w 45"/>
                <a:gd name="T65" fmla="*/ 44 h 52"/>
                <a:gd name="T66" fmla="*/ 8 w 45"/>
                <a:gd name="T67" fmla="*/ 44 h 52"/>
                <a:gd name="T68" fmla="*/ 15 w 45"/>
                <a:gd name="T69" fmla="*/ 44 h 52"/>
                <a:gd name="T70" fmla="*/ 15 w 45"/>
                <a:gd name="T71" fmla="*/ 52 h 52"/>
                <a:gd name="T72" fmla="*/ 23 w 45"/>
                <a:gd name="T73" fmla="*/ 52 h 52"/>
                <a:gd name="T74" fmla="*/ 23 w 45"/>
                <a:gd name="T75" fmla="*/ 52 h 52"/>
                <a:gd name="T76" fmla="*/ 23 w 45"/>
                <a:gd name="T77" fmla="*/ 52 h 52"/>
                <a:gd name="T78" fmla="*/ 30 w 45"/>
                <a:gd name="T79" fmla="*/ 44 h 52"/>
                <a:gd name="T80" fmla="*/ 30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37 w 45"/>
                <a:gd name="T87" fmla="*/ 44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29 h 52"/>
                <a:gd name="T96" fmla="*/ 45 w 45"/>
                <a:gd name="T97" fmla="*/ 29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3" name="Freeform 185">
              <a:extLst>
                <a:ext uri="{FF2B5EF4-FFF2-40B4-BE49-F238E27FC236}">
                  <a16:creationId xmlns:a16="http://schemas.microsoft.com/office/drawing/2014/main" xmlns="" id="{00000000-0008-0000-0300-00006B010000}"/>
                </a:ext>
              </a:extLst>
            </xdr:cNvPr>
            <xdr:cNvSpPr>
              <a:spLocks/>
            </xdr:cNvSpPr>
          </xdr:nvSpPr>
          <xdr:spPr bwMode="auto">
            <a:xfrm>
              <a:off x="2247" y="2580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4" name="Freeform 186">
              <a:extLst>
                <a:ext uri="{FF2B5EF4-FFF2-40B4-BE49-F238E27FC236}">
                  <a16:creationId xmlns:a16="http://schemas.microsoft.com/office/drawing/2014/main" xmlns="" id="{00000000-0008-0000-0300-00006C010000}"/>
                </a:ext>
              </a:extLst>
            </xdr:cNvPr>
            <xdr:cNvSpPr>
              <a:spLocks/>
            </xdr:cNvSpPr>
          </xdr:nvSpPr>
          <xdr:spPr bwMode="auto">
            <a:xfrm>
              <a:off x="2203" y="2379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44 w 52"/>
                <a:gd name="T3" fmla="*/ 15 h 45"/>
                <a:gd name="T4" fmla="*/ 44 w 52"/>
                <a:gd name="T5" fmla="*/ 15 h 45"/>
                <a:gd name="T6" fmla="*/ 44 w 52"/>
                <a:gd name="T7" fmla="*/ 8 h 45"/>
                <a:gd name="T8" fmla="*/ 44 w 52"/>
                <a:gd name="T9" fmla="*/ 8 h 45"/>
                <a:gd name="T10" fmla="*/ 44 w 52"/>
                <a:gd name="T11" fmla="*/ 8 h 45"/>
                <a:gd name="T12" fmla="*/ 37 w 52"/>
                <a:gd name="T13" fmla="*/ 0 h 45"/>
                <a:gd name="T14" fmla="*/ 37 w 52"/>
                <a:gd name="T15" fmla="*/ 0 h 45"/>
                <a:gd name="T16" fmla="*/ 37 w 52"/>
                <a:gd name="T17" fmla="*/ 0 h 45"/>
                <a:gd name="T18" fmla="*/ 30 w 52"/>
                <a:gd name="T19" fmla="*/ 0 h 45"/>
                <a:gd name="T20" fmla="*/ 30 w 52"/>
                <a:gd name="T21" fmla="*/ 0 h 45"/>
                <a:gd name="T22" fmla="*/ 22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0 h 45"/>
                <a:gd name="T36" fmla="*/ 7 w 52"/>
                <a:gd name="T37" fmla="*/ 8 h 45"/>
                <a:gd name="T38" fmla="*/ 7 w 52"/>
                <a:gd name="T39" fmla="*/ 8 h 45"/>
                <a:gd name="T40" fmla="*/ 0 w 52"/>
                <a:gd name="T41" fmla="*/ 8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15 h 45"/>
                <a:gd name="T48" fmla="*/ 0 w 52"/>
                <a:gd name="T49" fmla="*/ 23 h 45"/>
                <a:gd name="T50" fmla="*/ 0 w 52"/>
                <a:gd name="T51" fmla="*/ 23 h 45"/>
                <a:gd name="T52" fmla="*/ 0 w 52"/>
                <a:gd name="T53" fmla="*/ 30 h 45"/>
                <a:gd name="T54" fmla="*/ 0 w 52"/>
                <a:gd name="T55" fmla="*/ 30 h 45"/>
                <a:gd name="T56" fmla="*/ 0 w 52"/>
                <a:gd name="T57" fmla="*/ 30 h 45"/>
                <a:gd name="T58" fmla="*/ 7 w 52"/>
                <a:gd name="T59" fmla="*/ 38 h 45"/>
                <a:gd name="T60" fmla="*/ 7 w 52"/>
                <a:gd name="T61" fmla="*/ 38 h 45"/>
                <a:gd name="T62" fmla="*/ 7 w 52"/>
                <a:gd name="T63" fmla="*/ 38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22 w 52"/>
                <a:gd name="T75" fmla="*/ 45 h 45"/>
                <a:gd name="T76" fmla="*/ 30 w 52"/>
                <a:gd name="T77" fmla="*/ 45 h 45"/>
                <a:gd name="T78" fmla="*/ 30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37 w 52"/>
                <a:gd name="T85" fmla="*/ 38 h 45"/>
                <a:gd name="T86" fmla="*/ 44 w 52"/>
                <a:gd name="T87" fmla="*/ 38 h 45"/>
                <a:gd name="T88" fmla="*/ 44 w 52"/>
                <a:gd name="T89" fmla="*/ 38 h 45"/>
                <a:gd name="T90" fmla="*/ 44 w 52"/>
                <a:gd name="T91" fmla="*/ 30 h 45"/>
                <a:gd name="T92" fmla="*/ 44 w 52"/>
                <a:gd name="T93" fmla="*/ 30 h 45"/>
                <a:gd name="T94" fmla="*/ 44 w 52"/>
                <a:gd name="T95" fmla="*/ 30 h 45"/>
                <a:gd name="T96" fmla="*/ 52 w 52"/>
                <a:gd name="T97" fmla="*/ 23 h 45"/>
                <a:gd name="T98" fmla="*/ 52 w 52"/>
                <a:gd name="T99" fmla="*/ 23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8"/>
                  </a:lnTo>
                  <a:lnTo>
                    <a:pt x="7" y="38"/>
                  </a:lnTo>
                  <a:lnTo>
                    <a:pt x="7" y="38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8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52" y="23"/>
                  </a:lnTo>
                  <a:lnTo>
                    <a:pt x="52" y="23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5" name="Freeform 187">
              <a:extLst>
                <a:ext uri="{FF2B5EF4-FFF2-40B4-BE49-F238E27FC236}">
                  <a16:creationId xmlns:a16="http://schemas.microsoft.com/office/drawing/2014/main" xmlns="" id="{00000000-0008-0000-0300-00006D010000}"/>
                </a:ext>
              </a:extLst>
            </xdr:cNvPr>
            <xdr:cNvSpPr>
              <a:spLocks/>
            </xdr:cNvSpPr>
          </xdr:nvSpPr>
          <xdr:spPr bwMode="auto">
            <a:xfrm>
              <a:off x="2203" y="2379"/>
              <a:ext cx="52" cy="45"/>
            </a:xfrm>
            <a:custGeom>
              <a:avLst/>
              <a:gdLst>
                <a:gd name="T0" fmla="*/ 7 w 7"/>
                <a:gd name="T1" fmla="*/ 2 h 6"/>
                <a:gd name="T2" fmla="*/ 6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3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3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6 w 7"/>
                <a:gd name="T93" fmla="*/ 4 h 6"/>
                <a:gd name="T94" fmla="*/ 6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6" name="Freeform 188">
              <a:extLst>
                <a:ext uri="{FF2B5EF4-FFF2-40B4-BE49-F238E27FC236}">
                  <a16:creationId xmlns:a16="http://schemas.microsoft.com/office/drawing/2014/main" xmlns="" id="{00000000-0008-0000-0300-00006E010000}"/>
                </a:ext>
              </a:extLst>
            </xdr:cNvPr>
            <xdr:cNvSpPr>
              <a:spLocks/>
            </xdr:cNvSpPr>
          </xdr:nvSpPr>
          <xdr:spPr bwMode="auto">
            <a:xfrm>
              <a:off x="2188" y="2172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5 w 52"/>
                <a:gd name="T5" fmla="*/ 15 h 44"/>
                <a:gd name="T6" fmla="*/ 45 w 52"/>
                <a:gd name="T7" fmla="*/ 15 h 44"/>
                <a:gd name="T8" fmla="*/ 45 w 52"/>
                <a:gd name="T9" fmla="*/ 7 h 44"/>
                <a:gd name="T10" fmla="*/ 45 w 52"/>
                <a:gd name="T11" fmla="*/ 7 h 44"/>
                <a:gd name="T12" fmla="*/ 37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0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7" name="Freeform 189">
              <a:extLst>
                <a:ext uri="{FF2B5EF4-FFF2-40B4-BE49-F238E27FC236}">
                  <a16:creationId xmlns:a16="http://schemas.microsoft.com/office/drawing/2014/main" xmlns="" id="{00000000-0008-0000-0300-00006F010000}"/>
                </a:ext>
              </a:extLst>
            </xdr:cNvPr>
            <xdr:cNvSpPr>
              <a:spLocks/>
            </xdr:cNvSpPr>
          </xdr:nvSpPr>
          <xdr:spPr bwMode="auto">
            <a:xfrm>
              <a:off x="2188" y="2172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8" name="Freeform 190">
              <a:extLst>
                <a:ext uri="{FF2B5EF4-FFF2-40B4-BE49-F238E27FC236}">
                  <a16:creationId xmlns:a16="http://schemas.microsoft.com/office/drawing/2014/main" xmlns="" id="{00000000-0008-0000-0300-000070010000}"/>
                </a:ext>
              </a:extLst>
            </xdr:cNvPr>
            <xdr:cNvSpPr>
              <a:spLocks/>
            </xdr:cNvSpPr>
          </xdr:nvSpPr>
          <xdr:spPr bwMode="auto">
            <a:xfrm>
              <a:off x="2203" y="1964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44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7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0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0 w 52"/>
                <a:gd name="T57" fmla="*/ 37 h 52"/>
                <a:gd name="T58" fmla="*/ 7 w 52"/>
                <a:gd name="T59" fmla="*/ 37 h 52"/>
                <a:gd name="T60" fmla="*/ 7 w 52"/>
                <a:gd name="T61" fmla="*/ 45 h 52"/>
                <a:gd name="T62" fmla="*/ 7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45 h 52"/>
                <a:gd name="T82" fmla="*/ 37 w 52"/>
                <a:gd name="T83" fmla="*/ 45 h 52"/>
                <a:gd name="T84" fmla="*/ 37 w 52"/>
                <a:gd name="T85" fmla="*/ 45 h 52"/>
                <a:gd name="T86" fmla="*/ 44 w 52"/>
                <a:gd name="T87" fmla="*/ 45 h 52"/>
                <a:gd name="T88" fmla="*/ 44 w 52"/>
                <a:gd name="T89" fmla="*/ 37 h 52"/>
                <a:gd name="T90" fmla="*/ 44 w 52"/>
                <a:gd name="T91" fmla="*/ 37 h 52"/>
                <a:gd name="T92" fmla="*/ 44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69" name="Freeform 191">
              <a:extLst>
                <a:ext uri="{FF2B5EF4-FFF2-40B4-BE49-F238E27FC236}">
                  <a16:creationId xmlns:a16="http://schemas.microsoft.com/office/drawing/2014/main" xmlns="" id="{00000000-0008-0000-0300-000071010000}"/>
                </a:ext>
              </a:extLst>
            </xdr:cNvPr>
            <xdr:cNvSpPr>
              <a:spLocks/>
            </xdr:cNvSpPr>
          </xdr:nvSpPr>
          <xdr:spPr bwMode="auto">
            <a:xfrm>
              <a:off x="2203" y="1964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0" name="Freeform 192">
              <a:extLst>
                <a:ext uri="{FF2B5EF4-FFF2-40B4-BE49-F238E27FC236}">
                  <a16:creationId xmlns:a16="http://schemas.microsoft.com/office/drawing/2014/main" xmlns="" id="{00000000-0008-0000-0300-000072010000}"/>
                </a:ext>
              </a:extLst>
            </xdr:cNvPr>
            <xdr:cNvSpPr>
              <a:spLocks/>
            </xdr:cNvSpPr>
          </xdr:nvSpPr>
          <xdr:spPr bwMode="auto">
            <a:xfrm>
              <a:off x="2247" y="1764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5 w 52"/>
                <a:gd name="T5" fmla="*/ 15 h 44"/>
                <a:gd name="T6" fmla="*/ 45 w 52"/>
                <a:gd name="T7" fmla="*/ 7 h 44"/>
                <a:gd name="T8" fmla="*/ 45 w 52"/>
                <a:gd name="T9" fmla="*/ 7 h 44"/>
                <a:gd name="T10" fmla="*/ 45 w 52"/>
                <a:gd name="T11" fmla="*/ 7 h 44"/>
                <a:gd name="T12" fmla="*/ 37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3 w 52"/>
                <a:gd name="T25" fmla="*/ 0 h 44"/>
                <a:gd name="T26" fmla="*/ 23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0 h 44"/>
                <a:gd name="T36" fmla="*/ 8 w 52"/>
                <a:gd name="T37" fmla="*/ 7 h 44"/>
                <a:gd name="T38" fmla="*/ 8 w 52"/>
                <a:gd name="T39" fmla="*/ 7 h 44"/>
                <a:gd name="T40" fmla="*/ 0 w 52"/>
                <a:gd name="T41" fmla="*/ 7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3 w 52"/>
                <a:gd name="T71" fmla="*/ 44 h 44"/>
                <a:gd name="T72" fmla="*/ 23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1" name="Freeform 193">
              <a:extLst>
                <a:ext uri="{FF2B5EF4-FFF2-40B4-BE49-F238E27FC236}">
                  <a16:creationId xmlns:a16="http://schemas.microsoft.com/office/drawing/2014/main" xmlns="" id="{00000000-0008-0000-0300-000073010000}"/>
                </a:ext>
              </a:extLst>
            </xdr:cNvPr>
            <xdr:cNvSpPr>
              <a:spLocks/>
            </xdr:cNvSpPr>
          </xdr:nvSpPr>
          <xdr:spPr bwMode="auto">
            <a:xfrm>
              <a:off x="2247" y="1764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2" name="Freeform 194">
              <a:extLst>
                <a:ext uri="{FF2B5EF4-FFF2-40B4-BE49-F238E27FC236}">
                  <a16:creationId xmlns:a16="http://schemas.microsoft.com/office/drawing/2014/main" xmlns="" id="{00000000-0008-0000-0300-000074010000}"/>
                </a:ext>
              </a:extLst>
            </xdr:cNvPr>
            <xdr:cNvSpPr>
              <a:spLocks/>
            </xdr:cNvSpPr>
          </xdr:nvSpPr>
          <xdr:spPr bwMode="auto">
            <a:xfrm>
              <a:off x="2321" y="1571"/>
              <a:ext cx="45" cy="44"/>
            </a:xfrm>
            <a:custGeom>
              <a:avLst/>
              <a:gdLst>
                <a:gd name="T0" fmla="*/ 45 w 45"/>
                <a:gd name="T1" fmla="*/ 15 h 44"/>
                <a:gd name="T2" fmla="*/ 45 w 45"/>
                <a:gd name="T3" fmla="*/ 15 h 44"/>
                <a:gd name="T4" fmla="*/ 45 w 45"/>
                <a:gd name="T5" fmla="*/ 15 h 44"/>
                <a:gd name="T6" fmla="*/ 45 w 45"/>
                <a:gd name="T7" fmla="*/ 7 h 44"/>
                <a:gd name="T8" fmla="*/ 45 w 45"/>
                <a:gd name="T9" fmla="*/ 7 h 44"/>
                <a:gd name="T10" fmla="*/ 37 w 45"/>
                <a:gd name="T11" fmla="*/ 7 h 44"/>
                <a:gd name="T12" fmla="*/ 37 w 45"/>
                <a:gd name="T13" fmla="*/ 0 h 44"/>
                <a:gd name="T14" fmla="*/ 37 w 45"/>
                <a:gd name="T15" fmla="*/ 0 h 44"/>
                <a:gd name="T16" fmla="*/ 30 w 45"/>
                <a:gd name="T17" fmla="*/ 0 h 44"/>
                <a:gd name="T18" fmla="*/ 30 w 45"/>
                <a:gd name="T19" fmla="*/ 0 h 44"/>
                <a:gd name="T20" fmla="*/ 30 w 45"/>
                <a:gd name="T21" fmla="*/ 0 h 44"/>
                <a:gd name="T22" fmla="*/ 23 w 45"/>
                <a:gd name="T23" fmla="*/ 0 h 44"/>
                <a:gd name="T24" fmla="*/ 23 w 45"/>
                <a:gd name="T25" fmla="*/ 0 h 44"/>
                <a:gd name="T26" fmla="*/ 15 w 45"/>
                <a:gd name="T27" fmla="*/ 0 h 44"/>
                <a:gd name="T28" fmla="*/ 15 w 45"/>
                <a:gd name="T29" fmla="*/ 0 h 44"/>
                <a:gd name="T30" fmla="*/ 15 w 45"/>
                <a:gd name="T31" fmla="*/ 0 h 44"/>
                <a:gd name="T32" fmla="*/ 8 w 45"/>
                <a:gd name="T33" fmla="*/ 0 h 44"/>
                <a:gd name="T34" fmla="*/ 8 w 45"/>
                <a:gd name="T35" fmla="*/ 0 h 44"/>
                <a:gd name="T36" fmla="*/ 8 w 45"/>
                <a:gd name="T37" fmla="*/ 7 h 44"/>
                <a:gd name="T38" fmla="*/ 0 w 45"/>
                <a:gd name="T39" fmla="*/ 7 h 44"/>
                <a:gd name="T40" fmla="*/ 0 w 45"/>
                <a:gd name="T41" fmla="*/ 7 h 44"/>
                <a:gd name="T42" fmla="*/ 0 w 45"/>
                <a:gd name="T43" fmla="*/ 15 h 44"/>
                <a:gd name="T44" fmla="*/ 0 w 45"/>
                <a:gd name="T45" fmla="*/ 15 h 44"/>
                <a:gd name="T46" fmla="*/ 0 w 45"/>
                <a:gd name="T47" fmla="*/ 15 h 44"/>
                <a:gd name="T48" fmla="*/ 0 w 45"/>
                <a:gd name="T49" fmla="*/ 22 h 44"/>
                <a:gd name="T50" fmla="*/ 0 w 45"/>
                <a:gd name="T51" fmla="*/ 22 h 44"/>
                <a:gd name="T52" fmla="*/ 0 w 45"/>
                <a:gd name="T53" fmla="*/ 29 h 44"/>
                <a:gd name="T54" fmla="*/ 0 w 45"/>
                <a:gd name="T55" fmla="*/ 29 h 44"/>
                <a:gd name="T56" fmla="*/ 0 w 45"/>
                <a:gd name="T57" fmla="*/ 29 h 44"/>
                <a:gd name="T58" fmla="*/ 0 w 45"/>
                <a:gd name="T59" fmla="*/ 37 h 44"/>
                <a:gd name="T60" fmla="*/ 8 w 45"/>
                <a:gd name="T61" fmla="*/ 37 h 44"/>
                <a:gd name="T62" fmla="*/ 8 w 45"/>
                <a:gd name="T63" fmla="*/ 37 h 44"/>
                <a:gd name="T64" fmla="*/ 8 w 45"/>
                <a:gd name="T65" fmla="*/ 44 h 44"/>
                <a:gd name="T66" fmla="*/ 15 w 45"/>
                <a:gd name="T67" fmla="*/ 44 h 44"/>
                <a:gd name="T68" fmla="*/ 15 w 45"/>
                <a:gd name="T69" fmla="*/ 44 h 44"/>
                <a:gd name="T70" fmla="*/ 15 w 45"/>
                <a:gd name="T71" fmla="*/ 44 h 44"/>
                <a:gd name="T72" fmla="*/ 23 w 45"/>
                <a:gd name="T73" fmla="*/ 44 h 44"/>
                <a:gd name="T74" fmla="*/ 23 w 45"/>
                <a:gd name="T75" fmla="*/ 44 h 44"/>
                <a:gd name="T76" fmla="*/ 30 w 45"/>
                <a:gd name="T77" fmla="*/ 44 h 44"/>
                <a:gd name="T78" fmla="*/ 30 w 45"/>
                <a:gd name="T79" fmla="*/ 44 h 44"/>
                <a:gd name="T80" fmla="*/ 30 w 45"/>
                <a:gd name="T81" fmla="*/ 44 h 44"/>
                <a:gd name="T82" fmla="*/ 37 w 45"/>
                <a:gd name="T83" fmla="*/ 44 h 44"/>
                <a:gd name="T84" fmla="*/ 37 w 45"/>
                <a:gd name="T85" fmla="*/ 37 h 44"/>
                <a:gd name="T86" fmla="*/ 37 w 45"/>
                <a:gd name="T87" fmla="*/ 37 h 44"/>
                <a:gd name="T88" fmla="*/ 45 w 45"/>
                <a:gd name="T89" fmla="*/ 37 h 44"/>
                <a:gd name="T90" fmla="*/ 45 w 45"/>
                <a:gd name="T91" fmla="*/ 29 h 44"/>
                <a:gd name="T92" fmla="*/ 45 w 45"/>
                <a:gd name="T93" fmla="*/ 29 h 44"/>
                <a:gd name="T94" fmla="*/ 45 w 45"/>
                <a:gd name="T95" fmla="*/ 29 h 44"/>
                <a:gd name="T96" fmla="*/ 45 w 45"/>
                <a:gd name="T97" fmla="*/ 22 h 44"/>
                <a:gd name="T98" fmla="*/ 45 w 45"/>
                <a:gd name="T99" fmla="*/ 22 h 44"/>
                <a:gd name="T100" fmla="*/ 45 w 45"/>
                <a:gd name="T101" fmla="*/ 15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44">
                  <a:moveTo>
                    <a:pt x="45" y="15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lnTo>
                    <a:pt x="45" y="22"/>
                  </a:lnTo>
                  <a:lnTo>
                    <a:pt x="45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3" name="Freeform 195">
              <a:extLst>
                <a:ext uri="{FF2B5EF4-FFF2-40B4-BE49-F238E27FC236}">
                  <a16:creationId xmlns:a16="http://schemas.microsoft.com/office/drawing/2014/main" xmlns="" id="{00000000-0008-0000-0300-000075010000}"/>
                </a:ext>
              </a:extLst>
            </xdr:cNvPr>
            <xdr:cNvSpPr>
              <a:spLocks/>
            </xdr:cNvSpPr>
          </xdr:nvSpPr>
          <xdr:spPr bwMode="auto">
            <a:xfrm>
              <a:off x="2321" y="1571"/>
              <a:ext cx="45" cy="44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4" name="Freeform 196">
              <a:extLst>
                <a:ext uri="{FF2B5EF4-FFF2-40B4-BE49-F238E27FC236}">
                  <a16:creationId xmlns:a16="http://schemas.microsoft.com/office/drawing/2014/main" xmlns="" id="{00000000-0008-0000-0300-000076010000}"/>
                </a:ext>
              </a:extLst>
            </xdr:cNvPr>
            <xdr:cNvSpPr>
              <a:spLocks/>
            </xdr:cNvSpPr>
          </xdr:nvSpPr>
          <xdr:spPr bwMode="auto">
            <a:xfrm>
              <a:off x="2410" y="1385"/>
              <a:ext cx="52" cy="45"/>
            </a:xfrm>
            <a:custGeom>
              <a:avLst/>
              <a:gdLst>
                <a:gd name="T0" fmla="*/ 52 w 52"/>
                <a:gd name="T1" fmla="*/ 23 h 45"/>
                <a:gd name="T2" fmla="*/ 52 w 52"/>
                <a:gd name="T3" fmla="*/ 15 h 45"/>
                <a:gd name="T4" fmla="*/ 52 w 52"/>
                <a:gd name="T5" fmla="*/ 15 h 45"/>
                <a:gd name="T6" fmla="*/ 52 w 52"/>
                <a:gd name="T7" fmla="*/ 8 h 45"/>
                <a:gd name="T8" fmla="*/ 45 w 52"/>
                <a:gd name="T9" fmla="*/ 8 h 45"/>
                <a:gd name="T10" fmla="*/ 45 w 52"/>
                <a:gd name="T11" fmla="*/ 8 h 45"/>
                <a:gd name="T12" fmla="*/ 45 w 52"/>
                <a:gd name="T13" fmla="*/ 8 h 45"/>
                <a:gd name="T14" fmla="*/ 45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30 w 52"/>
                <a:gd name="T25" fmla="*/ 0 h 45"/>
                <a:gd name="T26" fmla="*/ 23 w 52"/>
                <a:gd name="T27" fmla="*/ 0 h 45"/>
                <a:gd name="T28" fmla="*/ 23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15 w 52"/>
                <a:gd name="T35" fmla="*/ 8 h 45"/>
                <a:gd name="T36" fmla="*/ 8 w 52"/>
                <a:gd name="T37" fmla="*/ 8 h 45"/>
                <a:gd name="T38" fmla="*/ 8 w 52"/>
                <a:gd name="T39" fmla="*/ 8 h 45"/>
                <a:gd name="T40" fmla="*/ 8 w 52"/>
                <a:gd name="T41" fmla="*/ 8 h 45"/>
                <a:gd name="T42" fmla="*/ 8 w 52"/>
                <a:gd name="T43" fmla="*/ 15 h 45"/>
                <a:gd name="T44" fmla="*/ 8 w 52"/>
                <a:gd name="T45" fmla="*/ 15 h 45"/>
                <a:gd name="T46" fmla="*/ 0 w 52"/>
                <a:gd name="T47" fmla="*/ 23 h 45"/>
                <a:gd name="T48" fmla="*/ 0 w 52"/>
                <a:gd name="T49" fmla="*/ 23 h 45"/>
                <a:gd name="T50" fmla="*/ 0 w 52"/>
                <a:gd name="T51" fmla="*/ 23 h 45"/>
                <a:gd name="T52" fmla="*/ 8 w 52"/>
                <a:gd name="T53" fmla="*/ 30 h 45"/>
                <a:gd name="T54" fmla="*/ 8 w 52"/>
                <a:gd name="T55" fmla="*/ 30 h 45"/>
                <a:gd name="T56" fmla="*/ 8 w 52"/>
                <a:gd name="T57" fmla="*/ 37 h 45"/>
                <a:gd name="T58" fmla="*/ 8 w 52"/>
                <a:gd name="T59" fmla="*/ 37 h 45"/>
                <a:gd name="T60" fmla="*/ 8 w 52"/>
                <a:gd name="T61" fmla="*/ 37 h 45"/>
                <a:gd name="T62" fmla="*/ 15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23 w 52"/>
                <a:gd name="T69" fmla="*/ 45 h 45"/>
                <a:gd name="T70" fmla="*/ 23 w 52"/>
                <a:gd name="T71" fmla="*/ 45 h 45"/>
                <a:gd name="T72" fmla="*/ 30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45 w 52"/>
                <a:gd name="T83" fmla="*/ 45 h 45"/>
                <a:gd name="T84" fmla="*/ 45 w 52"/>
                <a:gd name="T85" fmla="*/ 45 h 45"/>
                <a:gd name="T86" fmla="*/ 45 w 52"/>
                <a:gd name="T87" fmla="*/ 37 h 45"/>
                <a:gd name="T88" fmla="*/ 45 w 52"/>
                <a:gd name="T89" fmla="*/ 37 h 45"/>
                <a:gd name="T90" fmla="*/ 52 w 52"/>
                <a:gd name="T91" fmla="*/ 37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3 h 45"/>
                <a:gd name="T98" fmla="*/ 52 w 52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3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8" y="30"/>
                  </a:lnTo>
                  <a:lnTo>
                    <a:pt x="8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5" name="Freeform 197">
              <a:extLst>
                <a:ext uri="{FF2B5EF4-FFF2-40B4-BE49-F238E27FC236}">
                  <a16:creationId xmlns:a16="http://schemas.microsoft.com/office/drawing/2014/main" xmlns="" id="{00000000-0008-0000-0300-000077010000}"/>
                </a:ext>
              </a:extLst>
            </xdr:cNvPr>
            <xdr:cNvSpPr>
              <a:spLocks/>
            </xdr:cNvSpPr>
          </xdr:nvSpPr>
          <xdr:spPr bwMode="auto">
            <a:xfrm>
              <a:off x="2410" y="1385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6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4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1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1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4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6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6" name="Freeform 198">
              <a:extLst>
                <a:ext uri="{FF2B5EF4-FFF2-40B4-BE49-F238E27FC236}">
                  <a16:creationId xmlns:a16="http://schemas.microsoft.com/office/drawing/2014/main" xmlns="" id="{00000000-0008-0000-0300-000078010000}"/>
                </a:ext>
              </a:extLst>
            </xdr:cNvPr>
            <xdr:cNvSpPr>
              <a:spLocks/>
            </xdr:cNvSpPr>
          </xdr:nvSpPr>
          <xdr:spPr bwMode="auto">
            <a:xfrm>
              <a:off x="2536" y="1222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52 w 52"/>
                <a:gd name="T3" fmla="*/ 15 h 45"/>
                <a:gd name="T4" fmla="*/ 52 w 52"/>
                <a:gd name="T5" fmla="*/ 15 h 45"/>
                <a:gd name="T6" fmla="*/ 45 w 52"/>
                <a:gd name="T7" fmla="*/ 8 h 45"/>
                <a:gd name="T8" fmla="*/ 45 w 52"/>
                <a:gd name="T9" fmla="*/ 8 h 45"/>
                <a:gd name="T10" fmla="*/ 45 w 52"/>
                <a:gd name="T11" fmla="*/ 8 h 45"/>
                <a:gd name="T12" fmla="*/ 45 w 52"/>
                <a:gd name="T13" fmla="*/ 0 h 45"/>
                <a:gd name="T14" fmla="*/ 37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3 w 52"/>
                <a:gd name="T25" fmla="*/ 0 h 45"/>
                <a:gd name="T26" fmla="*/ 23 w 52"/>
                <a:gd name="T27" fmla="*/ 0 h 45"/>
                <a:gd name="T28" fmla="*/ 23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8 w 52"/>
                <a:gd name="T35" fmla="*/ 0 h 45"/>
                <a:gd name="T36" fmla="*/ 8 w 52"/>
                <a:gd name="T37" fmla="*/ 8 h 45"/>
                <a:gd name="T38" fmla="*/ 8 w 52"/>
                <a:gd name="T39" fmla="*/ 8 h 45"/>
                <a:gd name="T40" fmla="*/ 8 w 52"/>
                <a:gd name="T41" fmla="*/ 8 h 45"/>
                <a:gd name="T42" fmla="*/ 8 w 52"/>
                <a:gd name="T43" fmla="*/ 15 h 45"/>
                <a:gd name="T44" fmla="*/ 0 w 52"/>
                <a:gd name="T45" fmla="*/ 15 h 45"/>
                <a:gd name="T46" fmla="*/ 0 w 52"/>
                <a:gd name="T47" fmla="*/ 15 h 45"/>
                <a:gd name="T48" fmla="*/ 0 w 52"/>
                <a:gd name="T49" fmla="*/ 22 h 45"/>
                <a:gd name="T50" fmla="*/ 0 w 52"/>
                <a:gd name="T51" fmla="*/ 22 h 45"/>
                <a:gd name="T52" fmla="*/ 0 w 52"/>
                <a:gd name="T53" fmla="*/ 30 h 45"/>
                <a:gd name="T54" fmla="*/ 8 w 52"/>
                <a:gd name="T55" fmla="*/ 30 h 45"/>
                <a:gd name="T56" fmla="*/ 8 w 52"/>
                <a:gd name="T57" fmla="*/ 30 h 45"/>
                <a:gd name="T58" fmla="*/ 8 w 52"/>
                <a:gd name="T59" fmla="*/ 37 h 45"/>
                <a:gd name="T60" fmla="*/ 8 w 52"/>
                <a:gd name="T61" fmla="*/ 37 h 45"/>
                <a:gd name="T62" fmla="*/ 8 w 52"/>
                <a:gd name="T63" fmla="*/ 37 h 45"/>
                <a:gd name="T64" fmla="*/ 15 w 52"/>
                <a:gd name="T65" fmla="*/ 45 h 45"/>
                <a:gd name="T66" fmla="*/ 15 w 52"/>
                <a:gd name="T67" fmla="*/ 45 h 45"/>
                <a:gd name="T68" fmla="*/ 23 w 52"/>
                <a:gd name="T69" fmla="*/ 45 h 45"/>
                <a:gd name="T70" fmla="*/ 23 w 52"/>
                <a:gd name="T71" fmla="*/ 45 h 45"/>
                <a:gd name="T72" fmla="*/ 23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5 w 52"/>
                <a:gd name="T85" fmla="*/ 37 h 45"/>
                <a:gd name="T86" fmla="*/ 45 w 52"/>
                <a:gd name="T87" fmla="*/ 37 h 45"/>
                <a:gd name="T88" fmla="*/ 45 w 52"/>
                <a:gd name="T89" fmla="*/ 37 h 45"/>
                <a:gd name="T90" fmla="*/ 45 w 52"/>
                <a:gd name="T91" fmla="*/ 30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2 h 45"/>
                <a:gd name="T98" fmla="*/ 52 w 52"/>
                <a:gd name="T99" fmla="*/ 22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8" y="30"/>
                  </a:lnTo>
                  <a:lnTo>
                    <a:pt x="8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7" name="Freeform 199">
              <a:extLst>
                <a:ext uri="{FF2B5EF4-FFF2-40B4-BE49-F238E27FC236}">
                  <a16:creationId xmlns:a16="http://schemas.microsoft.com/office/drawing/2014/main" xmlns="" id="{00000000-0008-0000-0300-000079010000}"/>
                </a:ext>
              </a:extLst>
            </xdr:cNvPr>
            <xdr:cNvSpPr>
              <a:spLocks/>
            </xdr:cNvSpPr>
          </xdr:nvSpPr>
          <xdr:spPr bwMode="auto">
            <a:xfrm>
              <a:off x="2536" y="1222"/>
              <a:ext cx="52" cy="45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8" name="Freeform 200">
              <a:extLst>
                <a:ext uri="{FF2B5EF4-FFF2-40B4-BE49-F238E27FC236}">
                  <a16:creationId xmlns:a16="http://schemas.microsoft.com/office/drawing/2014/main" xmlns="" id="{00000000-0008-0000-0300-00007A010000}"/>
                </a:ext>
              </a:extLst>
            </xdr:cNvPr>
            <xdr:cNvSpPr>
              <a:spLocks/>
            </xdr:cNvSpPr>
          </xdr:nvSpPr>
          <xdr:spPr bwMode="auto">
            <a:xfrm>
              <a:off x="2692" y="1074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15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7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0 h 52"/>
                <a:gd name="T16" fmla="*/ 30 w 44"/>
                <a:gd name="T17" fmla="*/ 0 h 52"/>
                <a:gd name="T18" fmla="*/ 30 w 44"/>
                <a:gd name="T19" fmla="*/ 0 h 52"/>
                <a:gd name="T20" fmla="*/ 30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5 w 44"/>
                <a:gd name="T27" fmla="*/ 0 h 52"/>
                <a:gd name="T28" fmla="*/ 15 w 44"/>
                <a:gd name="T29" fmla="*/ 0 h 52"/>
                <a:gd name="T30" fmla="*/ 15 w 44"/>
                <a:gd name="T31" fmla="*/ 0 h 52"/>
                <a:gd name="T32" fmla="*/ 7 w 44"/>
                <a:gd name="T33" fmla="*/ 0 h 52"/>
                <a:gd name="T34" fmla="*/ 7 w 44"/>
                <a:gd name="T35" fmla="*/ 7 h 52"/>
                <a:gd name="T36" fmla="*/ 7 w 44"/>
                <a:gd name="T37" fmla="*/ 7 h 52"/>
                <a:gd name="T38" fmla="*/ 0 w 44"/>
                <a:gd name="T39" fmla="*/ 7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15 h 52"/>
                <a:gd name="T46" fmla="*/ 0 w 44"/>
                <a:gd name="T47" fmla="*/ 22 h 52"/>
                <a:gd name="T48" fmla="*/ 0 w 44"/>
                <a:gd name="T49" fmla="*/ 22 h 52"/>
                <a:gd name="T50" fmla="*/ 0 w 44"/>
                <a:gd name="T51" fmla="*/ 29 h 52"/>
                <a:gd name="T52" fmla="*/ 0 w 44"/>
                <a:gd name="T53" fmla="*/ 29 h 52"/>
                <a:gd name="T54" fmla="*/ 0 w 44"/>
                <a:gd name="T55" fmla="*/ 29 h 52"/>
                <a:gd name="T56" fmla="*/ 0 w 44"/>
                <a:gd name="T57" fmla="*/ 37 h 52"/>
                <a:gd name="T58" fmla="*/ 0 w 44"/>
                <a:gd name="T59" fmla="*/ 37 h 52"/>
                <a:gd name="T60" fmla="*/ 7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15 w 44"/>
                <a:gd name="T67" fmla="*/ 44 h 52"/>
                <a:gd name="T68" fmla="*/ 15 w 44"/>
                <a:gd name="T69" fmla="*/ 44 h 52"/>
                <a:gd name="T70" fmla="*/ 15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30 w 44"/>
                <a:gd name="T77" fmla="*/ 52 h 52"/>
                <a:gd name="T78" fmla="*/ 30 w 44"/>
                <a:gd name="T79" fmla="*/ 44 h 52"/>
                <a:gd name="T80" fmla="*/ 30 w 44"/>
                <a:gd name="T81" fmla="*/ 44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37 h 52"/>
                <a:gd name="T90" fmla="*/ 44 w 44"/>
                <a:gd name="T91" fmla="*/ 37 h 52"/>
                <a:gd name="T92" fmla="*/ 44 w 44"/>
                <a:gd name="T93" fmla="*/ 29 h 52"/>
                <a:gd name="T94" fmla="*/ 44 w 44"/>
                <a:gd name="T95" fmla="*/ 29 h 52"/>
                <a:gd name="T96" fmla="*/ 44 w 44"/>
                <a:gd name="T97" fmla="*/ 29 h 52"/>
                <a:gd name="T98" fmla="*/ 44 w 44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79" name="Freeform 201">
              <a:extLst>
                <a:ext uri="{FF2B5EF4-FFF2-40B4-BE49-F238E27FC236}">
                  <a16:creationId xmlns:a16="http://schemas.microsoft.com/office/drawing/2014/main" xmlns="" id="{00000000-0008-0000-0300-00007B010000}"/>
                </a:ext>
              </a:extLst>
            </xdr:cNvPr>
            <xdr:cNvSpPr>
              <a:spLocks/>
            </xdr:cNvSpPr>
          </xdr:nvSpPr>
          <xdr:spPr bwMode="auto">
            <a:xfrm>
              <a:off x="2692" y="1074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80" name="Freeform 202">
              <a:extLst>
                <a:ext uri="{FF2B5EF4-FFF2-40B4-BE49-F238E27FC236}">
                  <a16:creationId xmlns:a16="http://schemas.microsoft.com/office/drawing/2014/main" xmlns="" id="{00000000-0008-0000-0300-00007C010000}"/>
                </a:ext>
              </a:extLst>
            </xdr:cNvPr>
            <xdr:cNvSpPr>
              <a:spLocks/>
            </xdr:cNvSpPr>
          </xdr:nvSpPr>
          <xdr:spPr bwMode="auto">
            <a:xfrm>
              <a:off x="2855" y="948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4 h 52"/>
                <a:gd name="T6" fmla="*/ 44 w 44"/>
                <a:gd name="T7" fmla="*/ 14 h 52"/>
                <a:gd name="T8" fmla="*/ 37 w 44"/>
                <a:gd name="T9" fmla="*/ 14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30 w 44"/>
                <a:gd name="T17" fmla="*/ 7 h 52"/>
                <a:gd name="T18" fmla="*/ 30 w 44"/>
                <a:gd name="T19" fmla="*/ 0 h 52"/>
                <a:gd name="T20" fmla="*/ 22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5 w 44"/>
                <a:gd name="T27" fmla="*/ 0 h 52"/>
                <a:gd name="T28" fmla="*/ 15 w 44"/>
                <a:gd name="T29" fmla="*/ 0 h 52"/>
                <a:gd name="T30" fmla="*/ 7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0 w 44"/>
                <a:gd name="T37" fmla="*/ 7 h 52"/>
                <a:gd name="T38" fmla="*/ 0 w 44"/>
                <a:gd name="T39" fmla="*/ 14 h 52"/>
                <a:gd name="T40" fmla="*/ 0 w 44"/>
                <a:gd name="T41" fmla="*/ 14 h 52"/>
                <a:gd name="T42" fmla="*/ 0 w 44"/>
                <a:gd name="T43" fmla="*/ 14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29 h 52"/>
                <a:gd name="T50" fmla="*/ 0 w 44"/>
                <a:gd name="T51" fmla="*/ 29 h 52"/>
                <a:gd name="T52" fmla="*/ 0 w 44"/>
                <a:gd name="T53" fmla="*/ 29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4 h 52"/>
                <a:gd name="T60" fmla="*/ 0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7 w 44"/>
                <a:gd name="T67" fmla="*/ 52 h 52"/>
                <a:gd name="T68" fmla="*/ 15 w 44"/>
                <a:gd name="T69" fmla="*/ 52 h 52"/>
                <a:gd name="T70" fmla="*/ 15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2 w 44"/>
                <a:gd name="T77" fmla="*/ 52 h 52"/>
                <a:gd name="T78" fmla="*/ 30 w 44"/>
                <a:gd name="T79" fmla="*/ 52 h 52"/>
                <a:gd name="T80" fmla="*/ 30 w 44"/>
                <a:gd name="T81" fmla="*/ 52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37 w 44"/>
                <a:gd name="T89" fmla="*/ 44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29 h 52"/>
                <a:gd name="T96" fmla="*/ 44 w 44"/>
                <a:gd name="T97" fmla="*/ 29 h 52"/>
                <a:gd name="T98" fmla="*/ 44 w 44"/>
                <a:gd name="T99" fmla="*/ 29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37" y="14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7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81" name="Freeform 203">
              <a:extLst>
                <a:ext uri="{FF2B5EF4-FFF2-40B4-BE49-F238E27FC236}">
                  <a16:creationId xmlns:a16="http://schemas.microsoft.com/office/drawing/2014/main" xmlns="" id="{00000000-0008-0000-0300-00007D010000}"/>
                </a:ext>
              </a:extLst>
            </xdr:cNvPr>
            <xdr:cNvSpPr>
              <a:spLocks/>
            </xdr:cNvSpPr>
          </xdr:nvSpPr>
          <xdr:spPr bwMode="auto">
            <a:xfrm>
              <a:off x="2855" y="948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5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5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  <xdr:sp macro="" textlink="">
          <xdr:nvSpPr>
            <xdr:cNvPr id="382" name="Freeform 204">
              <a:extLst>
                <a:ext uri="{FF2B5EF4-FFF2-40B4-BE49-F238E27FC236}">
                  <a16:creationId xmlns:a16="http://schemas.microsoft.com/office/drawing/2014/main" xmlns="" id="{00000000-0008-0000-0300-00007E010000}"/>
                </a:ext>
              </a:extLst>
            </xdr:cNvPr>
            <xdr:cNvSpPr>
              <a:spLocks/>
            </xdr:cNvSpPr>
          </xdr:nvSpPr>
          <xdr:spPr bwMode="auto">
            <a:xfrm>
              <a:off x="3033" y="851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52 w 52"/>
                <a:gd name="T3" fmla="*/ 15 h 45"/>
                <a:gd name="T4" fmla="*/ 52 w 52"/>
                <a:gd name="T5" fmla="*/ 15 h 45"/>
                <a:gd name="T6" fmla="*/ 52 w 52"/>
                <a:gd name="T7" fmla="*/ 8 h 45"/>
                <a:gd name="T8" fmla="*/ 44 w 52"/>
                <a:gd name="T9" fmla="*/ 8 h 45"/>
                <a:gd name="T10" fmla="*/ 44 w 52"/>
                <a:gd name="T11" fmla="*/ 8 h 45"/>
                <a:gd name="T12" fmla="*/ 44 w 52"/>
                <a:gd name="T13" fmla="*/ 0 h 45"/>
                <a:gd name="T14" fmla="*/ 44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30 w 52"/>
                <a:gd name="T25" fmla="*/ 0 h 45"/>
                <a:gd name="T26" fmla="*/ 22 w 52"/>
                <a:gd name="T27" fmla="*/ 0 h 45"/>
                <a:gd name="T28" fmla="*/ 22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15 w 52"/>
                <a:gd name="T35" fmla="*/ 0 h 45"/>
                <a:gd name="T36" fmla="*/ 7 w 52"/>
                <a:gd name="T37" fmla="*/ 8 h 45"/>
                <a:gd name="T38" fmla="*/ 7 w 52"/>
                <a:gd name="T39" fmla="*/ 8 h 45"/>
                <a:gd name="T40" fmla="*/ 7 w 52"/>
                <a:gd name="T41" fmla="*/ 8 h 45"/>
                <a:gd name="T42" fmla="*/ 7 w 52"/>
                <a:gd name="T43" fmla="*/ 15 h 45"/>
                <a:gd name="T44" fmla="*/ 7 w 52"/>
                <a:gd name="T45" fmla="*/ 15 h 45"/>
                <a:gd name="T46" fmla="*/ 0 w 52"/>
                <a:gd name="T47" fmla="*/ 15 h 45"/>
                <a:gd name="T48" fmla="*/ 0 w 52"/>
                <a:gd name="T49" fmla="*/ 22 h 45"/>
                <a:gd name="T50" fmla="*/ 0 w 52"/>
                <a:gd name="T51" fmla="*/ 22 h 45"/>
                <a:gd name="T52" fmla="*/ 7 w 52"/>
                <a:gd name="T53" fmla="*/ 30 h 45"/>
                <a:gd name="T54" fmla="*/ 7 w 52"/>
                <a:gd name="T55" fmla="*/ 30 h 45"/>
                <a:gd name="T56" fmla="*/ 7 w 52"/>
                <a:gd name="T57" fmla="*/ 30 h 45"/>
                <a:gd name="T58" fmla="*/ 7 w 52"/>
                <a:gd name="T59" fmla="*/ 37 h 45"/>
                <a:gd name="T60" fmla="*/ 7 w 52"/>
                <a:gd name="T61" fmla="*/ 37 h 45"/>
                <a:gd name="T62" fmla="*/ 15 w 52"/>
                <a:gd name="T63" fmla="*/ 37 h 45"/>
                <a:gd name="T64" fmla="*/ 15 w 52"/>
                <a:gd name="T65" fmla="*/ 45 h 45"/>
                <a:gd name="T66" fmla="*/ 15 w 52"/>
                <a:gd name="T67" fmla="*/ 45 h 45"/>
                <a:gd name="T68" fmla="*/ 22 w 52"/>
                <a:gd name="T69" fmla="*/ 45 h 45"/>
                <a:gd name="T70" fmla="*/ 22 w 52"/>
                <a:gd name="T71" fmla="*/ 45 h 45"/>
                <a:gd name="T72" fmla="*/ 30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44 w 52"/>
                <a:gd name="T83" fmla="*/ 45 h 45"/>
                <a:gd name="T84" fmla="*/ 44 w 52"/>
                <a:gd name="T85" fmla="*/ 37 h 45"/>
                <a:gd name="T86" fmla="*/ 44 w 52"/>
                <a:gd name="T87" fmla="*/ 37 h 45"/>
                <a:gd name="T88" fmla="*/ 44 w 52"/>
                <a:gd name="T89" fmla="*/ 37 h 45"/>
                <a:gd name="T90" fmla="*/ 52 w 52"/>
                <a:gd name="T91" fmla="*/ 30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2 h 45"/>
                <a:gd name="T98" fmla="*/ 52 w 52"/>
                <a:gd name="T99" fmla="*/ 22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0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7" y="30"/>
                  </a:lnTo>
                  <a:lnTo>
                    <a:pt x="7" y="30"/>
                  </a:lnTo>
                  <a:lnTo>
                    <a:pt x="7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00"/>
            </a:p>
          </xdr:txBody>
        </xdr:sp>
      </xdr:grpSp>
      <xdr:sp macro="" textlink="">
        <xdr:nvSpPr>
          <xdr:cNvPr id="134" name="Freeform 206">
            <a:extLst>
              <a:ext uri="{FF2B5EF4-FFF2-40B4-BE49-F238E27FC236}">
                <a16:creationId xmlns:a16="http://schemas.microsoft.com/office/drawing/2014/main" xmlns="" id="{00000000-0008-0000-0300-000086000000}"/>
              </a:ext>
            </a:extLst>
          </xdr:cNvPr>
          <xdr:cNvSpPr>
            <a:spLocks/>
          </xdr:cNvSpPr>
        </xdr:nvSpPr>
        <xdr:spPr bwMode="auto">
          <a:xfrm>
            <a:off x="3033" y="851"/>
            <a:ext cx="52" cy="45"/>
          </a:xfrm>
          <a:custGeom>
            <a:avLst/>
            <a:gdLst>
              <a:gd name="T0" fmla="*/ 7 w 7"/>
              <a:gd name="T1" fmla="*/ 2 h 6"/>
              <a:gd name="T2" fmla="*/ 7 w 7"/>
              <a:gd name="T3" fmla="*/ 2 h 6"/>
              <a:gd name="T4" fmla="*/ 7 w 7"/>
              <a:gd name="T5" fmla="*/ 2 h 6"/>
              <a:gd name="T6" fmla="*/ 7 w 7"/>
              <a:gd name="T7" fmla="*/ 1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0 h 6"/>
              <a:gd name="T14" fmla="*/ 6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4 w 7"/>
              <a:gd name="T25" fmla="*/ 0 h 6"/>
              <a:gd name="T26" fmla="*/ 3 w 7"/>
              <a:gd name="T27" fmla="*/ 0 h 6"/>
              <a:gd name="T28" fmla="*/ 3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2 w 7"/>
              <a:gd name="T35" fmla="*/ 0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1 h 6"/>
              <a:gd name="T42" fmla="*/ 1 w 7"/>
              <a:gd name="T43" fmla="*/ 2 h 6"/>
              <a:gd name="T44" fmla="*/ 1 w 7"/>
              <a:gd name="T45" fmla="*/ 2 h 6"/>
              <a:gd name="T46" fmla="*/ 0 w 7"/>
              <a:gd name="T47" fmla="*/ 2 h 6"/>
              <a:gd name="T48" fmla="*/ 0 w 7"/>
              <a:gd name="T49" fmla="*/ 3 h 6"/>
              <a:gd name="T50" fmla="*/ 0 w 7"/>
              <a:gd name="T51" fmla="*/ 3 h 6"/>
              <a:gd name="T52" fmla="*/ 1 w 7"/>
              <a:gd name="T53" fmla="*/ 4 h 6"/>
              <a:gd name="T54" fmla="*/ 1 w 7"/>
              <a:gd name="T55" fmla="*/ 4 h 6"/>
              <a:gd name="T56" fmla="*/ 1 w 7"/>
              <a:gd name="T57" fmla="*/ 4 h 6"/>
              <a:gd name="T58" fmla="*/ 1 w 7"/>
              <a:gd name="T59" fmla="*/ 5 h 6"/>
              <a:gd name="T60" fmla="*/ 1 w 7"/>
              <a:gd name="T61" fmla="*/ 5 h 6"/>
              <a:gd name="T62" fmla="*/ 2 w 7"/>
              <a:gd name="T63" fmla="*/ 5 h 6"/>
              <a:gd name="T64" fmla="*/ 2 w 7"/>
              <a:gd name="T65" fmla="*/ 6 h 6"/>
              <a:gd name="T66" fmla="*/ 2 w 7"/>
              <a:gd name="T67" fmla="*/ 6 h 6"/>
              <a:gd name="T68" fmla="*/ 3 w 7"/>
              <a:gd name="T69" fmla="*/ 6 h 6"/>
              <a:gd name="T70" fmla="*/ 3 w 7"/>
              <a:gd name="T71" fmla="*/ 6 h 6"/>
              <a:gd name="T72" fmla="*/ 4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6 w 7"/>
              <a:gd name="T83" fmla="*/ 6 h 6"/>
              <a:gd name="T84" fmla="*/ 6 w 7"/>
              <a:gd name="T85" fmla="*/ 5 h 6"/>
              <a:gd name="T86" fmla="*/ 6 w 7"/>
              <a:gd name="T87" fmla="*/ 5 h 6"/>
              <a:gd name="T88" fmla="*/ 6 w 7"/>
              <a:gd name="T89" fmla="*/ 5 h 6"/>
              <a:gd name="T90" fmla="*/ 7 w 7"/>
              <a:gd name="T91" fmla="*/ 4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3 h 6"/>
              <a:gd name="T98" fmla="*/ 7 w 7"/>
              <a:gd name="T99" fmla="*/ 3 h 6"/>
              <a:gd name="T100" fmla="*/ 7 w 7"/>
              <a:gd name="T101" fmla="*/ 2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2"/>
                </a:moveTo>
                <a:lnTo>
                  <a:pt x="7" y="2"/>
                </a:lnTo>
                <a:lnTo>
                  <a:pt x="7" y="2"/>
                </a:lnTo>
                <a:lnTo>
                  <a:pt x="7" y="1"/>
                </a:lnTo>
                <a:lnTo>
                  <a:pt x="6" y="1"/>
                </a:lnTo>
                <a:lnTo>
                  <a:pt x="6" y="1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1" y="4"/>
                </a:lnTo>
                <a:lnTo>
                  <a:pt x="1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2" y="5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  <a:lnTo>
                  <a:pt x="7" y="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00"/>
          </a:p>
        </xdr:txBody>
      </xdr:sp>
      <xdr:sp macro="" textlink="">
        <xdr:nvSpPr>
          <xdr:cNvPr id="135" name="Freeform 207">
            <a:extLst>
              <a:ext uri="{FF2B5EF4-FFF2-40B4-BE49-F238E27FC236}">
                <a16:creationId xmlns:a16="http://schemas.microsoft.com/office/drawing/2014/main" xmlns="" id="{00000000-0008-0000-0300-000087000000}"/>
              </a:ext>
            </a:extLst>
          </xdr:cNvPr>
          <xdr:cNvSpPr>
            <a:spLocks/>
          </xdr:cNvSpPr>
        </xdr:nvSpPr>
        <xdr:spPr bwMode="auto">
          <a:xfrm>
            <a:off x="3233" y="777"/>
            <a:ext cx="44" cy="44"/>
          </a:xfrm>
          <a:custGeom>
            <a:avLst/>
            <a:gdLst>
              <a:gd name="T0" fmla="*/ 44 w 44"/>
              <a:gd name="T1" fmla="*/ 22 h 44"/>
              <a:gd name="T2" fmla="*/ 44 w 44"/>
              <a:gd name="T3" fmla="*/ 15 h 44"/>
              <a:gd name="T4" fmla="*/ 44 w 44"/>
              <a:gd name="T5" fmla="*/ 15 h 44"/>
              <a:gd name="T6" fmla="*/ 44 w 44"/>
              <a:gd name="T7" fmla="*/ 7 h 44"/>
              <a:gd name="T8" fmla="*/ 44 w 44"/>
              <a:gd name="T9" fmla="*/ 7 h 44"/>
              <a:gd name="T10" fmla="*/ 37 w 44"/>
              <a:gd name="T11" fmla="*/ 7 h 44"/>
              <a:gd name="T12" fmla="*/ 37 w 44"/>
              <a:gd name="T13" fmla="*/ 0 h 44"/>
              <a:gd name="T14" fmla="*/ 37 w 44"/>
              <a:gd name="T15" fmla="*/ 0 h 44"/>
              <a:gd name="T16" fmla="*/ 30 w 44"/>
              <a:gd name="T17" fmla="*/ 0 h 44"/>
              <a:gd name="T18" fmla="*/ 30 w 44"/>
              <a:gd name="T19" fmla="*/ 0 h 44"/>
              <a:gd name="T20" fmla="*/ 30 w 44"/>
              <a:gd name="T21" fmla="*/ 0 h 44"/>
              <a:gd name="T22" fmla="*/ 22 w 44"/>
              <a:gd name="T23" fmla="*/ 0 h 44"/>
              <a:gd name="T24" fmla="*/ 22 w 44"/>
              <a:gd name="T25" fmla="*/ 0 h 44"/>
              <a:gd name="T26" fmla="*/ 15 w 44"/>
              <a:gd name="T27" fmla="*/ 0 h 44"/>
              <a:gd name="T28" fmla="*/ 15 w 44"/>
              <a:gd name="T29" fmla="*/ 0 h 44"/>
              <a:gd name="T30" fmla="*/ 15 w 44"/>
              <a:gd name="T31" fmla="*/ 0 h 44"/>
              <a:gd name="T32" fmla="*/ 7 w 44"/>
              <a:gd name="T33" fmla="*/ 0 h 44"/>
              <a:gd name="T34" fmla="*/ 7 w 44"/>
              <a:gd name="T35" fmla="*/ 0 h 44"/>
              <a:gd name="T36" fmla="*/ 7 w 44"/>
              <a:gd name="T37" fmla="*/ 7 h 44"/>
              <a:gd name="T38" fmla="*/ 0 w 44"/>
              <a:gd name="T39" fmla="*/ 7 h 44"/>
              <a:gd name="T40" fmla="*/ 0 w 44"/>
              <a:gd name="T41" fmla="*/ 7 h 44"/>
              <a:gd name="T42" fmla="*/ 0 w 44"/>
              <a:gd name="T43" fmla="*/ 15 h 44"/>
              <a:gd name="T44" fmla="*/ 0 w 44"/>
              <a:gd name="T45" fmla="*/ 15 h 44"/>
              <a:gd name="T46" fmla="*/ 0 w 44"/>
              <a:gd name="T47" fmla="*/ 22 h 44"/>
              <a:gd name="T48" fmla="*/ 0 w 44"/>
              <a:gd name="T49" fmla="*/ 22 h 44"/>
              <a:gd name="T50" fmla="*/ 0 w 44"/>
              <a:gd name="T51" fmla="*/ 22 h 44"/>
              <a:gd name="T52" fmla="*/ 0 w 44"/>
              <a:gd name="T53" fmla="*/ 30 h 44"/>
              <a:gd name="T54" fmla="*/ 0 w 44"/>
              <a:gd name="T55" fmla="*/ 30 h 44"/>
              <a:gd name="T56" fmla="*/ 0 w 44"/>
              <a:gd name="T57" fmla="*/ 37 h 44"/>
              <a:gd name="T58" fmla="*/ 0 w 44"/>
              <a:gd name="T59" fmla="*/ 37 h 44"/>
              <a:gd name="T60" fmla="*/ 7 w 44"/>
              <a:gd name="T61" fmla="*/ 37 h 44"/>
              <a:gd name="T62" fmla="*/ 7 w 44"/>
              <a:gd name="T63" fmla="*/ 44 h 44"/>
              <a:gd name="T64" fmla="*/ 7 w 44"/>
              <a:gd name="T65" fmla="*/ 44 h 44"/>
              <a:gd name="T66" fmla="*/ 15 w 44"/>
              <a:gd name="T67" fmla="*/ 44 h 44"/>
              <a:gd name="T68" fmla="*/ 15 w 44"/>
              <a:gd name="T69" fmla="*/ 44 h 44"/>
              <a:gd name="T70" fmla="*/ 15 w 44"/>
              <a:gd name="T71" fmla="*/ 44 h 44"/>
              <a:gd name="T72" fmla="*/ 22 w 44"/>
              <a:gd name="T73" fmla="*/ 44 h 44"/>
              <a:gd name="T74" fmla="*/ 22 w 44"/>
              <a:gd name="T75" fmla="*/ 44 h 44"/>
              <a:gd name="T76" fmla="*/ 30 w 44"/>
              <a:gd name="T77" fmla="*/ 44 h 44"/>
              <a:gd name="T78" fmla="*/ 30 w 44"/>
              <a:gd name="T79" fmla="*/ 44 h 44"/>
              <a:gd name="T80" fmla="*/ 30 w 44"/>
              <a:gd name="T81" fmla="*/ 44 h 44"/>
              <a:gd name="T82" fmla="*/ 37 w 44"/>
              <a:gd name="T83" fmla="*/ 44 h 44"/>
              <a:gd name="T84" fmla="*/ 37 w 44"/>
              <a:gd name="T85" fmla="*/ 44 h 44"/>
              <a:gd name="T86" fmla="*/ 37 w 44"/>
              <a:gd name="T87" fmla="*/ 37 h 44"/>
              <a:gd name="T88" fmla="*/ 44 w 44"/>
              <a:gd name="T89" fmla="*/ 37 h 44"/>
              <a:gd name="T90" fmla="*/ 44 w 44"/>
              <a:gd name="T91" fmla="*/ 37 h 44"/>
              <a:gd name="T92" fmla="*/ 44 w 44"/>
              <a:gd name="T93" fmla="*/ 30 h 44"/>
              <a:gd name="T94" fmla="*/ 44 w 44"/>
              <a:gd name="T95" fmla="*/ 30 h 44"/>
              <a:gd name="T96" fmla="*/ 44 w 44"/>
              <a:gd name="T97" fmla="*/ 22 h 44"/>
              <a:gd name="T98" fmla="*/ 44 w 44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4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0"/>
                </a:lnTo>
                <a:lnTo>
                  <a:pt x="7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30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00"/>
          </a:p>
        </xdr:txBody>
      </xdr:sp>
      <xdr:sp macro="" textlink="">
        <xdr:nvSpPr>
          <xdr:cNvPr id="136" name="Freeform 208">
            <a:extLst>
              <a:ext uri="{FF2B5EF4-FFF2-40B4-BE49-F238E27FC236}">
                <a16:creationId xmlns:a16="http://schemas.microsoft.com/office/drawing/2014/main" xmlns="" id="{00000000-0008-0000-0300-000088000000}"/>
              </a:ext>
            </a:extLst>
          </xdr:cNvPr>
          <xdr:cNvSpPr>
            <a:spLocks/>
          </xdr:cNvSpPr>
        </xdr:nvSpPr>
        <xdr:spPr bwMode="auto">
          <a:xfrm>
            <a:off x="3233" y="777"/>
            <a:ext cx="44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5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2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1 w 6"/>
              <a:gd name="T37" fmla="*/ 1 h 6"/>
              <a:gd name="T38" fmla="*/ 0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1 w 6"/>
              <a:gd name="T61" fmla="*/ 5 h 6"/>
              <a:gd name="T62" fmla="*/ 1 w 6"/>
              <a:gd name="T63" fmla="*/ 6 h 6"/>
              <a:gd name="T64" fmla="*/ 1 w 6"/>
              <a:gd name="T65" fmla="*/ 6 h 6"/>
              <a:gd name="T66" fmla="*/ 2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6 h 6"/>
              <a:gd name="T86" fmla="*/ 5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00"/>
          </a:p>
        </xdr:txBody>
      </xdr:sp>
      <xdr:sp macro="" textlink="">
        <xdr:nvSpPr>
          <xdr:cNvPr id="137" name="Freeform 209">
            <a:extLst>
              <a:ext uri="{FF2B5EF4-FFF2-40B4-BE49-F238E27FC236}">
                <a16:creationId xmlns:a16="http://schemas.microsoft.com/office/drawing/2014/main" xmlns="" id="{00000000-0008-0000-0300-000089000000}"/>
              </a:ext>
            </a:extLst>
          </xdr:cNvPr>
          <xdr:cNvSpPr>
            <a:spLocks/>
          </xdr:cNvSpPr>
        </xdr:nvSpPr>
        <xdr:spPr bwMode="auto">
          <a:xfrm>
            <a:off x="3433" y="732"/>
            <a:ext cx="45" cy="52"/>
          </a:xfrm>
          <a:custGeom>
            <a:avLst/>
            <a:gdLst>
              <a:gd name="T0" fmla="*/ 45 w 45"/>
              <a:gd name="T1" fmla="*/ 23 h 52"/>
              <a:gd name="T2" fmla="*/ 45 w 45"/>
              <a:gd name="T3" fmla="*/ 23 h 52"/>
              <a:gd name="T4" fmla="*/ 45 w 45"/>
              <a:gd name="T5" fmla="*/ 15 h 52"/>
              <a:gd name="T6" fmla="*/ 45 w 45"/>
              <a:gd name="T7" fmla="*/ 15 h 52"/>
              <a:gd name="T8" fmla="*/ 45 w 45"/>
              <a:gd name="T9" fmla="*/ 15 h 52"/>
              <a:gd name="T10" fmla="*/ 37 w 45"/>
              <a:gd name="T11" fmla="*/ 8 h 52"/>
              <a:gd name="T12" fmla="*/ 37 w 45"/>
              <a:gd name="T13" fmla="*/ 8 h 52"/>
              <a:gd name="T14" fmla="*/ 37 w 45"/>
              <a:gd name="T15" fmla="*/ 8 h 52"/>
              <a:gd name="T16" fmla="*/ 30 w 45"/>
              <a:gd name="T17" fmla="*/ 8 h 52"/>
              <a:gd name="T18" fmla="*/ 30 w 45"/>
              <a:gd name="T19" fmla="*/ 0 h 52"/>
              <a:gd name="T20" fmla="*/ 30 w 45"/>
              <a:gd name="T21" fmla="*/ 0 h 52"/>
              <a:gd name="T22" fmla="*/ 22 w 45"/>
              <a:gd name="T23" fmla="*/ 0 h 52"/>
              <a:gd name="T24" fmla="*/ 22 w 45"/>
              <a:gd name="T25" fmla="*/ 0 h 52"/>
              <a:gd name="T26" fmla="*/ 15 w 45"/>
              <a:gd name="T27" fmla="*/ 0 h 52"/>
              <a:gd name="T28" fmla="*/ 15 w 45"/>
              <a:gd name="T29" fmla="*/ 0 h 52"/>
              <a:gd name="T30" fmla="*/ 15 w 45"/>
              <a:gd name="T31" fmla="*/ 8 h 52"/>
              <a:gd name="T32" fmla="*/ 7 w 45"/>
              <a:gd name="T33" fmla="*/ 8 h 52"/>
              <a:gd name="T34" fmla="*/ 7 w 45"/>
              <a:gd name="T35" fmla="*/ 8 h 52"/>
              <a:gd name="T36" fmla="*/ 7 w 45"/>
              <a:gd name="T37" fmla="*/ 8 h 52"/>
              <a:gd name="T38" fmla="*/ 0 w 45"/>
              <a:gd name="T39" fmla="*/ 15 h 52"/>
              <a:gd name="T40" fmla="*/ 0 w 45"/>
              <a:gd name="T41" fmla="*/ 15 h 52"/>
              <a:gd name="T42" fmla="*/ 0 w 45"/>
              <a:gd name="T43" fmla="*/ 15 h 52"/>
              <a:gd name="T44" fmla="*/ 0 w 45"/>
              <a:gd name="T45" fmla="*/ 23 h 52"/>
              <a:gd name="T46" fmla="*/ 0 w 45"/>
              <a:gd name="T47" fmla="*/ 23 h 52"/>
              <a:gd name="T48" fmla="*/ 0 w 45"/>
              <a:gd name="T49" fmla="*/ 30 h 52"/>
              <a:gd name="T50" fmla="*/ 0 w 45"/>
              <a:gd name="T51" fmla="*/ 30 h 52"/>
              <a:gd name="T52" fmla="*/ 0 w 45"/>
              <a:gd name="T53" fmla="*/ 30 h 52"/>
              <a:gd name="T54" fmla="*/ 0 w 45"/>
              <a:gd name="T55" fmla="*/ 38 h 52"/>
              <a:gd name="T56" fmla="*/ 0 w 45"/>
              <a:gd name="T57" fmla="*/ 38 h 52"/>
              <a:gd name="T58" fmla="*/ 0 w 45"/>
              <a:gd name="T59" fmla="*/ 45 h 52"/>
              <a:gd name="T60" fmla="*/ 7 w 45"/>
              <a:gd name="T61" fmla="*/ 45 h 52"/>
              <a:gd name="T62" fmla="*/ 7 w 45"/>
              <a:gd name="T63" fmla="*/ 45 h 52"/>
              <a:gd name="T64" fmla="*/ 7 w 45"/>
              <a:gd name="T65" fmla="*/ 45 h 52"/>
              <a:gd name="T66" fmla="*/ 15 w 45"/>
              <a:gd name="T67" fmla="*/ 52 h 52"/>
              <a:gd name="T68" fmla="*/ 15 w 45"/>
              <a:gd name="T69" fmla="*/ 52 h 52"/>
              <a:gd name="T70" fmla="*/ 15 w 45"/>
              <a:gd name="T71" fmla="*/ 52 h 52"/>
              <a:gd name="T72" fmla="*/ 22 w 45"/>
              <a:gd name="T73" fmla="*/ 52 h 52"/>
              <a:gd name="T74" fmla="*/ 22 w 45"/>
              <a:gd name="T75" fmla="*/ 52 h 52"/>
              <a:gd name="T76" fmla="*/ 30 w 45"/>
              <a:gd name="T77" fmla="*/ 52 h 52"/>
              <a:gd name="T78" fmla="*/ 30 w 45"/>
              <a:gd name="T79" fmla="*/ 52 h 52"/>
              <a:gd name="T80" fmla="*/ 30 w 45"/>
              <a:gd name="T81" fmla="*/ 52 h 52"/>
              <a:gd name="T82" fmla="*/ 37 w 45"/>
              <a:gd name="T83" fmla="*/ 45 h 52"/>
              <a:gd name="T84" fmla="*/ 37 w 45"/>
              <a:gd name="T85" fmla="*/ 45 h 52"/>
              <a:gd name="T86" fmla="*/ 37 w 45"/>
              <a:gd name="T87" fmla="*/ 45 h 52"/>
              <a:gd name="T88" fmla="*/ 45 w 45"/>
              <a:gd name="T89" fmla="*/ 45 h 52"/>
              <a:gd name="T90" fmla="*/ 45 w 45"/>
              <a:gd name="T91" fmla="*/ 38 h 52"/>
              <a:gd name="T92" fmla="*/ 45 w 45"/>
              <a:gd name="T93" fmla="*/ 38 h 52"/>
              <a:gd name="T94" fmla="*/ 45 w 45"/>
              <a:gd name="T95" fmla="*/ 30 h 52"/>
              <a:gd name="T96" fmla="*/ 45 w 45"/>
              <a:gd name="T97" fmla="*/ 30 h 52"/>
              <a:gd name="T98" fmla="*/ 45 w 45"/>
              <a:gd name="T99" fmla="*/ 30 h 52"/>
              <a:gd name="T100" fmla="*/ 45 w 45"/>
              <a:gd name="T101" fmla="*/ 23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" h="52">
                <a:moveTo>
                  <a:pt x="45" y="23"/>
                </a:moveTo>
                <a:lnTo>
                  <a:pt x="45" y="23"/>
                </a:ln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37" y="8"/>
                </a:lnTo>
                <a:lnTo>
                  <a:pt x="37" y="8"/>
                </a:lnTo>
                <a:lnTo>
                  <a:pt x="37" y="8"/>
                </a:lnTo>
                <a:lnTo>
                  <a:pt x="30" y="8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8"/>
                </a:lnTo>
                <a:lnTo>
                  <a:pt x="7" y="8"/>
                </a:lnTo>
                <a:lnTo>
                  <a:pt x="7" y="8"/>
                </a:lnTo>
                <a:lnTo>
                  <a:pt x="7" y="8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3"/>
                </a:lnTo>
                <a:lnTo>
                  <a:pt x="0" y="23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8"/>
                </a:lnTo>
                <a:lnTo>
                  <a:pt x="0" y="38"/>
                </a:lnTo>
                <a:lnTo>
                  <a:pt x="0" y="45"/>
                </a:lnTo>
                <a:lnTo>
                  <a:pt x="7" y="45"/>
                </a:lnTo>
                <a:lnTo>
                  <a:pt x="7" y="45"/>
                </a:lnTo>
                <a:lnTo>
                  <a:pt x="7" y="45"/>
                </a:lnTo>
                <a:lnTo>
                  <a:pt x="15" y="52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7" y="45"/>
                </a:lnTo>
                <a:lnTo>
                  <a:pt x="37" y="45"/>
                </a:lnTo>
                <a:lnTo>
                  <a:pt x="37" y="45"/>
                </a:lnTo>
                <a:lnTo>
                  <a:pt x="45" y="45"/>
                </a:lnTo>
                <a:lnTo>
                  <a:pt x="45" y="38"/>
                </a:lnTo>
                <a:lnTo>
                  <a:pt x="45" y="38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00"/>
          </a:p>
        </xdr:txBody>
      </xdr:sp>
      <xdr:sp macro="" textlink="">
        <xdr:nvSpPr>
          <xdr:cNvPr id="138" name="Freeform 210">
            <a:extLst>
              <a:ext uri="{FF2B5EF4-FFF2-40B4-BE49-F238E27FC236}">
                <a16:creationId xmlns:a16="http://schemas.microsoft.com/office/drawing/2014/main" xmlns="" id="{00000000-0008-0000-0300-00008A000000}"/>
              </a:ext>
            </a:extLst>
          </xdr:cNvPr>
          <xdr:cNvSpPr>
            <a:spLocks/>
          </xdr:cNvSpPr>
        </xdr:nvSpPr>
        <xdr:spPr bwMode="auto">
          <a:xfrm>
            <a:off x="3433" y="732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2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1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4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6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7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4 w 6"/>
              <a:gd name="T81" fmla="*/ 7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6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4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7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00"/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xmlns="" id="{00000000-0008-0000-0300-00008B000000}"/>
              </a:ext>
            </a:extLst>
          </xdr:cNvPr>
          <xdr:cNvSpPr>
            <a:spLocks noChangeArrowheads="1"/>
          </xdr:cNvSpPr>
        </xdr:nvSpPr>
        <xdr:spPr bwMode="auto">
          <a:xfrm>
            <a:off x="3647" y="549"/>
            <a:ext cx="41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xmlns="" id="{00000000-0008-0000-0300-00008C000000}"/>
              </a:ext>
            </a:extLst>
          </xdr:cNvPr>
          <xdr:cNvSpPr>
            <a:spLocks noChangeArrowheads="1"/>
          </xdr:cNvSpPr>
        </xdr:nvSpPr>
        <xdr:spPr bwMode="auto">
          <a:xfrm>
            <a:off x="3881" y="638"/>
            <a:ext cx="26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xmlns="" id="{00000000-0008-0000-0300-00008D000000}"/>
              </a:ext>
            </a:extLst>
          </xdr:cNvPr>
          <xdr:cNvSpPr>
            <a:spLocks noChangeArrowheads="1"/>
          </xdr:cNvSpPr>
        </xdr:nvSpPr>
        <xdr:spPr bwMode="auto">
          <a:xfrm>
            <a:off x="4109" y="698"/>
            <a:ext cx="4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xmlns="" id="{00000000-0008-0000-0300-00008E000000}"/>
              </a:ext>
            </a:extLst>
          </xdr:cNvPr>
          <xdr:cNvSpPr>
            <a:spLocks noChangeArrowheads="1"/>
          </xdr:cNvSpPr>
        </xdr:nvSpPr>
        <xdr:spPr bwMode="auto">
          <a:xfrm>
            <a:off x="4324" y="795"/>
            <a:ext cx="87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xmlns="" id="{00000000-0008-0000-0300-00008F000000}"/>
              </a:ext>
            </a:extLst>
          </xdr:cNvPr>
          <xdr:cNvSpPr>
            <a:spLocks noChangeArrowheads="1"/>
          </xdr:cNvSpPr>
        </xdr:nvSpPr>
        <xdr:spPr bwMode="auto">
          <a:xfrm>
            <a:off x="4484" y="881"/>
            <a:ext cx="1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4" name="Rectangle 143">
            <a:extLst>
              <a:ext uri="{FF2B5EF4-FFF2-40B4-BE49-F238E27FC236}">
                <a16:creationId xmlns:a16="http://schemas.microsoft.com/office/drawing/2014/main" xmlns="" id="{00000000-0008-0000-0300-000090000000}"/>
              </a:ext>
            </a:extLst>
          </xdr:cNvPr>
          <xdr:cNvSpPr>
            <a:spLocks noChangeArrowheads="1"/>
          </xdr:cNvSpPr>
        </xdr:nvSpPr>
        <xdr:spPr bwMode="auto">
          <a:xfrm>
            <a:off x="4662" y="1014"/>
            <a:ext cx="54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Enhanced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5" name="Rectangle 144">
            <a:extLst>
              <a:ext uri="{FF2B5EF4-FFF2-40B4-BE49-F238E27FC236}">
                <a16:creationId xmlns:a16="http://schemas.microsoft.com/office/drawing/2014/main" xmlns="" id="{00000000-0008-0000-0300-000091000000}"/>
              </a:ext>
            </a:extLst>
          </xdr:cNvPr>
          <xdr:cNvSpPr>
            <a:spLocks noChangeArrowheads="1"/>
          </xdr:cNvSpPr>
        </xdr:nvSpPr>
        <xdr:spPr bwMode="auto">
          <a:xfrm>
            <a:off x="4798" y="1182"/>
            <a:ext cx="30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xmlns="" id="{00000000-0008-0000-0300-000092000000}"/>
              </a:ext>
            </a:extLst>
          </xdr:cNvPr>
          <xdr:cNvSpPr>
            <a:spLocks noChangeArrowheads="1"/>
          </xdr:cNvSpPr>
        </xdr:nvSpPr>
        <xdr:spPr bwMode="auto">
          <a:xfrm>
            <a:off x="4951" y="1359"/>
            <a:ext cx="5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xmlns="" id="{00000000-0008-0000-0300-000093000000}"/>
              </a:ext>
            </a:extLst>
          </xdr:cNvPr>
          <xdr:cNvSpPr>
            <a:spLocks noChangeArrowheads="1"/>
          </xdr:cNvSpPr>
        </xdr:nvSpPr>
        <xdr:spPr bwMode="auto">
          <a:xfrm>
            <a:off x="5032" y="1546"/>
            <a:ext cx="4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Yoga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xmlns="" id="{00000000-0008-0000-0300-000094000000}"/>
              </a:ext>
            </a:extLst>
          </xdr:cNvPr>
          <xdr:cNvSpPr>
            <a:spLocks noChangeArrowheads="1"/>
          </xdr:cNvSpPr>
        </xdr:nvSpPr>
        <xdr:spPr bwMode="auto">
          <a:xfrm>
            <a:off x="5108" y="1738"/>
            <a:ext cx="3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xmlns="" id="{00000000-0008-0000-0300-000095000000}"/>
              </a:ext>
            </a:extLst>
          </xdr:cNvPr>
          <xdr:cNvSpPr>
            <a:spLocks noChangeArrowheads="1"/>
          </xdr:cNvSpPr>
        </xdr:nvSpPr>
        <xdr:spPr bwMode="auto">
          <a:xfrm>
            <a:off x="5130" y="1941"/>
            <a:ext cx="43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xmlns="" id="{00000000-0008-0000-0300-000096000000}"/>
              </a:ext>
            </a:extLst>
          </xdr:cNvPr>
          <xdr:cNvSpPr>
            <a:spLocks noChangeArrowheads="1"/>
          </xdr:cNvSpPr>
        </xdr:nvSpPr>
        <xdr:spPr bwMode="auto">
          <a:xfrm>
            <a:off x="5154" y="2149"/>
            <a:ext cx="3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xmlns="" id="{00000000-0008-0000-0300-000097000000}"/>
              </a:ext>
            </a:extLst>
          </xdr:cNvPr>
          <xdr:cNvSpPr>
            <a:spLocks noChangeArrowheads="1"/>
          </xdr:cNvSpPr>
        </xdr:nvSpPr>
        <xdr:spPr bwMode="auto">
          <a:xfrm>
            <a:off x="5143" y="2342"/>
            <a:ext cx="44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xmlns="" id="{00000000-0008-0000-0300-000098000000}"/>
              </a:ext>
            </a:extLst>
          </xdr:cNvPr>
          <xdr:cNvSpPr>
            <a:spLocks noChangeArrowheads="1"/>
          </xdr:cNvSpPr>
        </xdr:nvSpPr>
        <xdr:spPr bwMode="auto">
          <a:xfrm>
            <a:off x="5085" y="2557"/>
            <a:ext cx="3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xmlns="" id="{00000000-0008-0000-0300-000099000000}"/>
              </a:ext>
            </a:extLst>
          </xdr:cNvPr>
          <xdr:cNvSpPr>
            <a:spLocks noChangeArrowheads="1"/>
          </xdr:cNvSpPr>
        </xdr:nvSpPr>
        <xdr:spPr bwMode="auto">
          <a:xfrm>
            <a:off x="5017" y="2765"/>
            <a:ext cx="46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xmlns="" id="{00000000-0008-0000-0300-00009A000000}"/>
              </a:ext>
            </a:extLst>
          </xdr:cNvPr>
          <xdr:cNvSpPr>
            <a:spLocks noChangeArrowheads="1"/>
          </xdr:cNvSpPr>
        </xdr:nvSpPr>
        <xdr:spPr bwMode="auto">
          <a:xfrm>
            <a:off x="4937" y="2947"/>
            <a:ext cx="37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xmlns="" id="{00000000-0008-0000-0300-00009B000000}"/>
              </a:ext>
            </a:extLst>
          </xdr:cNvPr>
          <xdr:cNvSpPr>
            <a:spLocks noChangeArrowheads="1"/>
          </xdr:cNvSpPr>
        </xdr:nvSpPr>
        <xdr:spPr bwMode="auto">
          <a:xfrm>
            <a:off x="4812" y="3117"/>
            <a:ext cx="34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xmlns="" id="{00000000-0008-0000-0300-00009C000000}"/>
              </a:ext>
            </a:extLst>
          </xdr:cNvPr>
          <xdr:cNvSpPr>
            <a:spLocks noChangeArrowheads="1"/>
          </xdr:cNvSpPr>
        </xdr:nvSpPr>
        <xdr:spPr bwMode="auto">
          <a:xfrm>
            <a:off x="4660" y="3254"/>
            <a:ext cx="27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xmlns="" id="{00000000-0008-0000-0300-00009D000000}"/>
              </a:ext>
            </a:extLst>
          </xdr:cNvPr>
          <xdr:cNvSpPr>
            <a:spLocks noChangeArrowheads="1"/>
          </xdr:cNvSpPr>
        </xdr:nvSpPr>
        <xdr:spPr bwMode="auto">
          <a:xfrm>
            <a:off x="4510" y="3429"/>
            <a:ext cx="41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xmlns="" id="{00000000-0008-0000-0300-00009E000000}"/>
              </a:ext>
            </a:extLst>
          </xdr:cNvPr>
          <xdr:cNvSpPr>
            <a:spLocks noChangeArrowheads="1"/>
          </xdr:cNvSpPr>
        </xdr:nvSpPr>
        <xdr:spPr bwMode="auto">
          <a:xfrm>
            <a:off x="4308" y="3509"/>
            <a:ext cx="211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xmlns="" id="{00000000-0008-0000-0300-00009F000000}"/>
              </a:ext>
            </a:extLst>
          </xdr:cNvPr>
          <xdr:cNvSpPr>
            <a:spLocks noChangeArrowheads="1"/>
          </xdr:cNvSpPr>
        </xdr:nvSpPr>
        <xdr:spPr bwMode="auto">
          <a:xfrm>
            <a:off x="4095" y="3603"/>
            <a:ext cx="15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with support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xmlns="" id="{00000000-0008-0000-0300-0000A0000000}"/>
              </a:ext>
            </a:extLst>
          </xdr:cNvPr>
          <xdr:cNvSpPr>
            <a:spLocks noChangeArrowheads="1"/>
          </xdr:cNvSpPr>
        </xdr:nvSpPr>
        <xdr:spPr bwMode="auto">
          <a:xfrm>
            <a:off x="3868" y="3688"/>
            <a:ext cx="106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xmlns="" id="{00000000-0008-0000-0300-0000A1000000}"/>
              </a:ext>
            </a:extLst>
          </xdr:cNvPr>
          <xdr:cNvSpPr>
            <a:spLocks noChangeArrowheads="1"/>
          </xdr:cNvSpPr>
        </xdr:nvSpPr>
        <xdr:spPr bwMode="auto">
          <a:xfrm>
            <a:off x="3664" y="3782"/>
            <a:ext cx="98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xmlns="" id="{00000000-0008-0000-0300-0000A2000000}"/>
              </a:ext>
            </a:extLst>
          </xdr:cNvPr>
          <xdr:cNvSpPr>
            <a:spLocks noChangeArrowheads="1"/>
          </xdr:cNvSpPr>
        </xdr:nvSpPr>
        <xdr:spPr bwMode="auto">
          <a:xfrm>
            <a:off x="2243" y="3726"/>
            <a:ext cx="124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xmlns="" id="{00000000-0008-0000-0300-0000A3000000}"/>
              </a:ext>
            </a:extLst>
          </xdr:cNvPr>
          <xdr:cNvSpPr>
            <a:spLocks noChangeArrowheads="1"/>
          </xdr:cNvSpPr>
        </xdr:nvSpPr>
        <xdr:spPr bwMode="auto">
          <a:xfrm>
            <a:off x="1637" y="3636"/>
            <a:ext cx="161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enhanced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xmlns="" id="{00000000-0008-0000-0300-0000A4000000}"/>
              </a:ext>
            </a:extLst>
          </xdr:cNvPr>
          <xdr:cNvSpPr>
            <a:spLocks noChangeArrowheads="1"/>
          </xdr:cNvSpPr>
        </xdr:nvSpPr>
        <xdr:spPr bwMode="auto">
          <a:xfrm>
            <a:off x="1814" y="3509"/>
            <a:ext cx="121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xmlns="" id="{00000000-0008-0000-0300-0000A5000000}"/>
              </a:ext>
            </a:extLst>
          </xdr:cNvPr>
          <xdr:cNvSpPr>
            <a:spLocks noChangeArrowheads="1"/>
          </xdr:cNvSpPr>
        </xdr:nvSpPr>
        <xdr:spPr bwMode="auto">
          <a:xfrm>
            <a:off x="2044" y="3396"/>
            <a:ext cx="80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 (any type)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xmlns="" id="{00000000-0008-0000-0300-0000A6000000}"/>
              </a:ext>
            </a:extLst>
          </xdr:cNvPr>
          <xdr:cNvSpPr>
            <a:spLocks noChangeArrowheads="1"/>
          </xdr:cNvSpPr>
        </xdr:nvSpPr>
        <xdr:spPr bwMode="auto">
          <a:xfrm>
            <a:off x="1757" y="3266"/>
            <a:ext cx="8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:a16="http://schemas.microsoft.com/office/drawing/2014/main" xmlns="" id="{00000000-0008-0000-0300-0000A7000000}"/>
              </a:ext>
            </a:extLst>
          </xdr:cNvPr>
          <xdr:cNvSpPr>
            <a:spLocks noChangeArrowheads="1"/>
          </xdr:cNvSpPr>
        </xdr:nvSpPr>
        <xdr:spPr bwMode="auto">
          <a:xfrm>
            <a:off x="1740" y="3151"/>
            <a:ext cx="80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group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xmlns="" id="{00000000-0008-0000-0300-0000A8000000}"/>
              </a:ext>
            </a:extLst>
          </xdr:cNvPr>
          <xdr:cNvSpPr>
            <a:spLocks noChangeArrowheads="1"/>
          </xdr:cNvSpPr>
        </xdr:nvSpPr>
        <xdr:spPr bwMode="auto">
          <a:xfrm>
            <a:off x="1445" y="2961"/>
            <a:ext cx="96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xmlns="" id="{00000000-0008-0000-0300-0000A9000000}"/>
              </a:ext>
            </a:extLst>
          </xdr:cNvPr>
          <xdr:cNvSpPr>
            <a:spLocks noChangeArrowheads="1"/>
          </xdr:cNvSpPr>
        </xdr:nvSpPr>
        <xdr:spPr bwMode="auto">
          <a:xfrm>
            <a:off x="1077" y="2775"/>
            <a:ext cx="1223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xmlns="" id="{00000000-0008-0000-0300-0000AA000000}"/>
              </a:ext>
            </a:extLst>
          </xdr:cNvPr>
          <xdr:cNvSpPr>
            <a:spLocks noChangeArrowheads="1"/>
          </xdr:cNvSpPr>
        </xdr:nvSpPr>
        <xdr:spPr bwMode="auto">
          <a:xfrm>
            <a:off x="957" y="2567"/>
            <a:ext cx="124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xmlns="" id="{00000000-0008-0000-0300-0000AB000000}"/>
              </a:ext>
            </a:extLst>
          </xdr:cNvPr>
          <xdr:cNvSpPr>
            <a:spLocks noChangeArrowheads="1"/>
          </xdr:cNvSpPr>
        </xdr:nvSpPr>
        <xdr:spPr bwMode="auto">
          <a:xfrm>
            <a:off x="700" y="2375"/>
            <a:ext cx="150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xmlns="" id="{00000000-0008-0000-0300-0000AC000000}"/>
              </a:ext>
            </a:extLst>
          </xdr:cNvPr>
          <xdr:cNvSpPr>
            <a:spLocks noChangeArrowheads="1"/>
          </xdr:cNvSpPr>
        </xdr:nvSpPr>
        <xdr:spPr bwMode="auto">
          <a:xfrm>
            <a:off x="875" y="2127"/>
            <a:ext cx="1269" cy="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+ enhanced TAU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xmlns="" id="{00000000-0008-0000-0300-0000AD000000}"/>
              </a:ext>
            </a:extLst>
          </xdr:cNvPr>
          <xdr:cNvSpPr>
            <a:spLocks noChangeArrowheads="1"/>
          </xdr:cNvSpPr>
        </xdr:nvSpPr>
        <xdr:spPr bwMode="auto">
          <a:xfrm>
            <a:off x="979" y="1933"/>
            <a:ext cx="1199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xmlns="" id="{00000000-0008-0000-0300-0000AE000000}"/>
              </a:ext>
            </a:extLst>
          </xdr:cNvPr>
          <xdr:cNvSpPr>
            <a:spLocks noChangeArrowheads="1"/>
          </xdr:cNvSpPr>
        </xdr:nvSpPr>
        <xdr:spPr bwMode="auto">
          <a:xfrm>
            <a:off x="851" y="1741"/>
            <a:ext cx="138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:a16="http://schemas.microsoft.com/office/drawing/2014/main" xmlns="" id="{00000000-0008-0000-0300-0000AF000000}"/>
              </a:ext>
            </a:extLst>
          </xdr:cNvPr>
          <xdr:cNvSpPr>
            <a:spLocks noChangeArrowheads="1"/>
          </xdr:cNvSpPr>
        </xdr:nvSpPr>
        <xdr:spPr bwMode="auto">
          <a:xfrm>
            <a:off x="1186" y="1546"/>
            <a:ext cx="1117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:a16="http://schemas.microsoft.com/office/drawing/2014/main" xmlns="" id="{00000000-0008-0000-0300-0000B0000000}"/>
              </a:ext>
            </a:extLst>
          </xdr:cNvPr>
          <xdr:cNvSpPr>
            <a:spLocks noChangeArrowheads="1"/>
          </xdr:cNvSpPr>
        </xdr:nvSpPr>
        <xdr:spPr bwMode="auto">
          <a:xfrm>
            <a:off x="1140" y="1357"/>
            <a:ext cx="125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group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xmlns="" id="{00000000-0008-0000-0300-0000B1000000}"/>
              </a:ext>
            </a:extLst>
          </xdr:cNvPr>
          <xdr:cNvSpPr>
            <a:spLocks noChangeArrowheads="1"/>
          </xdr:cNvSpPr>
        </xdr:nvSpPr>
        <xdr:spPr bwMode="auto">
          <a:xfrm>
            <a:off x="726" y="1181"/>
            <a:ext cx="1795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escitalopram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8" name="Rectangle 177">
            <a:extLst>
              <a:ext uri="{FF2B5EF4-FFF2-40B4-BE49-F238E27FC236}">
                <a16:creationId xmlns:a16="http://schemas.microsoft.com/office/drawing/2014/main" xmlns="" id="{00000000-0008-0000-0300-0000B2000000}"/>
              </a:ext>
            </a:extLst>
          </xdr:cNvPr>
          <xdr:cNvSpPr>
            <a:spLocks noChangeArrowheads="1"/>
          </xdr:cNvSpPr>
        </xdr:nvSpPr>
        <xdr:spPr bwMode="auto">
          <a:xfrm>
            <a:off x="970" y="1058"/>
            <a:ext cx="1721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amitriptyline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xmlns="" id="{00000000-0008-0000-0300-0000B3000000}"/>
              </a:ext>
            </a:extLst>
          </xdr:cNvPr>
          <xdr:cNvSpPr>
            <a:spLocks noChangeArrowheads="1"/>
          </xdr:cNvSpPr>
        </xdr:nvSpPr>
        <xdr:spPr bwMode="auto">
          <a:xfrm>
            <a:off x="1147" y="929"/>
            <a:ext cx="163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SSRI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xmlns="" id="{00000000-0008-0000-0300-0000B4000000}"/>
              </a:ext>
            </a:extLst>
          </xdr:cNvPr>
          <xdr:cNvSpPr>
            <a:spLocks noChangeArrowheads="1"/>
          </xdr:cNvSpPr>
        </xdr:nvSpPr>
        <xdr:spPr bwMode="auto">
          <a:xfrm>
            <a:off x="1444" y="796"/>
            <a:ext cx="157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any AD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1" name="Rectangle 180">
            <a:extLst>
              <a:ext uri="{FF2B5EF4-FFF2-40B4-BE49-F238E27FC236}">
                <a16:creationId xmlns:a16="http://schemas.microsoft.com/office/drawing/2014/main" xmlns="" id="{00000000-0008-0000-0300-0000B5000000}"/>
              </a:ext>
            </a:extLst>
          </xdr:cNvPr>
          <xdr:cNvSpPr>
            <a:spLocks noChangeArrowheads="1"/>
          </xdr:cNvSpPr>
        </xdr:nvSpPr>
        <xdr:spPr bwMode="auto">
          <a:xfrm>
            <a:off x="1035" y="676"/>
            <a:ext cx="226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TCA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2" name="Rectangle 181">
            <a:extLst>
              <a:ext uri="{FF2B5EF4-FFF2-40B4-BE49-F238E27FC236}">
                <a16:creationId xmlns:a16="http://schemas.microsoft.com/office/drawing/2014/main" xmlns="" id="{00000000-0008-0000-0300-0000B6000000}"/>
              </a:ext>
            </a:extLst>
          </xdr:cNvPr>
          <xdr:cNvSpPr>
            <a:spLocks noChangeArrowheads="1"/>
          </xdr:cNvSpPr>
        </xdr:nvSpPr>
        <xdr:spPr bwMode="auto">
          <a:xfrm>
            <a:off x="1797" y="550"/>
            <a:ext cx="171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Pill placebo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83" name="Rectangle 182">
            <a:extLst>
              <a:ext uri="{FF2B5EF4-FFF2-40B4-BE49-F238E27FC236}">
                <a16:creationId xmlns:a16="http://schemas.microsoft.com/office/drawing/2014/main" xmlns="" id="{00000000-0008-0000-0300-0000B7000000}"/>
              </a:ext>
            </a:extLst>
          </xdr:cNvPr>
          <xdr:cNvSpPr>
            <a:spLocks noChangeArrowheads="1"/>
          </xdr:cNvSpPr>
        </xdr:nvSpPr>
        <xdr:spPr bwMode="auto">
          <a:xfrm>
            <a:off x="3593" y="153"/>
            <a:ext cx="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0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15</xdr:col>
      <xdr:colOff>76200</xdr:colOff>
      <xdr:row>0</xdr:row>
      <xdr:rowOff>180975</xdr:rowOff>
    </xdr:from>
    <xdr:to>
      <xdr:col>30</xdr:col>
      <xdr:colOff>405669</xdr:colOff>
      <xdr:row>32</xdr:row>
      <xdr:rowOff>139582</xdr:rowOff>
    </xdr:to>
    <xdr:grpSp>
      <xdr:nvGrpSpPr>
        <xdr:cNvPr id="383" name="Group 382">
          <a:extLst>
            <a:ext uri="{FF2B5EF4-FFF2-40B4-BE49-F238E27FC236}">
              <a16:creationId xmlns:a16="http://schemas.microsoft.com/office/drawing/2014/main" xmlns="" id="{00000000-0008-0000-0300-00007F010000}"/>
            </a:ext>
          </a:extLst>
        </xdr:cNvPr>
        <xdr:cNvGrpSpPr>
          <a:grpSpLocks noChangeAspect="1"/>
        </xdr:cNvGrpSpPr>
      </xdr:nvGrpSpPr>
      <xdr:grpSpPr bwMode="auto">
        <a:xfrm>
          <a:off x="9220200" y="180975"/>
          <a:ext cx="9473469" cy="6054607"/>
          <a:chOff x="434" y="-23"/>
          <a:chExt cx="6351" cy="4059"/>
        </a:xfrm>
      </xdr:grpSpPr>
      <xdr:sp macro="" textlink="">
        <xdr:nvSpPr>
          <xdr:cNvPr id="384" name="AutoShape 3">
            <a:extLst>
              <a:ext uri="{FF2B5EF4-FFF2-40B4-BE49-F238E27FC236}">
                <a16:creationId xmlns:a16="http://schemas.microsoft.com/office/drawing/2014/main" xmlns="" id="{00000000-0008-0000-0300-00008001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49" y="0"/>
            <a:ext cx="6336" cy="40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85" name="Freeform 6">
            <a:extLst>
              <a:ext uri="{FF2B5EF4-FFF2-40B4-BE49-F238E27FC236}">
                <a16:creationId xmlns:a16="http://schemas.microsoft.com/office/drawing/2014/main" xmlns="" id="{00000000-0008-0000-0300-000081010000}"/>
              </a:ext>
            </a:extLst>
          </xdr:cNvPr>
          <xdr:cNvSpPr>
            <a:spLocks/>
          </xdr:cNvSpPr>
        </xdr:nvSpPr>
        <xdr:spPr bwMode="auto">
          <a:xfrm>
            <a:off x="3643" y="571"/>
            <a:ext cx="1415" cy="1239"/>
          </a:xfrm>
          <a:custGeom>
            <a:avLst/>
            <a:gdLst>
              <a:gd name="T0" fmla="*/ 1393 w 1415"/>
              <a:gd name="T1" fmla="*/ 1239 h 1239"/>
              <a:gd name="T2" fmla="*/ 0 w 1415"/>
              <a:gd name="T3" fmla="*/ 30 h 1239"/>
              <a:gd name="T4" fmla="*/ 22 w 1415"/>
              <a:gd name="T5" fmla="*/ 0 h 1239"/>
              <a:gd name="T6" fmla="*/ 1415 w 1415"/>
              <a:gd name="T7" fmla="*/ 1210 h 1239"/>
              <a:gd name="T8" fmla="*/ 1393 w 1415"/>
              <a:gd name="T9" fmla="*/ 1239 h 12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15" h="1239">
                <a:moveTo>
                  <a:pt x="1393" y="1239"/>
                </a:moveTo>
                <a:lnTo>
                  <a:pt x="0" y="30"/>
                </a:lnTo>
                <a:lnTo>
                  <a:pt x="22" y="0"/>
                </a:lnTo>
                <a:lnTo>
                  <a:pt x="1415" y="1210"/>
                </a:lnTo>
                <a:lnTo>
                  <a:pt x="1393" y="123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86" name="Freeform 7">
            <a:extLst>
              <a:ext uri="{FF2B5EF4-FFF2-40B4-BE49-F238E27FC236}">
                <a16:creationId xmlns:a16="http://schemas.microsoft.com/office/drawing/2014/main" xmlns="" id="{00000000-0008-0000-0300-000082010000}"/>
              </a:ext>
            </a:extLst>
          </xdr:cNvPr>
          <xdr:cNvSpPr>
            <a:spLocks/>
          </xdr:cNvSpPr>
        </xdr:nvSpPr>
        <xdr:spPr bwMode="auto">
          <a:xfrm>
            <a:off x="3643" y="571"/>
            <a:ext cx="1415" cy="1239"/>
          </a:xfrm>
          <a:custGeom>
            <a:avLst/>
            <a:gdLst>
              <a:gd name="T0" fmla="*/ 188 w 191"/>
              <a:gd name="T1" fmla="*/ 167 h 167"/>
              <a:gd name="T2" fmla="*/ 0 w 191"/>
              <a:gd name="T3" fmla="*/ 4 h 167"/>
              <a:gd name="T4" fmla="*/ 3 w 191"/>
              <a:gd name="T5" fmla="*/ 0 h 167"/>
              <a:gd name="T6" fmla="*/ 191 w 191"/>
              <a:gd name="T7" fmla="*/ 163 h 167"/>
              <a:gd name="T8" fmla="*/ 188 w 191"/>
              <a:gd name="T9" fmla="*/ 167 h 1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1" h="167">
                <a:moveTo>
                  <a:pt x="188" y="167"/>
                </a:moveTo>
                <a:lnTo>
                  <a:pt x="0" y="4"/>
                </a:lnTo>
                <a:lnTo>
                  <a:pt x="3" y="0"/>
                </a:lnTo>
                <a:lnTo>
                  <a:pt x="191" y="163"/>
                </a:lnTo>
                <a:lnTo>
                  <a:pt x="188" y="167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87" name="Freeform 8">
            <a:extLst>
              <a:ext uri="{FF2B5EF4-FFF2-40B4-BE49-F238E27FC236}">
                <a16:creationId xmlns:a16="http://schemas.microsoft.com/office/drawing/2014/main" xmlns="" id="{00000000-0008-0000-0300-000083010000}"/>
              </a:ext>
            </a:extLst>
          </xdr:cNvPr>
          <xdr:cNvSpPr>
            <a:spLocks/>
          </xdr:cNvSpPr>
        </xdr:nvSpPr>
        <xdr:spPr bwMode="auto">
          <a:xfrm>
            <a:off x="3636" y="579"/>
            <a:ext cx="1430" cy="1654"/>
          </a:xfrm>
          <a:custGeom>
            <a:avLst/>
            <a:gdLst>
              <a:gd name="T0" fmla="*/ 1408 w 1430"/>
              <a:gd name="T1" fmla="*/ 1654 h 1654"/>
              <a:gd name="T2" fmla="*/ 0 w 1430"/>
              <a:gd name="T3" fmla="*/ 22 h 1654"/>
              <a:gd name="T4" fmla="*/ 22 w 1430"/>
              <a:gd name="T5" fmla="*/ 0 h 1654"/>
              <a:gd name="T6" fmla="*/ 1430 w 1430"/>
              <a:gd name="T7" fmla="*/ 1639 h 1654"/>
              <a:gd name="T8" fmla="*/ 1408 w 1430"/>
              <a:gd name="T9" fmla="*/ 1654 h 16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30" h="1654">
                <a:moveTo>
                  <a:pt x="1408" y="1654"/>
                </a:moveTo>
                <a:lnTo>
                  <a:pt x="0" y="22"/>
                </a:lnTo>
                <a:lnTo>
                  <a:pt x="22" y="0"/>
                </a:lnTo>
                <a:lnTo>
                  <a:pt x="1430" y="1639"/>
                </a:lnTo>
                <a:lnTo>
                  <a:pt x="1408" y="165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88" name="Freeform 9">
            <a:extLst>
              <a:ext uri="{FF2B5EF4-FFF2-40B4-BE49-F238E27FC236}">
                <a16:creationId xmlns:a16="http://schemas.microsoft.com/office/drawing/2014/main" xmlns="" id="{00000000-0008-0000-0300-000084010000}"/>
              </a:ext>
            </a:extLst>
          </xdr:cNvPr>
          <xdr:cNvSpPr>
            <a:spLocks/>
          </xdr:cNvSpPr>
        </xdr:nvSpPr>
        <xdr:spPr bwMode="auto">
          <a:xfrm>
            <a:off x="3636" y="579"/>
            <a:ext cx="1430" cy="1654"/>
          </a:xfrm>
          <a:custGeom>
            <a:avLst/>
            <a:gdLst>
              <a:gd name="T0" fmla="*/ 190 w 193"/>
              <a:gd name="T1" fmla="*/ 223 h 223"/>
              <a:gd name="T2" fmla="*/ 0 w 193"/>
              <a:gd name="T3" fmla="*/ 3 h 223"/>
              <a:gd name="T4" fmla="*/ 3 w 193"/>
              <a:gd name="T5" fmla="*/ 0 h 223"/>
              <a:gd name="T6" fmla="*/ 193 w 193"/>
              <a:gd name="T7" fmla="*/ 221 h 223"/>
              <a:gd name="T8" fmla="*/ 190 w 193"/>
              <a:gd name="T9" fmla="*/ 223 h 2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3" h="223">
                <a:moveTo>
                  <a:pt x="190" y="223"/>
                </a:moveTo>
                <a:lnTo>
                  <a:pt x="0" y="3"/>
                </a:lnTo>
                <a:lnTo>
                  <a:pt x="3" y="0"/>
                </a:lnTo>
                <a:lnTo>
                  <a:pt x="193" y="221"/>
                </a:lnTo>
                <a:lnTo>
                  <a:pt x="190" y="22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89" name="Freeform 10">
            <a:extLst>
              <a:ext uri="{FF2B5EF4-FFF2-40B4-BE49-F238E27FC236}">
                <a16:creationId xmlns:a16="http://schemas.microsoft.com/office/drawing/2014/main" xmlns="" id="{00000000-0008-0000-0300-000085010000}"/>
              </a:ext>
            </a:extLst>
          </xdr:cNvPr>
          <xdr:cNvSpPr>
            <a:spLocks/>
          </xdr:cNvSpPr>
        </xdr:nvSpPr>
        <xdr:spPr bwMode="auto">
          <a:xfrm>
            <a:off x="3643" y="594"/>
            <a:ext cx="1097" cy="2359"/>
          </a:xfrm>
          <a:custGeom>
            <a:avLst/>
            <a:gdLst>
              <a:gd name="T0" fmla="*/ 1097 w 1097"/>
              <a:gd name="T1" fmla="*/ 2359 h 2359"/>
              <a:gd name="T2" fmla="*/ 0 w 1097"/>
              <a:gd name="T3" fmla="*/ 0 h 2359"/>
              <a:gd name="T4" fmla="*/ 0 w 1097"/>
              <a:gd name="T5" fmla="*/ 0 h 2359"/>
              <a:gd name="T6" fmla="*/ 1097 w 1097"/>
              <a:gd name="T7" fmla="*/ 2359 h 2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097" h="2359">
                <a:moveTo>
                  <a:pt x="1097" y="2359"/>
                </a:moveTo>
                <a:lnTo>
                  <a:pt x="0" y="0"/>
                </a:lnTo>
                <a:lnTo>
                  <a:pt x="0" y="0"/>
                </a:lnTo>
                <a:lnTo>
                  <a:pt x="1097" y="235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0" name="Freeform 11">
            <a:extLst>
              <a:ext uri="{FF2B5EF4-FFF2-40B4-BE49-F238E27FC236}">
                <a16:creationId xmlns:a16="http://schemas.microsoft.com/office/drawing/2014/main" xmlns="" id="{00000000-0008-0000-0300-000086010000}"/>
              </a:ext>
            </a:extLst>
          </xdr:cNvPr>
          <xdr:cNvSpPr>
            <a:spLocks/>
          </xdr:cNvSpPr>
        </xdr:nvSpPr>
        <xdr:spPr bwMode="auto">
          <a:xfrm>
            <a:off x="3643" y="594"/>
            <a:ext cx="1097" cy="2359"/>
          </a:xfrm>
          <a:custGeom>
            <a:avLst/>
            <a:gdLst>
              <a:gd name="T0" fmla="*/ 148 w 148"/>
              <a:gd name="T1" fmla="*/ 318 h 318"/>
              <a:gd name="T2" fmla="*/ 0 w 148"/>
              <a:gd name="T3" fmla="*/ 0 h 318"/>
              <a:gd name="T4" fmla="*/ 0 w 148"/>
              <a:gd name="T5" fmla="*/ 0 h 318"/>
              <a:gd name="T6" fmla="*/ 148 w 148"/>
              <a:gd name="T7" fmla="*/ 318 h 318"/>
              <a:gd name="T8" fmla="*/ 148 w 148"/>
              <a:gd name="T9" fmla="*/ 318 h 3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8" h="318">
                <a:moveTo>
                  <a:pt x="148" y="318"/>
                </a:moveTo>
                <a:lnTo>
                  <a:pt x="0" y="0"/>
                </a:lnTo>
                <a:lnTo>
                  <a:pt x="0" y="0"/>
                </a:lnTo>
                <a:lnTo>
                  <a:pt x="148" y="318"/>
                </a:lnTo>
                <a:lnTo>
                  <a:pt x="148" y="31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1" name="Freeform 12">
            <a:extLst>
              <a:ext uri="{FF2B5EF4-FFF2-40B4-BE49-F238E27FC236}">
                <a16:creationId xmlns:a16="http://schemas.microsoft.com/office/drawing/2014/main" xmlns="" id="{00000000-0008-0000-0300-000087010000}"/>
              </a:ext>
            </a:extLst>
          </xdr:cNvPr>
          <xdr:cNvSpPr>
            <a:spLocks/>
          </xdr:cNvSpPr>
        </xdr:nvSpPr>
        <xdr:spPr bwMode="auto">
          <a:xfrm>
            <a:off x="2539" y="638"/>
            <a:ext cx="1467" cy="2315"/>
          </a:xfrm>
          <a:custGeom>
            <a:avLst/>
            <a:gdLst>
              <a:gd name="T0" fmla="*/ 0 w 1467"/>
              <a:gd name="T1" fmla="*/ 2315 h 2315"/>
              <a:gd name="T2" fmla="*/ 1467 w 1467"/>
              <a:gd name="T3" fmla="*/ 0 h 2315"/>
              <a:gd name="T4" fmla="*/ 1467 w 1467"/>
              <a:gd name="T5" fmla="*/ 7 h 2315"/>
              <a:gd name="T6" fmla="*/ 0 w 1467"/>
              <a:gd name="T7" fmla="*/ 2315 h 2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67" h="2315">
                <a:moveTo>
                  <a:pt x="0" y="2315"/>
                </a:moveTo>
                <a:lnTo>
                  <a:pt x="1467" y="0"/>
                </a:lnTo>
                <a:lnTo>
                  <a:pt x="1467" y="7"/>
                </a:lnTo>
                <a:lnTo>
                  <a:pt x="0" y="231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2" name="Freeform 13">
            <a:extLst>
              <a:ext uri="{FF2B5EF4-FFF2-40B4-BE49-F238E27FC236}">
                <a16:creationId xmlns:a16="http://schemas.microsoft.com/office/drawing/2014/main" xmlns="" id="{00000000-0008-0000-0300-000088010000}"/>
              </a:ext>
            </a:extLst>
          </xdr:cNvPr>
          <xdr:cNvSpPr>
            <a:spLocks/>
          </xdr:cNvSpPr>
        </xdr:nvSpPr>
        <xdr:spPr bwMode="auto">
          <a:xfrm>
            <a:off x="2539" y="638"/>
            <a:ext cx="1467" cy="2315"/>
          </a:xfrm>
          <a:custGeom>
            <a:avLst/>
            <a:gdLst>
              <a:gd name="T0" fmla="*/ 0 w 198"/>
              <a:gd name="T1" fmla="*/ 312 h 312"/>
              <a:gd name="T2" fmla="*/ 198 w 198"/>
              <a:gd name="T3" fmla="*/ 0 h 312"/>
              <a:gd name="T4" fmla="*/ 198 w 198"/>
              <a:gd name="T5" fmla="*/ 1 h 312"/>
              <a:gd name="T6" fmla="*/ 0 w 198"/>
              <a:gd name="T7" fmla="*/ 312 h 312"/>
              <a:gd name="T8" fmla="*/ 0 w 198"/>
              <a:gd name="T9" fmla="*/ 312 h 3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8" h="312">
                <a:moveTo>
                  <a:pt x="0" y="312"/>
                </a:moveTo>
                <a:lnTo>
                  <a:pt x="198" y="0"/>
                </a:lnTo>
                <a:lnTo>
                  <a:pt x="198" y="1"/>
                </a:lnTo>
                <a:lnTo>
                  <a:pt x="0" y="312"/>
                </a:lnTo>
                <a:lnTo>
                  <a:pt x="0" y="31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3" name="Freeform 14">
            <a:extLst>
              <a:ext uri="{FF2B5EF4-FFF2-40B4-BE49-F238E27FC236}">
                <a16:creationId xmlns:a16="http://schemas.microsoft.com/office/drawing/2014/main" xmlns="" id="{00000000-0008-0000-0300-000089010000}"/>
              </a:ext>
            </a:extLst>
          </xdr:cNvPr>
          <xdr:cNvSpPr>
            <a:spLocks/>
          </xdr:cNvSpPr>
        </xdr:nvSpPr>
        <xdr:spPr bwMode="auto">
          <a:xfrm>
            <a:off x="2191" y="631"/>
            <a:ext cx="1808" cy="1164"/>
          </a:xfrm>
          <a:custGeom>
            <a:avLst/>
            <a:gdLst>
              <a:gd name="T0" fmla="*/ 0 w 1808"/>
              <a:gd name="T1" fmla="*/ 1164 h 1164"/>
              <a:gd name="T2" fmla="*/ 1808 w 1808"/>
              <a:gd name="T3" fmla="*/ 0 h 1164"/>
              <a:gd name="T4" fmla="*/ 1808 w 1808"/>
              <a:gd name="T5" fmla="*/ 7 h 1164"/>
              <a:gd name="T6" fmla="*/ 0 w 1808"/>
              <a:gd name="T7" fmla="*/ 1164 h 11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808" h="1164">
                <a:moveTo>
                  <a:pt x="0" y="1164"/>
                </a:moveTo>
                <a:lnTo>
                  <a:pt x="1808" y="0"/>
                </a:lnTo>
                <a:lnTo>
                  <a:pt x="1808" y="7"/>
                </a:lnTo>
                <a:lnTo>
                  <a:pt x="0" y="116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4" name="Freeform 15">
            <a:extLst>
              <a:ext uri="{FF2B5EF4-FFF2-40B4-BE49-F238E27FC236}">
                <a16:creationId xmlns:a16="http://schemas.microsoft.com/office/drawing/2014/main" xmlns="" id="{00000000-0008-0000-0300-00008A010000}"/>
              </a:ext>
            </a:extLst>
          </xdr:cNvPr>
          <xdr:cNvSpPr>
            <a:spLocks/>
          </xdr:cNvSpPr>
        </xdr:nvSpPr>
        <xdr:spPr bwMode="auto">
          <a:xfrm>
            <a:off x="2191" y="631"/>
            <a:ext cx="1808" cy="1164"/>
          </a:xfrm>
          <a:custGeom>
            <a:avLst/>
            <a:gdLst>
              <a:gd name="T0" fmla="*/ 0 w 244"/>
              <a:gd name="T1" fmla="*/ 157 h 157"/>
              <a:gd name="T2" fmla="*/ 244 w 244"/>
              <a:gd name="T3" fmla="*/ 0 h 157"/>
              <a:gd name="T4" fmla="*/ 244 w 244"/>
              <a:gd name="T5" fmla="*/ 1 h 157"/>
              <a:gd name="T6" fmla="*/ 0 w 244"/>
              <a:gd name="T7" fmla="*/ 157 h 157"/>
              <a:gd name="T8" fmla="*/ 0 w 244"/>
              <a:gd name="T9" fmla="*/ 157 h 1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4" h="157">
                <a:moveTo>
                  <a:pt x="0" y="157"/>
                </a:moveTo>
                <a:lnTo>
                  <a:pt x="244" y="0"/>
                </a:lnTo>
                <a:lnTo>
                  <a:pt x="244" y="1"/>
                </a:lnTo>
                <a:lnTo>
                  <a:pt x="0" y="157"/>
                </a:lnTo>
                <a:lnTo>
                  <a:pt x="0" y="157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5" name="Freeform 16">
            <a:extLst>
              <a:ext uri="{FF2B5EF4-FFF2-40B4-BE49-F238E27FC236}">
                <a16:creationId xmlns:a16="http://schemas.microsoft.com/office/drawing/2014/main" xmlns="" id="{00000000-0008-0000-0300-00008B010000}"/>
              </a:ext>
            </a:extLst>
          </xdr:cNvPr>
          <xdr:cNvSpPr>
            <a:spLocks/>
          </xdr:cNvSpPr>
        </xdr:nvSpPr>
        <xdr:spPr bwMode="auto">
          <a:xfrm>
            <a:off x="4458" y="816"/>
            <a:ext cx="267" cy="238"/>
          </a:xfrm>
          <a:custGeom>
            <a:avLst/>
            <a:gdLst>
              <a:gd name="T0" fmla="*/ 267 w 267"/>
              <a:gd name="T1" fmla="*/ 238 h 238"/>
              <a:gd name="T2" fmla="*/ 0 w 267"/>
              <a:gd name="T3" fmla="*/ 0 h 238"/>
              <a:gd name="T4" fmla="*/ 0 w 267"/>
              <a:gd name="T5" fmla="*/ 0 h 238"/>
              <a:gd name="T6" fmla="*/ 267 w 267"/>
              <a:gd name="T7" fmla="*/ 238 h 2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67" h="238">
                <a:moveTo>
                  <a:pt x="267" y="238"/>
                </a:moveTo>
                <a:lnTo>
                  <a:pt x="0" y="0"/>
                </a:lnTo>
                <a:lnTo>
                  <a:pt x="0" y="0"/>
                </a:lnTo>
                <a:lnTo>
                  <a:pt x="267" y="23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6" name="Freeform 17">
            <a:extLst>
              <a:ext uri="{FF2B5EF4-FFF2-40B4-BE49-F238E27FC236}">
                <a16:creationId xmlns:a16="http://schemas.microsoft.com/office/drawing/2014/main" xmlns="" id="{00000000-0008-0000-0300-00008C010000}"/>
              </a:ext>
            </a:extLst>
          </xdr:cNvPr>
          <xdr:cNvSpPr>
            <a:spLocks/>
          </xdr:cNvSpPr>
        </xdr:nvSpPr>
        <xdr:spPr bwMode="auto">
          <a:xfrm>
            <a:off x="4458" y="816"/>
            <a:ext cx="267" cy="238"/>
          </a:xfrm>
          <a:custGeom>
            <a:avLst/>
            <a:gdLst>
              <a:gd name="T0" fmla="*/ 36 w 36"/>
              <a:gd name="T1" fmla="*/ 32 h 32"/>
              <a:gd name="T2" fmla="*/ 0 w 36"/>
              <a:gd name="T3" fmla="*/ 0 h 32"/>
              <a:gd name="T4" fmla="*/ 0 w 36"/>
              <a:gd name="T5" fmla="*/ 0 h 32"/>
              <a:gd name="T6" fmla="*/ 36 w 36"/>
              <a:gd name="T7" fmla="*/ 32 h 32"/>
              <a:gd name="T8" fmla="*/ 36 w 36"/>
              <a:gd name="T9" fmla="*/ 32 h 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6" h="32">
                <a:moveTo>
                  <a:pt x="36" y="32"/>
                </a:moveTo>
                <a:lnTo>
                  <a:pt x="0" y="0"/>
                </a:lnTo>
                <a:lnTo>
                  <a:pt x="0" y="0"/>
                </a:lnTo>
                <a:lnTo>
                  <a:pt x="36" y="32"/>
                </a:lnTo>
                <a:lnTo>
                  <a:pt x="36" y="3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7" name="Freeform 18">
            <a:extLst>
              <a:ext uri="{FF2B5EF4-FFF2-40B4-BE49-F238E27FC236}">
                <a16:creationId xmlns:a16="http://schemas.microsoft.com/office/drawing/2014/main" xmlns="" id="{00000000-0008-0000-0300-00008D010000}"/>
              </a:ext>
            </a:extLst>
          </xdr:cNvPr>
          <xdr:cNvSpPr>
            <a:spLocks/>
          </xdr:cNvSpPr>
        </xdr:nvSpPr>
        <xdr:spPr bwMode="auto">
          <a:xfrm>
            <a:off x="2198" y="809"/>
            <a:ext cx="2223" cy="1409"/>
          </a:xfrm>
          <a:custGeom>
            <a:avLst/>
            <a:gdLst>
              <a:gd name="T0" fmla="*/ 0 w 2223"/>
              <a:gd name="T1" fmla="*/ 1409 h 1409"/>
              <a:gd name="T2" fmla="*/ 2223 w 2223"/>
              <a:gd name="T3" fmla="*/ 0 h 1409"/>
              <a:gd name="T4" fmla="*/ 2223 w 2223"/>
              <a:gd name="T5" fmla="*/ 0 h 1409"/>
              <a:gd name="T6" fmla="*/ 0 w 2223"/>
              <a:gd name="T7" fmla="*/ 1409 h 14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223" h="1409">
                <a:moveTo>
                  <a:pt x="0" y="1409"/>
                </a:moveTo>
                <a:lnTo>
                  <a:pt x="2223" y="0"/>
                </a:lnTo>
                <a:lnTo>
                  <a:pt x="2223" y="0"/>
                </a:lnTo>
                <a:lnTo>
                  <a:pt x="0" y="140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8" name="Freeform 19">
            <a:extLst>
              <a:ext uri="{FF2B5EF4-FFF2-40B4-BE49-F238E27FC236}">
                <a16:creationId xmlns:a16="http://schemas.microsoft.com/office/drawing/2014/main" xmlns="" id="{00000000-0008-0000-0300-00008E010000}"/>
              </a:ext>
            </a:extLst>
          </xdr:cNvPr>
          <xdr:cNvSpPr>
            <a:spLocks/>
          </xdr:cNvSpPr>
        </xdr:nvSpPr>
        <xdr:spPr bwMode="auto">
          <a:xfrm>
            <a:off x="2198" y="809"/>
            <a:ext cx="2223" cy="1409"/>
          </a:xfrm>
          <a:custGeom>
            <a:avLst/>
            <a:gdLst>
              <a:gd name="T0" fmla="*/ 0 w 300"/>
              <a:gd name="T1" fmla="*/ 190 h 190"/>
              <a:gd name="T2" fmla="*/ 300 w 300"/>
              <a:gd name="T3" fmla="*/ 0 h 190"/>
              <a:gd name="T4" fmla="*/ 300 w 300"/>
              <a:gd name="T5" fmla="*/ 0 h 190"/>
              <a:gd name="T6" fmla="*/ 0 w 300"/>
              <a:gd name="T7" fmla="*/ 190 h 190"/>
              <a:gd name="T8" fmla="*/ 0 w 300"/>
              <a:gd name="T9" fmla="*/ 190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00" h="190">
                <a:moveTo>
                  <a:pt x="0" y="190"/>
                </a:moveTo>
                <a:lnTo>
                  <a:pt x="300" y="0"/>
                </a:lnTo>
                <a:lnTo>
                  <a:pt x="300" y="0"/>
                </a:lnTo>
                <a:lnTo>
                  <a:pt x="0" y="190"/>
                </a:lnTo>
                <a:lnTo>
                  <a:pt x="0" y="19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399" name="Freeform 20">
            <a:extLst>
              <a:ext uri="{FF2B5EF4-FFF2-40B4-BE49-F238E27FC236}">
                <a16:creationId xmlns:a16="http://schemas.microsoft.com/office/drawing/2014/main" xmlns="" id="{00000000-0008-0000-0300-00008F010000}"/>
              </a:ext>
            </a:extLst>
          </xdr:cNvPr>
          <xdr:cNvSpPr>
            <a:spLocks/>
          </xdr:cNvSpPr>
        </xdr:nvSpPr>
        <xdr:spPr bwMode="auto">
          <a:xfrm>
            <a:off x="4762" y="1091"/>
            <a:ext cx="200" cy="304"/>
          </a:xfrm>
          <a:custGeom>
            <a:avLst/>
            <a:gdLst>
              <a:gd name="T0" fmla="*/ 200 w 200"/>
              <a:gd name="T1" fmla="*/ 304 h 304"/>
              <a:gd name="T2" fmla="*/ 0 w 200"/>
              <a:gd name="T3" fmla="*/ 0 h 304"/>
              <a:gd name="T4" fmla="*/ 0 w 200"/>
              <a:gd name="T5" fmla="*/ 0 h 304"/>
              <a:gd name="T6" fmla="*/ 200 w 200"/>
              <a:gd name="T7" fmla="*/ 304 h 30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00" h="304">
                <a:moveTo>
                  <a:pt x="200" y="304"/>
                </a:moveTo>
                <a:lnTo>
                  <a:pt x="0" y="0"/>
                </a:lnTo>
                <a:lnTo>
                  <a:pt x="0" y="0"/>
                </a:lnTo>
                <a:lnTo>
                  <a:pt x="200" y="304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0" name="Freeform 21">
            <a:extLst>
              <a:ext uri="{FF2B5EF4-FFF2-40B4-BE49-F238E27FC236}">
                <a16:creationId xmlns:a16="http://schemas.microsoft.com/office/drawing/2014/main" xmlns="" id="{00000000-0008-0000-0300-000090010000}"/>
              </a:ext>
            </a:extLst>
          </xdr:cNvPr>
          <xdr:cNvSpPr>
            <a:spLocks/>
          </xdr:cNvSpPr>
        </xdr:nvSpPr>
        <xdr:spPr bwMode="auto">
          <a:xfrm>
            <a:off x="4762" y="1091"/>
            <a:ext cx="200" cy="304"/>
          </a:xfrm>
          <a:custGeom>
            <a:avLst/>
            <a:gdLst>
              <a:gd name="T0" fmla="*/ 27 w 27"/>
              <a:gd name="T1" fmla="*/ 41 h 41"/>
              <a:gd name="T2" fmla="*/ 0 w 27"/>
              <a:gd name="T3" fmla="*/ 0 h 41"/>
              <a:gd name="T4" fmla="*/ 0 w 27"/>
              <a:gd name="T5" fmla="*/ 0 h 41"/>
              <a:gd name="T6" fmla="*/ 27 w 27"/>
              <a:gd name="T7" fmla="*/ 41 h 41"/>
              <a:gd name="T8" fmla="*/ 27 w 27"/>
              <a:gd name="T9" fmla="*/ 41 h 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7" h="41">
                <a:moveTo>
                  <a:pt x="27" y="41"/>
                </a:moveTo>
                <a:lnTo>
                  <a:pt x="0" y="0"/>
                </a:lnTo>
                <a:lnTo>
                  <a:pt x="0" y="0"/>
                </a:lnTo>
                <a:lnTo>
                  <a:pt x="27" y="41"/>
                </a:lnTo>
                <a:lnTo>
                  <a:pt x="27" y="41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1" name="Freeform 22">
            <a:extLst>
              <a:ext uri="{FF2B5EF4-FFF2-40B4-BE49-F238E27FC236}">
                <a16:creationId xmlns:a16="http://schemas.microsoft.com/office/drawing/2014/main" xmlns="" id="{00000000-0008-0000-0300-000091010000}"/>
              </a:ext>
            </a:extLst>
          </xdr:cNvPr>
          <xdr:cNvSpPr>
            <a:spLocks/>
          </xdr:cNvSpPr>
        </xdr:nvSpPr>
        <xdr:spPr bwMode="auto">
          <a:xfrm>
            <a:off x="4421" y="1091"/>
            <a:ext cx="319" cy="2136"/>
          </a:xfrm>
          <a:custGeom>
            <a:avLst/>
            <a:gdLst>
              <a:gd name="T0" fmla="*/ 0 w 319"/>
              <a:gd name="T1" fmla="*/ 2136 h 2136"/>
              <a:gd name="T2" fmla="*/ 319 w 319"/>
              <a:gd name="T3" fmla="*/ 0 h 2136"/>
              <a:gd name="T4" fmla="*/ 319 w 319"/>
              <a:gd name="T5" fmla="*/ 0 h 2136"/>
              <a:gd name="T6" fmla="*/ 0 w 319"/>
              <a:gd name="T7" fmla="*/ 2136 h 213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319" h="2136">
                <a:moveTo>
                  <a:pt x="0" y="2136"/>
                </a:moveTo>
                <a:lnTo>
                  <a:pt x="319" y="0"/>
                </a:lnTo>
                <a:lnTo>
                  <a:pt x="319" y="0"/>
                </a:lnTo>
                <a:lnTo>
                  <a:pt x="0" y="213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2" name="Freeform 23">
            <a:extLst>
              <a:ext uri="{FF2B5EF4-FFF2-40B4-BE49-F238E27FC236}">
                <a16:creationId xmlns:a16="http://schemas.microsoft.com/office/drawing/2014/main" xmlns="" id="{00000000-0008-0000-0300-000092010000}"/>
              </a:ext>
            </a:extLst>
          </xdr:cNvPr>
          <xdr:cNvSpPr>
            <a:spLocks/>
          </xdr:cNvSpPr>
        </xdr:nvSpPr>
        <xdr:spPr bwMode="auto">
          <a:xfrm>
            <a:off x="4421" y="1091"/>
            <a:ext cx="319" cy="2136"/>
          </a:xfrm>
          <a:custGeom>
            <a:avLst/>
            <a:gdLst>
              <a:gd name="T0" fmla="*/ 0 w 43"/>
              <a:gd name="T1" fmla="*/ 288 h 288"/>
              <a:gd name="T2" fmla="*/ 43 w 43"/>
              <a:gd name="T3" fmla="*/ 0 h 288"/>
              <a:gd name="T4" fmla="*/ 43 w 43"/>
              <a:gd name="T5" fmla="*/ 0 h 288"/>
              <a:gd name="T6" fmla="*/ 0 w 43"/>
              <a:gd name="T7" fmla="*/ 288 h 288"/>
              <a:gd name="T8" fmla="*/ 0 w 43"/>
              <a:gd name="T9" fmla="*/ 288 h 2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3" h="288">
                <a:moveTo>
                  <a:pt x="0" y="288"/>
                </a:moveTo>
                <a:lnTo>
                  <a:pt x="43" y="0"/>
                </a:lnTo>
                <a:lnTo>
                  <a:pt x="43" y="0"/>
                </a:lnTo>
                <a:lnTo>
                  <a:pt x="0" y="288"/>
                </a:lnTo>
                <a:lnTo>
                  <a:pt x="0" y="28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3" name="Freeform 24">
            <a:extLst>
              <a:ext uri="{FF2B5EF4-FFF2-40B4-BE49-F238E27FC236}">
                <a16:creationId xmlns:a16="http://schemas.microsoft.com/office/drawing/2014/main" xmlns="" id="{00000000-0008-0000-0300-000093010000}"/>
              </a:ext>
            </a:extLst>
          </xdr:cNvPr>
          <xdr:cNvSpPr>
            <a:spLocks/>
          </xdr:cNvSpPr>
        </xdr:nvSpPr>
        <xdr:spPr bwMode="auto">
          <a:xfrm>
            <a:off x="4065" y="1091"/>
            <a:ext cx="675" cy="2300"/>
          </a:xfrm>
          <a:custGeom>
            <a:avLst/>
            <a:gdLst>
              <a:gd name="T0" fmla="*/ 0 w 675"/>
              <a:gd name="T1" fmla="*/ 2300 h 2300"/>
              <a:gd name="T2" fmla="*/ 675 w 675"/>
              <a:gd name="T3" fmla="*/ 0 h 2300"/>
              <a:gd name="T4" fmla="*/ 675 w 675"/>
              <a:gd name="T5" fmla="*/ 0 h 2300"/>
              <a:gd name="T6" fmla="*/ 0 w 675"/>
              <a:gd name="T7" fmla="*/ 2300 h 23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75" h="2300">
                <a:moveTo>
                  <a:pt x="0" y="2300"/>
                </a:moveTo>
                <a:lnTo>
                  <a:pt x="675" y="0"/>
                </a:lnTo>
                <a:lnTo>
                  <a:pt x="675" y="0"/>
                </a:lnTo>
                <a:lnTo>
                  <a:pt x="0" y="230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4" name="Freeform 25">
            <a:extLst>
              <a:ext uri="{FF2B5EF4-FFF2-40B4-BE49-F238E27FC236}">
                <a16:creationId xmlns:a16="http://schemas.microsoft.com/office/drawing/2014/main" xmlns="" id="{00000000-0008-0000-0300-000094010000}"/>
              </a:ext>
            </a:extLst>
          </xdr:cNvPr>
          <xdr:cNvSpPr>
            <a:spLocks/>
          </xdr:cNvSpPr>
        </xdr:nvSpPr>
        <xdr:spPr bwMode="auto">
          <a:xfrm>
            <a:off x="4065" y="1091"/>
            <a:ext cx="675" cy="2300"/>
          </a:xfrm>
          <a:custGeom>
            <a:avLst/>
            <a:gdLst>
              <a:gd name="T0" fmla="*/ 0 w 91"/>
              <a:gd name="T1" fmla="*/ 310 h 310"/>
              <a:gd name="T2" fmla="*/ 91 w 91"/>
              <a:gd name="T3" fmla="*/ 0 h 310"/>
              <a:gd name="T4" fmla="*/ 91 w 91"/>
              <a:gd name="T5" fmla="*/ 0 h 310"/>
              <a:gd name="T6" fmla="*/ 0 w 91"/>
              <a:gd name="T7" fmla="*/ 310 h 310"/>
              <a:gd name="T8" fmla="*/ 0 w 91"/>
              <a:gd name="T9" fmla="*/ 310 h 3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1" h="310">
                <a:moveTo>
                  <a:pt x="0" y="310"/>
                </a:moveTo>
                <a:lnTo>
                  <a:pt x="91" y="0"/>
                </a:lnTo>
                <a:lnTo>
                  <a:pt x="91" y="0"/>
                </a:lnTo>
                <a:lnTo>
                  <a:pt x="0" y="310"/>
                </a:lnTo>
                <a:lnTo>
                  <a:pt x="0" y="31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5" name="Freeform 26">
            <a:extLst>
              <a:ext uri="{FF2B5EF4-FFF2-40B4-BE49-F238E27FC236}">
                <a16:creationId xmlns:a16="http://schemas.microsoft.com/office/drawing/2014/main" xmlns="" id="{00000000-0008-0000-0300-000095010000}"/>
              </a:ext>
            </a:extLst>
          </xdr:cNvPr>
          <xdr:cNvSpPr>
            <a:spLocks/>
          </xdr:cNvSpPr>
        </xdr:nvSpPr>
        <xdr:spPr bwMode="auto">
          <a:xfrm>
            <a:off x="3643" y="1091"/>
            <a:ext cx="1097" cy="2359"/>
          </a:xfrm>
          <a:custGeom>
            <a:avLst/>
            <a:gdLst>
              <a:gd name="T0" fmla="*/ 0 w 1097"/>
              <a:gd name="T1" fmla="*/ 2359 h 2359"/>
              <a:gd name="T2" fmla="*/ 1089 w 1097"/>
              <a:gd name="T3" fmla="*/ 0 h 2359"/>
              <a:gd name="T4" fmla="*/ 1097 w 1097"/>
              <a:gd name="T5" fmla="*/ 0 h 2359"/>
              <a:gd name="T6" fmla="*/ 0 w 1097"/>
              <a:gd name="T7" fmla="*/ 2359 h 2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097" h="2359">
                <a:moveTo>
                  <a:pt x="0" y="2359"/>
                </a:moveTo>
                <a:lnTo>
                  <a:pt x="1089" y="0"/>
                </a:lnTo>
                <a:lnTo>
                  <a:pt x="1097" y="0"/>
                </a:lnTo>
                <a:lnTo>
                  <a:pt x="0" y="235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6" name="Freeform 27">
            <a:extLst>
              <a:ext uri="{FF2B5EF4-FFF2-40B4-BE49-F238E27FC236}">
                <a16:creationId xmlns:a16="http://schemas.microsoft.com/office/drawing/2014/main" xmlns="" id="{00000000-0008-0000-0300-000096010000}"/>
              </a:ext>
            </a:extLst>
          </xdr:cNvPr>
          <xdr:cNvSpPr>
            <a:spLocks/>
          </xdr:cNvSpPr>
        </xdr:nvSpPr>
        <xdr:spPr bwMode="auto">
          <a:xfrm>
            <a:off x="3643" y="1091"/>
            <a:ext cx="1097" cy="2359"/>
          </a:xfrm>
          <a:custGeom>
            <a:avLst/>
            <a:gdLst>
              <a:gd name="T0" fmla="*/ 0 w 148"/>
              <a:gd name="T1" fmla="*/ 318 h 318"/>
              <a:gd name="T2" fmla="*/ 147 w 148"/>
              <a:gd name="T3" fmla="*/ 0 h 318"/>
              <a:gd name="T4" fmla="*/ 148 w 148"/>
              <a:gd name="T5" fmla="*/ 0 h 318"/>
              <a:gd name="T6" fmla="*/ 0 w 148"/>
              <a:gd name="T7" fmla="*/ 318 h 318"/>
              <a:gd name="T8" fmla="*/ 0 w 148"/>
              <a:gd name="T9" fmla="*/ 318 h 3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8" h="318">
                <a:moveTo>
                  <a:pt x="0" y="318"/>
                </a:moveTo>
                <a:lnTo>
                  <a:pt x="147" y="0"/>
                </a:lnTo>
                <a:lnTo>
                  <a:pt x="148" y="0"/>
                </a:lnTo>
                <a:lnTo>
                  <a:pt x="0" y="318"/>
                </a:lnTo>
                <a:lnTo>
                  <a:pt x="0" y="31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7" name="Freeform 28">
            <a:extLst>
              <a:ext uri="{FF2B5EF4-FFF2-40B4-BE49-F238E27FC236}">
                <a16:creationId xmlns:a16="http://schemas.microsoft.com/office/drawing/2014/main" xmlns="" id="{00000000-0008-0000-0300-000097010000}"/>
              </a:ext>
            </a:extLst>
          </xdr:cNvPr>
          <xdr:cNvSpPr>
            <a:spLocks/>
          </xdr:cNvSpPr>
        </xdr:nvSpPr>
        <xdr:spPr bwMode="auto">
          <a:xfrm>
            <a:off x="2850" y="1083"/>
            <a:ext cx="1882" cy="2152"/>
          </a:xfrm>
          <a:custGeom>
            <a:avLst/>
            <a:gdLst>
              <a:gd name="T0" fmla="*/ 0 w 1882"/>
              <a:gd name="T1" fmla="*/ 2152 h 2152"/>
              <a:gd name="T2" fmla="*/ 1882 w 1882"/>
              <a:gd name="T3" fmla="*/ 0 h 2152"/>
              <a:gd name="T4" fmla="*/ 1882 w 1882"/>
              <a:gd name="T5" fmla="*/ 8 h 2152"/>
              <a:gd name="T6" fmla="*/ 7 w 1882"/>
              <a:gd name="T7" fmla="*/ 2152 h 2152"/>
              <a:gd name="T8" fmla="*/ 0 w 1882"/>
              <a:gd name="T9" fmla="*/ 2152 h 2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882" h="2152">
                <a:moveTo>
                  <a:pt x="0" y="2152"/>
                </a:moveTo>
                <a:lnTo>
                  <a:pt x="1882" y="0"/>
                </a:lnTo>
                <a:lnTo>
                  <a:pt x="1882" y="8"/>
                </a:lnTo>
                <a:lnTo>
                  <a:pt x="7" y="2152"/>
                </a:lnTo>
                <a:lnTo>
                  <a:pt x="0" y="215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8" name="Freeform 29">
            <a:extLst>
              <a:ext uri="{FF2B5EF4-FFF2-40B4-BE49-F238E27FC236}">
                <a16:creationId xmlns:a16="http://schemas.microsoft.com/office/drawing/2014/main" xmlns="" id="{00000000-0008-0000-0300-000098010000}"/>
              </a:ext>
            </a:extLst>
          </xdr:cNvPr>
          <xdr:cNvSpPr>
            <a:spLocks/>
          </xdr:cNvSpPr>
        </xdr:nvSpPr>
        <xdr:spPr bwMode="auto">
          <a:xfrm>
            <a:off x="2850" y="1083"/>
            <a:ext cx="1882" cy="2152"/>
          </a:xfrm>
          <a:custGeom>
            <a:avLst/>
            <a:gdLst>
              <a:gd name="T0" fmla="*/ 0 w 254"/>
              <a:gd name="T1" fmla="*/ 290 h 290"/>
              <a:gd name="T2" fmla="*/ 254 w 254"/>
              <a:gd name="T3" fmla="*/ 0 h 290"/>
              <a:gd name="T4" fmla="*/ 254 w 254"/>
              <a:gd name="T5" fmla="*/ 1 h 290"/>
              <a:gd name="T6" fmla="*/ 1 w 254"/>
              <a:gd name="T7" fmla="*/ 290 h 290"/>
              <a:gd name="T8" fmla="*/ 0 w 254"/>
              <a:gd name="T9" fmla="*/ 290 h 2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54" h="290">
                <a:moveTo>
                  <a:pt x="0" y="290"/>
                </a:moveTo>
                <a:lnTo>
                  <a:pt x="254" y="0"/>
                </a:lnTo>
                <a:lnTo>
                  <a:pt x="254" y="1"/>
                </a:lnTo>
                <a:lnTo>
                  <a:pt x="1" y="290"/>
                </a:lnTo>
                <a:lnTo>
                  <a:pt x="0" y="29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09" name="Freeform 30">
            <a:extLst>
              <a:ext uri="{FF2B5EF4-FFF2-40B4-BE49-F238E27FC236}">
                <a16:creationId xmlns:a16="http://schemas.microsoft.com/office/drawing/2014/main" xmlns="" id="{00000000-0008-0000-0300-000099010000}"/>
              </a:ext>
            </a:extLst>
          </xdr:cNvPr>
          <xdr:cNvSpPr>
            <a:spLocks/>
          </xdr:cNvSpPr>
        </xdr:nvSpPr>
        <xdr:spPr bwMode="auto">
          <a:xfrm>
            <a:off x="2339" y="1083"/>
            <a:ext cx="2386" cy="1529"/>
          </a:xfrm>
          <a:custGeom>
            <a:avLst/>
            <a:gdLst>
              <a:gd name="T0" fmla="*/ 0 w 2386"/>
              <a:gd name="T1" fmla="*/ 1529 h 1529"/>
              <a:gd name="T2" fmla="*/ 2386 w 2386"/>
              <a:gd name="T3" fmla="*/ 0 h 1529"/>
              <a:gd name="T4" fmla="*/ 2386 w 2386"/>
              <a:gd name="T5" fmla="*/ 0 h 1529"/>
              <a:gd name="T6" fmla="*/ 7 w 2386"/>
              <a:gd name="T7" fmla="*/ 1529 h 1529"/>
              <a:gd name="T8" fmla="*/ 0 w 2386"/>
              <a:gd name="T9" fmla="*/ 1529 h 152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86" h="1529">
                <a:moveTo>
                  <a:pt x="0" y="1529"/>
                </a:moveTo>
                <a:lnTo>
                  <a:pt x="2386" y="0"/>
                </a:lnTo>
                <a:lnTo>
                  <a:pt x="2386" y="0"/>
                </a:lnTo>
                <a:lnTo>
                  <a:pt x="7" y="1529"/>
                </a:lnTo>
                <a:lnTo>
                  <a:pt x="0" y="152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0" name="Freeform 31">
            <a:extLst>
              <a:ext uri="{FF2B5EF4-FFF2-40B4-BE49-F238E27FC236}">
                <a16:creationId xmlns:a16="http://schemas.microsoft.com/office/drawing/2014/main" xmlns="" id="{00000000-0008-0000-0300-00009A010000}"/>
              </a:ext>
            </a:extLst>
          </xdr:cNvPr>
          <xdr:cNvSpPr>
            <a:spLocks/>
          </xdr:cNvSpPr>
        </xdr:nvSpPr>
        <xdr:spPr bwMode="auto">
          <a:xfrm>
            <a:off x="2339" y="1083"/>
            <a:ext cx="2386" cy="1529"/>
          </a:xfrm>
          <a:custGeom>
            <a:avLst/>
            <a:gdLst>
              <a:gd name="T0" fmla="*/ 0 w 322"/>
              <a:gd name="T1" fmla="*/ 206 h 206"/>
              <a:gd name="T2" fmla="*/ 322 w 322"/>
              <a:gd name="T3" fmla="*/ 0 h 206"/>
              <a:gd name="T4" fmla="*/ 322 w 322"/>
              <a:gd name="T5" fmla="*/ 0 h 206"/>
              <a:gd name="T6" fmla="*/ 1 w 322"/>
              <a:gd name="T7" fmla="*/ 206 h 206"/>
              <a:gd name="T8" fmla="*/ 0 w 322"/>
              <a:gd name="T9" fmla="*/ 206 h 20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22" h="206">
                <a:moveTo>
                  <a:pt x="0" y="206"/>
                </a:moveTo>
                <a:lnTo>
                  <a:pt x="322" y="0"/>
                </a:lnTo>
                <a:lnTo>
                  <a:pt x="322" y="0"/>
                </a:lnTo>
                <a:lnTo>
                  <a:pt x="1" y="206"/>
                </a:lnTo>
                <a:lnTo>
                  <a:pt x="0" y="206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1" name="Freeform 32">
            <a:extLst>
              <a:ext uri="{FF2B5EF4-FFF2-40B4-BE49-F238E27FC236}">
                <a16:creationId xmlns:a16="http://schemas.microsoft.com/office/drawing/2014/main" xmlns="" id="{00000000-0008-0000-0300-00009B010000}"/>
              </a:ext>
            </a:extLst>
          </xdr:cNvPr>
          <xdr:cNvSpPr>
            <a:spLocks/>
          </xdr:cNvSpPr>
        </xdr:nvSpPr>
        <xdr:spPr bwMode="auto">
          <a:xfrm>
            <a:off x="2198" y="1076"/>
            <a:ext cx="2527" cy="1150"/>
          </a:xfrm>
          <a:custGeom>
            <a:avLst/>
            <a:gdLst>
              <a:gd name="T0" fmla="*/ 0 w 2527"/>
              <a:gd name="T1" fmla="*/ 1142 h 1150"/>
              <a:gd name="T2" fmla="*/ 2527 w 2527"/>
              <a:gd name="T3" fmla="*/ 0 h 1150"/>
              <a:gd name="T4" fmla="*/ 2527 w 2527"/>
              <a:gd name="T5" fmla="*/ 7 h 1150"/>
              <a:gd name="T6" fmla="*/ 7 w 2527"/>
              <a:gd name="T7" fmla="*/ 1150 h 1150"/>
              <a:gd name="T8" fmla="*/ 0 w 2527"/>
              <a:gd name="T9" fmla="*/ 1142 h 1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527" h="1150">
                <a:moveTo>
                  <a:pt x="0" y="1142"/>
                </a:moveTo>
                <a:lnTo>
                  <a:pt x="2527" y="0"/>
                </a:lnTo>
                <a:lnTo>
                  <a:pt x="2527" y="7"/>
                </a:lnTo>
                <a:lnTo>
                  <a:pt x="7" y="1150"/>
                </a:lnTo>
                <a:lnTo>
                  <a:pt x="0" y="114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2" name="Freeform 33">
            <a:extLst>
              <a:ext uri="{FF2B5EF4-FFF2-40B4-BE49-F238E27FC236}">
                <a16:creationId xmlns:a16="http://schemas.microsoft.com/office/drawing/2014/main" xmlns="" id="{00000000-0008-0000-0300-00009C010000}"/>
              </a:ext>
            </a:extLst>
          </xdr:cNvPr>
          <xdr:cNvSpPr>
            <a:spLocks/>
          </xdr:cNvSpPr>
        </xdr:nvSpPr>
        <xdr:spPr bwMode="auto">
          <a:xfrm>
            <a:off x="2198" y="1076"/>
            <a:ext cx="2527" cy="1150"/>
          </a:xfrm>
          <a:custGeom>
            <a:avLst/>
            <a:gdLst>
              <a:gd name="T0" fmla="*/ 0 w 341"/>
              <a:gd name="T1" fmla="*/ 154 h 155"/>
              <a:gd name="T2" fmla="*/ 341 w 341"/>
              <a:gd name="T3" fmla="*/ 0 h 155"/>
              <a:gd name="T4" fmla="*/ 341 w 341"/>
              <a:gd name="T5" fmla="*/ 1 h 155"/>
              <a:gd name="T6" fmla="*/ 1 w 341"/>
              <a:gd name="T7" fmla="*/ 155 h 155"/>
              <a:gd name="T8" fmla="*/ 0 w 341"/>
              <a:gd name="T9" fmla="*/ 154 h 1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1" h="155">
                <a:moveTo>
                  <a:pt x="0" y="154"/>
                </a:moveTo>
                <a:lnTo>
                  <a:pt x="341" y="0"/>
                </a:lnTo>
                <a:lnTo>
                  <a:pt x="341" y="1"/>
                </a:lnTo>
                <a:lnTo>
                  <a:pt x="1" y="155"/>
                </a:lnTo>
                <a:lnTo>
                  <a:pt x="0" y="154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3" name="Freeform 34">
            <a:extLst>
              <a:ext uri="{FF2B5EF4-FFF2-40B4-BE49-F238E27FC236}">
                <a16:creationId xmlns:a16="http://schemas.microsoft.com/office/drawing/2014/main" xmlns="" id="{00000000-0008-0000-0300-00009D010000}"/>
              </a:ext>
            </a:extLst>
          </xdr:cNvPr>
          <xdr:cNvSpPr>
            <a:spLocks/>
          </xdr:cNvSpPr>
        </xdr:nvSpPr>
        <xdr:spPr bwMode="auto">
          <a:xfrm>
            <a:off x="2198" y="1076"/>
            <a:ext cx="2527" cy="727"/>
          </a:xfrm>
          <a:custGeom>
            <a:avLst/>
            <a:gdLst>
              <a:gd name="T0" fmla="*/ 0 w 2527"/>
              <a:gd name="T1" fmla="*/ 727 h 727"/>
              <a:gd name="T2" fmla="*/ 2527 w 2527"/>
              <a:gd name="T3" fmla="*/ 0 h 727"/>
              <a:gd name="T4" fmla="*/ 2527 w 2527"/>
              <a:gd name="T5" fmla="*/ 0 h 727"/>
              <a:gd name="T6" fmla="*/ 0 w 2527"/>
              <a:gd name="T7" fmla="*/ 727 h 7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527" h="727">
                <a:moveTo>
                  <a:pt x="0" y="727"/>
                </a:moveTo>
                <a:lnTo>
                  <a:pt x="2527" y="0"/>
                </a:lnTo>
                <a:lnTo>
                  <a:pt x="2527" y="0"/>
                </a:lnTo>
                <a:lnTo>
                  <a:pt x="0" y="72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4" name="Freeform 35">
            <a:extLst>
              <a:ext uri="{FF2B5EF4-FFF2-40B4-BE49-F238E27FC236}">
                <a16:creationId xmlns:a16="http://schemas.microsoft.com/office/drawing/2014/main" xmlns="" id="{00000000-0008-0000-0300-00009E010000}"/>
              </a:ext>
            </a:extLst>
          </xdr:cNvPr>
          <xdr:cNvSpPr>
            <a:spLocks/>
          </xdr:cNvSpPr>
        </xdr:nvSpPr>
        <xdr:spPr bwMode="auto">
          <a:xfrm>
            <a:off x="2198" y="1076"/>
            <a:ext cx="2527" cy="727"/>
          </a:xfrm>
          <a:custGeom>
            <a:avLst/>
            <a:gdLst>
              <a:gd name="T0" fmla="*/ 0 w 341"/>
              <a:gd name="T1" fmla="*/ 98 h 98"/>
              <a:gd name="T2" fmla="*/ 341 w 341"/>
              <a:gd name="T3" fmla="*/ 0 h 98"/>
              <a:gd name="T4" fmla="*/ 341 w 341"/>
              <a:gd name="T5" fmla="*/ 0 h 98"/>
              <a:gd name="T6" fmla="*/ 0 w 341"/>
              <a:gd name="T7" fmla="*/ 98 h 98"/>
              <a:gd name="T8" fmla="*/ 0 w 341"/>
              <a:gd name="T9" fmla="*/ 98 h 9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41" h="98">
                <a:moveTo>
                  <a:pt x="0" y="98"/>
                </a:moveTo>
                <a:lnTo>
                  <a:pt x="341" y="0"/>
                </a:lnTo>
                <a:lnTo>
                  <a:pt x="341" y="0"/>
                </a:lnTo>
                <a:lnTo>
                  <a:pt x="0" y="98"/>
                </a:lnTo>
                <a:lnTo>
                  <a:pt x="0" y="98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5" name="Freeform 36">
            <a:extLst>
              <a:ext uri="{FF2B5EF4-FFF2-40B4-BE49-F238E27FC236}">
                <a16:creationId xmlns:a16="http://schemas.microsoft.com/office/drawing/2014/main" xmlns="" id="{00000000-0008-0000-0300-00009F010000}"/>
              </a:ext>
            </a:extLst>
          </xdr:cNvPr>
          <xdr:cNvSpPr>
            <a:spLocks/>
          </xdr:cNvSpPr>
        </xdr:nvSpPr>
        <xdr:spPr bwMode="auto">
          <a:xfrm>
            <a:off x="2309" y="1068"/>
            <a:ext cx="2416" cy="349"/>
          </a:xfrm>
          <a:custGeom>
            <a:avLst/>
            <a:gdLst>
              <a:gd name="T0" fmla="*/ 0 w 2416"/>
              <a:gd name="T1" fmla="*/ 349 h 349"/>
              <a:gd name="T2" fmla="*/ 2416 w 2416"/>
              <a:gd name="T3" fmla="*/ 0 h 349"/>
              <a:gd name="T4" fmla="*/ 2416 w 2416"/>
              <a:gd name="T5" fmla="*/ 8 h 349"/>
              <a:gd name="T6" fmla="*/ 0 w 2416"/>
              <a:gd name="T7" fmla="*/ 349 h 3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416" h="349">
                <a:moveTo>
                  <a:pt x="0" y="349"/>
                </a:moveTo>
                <a:lnTo>
                  <a:pt x="2416" y="0"/>
                </a:lnTo>
                <a:lnTo>
                  <a:pt x="2416" y="8"/>
                </a:lnTo>
                <a:lnTo>
                  <a:pt x="0" y="349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6" name="Freeform 37">
            <a:extLst>
              <a:ext uri="{FF2B5EF4-FFF2-40B4-BE49-F238E27FC236}">
                <a16:creationId xmlns:a16="http://schemas.microsoft.com/office/drawing/2014/main" xmlns="" id="{00000000-0008-0000-0300-0000A0010000}"/>
              </a:ext>
            </a:extLst>
          </xdr:cNvPr>
          <xdr:cNvSpPr>
            <a:spLocks/>
          </xdr:cNvSpPr>
        </xdr:nvSpPr>
        <xdr:spPr bwMode="auto">
          <a:xfrm>
            <a:off x="2309" y="1068"/>
            <a:ext cx="2416" cy="349"/>
          </a:xfrm>
          <a:custGeom>
            <a:avLst/>
            <a:gdLst>
              <a:gd name="T0" fmla="*/ 0 w 326"/>
              <a:gd name="T1" fmla="*/ 47 h 47"/>
              <a:gd name="T2" fmla="*/ 326 w 326"/>
              <a:gd name="T3" fmla="*/ 0 h 47"/>
              <a:gd name="T4" fmla="*/ 326 w 326"/>
              <a:gd name="T5" fmla="*/ 1 h 47"/>
              <a:gd name="T6" fmla="*/ 0 w 326"/>
              <a:gd name="T7" fmla="*/ 47 h 47"/>
              <a:gd name="T8" fmla="*/ 0 w 326"/>
              <a:gd name="T9" fmla="*/ 47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26" h="47">
                <a:moveTo>
                  <a:pt x="0" y="47"/>
                </a:moveTo>
                <a:lnTo>
                  <a:pt x="326" y="0"/>
                </a:lnTo>
                <a:lnTo>
                  <a:pt x="326" y="1"/>
                </a:lnTo>
                <a:lnTo>
                  <a:pt x="0" y="47"/>
                </a:lnTo>
                <a:lnTo>
                  <a:pt x="0" y="47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7" name="Freeform 38">
            <a:extLst>
              <a:ext uri="{FF2B5EF4-FFF2-40B4-BE49-F238E27FC236}">
                <a16:creationId xmlns:a16="http://schemas.microsoft.com/office/drawing/2014/main" xmlns="" id="{00000000-0008-0000-0300-0000A1010000}"/>
              </a:ext>
            </a:extLst>
          </xdr:cNvPr>
          <xdr:cNvSpPr>
            <a:spLocks/>
          </xdr:cNvSpPr>
        </xdr:nvSpPr>
        <xdr:spPr bwMode="auto">
          <a:xfrm>
            <a:off x="5058" y="1840"/>
            <a:ext cx="23" cy="378"/>
          </a:xfrm>
          <a:custGeom>
            <a:avLst/>
            <a:gdLst>
              <a:gd name="T0" fmla="*/ 8 w 23"/>
              <a:gd name="T1" fmla="*/ 378 h 378"/>
              <a:gd name="T2" fmla="*/ 0 w 23"/>
              <a:gd name="T3" fmla="*/ 0 h 378"/>
              <a:gd name="T4" fmla="*/ 15 w 23"/>
              <a:gd name="T5" fmla="*/ 0 h 378"/>
              <a:gd name="T6" fmla="*/ 23 w 23"/>
              <a:gd name="T7" fmla="*/ 378 h 378"/>
              <a:gd name="T8" fmla="*/ 8 w 23"/>
              <a:gd name="T9" fmla="*/ 378 h 3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" h="378">
                <a:moveTo>
                  <a:pt x="8" y="378"/>
                </a:moveTo>
                <a:lnTo>
                  <a:pt x="0" y="0"/>
                </a:lnTo>
                <a:lnTo>
                  <a:pt x="15" y="0"/>
                </a:lnTo>
                <a:lnTo>
                  <a:pt x="23" y="378"/>
                </a:lnTo>
                <a:lnTo>
                  <a:pt x="8" y="37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8" name="Freeform 39">
            <a:extLst>
              <a:ext uri="{FF2B5EF4-FFF2-40B4-BE49-F238E27FC236}">
                <a16:creationId xmlns:a16="http://schemas.microsoft.com/office/drawing/2014/main" xmlns="" id="{00000000-0008-0000-0300-0000A2010000}"/>
              </a:ext>
            </a:extLst>
          </xdr:cNvPr>
          <xdr:cNvSpPr>
            <a:spLocks/>
          </xdr:cNvSpPr>
        </xdr:nvSpPr>
        <xdr:spPr bwMode="auto">
          <a:xfrm>
            <a:off x="5058" y="1840"/>
            <a:ext cx="23" cy="378"/>
          </a:xfrm>
          <a:custGeom>
            <a:avLst/>
            <a:gdLst>
              <a:gd name="T0" fmla="*/ 1 w 3"/>
              <a:gd name="T1" fmla="*/ 51 h 51"/>
              <a:gd name="T2" fmla="*/ 0 w 3"/>
              <a:gd name="T3" fmla="*/ 0 h 51"/>
              <a:gd name="T4" fmla="*/ 2 w 3"/>
              <a:gd name="T5" fmla="*/ 0 h 51"/>
              <a:gd name="T6" fmla="*/ 3 w 3"/>
              <a:gd name="T7" fmla="*/ 51 h 51"/>
              <a:gd name="T8" fmla="*/ 1 w 3"/>
              <a:gd name="T9" fmla="*/ 51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" h="51">
                <a:moveTo>
                  <a:pt x="1" y="51"/>
                </a:moveTo>
                <a:lnTo>
                  <a:pt x="0" y="0"/>
                </a:lnTo>
                <a:lnTo>
                  <a:pt x="2" y="0"/>
                </a:lnTo>
                <a:lnTo>
                  <a:pt x="3" y="51"/>
                </a:lnTo>
                <a:lnTo>
                  <a:pt x="1" y="51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19" name="Freeform 40">
            <a:extLst>
              <a:ext uri="{FF2B5EF4-FFF2-40B4-BE49-F238E27FC236}">
                <a16:creationId xmlns:a16="http://schemas.microsoft.com/office/drawing/2014/main" xmlns="" id="{00000000-0008-0000-0300-0000A3010000}"/>
              </a:ext>
            </a:extLst>
          </xdr:cNvPr>
          <xdr:cNvSpPr>
            <a:spLocks/>
          </xdr:cNvSpPr>
        </xdr:nvSpPr>
        <xdr:spPr bwMode="auto">
          <a:xfrm>
            <a:off x="4755" y="1833"/>
            <a:ext cx="311" cy="1120"/>
          </a:xfrm>
          <a:custGeom>
            <a:avLst/>
            <a:gdLst>
              <a:gd name="T0" fmla="*/ 0 w 311"/>
              <a:gd name="T1" fmla="*/ 1120 h 1120"/>
              <a:gd name="T2" fmla="*/ 303 w 311"/>
              <a:gd name="T3" fmla="*/ 0 h 1120"/>
              <a:gd name="T4" fmla="*/ 311 w 311"/>
              <a:gd name="T5" fmla="*/ 0 h 1120"/>
              <a:gd name="T6" fmla="*/ 7 w 311"/>
              <a:gd name="T7" fmla="*/ 1120 h 1120"/>
              <a:gd name="T8" fmla="*/ 0 w 311"/>
              <a:gd name="T9" fmla="*/ 1120 h 1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11" h="1120">
                <a:moveTo>
                  <a:pt x="0" y="1120"/>
                </a:moveTo>
                <a:lnTo>
                  <a:pt x="303" y="0"/>
                </a:lnTo>
                <a:lnTo>
                  <a:pt x="311" y="0"/>
                </a:lnTo>
                <a:lnTo>
                  <a:pt x="7" y="1120"/>
                </a:lnTo>
                <a:lnTo>
                  <a:pt x="0" y="112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0" name="Freeform 41">
            <a:extLst>
              <a:ext uri="{FF2B5EF4-FFF2-40B4-BE49-F238E27FC236}">
                <a16:creationId xmlns:a16="http://schemas.microsoft.com/office/drawing/2014/main" xmlns="" id="{00000000-0008-0000-0300-0000A4010000}"/>
              </a:ext>
            </a:extLst>
          </xdr:cNvPr>
          <xdr:cNvSpPr>
            <a:spLocks/>
          </xdr:cNvSpPr>
        </xdr:nvSpPr>
        <xdr:spPr bwMode="auto">
          <a:xfrm>
            <a:off x="4755" y="1833"/>
            <a:ext cx="311" cy="1120"/>
          </a:xfrm>
          <a:custGeom>
            <a:avLst/>
            <a:gdLst>
              <a:gd name="T0" fmla="*/ 0 w 42"/>
              <a:gd name="T1" fmla="*/ 151 h 151"/>
              <a:gd name="T2" fmla="*/ 41 w 42"/>
              <a:gd name="T3" fmla="*/ 0 h 151"/>
              <a:gd name="T4" fmla="*/ 42 w 42"/>
              <a:gd name="T5" fmla="*/ 0 h 151"/>
              <a:gd name="T6" fmla="*/ 1 w 42"/>
              <a:gd name="T7" fmla="*/ 151 h 151"/>
              <a:gd name="T8" fmla="*/ 0 w 42"/>
              <a:gd name="T9" fmla="*/ 151 h 1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2" h="151">
                <a:moveTo>
                  <a:pt x="0" y="151"/>
                </a:moveTo>
                <a:lnTo>
                  <a:pt x="41" y="0"/>
                </a:lnTo>
                <a:lnTo>
                  <a:pt x="42" y="0"/>
                </a:lnTo>
                <a:lnTo>
                  <a:pt x="1" y="151"/>
                </a:lnTo>
                <a:lnTo>
                  <a:pt x="0" y="151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1" name="Freeform 42">
            <a:extLst>
              <a:ext uri="{FF2B5EF4-FFF2-40B4-BE49-F238E27FC236}">
                <a16:creationId xmlns:a16="http://schemas.microsoft.com/office/drawing/2014/main" xmlns="" id="{00000000-0008-0000-0300-0000A5010000}"/>
              </a:ext>
            </a:extLst>
          </xdr:cNvPr>
          <xdr:cNvSpPr>
            <a:spLocks/>
          </xdr:cNvSpPr>
        </xdr:nvSpPr>
        <xdr:spPr bwMode="auto">
          <a:xfrm>
            <a:off x="2205" y="1818"/>
            <a:ext cx="2839" cy="415"/>
          </a:xfrm>
          <a:custGeom>
            <a:avLst/>
            <a:gdLst>
              <a:gd name="T0" fmla="*/ 0 w 2839"/>
              <a:gd name="T1" fmla="*/ 408 h 415"/>
              <a:gd name="T2" fmla="*/ 2839 w 2839"/>
              <a:gd name="T3" fmla="*/ 0 h 415"/>
              <a:gd name="T4" fmla="*/ 2839 w 2839"/>
              <a:gd name="T5" fmla="*/ 0 h 415"/>
              <a:gd name="T6" fmla="*/ 0 w 2839"/>
              <a:gd name="T7" fmla="*/ 415 h 415"/>
              <a:gd name="T8" fmla="*/ 0 w 2839"/>
              <a:gd name="T9" fmla="*/ 408 h 4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39" h="415">
                <a:moveTo>
                  <a:pt x="0" y="408"/>
                </a:moveTo>
                <a:lnTo>
                  <a:pt x="2839" y="0"/>
                </a:lnTo>
                <a:lnTo>
                  <a:pt x="2839" y="0"/>
                </a:lnTo>
                <a:lnTo>
                  <a:pt x="0" y="415"/>
                </a:lnTo>
                <a:lnTo>
                  <a:pt x="0" y="408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2" name="Freeform 43">
            <a:extLst>
              <a:ext uri="{FF2B5EF4-FFF2-40B4-BE49-F238E27FC236}">
                <a16:creationId xmlns:a16="http://schemas.microsoft.com/office/drawing/2014/main" xmlns="" id="{00000000-0008-0000-0300-0000A6010000}"/>
              </a:ext>
            </a:extLst>
          </xdr:cNvPr>
          <xdr:cNvSpPr>
            <a:spLocks/>
          </xdr:cNvSpPr>
        </xdr:nvSpPr>
        <xdr:spPr bwMode="auto">
          <a:xfrm>
            <a:off x="2205" y="1818"/>
            <a:ext cx="2839" cy="415"/>
          </a:xfrm>
          <a:custGeom>
            <a:avLst/>
            <a:gdLst>
              <a:gd name="T0" fmla="*/ 0 w 383"/>
              <a:gd name="T1" fmla="*/ 55 h 56"/>
              <a:gd name="T2" fmla="*/ 383 w 383"/>
              <a:gd name="T3" fmla="*/ 0 h 56"/>
              <a:gd name="T4" fmla="*/ 383 w 383"/>
              <a:gd name="T5" fmla="*/ 0 h 56"/>
              <a:gd name="T6" fmla="*/ 0 w 383"/>
              <a:gd name="T7" fmla="*/ 56 h 56"/>
              <a:gd name="T8" fmla="*/ 0 w 383"/>
              <a:gd name="T9" fmla="*/ 55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83" h="56">
                <a:moveTo>
                  <a:pt x="0" y="55"/>
                </a:moveTo>
                <a:lnTo>
                  <a:pt x="383" y="0"/>
                </a:lnTo>
                <a:lnTo>
                  <a:pt x="383" y="0"/>
                </a:lnTo>
                <a:lnTo>
                  <a:pt x="0" y="56"/>
                </a:lnTo>
                <a:lnTo>
                  <a:pt x="0" y="55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3" name="Freeform 44">
            <a:extLst>
              <a:ext uri="{FF2B5EF4-FFF2-40B4-BE49-F238E27FC236}">
                <a16:creationId xmlns:a16="http://schemas.microsoft.com/office/drawing/2014/main" xmlns="" id="{00000000-0008-0000-0300-0000A7010000}"/>
              </a:ext>
            </a:extLst>
          </xdr:cNvPr>
          <xdr:cNvSpPr>
            <a:spLocks/>
          </xdr:cNvSpPr>
        </xdr:nvSpPr>
        <xdr:spPr bwMode="auto">
          <a:xfrm>
            <a:off x="2857" y="816"/>
            <a:ext cx="2187" cy="987"/>
          </a:xfrm>
          <a:custGeom>
            <a:avLst/>
            <a:gdLst>
              <a:gd name="T0" fmla="*/ 0 w 2187"/>
              <a:gd name="T1" fmla="*/ 0 h 987"/>
              <a:gd name="T2" fmla="*/ 2187 w 2187"/>
              <a:gd name="T3" fmla="*/ 987 h 987"/>
              <a:gd name="T4" fmla="*/ 2187 w 2187"/>
              <a:gd name="T5" fmla="*/ 987 h 987"/>
              <a:gd name="T6" fmla="*/ 0 w 2187"/>
              <a:gd name="T7" fmla="*/ 0 h 9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87" h="987">
                <a:moveTo>
                  <a:pt x="0" y="0"/>
                </a:moveTo>
                <a:lnTo>
                  <a:pt x="2187" y="987"/>
                </a:lnTo>
                <a:lnTo>
                  <a:pt x="2187" y="98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4" name="Freeform 45">
            <a:extLst>
              <a:ext uri="{FF2B5EF4-FFF2-40B4-BE49-F238E27FC236}">
                <a16:creationId xmlns:a16="http://schemas.microsoft.com/office/drawing/2014/main" xmlns="" id="{00000000-0008-0000-0300-0000A8010000}"/>
              </a:ext>
            </a:extLst>
          </xdr:cNvPr>
          <xdr:cNvSpPr>
            <a:spLocks/>
          </xdr:cNvSpPr>
        </xdr:nvSpPr>
        <xdr:spPr bwMode="auto">
          <a:xfrm>
            <a:off x="2857" y="816"/>
            <a:ext cx="2187" cy="987"/>
          </a:xfrm>
          <a:custGeom>
            <a:avLst/>
            <a:gdLst>
              <a:gd name="T0" fmla="*/ 0 w 295"/>
              <a:gd name="T1" fmla="*/ 0 h 133"/>
              <a:gd name="T2" fmla="*/ 295 w 295"/>
              <a:gd name="T3" fmla="*/ 133 h 133"/>
              <a:gd name="T4" fmla="*/ 295 w 295"/>
              <a:gd name="T5" fmla="*/ 133 h 133"/>
              <a:gd name="T6" fmla="*/ 0 w 295"/>
              <a:gd name="T7" fmla="*/ 0 h 133"/>
              <a:gd name="T8" fmla="*/ 0 w 295"/>
              <a:gd name="T9" fmla="*/ 0 h 13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95" h="133">
                <a:moveTo>
                  <a:pt x="0" y="0"/>
                </a:moveTo>
                <a:lnTo>
                  <a:pt x="295" y="133"/>
                </a:lnTo>
                <a:lnTo>
                  <a:pt x="295" y="133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5" name="Freeform 46">
            <a:extLst>
              <a:ext uri="{FF2B5EF4-FFF2-40B4-BE49-F238E27FC236}">
                <a16:creationId xmlns:a16="http://schemas.microsoft.com/office/drawing/2014/main" xmlns="" id="{00000000-0008-0000-0300-0000A9010000}"/>
              </a:ext>
            </a:extLst>
          </xdr:cNvPr>
          <xdr:cNvSpPr>
            <a:spLocks/>
          </xdr:cNvSpPr>
        </xdr:nvSpPr>
        <xdr:spPr bwMode="auto">
          <a:xfrm>
            <a:off x="4762" y="2263"/>
            <a:ext cx="296" cy="690"/>
          </a:xfrm>
          <a:custGeom>
            <a:avLst/>
            <a:gdLst>
              <a:gd name="T0" fmla="*/ 0 w 296"/>
              <a:gd name="T1" fmla="*/ 690 h 690"/>
              <a:gd name="T2" fmla="*/ 296 w 296"/>
              <a:gd name="T3" fmla="*/ 0 h 690"/>
              <a:gd name="T4" fmla="*/ 296 w 296"/>
              <a:gd name="T5" fmla="*/ 0 h 690"/>
              <a:gd name="T6" fmla="*/ 0 w 296"/>
              <a:gd name="T7" fmla="*/ 690 h 6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96" h="690">
                <a:moveTo>
                  <a:pt x="0" y="690"/>
                </a:moveTo>
                <a:lnTo>
                  <a:pt x="296" y="0"/>
                </a:lnTo>
                <a:lnTo>
                  <a:pt x="296" y="0"/>
                </a:lnTo>
                <a:lnTo>
                  <a:pt x="0" y="69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6" name="Freeform 47">
            <a:extLst>
              <a:ext uri="{FF2B5EF4-FFF2-40B4-BE49-F238E27FC236}">
                <a16:creationId xmlns:a16="http://schemas.microsoft.com/office/drawing/2014/main" xmlns="" id="{00000000-0008-0000-0300-0000AA010000}"/>
              </a:ext>
            </a:extLst>
          </xdr:cNvPr>
          <xdr:cNvSpPr>
            <a:spLocks/>
          </xdr:cNvSpPr>
        </xdr:nvSpPr>
        <xdr:spPr bwMode="auto">
          <a:xfrm>
            <a:off x="4762" y="2263"/>
            <a:ext cx="296" cy="690"/>
          </a:xfrm>
          <a:custGeom>
            <a:avLst/>
            <a:gdLst>
              <a:gd name="T0" fmla="*/ 0 w 40"/>
              <a:gd name="T1" fmla="*/ 93 h 93"/>
              <a:gd name="T2" fmla="*/ 40 w 40"/>
              <a:gd name="T3" fmla="*/ 0 h 93"/>
              <a:gd name="T4" fmla="*/ 40 w 40"/>
              <a:gd name="T5" fmla="*/ 0 h 93"/>
              <a:gd name="T6" fmla="*/ 0 w 40"/>
              <a:gd name="T7" fmla="*/ 93 h 93"/>
              <a:gd name="T8" fmla="*/ 0 w 40"/>
              <a:gd name="T9" fmla="*/ 93 h 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40" h="93">
                <a:moveTo>
                  <a:pt x="0" y="93"/>
                </a:moveTo>
                <a:lnTo>
                  <a:pt x="40" y="0"/>
                </a:lnTo>
                <a:lnTo>
                  <a:pt x="40" y="0"/>
                </a:lnTo>
                <a:lnTo>
                  <a:pt x="0" y="93"/>
                </a:lnTo>
                <a:lnTo>
                  <a:pt x="0" y="9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7" name="Freeform 48">
            <a:extLst>
              <a:ext uri="{FF2B5EF4-FFF2-40B4-BE49-F238E27FC236}">
                <a16:creationId xmlns:a16="http://schemas.microsoft.com/office/drawing/2014/main" xmlns="" id="{00000000-0008-0000-0300-0000AB010000}"/>
              </a:ext>
            </a:extLst>
          </xdr:cNvPr>
          <xdr:cNvSpPr>
            <a:spLocks/>
          </xdr:cNvSpPr>
        </xdr:nvSpPr>
        <xdr:spPr bwMode="auto">
          <a:xfrm>
            <a:off x="2309" y="1424"/>
            <a:ext cx="2742" cy="817"/>
          </a:xfrm>
          <a:custGeom>
            <a:avLst/>
            <a:gdLst>
              <a:gd name="T0" fmla="*/ 0 w 2742"/>
              <a:gd name="T1" fmla="*/ 0 h 817"/>
              <a:gd name="T2" fmla="*/ 2742 w 2742"/>
              <a:gd name="T3" fmla="*/ 809 h 817"/>
              <a:gd name="T4" fmla="*/ 2735 w 2742"/>
              <a:gd name="T5" fmla="*/ 817 h 817"/>
              <a:gd name="T6" fmla="*/ 0 w 2742"/>
              <a:gd name="T7" fmla="*/ 0 h 81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742" h="817">
                <a:moveTo>
                  <a:pt x="0" y="0"/>
                </a:moveTo>
                <a:lnTo>
                  <a:pt x="2742" y="809"/>
                </a:lnTo>
                <a:lnTo>
                  <a:pt x="2735" y="81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8" name="Freeform 49">
            <a:extLst>
              <a:ext uri="{FF2B5EF4-FFF2-40B4-BE49-F238E27FC236}">
                <a16:creationId xmlns:a16="http://schemas.microsoft.com/office/drawing/2014/main" xmlns="" id="{00000000-0008-0000-0300-0000AC010000}"/>
              </a:ext>
            </a:extLst>
          </xdr:cNvPr>
          <xdr:cNvSpPr>
            <a:spLocks/>
          </xdr:cNvSpPr>
        </xdr:nvSpPr>
        <xdr:spPr bwMode="auto">
          <a:xfrm>
            <a:off x="2309" y="1424"/>
            <a:ext cx="2742" cy="817"/>
          </a:xfrm>
          <a:custGeom>
            <a:avLst/>
            <a:gdLst>
              <a:gd name="T0" fmla="*/ 0 w 370"/>
              <a:gd name="T1" fmla="*/ 0 h 110"/>
              <a:gd name="T2" fmla="*/ 370 w 370"/>
              <a:gd name="T3" fmla="*/ 109 h 110"/>
              <a:gd name="T4" fmla="*/ 369 w 370"/>
              <a:gd name="T5" fmla="*/ 110 h 110"/>
              <a:gd name="T6" fmla="*/ 0 w 370"/>
              <a:gd name="T7" fmla="*/ 0 h 110"/>
              <a:gd name="T8" fmla="*/ 0 w 370"/>
              <a:gd name="T9" fmla="*/ 0 h 1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70" h="110">
                <a:moveTo>
                  <a:pt x="0" y="0"/>
                </a:moveTo>
                <a:lnTo>
                  <a:pt x="370" y="109"/>
                </a:lnTo>
                <a:lnTo>
                  <a:pt x="369" y="110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29" name="Freeform 50">
            <a:extLst>
              <a:ext uri="{FF2B5EF4-FFF2-40B4-BE49-F238E27FC236}">
                <a16:creationId xmlns:a16="http://schemas.microsoft.com/office/drawing/2014/main" xmlns="" id="{00000000-0008-0000-0300-0000AD010000}"/>
              </a:ext>
            </a:extLst>
          </xdr:cNvPr>
          <xdr:cNvSpPr>
            <a:spLocks/>
          </xdr:cNvSpPr>
        </xdr:nvSpPr>
        <xdr:spPr bwMode="auto">
          <a:xfrm>
            <a:off x="3258" y="2649"/>
            <a:ext cx="1697" cy="756"/>
          </a:xfrm>
          <a:custGeom>
            <a:avLst/>
            <a:gdLst>
              <a:gd name="T0" fmla="*/ 0 w 1697"/>
              <a:gd name="T1" fmla="*/ 756 h 756"/>
              <a:gd name="T2" fmla="*/ 1697 w 1697"/>
              <a:gd name="T3" fmla="*/ 0 h 756"/>
              <a:gd name="T4" fmla="*/ 1697 w 1697"/>
              <a:gd name="T5" fmla="*/ 7 h 756"/>
              <a:gd name="T6" fmla="*/ 0 w 1697"/>
              <a:gd name="T7" fmla="*/ 756 h 7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697" h="756">
                <a:moveTo>
                  <a:pt x="0" y="756"/>
                </a:moveTo>
                <a:lnTo>
                  <a:pt x="1697" y="0"/>
                </a:lnTo>
                <a:lnTo>
                  <a:pt x="1697" y="7"/>
                </a:lnTo>
                <a:lnTo>
                  <a:pt x="0" y="75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0" name="Freeform 51">
            <a:extLst>
              <a:ext uri="{FF2B5EF4-FFF2-40B4-BE49-F238E27FC236}">
                <a16:creationId xmlns:a16="http://schemas.microsoft.com/office/drawing/2014/main" xmlns="" id="{00000000-0008-0000-0300-0000AE010000}"/>
              </a:ext>
            </a:extLst>
          </xdr:cNvPr>
          <xdr:cNvSpPr>
            <a:spLocks/>
          </xdr:cNvSpPr>
        </xdr:nvSpPr>
        <xdr:spPr bwMode="auto">
          <a:xfrm>
            <a:off x="3258" y="2649"/>
            <a:ext cx="1697" cy="756"/>
          </a:xfrm>
          <a:custGeom>
            <a:avLst/>
            <a:gdLst>
              <a:gd name="T0" fmla="*/ 0 w 229"/>
              <a:gd name="T1" fmla="*/ 102 h 102"/>
              <a:gd name="T2" fmla="*/ 229 w 229"/>
              <a:gd name="T3" fmla="*/ 0 h 102"/>
              <a:gd name="T4" fmla="*/ 229 w 229"/>
              <a:gd name="T5" fmla="*/ 1 h 102"/>
              <a:gd name="T6" fmla="*/ 0 w 229"/>
              <a:gd name="T7" fmla="*/ 102 h 102"/>
              <a:gd name="T8" fmla="*/ 0 w 229"/>
              <a:gd name="T9" fmla="*/ 102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29" h="102">
                <a:moveTo>
                  <a:pt x="0" y="102"/>
                </a:moveTo>
                <a:lnTo>
                  <a:pt x="229" y="0"/>
                </a:lnTo>
                <a:lnTo>
                  <a:pt x="229" y="1"/>
                </a:lnTo>
                <a:lnTo>
                  <a:pt x="0" y="102"/>
                </a:lnTo>
                <a:lnTo>
                  <a:pt x="0" y="10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1" name="Freeform 52">
            <a:extLst>
              <a:ext uri="{FF2B5EF4-FFF2-40B4-BE49-F238E27FC236}">
                <a16:creationId xmlns:a16="http://schemas.microsoft.com/office/drawing/2014/main" xmlns="" id="{00000000-0008-0000-0300-0000AF010000}"/>
              </a:ext>
            </a:extLst>
          </xdr:cNvPr>
          <xdr:cNvSpPr>
            <a:spLocks/>
          </xdr:cNvSpPr>
        </xdr:nvSpPr>
        <xdr:spPr bwMode="auto">
          <a:xfrm>
            <a:off x="2857" y="2649"/>
            <a:ext cx="2098" cy="593"/>
          </a:xfrm>
          <a:custGeom>
            <a:avLst/>
            <a:gdLst>
              <a:gd name="T0" fmla="*/ 0 w 2098"/>
              <a:gd name="T1" fmla="*/ 593 h 593"/>
              <a:gd name="T2" fmla="*/ 2098 w 2098"/>
              <a:gd name="T3" fmla="*/ 0 h 593"/>
              <a:gd name="T4" fmla="*/ 2098 w 2098"/>
              <a:gd name="T5" fmla="*/ 0 h 593"/>
              <a:gd name="T6" fmla="*/ 0 w 2098"/>
              <a:gd name="T7" fmla="*/ 593 h 59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098" h="593">
                <a:moveTo>
                  <a:pt x="0" y="593"/>
                </a:moveTo>
                <a:lnTo>
                  <a:pt x="2098" y="0"/>
                </a:lnTo>
                <a:lnTo>
                  <a:pt x="2098" y="0"/>
                </a:lnTo>
                <a:lnTo>
                  <a:pt x="0" y="593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2" name="Freeform 53">
            <a:extLst>
              <a:ext uri="{FF2B5EF4-FFF2-40B4-BE49-F238E27FC236}">
                <a16:creationId xmlns:a16="http://schemas.microsoft.com/office/drawing/2014/main" xmlns="" id="{00000000-0008-0000-0300-0000B0010000}"/>
              </a:ext>
            </a:extLst>
          </xdr:cNvPr>
          <xdr:cNvSpPr>
            <a:spLocks/>
          </xdr:cNvSpPr>
        </xdr:nvSpPr>
        <xdr:spPr bwMode="auto">
          <a:xfrm>
            <a:off x="2857" y="2649"/>
            <a:ext cx="2098" cy="593"/>
          </a:xfrm>
          <a:custGeom>
            <a:avLst/>
            <a:gdLst>
              <a:gd name="T0" fmla="*/ 0 w 283"/>
              <a:gd name="T1" fmla="*/ 80 h 80"/>
              <a:gd name="T2" fmla="*/ 283 w 283"/>
              <a:gd name="T3" fmla="*/ 0 h 80"/>
              <a:gd name="T4" fmla="*/ 283 w 283"/>
              <a:gd name="T5" fmla="*/ 0 h 80"/>
              <a:gd name="T6" fmla="*/ 0 w 283"/>
              <a:gd name="T7" fmla="*/ 80 h 80"/>
              <a:gd name="T8" fmla="*/ 0 w 283"/>
              <a:gd name="T9" fmla="*/ 80 h 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83" h="80">
                <a:moveTo>
                  <a:pt x="0" y="80"/>
                </a:moveTo>
                <a:lnTo>
                  <a:pt x="283" y="0"/>
                </a:lnTo>
                <a:lnTo>
                  <a:pt x="283" y="0"/>
                </a:lnTo>
                <a:lnTo>
                  <a:pt x="0" y="80"/>
                </a:lnTo>
                <a:lnTo>
                  <a:pt x="0" y="8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3" name="Freeform 54">
            <a:extLst>
              <a:ext uri="{FF2B5EF4-FFF2-40B4-BE49-F238E27FC236}">
                <a16:creationId xmlns:a16="http://schemas.microsoft.com/office/drawing/2014/main" xmlns="" id="{00000000-0008-0000-0300-0000B1010000}"/>
              </a:ext>
            </a:extLst>
          </xdr:cNvPr>
          <xdr:cNvSpPr>
            <a:spLocks/>
          </xdr:cNvSpPr>
        </xdr:nvSpPr>
        <xdr:spPr bwMode="auto">
          <a:xfrm>
            <a:off x="2554" y="1076"/>
            <a:ext cx="2401" cy="1550"/>
          </a:xfrm>
          <a:custGeom>
            <a:avLst/>
            <a:gdLst>
              <a:gd name="T0" fmla="*/ 0 w 2401"/>
              <a:gd name="T1" fmla="*/ 0 h 1550"/>
              <a:gd name="T2" fmla="*/ 2401 w 2401"/>
              <a:gd name="T3" fmla="*/ 1550 h 1550"/>
              <a:gd name="T4" fmla="*/ 2401 w 2401"/>
              <a:gd name="T5" fmla="*/ 1550 h 1550"/>
              <a:gd name="T6" fmla="*/ 0 w 2401"/>
              <a:gd name="T7" fmla="*/ 7 h 1550"/>
              <a:gd name="T8" fmla="*/ 0 w 2401"/>
              <a:gd name="T9" fmla="*/ 0 h 15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401" h="1550">
                <a:moveTo>
                  <a:pt x="0" y="0"/>
                </a:moveTo>
                <a:lnTo>
                  <a:pt x="2401" y="1550"/>
                </a:lnTo>
                <a:lnTo>
                  <a:pt x="2401" y="1550"/>
                </a:lnTo>
                <a:lnTo>
                  <a:pt x="0" y="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4" name="Freeform 55">
            <a:extLst>
              <a:ext uri="{FF2B5EF4-FFF2-40B4-BE49-F238E27FC236}">
                <a16:creationId xmlns:a16="http://schemas.microsoft.com/office/drawing/2014/main" xmlns="" id="{00000000-0008-0000-0300-0000B2010000}"/>
              </a:ext>
            </a:extLst>
          </xdr:cNvPr>
          <xdr:cNvSpPr>
            <a:spLocks/>
          </xdr:cNvSpPr>
        </xdr:nvSpPr>
        <xdr:spPr bwMode="auto">
          <a:xfrm>
            <a:off x="2554" y="1076"/>
            <a:ext cx="2401" cy="1550"/>
          </a:xfrm>
          <a:custGeom>
            <a:avLst/>
            <a:gdLst>
              <a:gd name="T0" fmla="*/ 0 w 324"/>
              <a:gd name="T1" fmla="*/ 0 h 209"/>
              <a:gd name="T2" fmla="*/ 324 w 324"/>
              <a:gd name="T3" fmla="*/ 209 h 209"/>
              <a:gd name="T4" fmla="*/ 324 w 324"/>
              <a:gd name="T5" fmla="*/ 209 h 209"/>
              <a:gd name="T6" fmla="*/ 0 w 324"/>
              <a:gd name="T7" fmla="*/ 1 h 209"/>
              <a:gd name="T8" fmla="*/ 0 w 324"/>
              <a:gd name="T9" fmla="*/ 0 h 2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324" h="209">
                <a:moveTo>
                  <a:pt x="0" y="0"/>
                </a:moveTo>
                <a:lnTo>
                  <a:pt x="324" y="209"/>
                </a:lnTo>
                <a:lnTo>
                  <a:pt x="324" y="209"/>
                </a:lnTo>
                <a:lnTo>
                  <a:pt x="0" y="1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5" name="Freeform 56">
            <a:extLst>
              <a:ext uri="{FF2B5EF4-FFF2-40B4-BE49-F238E27FC236}">
                <a16:creationId xmlns:a16="http://schemas.microsoft.com/office/drawing/2014/main" xmlns="" id="{00000000-0008-0000-0300-0000B3010000}"/>
              </a:ext>
            </a:extLst>
          </xdr:cNvPr>
          <xdr:cNvSpPr>
            <a:spLocks/>
          </xdr:cNvSpPr>
        </xdr:nvSpPr>
        <xdr:spPr bwMode="auto">
          <a:xfrm>
            <a:off x="3235" y="645"/>
            <a:ext cx="1727" cy="1981"/>
          </a:xfrm>
          <a:custGeom>
            <a:avLst/>
            <a:gdLst>
              <a:gd name="T0" fmla="*/ 0 w 1727"/>
              <a:gd name="T1" fmla="*/ 0 h 1981"/>
              <a:gd name="T2" fmla="*/ 1727 w 1727"/>
              <a:gd name="T3" fmla="*/ 1981 h 1981"/>
              <a:gd name="T4" fmla="*/ 1727 w 1727"/>
              <a:gd name="T5" fmla="*/ 1981 h 1981"/>
              <a:gd name="T6" fmla="*/ 0 w 1727"/>
              <a:gd name="T7" fmla="*/ 0 h 19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727" h="1981">
                <a:moveTo>
                  <a:pt x="0" y="0"/>
                </a:moveTo>
                <a:lnTo>
                  <a:pt x="1727" y="1981"/>
                </a:lnTo>
                <a:lnTo>
                  <a:pt x="1727" y="1981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6" name="Freeform 57">
            <a:extLst>
              <a:ext uri="{FF2B5EF4-FFF2-40B4-BE49-F238E27FC236}">
                <a16:creationId xmlns:a16="http://schemas.microsoft.com/office/drawing/2014/main" xmlns="" id="{00000000-0008-0000-0300-0000B4010000}"/>
              </a:ext>
            </a:extLst>
          </xdr:cNvPr>
          <xdr:cNvSpPr>
            <a:spLocks/>
          </xdr:cNvSpPr>
        </xdr:nvSpPr>
        <xdr:spPr bwMode="auto">
          <a:xfrm>
            <a:off x="3235" y="645"/>
            <a:ext cx="1727" cy="1981"/>
          </a:xfrm>
          <a:custGeom>
            <a:avLst/>
            <a:gdLst>
              <a:gd name="T0" fmla="*/ 0 w 233"/>
              <a:gd name="T1" fmla="*/ 0 h 267"/>
              <a:gd name="T2" fmla="*/ 233 w 233"/>
              <a:gd name="T3" fmla="*/ 267 h 267"/>
              <a:gd name="T4" fmla="*/ 233 w 233"/>
              <a:gd name="T5" fmla="*/ 267 h 267"/>
              <a:gd name="T6" fmla="*/ 0 w 233"/>
              <a:gd name="T7" fmla="*/ 0 h 267"/>
              <a:gd name="T8" fmla="*/ 0 w 233"/>
              <a:gd name="T9" fmla="*/ 0 h 2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3" h="267">
                <a:moveTo>
                  <a:pt x="0" y="0"/>
                </a:moveTo>
                <a:lnTo>
                  <a:pt x="233" y="267"/>
                </a:lnTo>
                <a:lnTo>
                  <a:pt x="233" y="267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7" name="Freeform 58">
            <a:extLst>
              <a:ext uri="{FF2B5EF4-FFF2-40B4-BE49-F238E27FC236}">
                <a16:creationId xmlns:a16="http://schemas.microsoft.com/office/drawing/2014/main" xmlns="" id="{00000000-0008-0000-0300-0000B5010000}"/>
              </a:ext>
            </a:extLst>
          </xdr:cNvPr>
          <xdr:cNvSpPr>
            <a:spLocks/>
          </xdr:cNvSpPr>
        </xdr:nvSpPr>
        <xdr:spPr bwMode="auto">
          <a:xfrm>
            <a:off x="2198" y="2248"/>
            <a:ext cx="1415" cy="1209"/>
          </a:xfrm>
          <a:custGeom>
            <a:avLst/>
            <a:gdLst>
              <a:gd name="T0" fmla="*/ 0 w 1415"/>
              <a:gd name="T1" fmla="*/ 0 h 1209"/>
              <a:gd name="T2" fmla="*/ 1415 w 1415"/>
              <a:gd name="T3" fmla="*/ 1209 h 1209"/>
              <a:gd name="T4" fmla="*/ 1415 w 1415"/>
              <a:gd name="T5" fmla="*/ 1209 h 1209"/>
              <a:gd name="T6" fmla="*/ 0 w 1415"/>
              <a:gd name="T7" fmla="*/ 0 h 12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15" h="1209">
                <a:moveTo>
                  <a:pt x="0" y="0"/>
                </a:moveTo>
                <a:lnTo>
                  <a:pt x="1415" y="1209"/>
                </a:lnTo>
                <a:lnTo>
                  <a:pt x="1415" y="1209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8" name="Freeform 59">
            <a:extLst>
              <a:ext uri="{FF2B5EF4-FFF2-40B4-BE49-F238E27FC236}">
                <a16:creationId xmlns:a16="http://schemas.microsoft.com/office/drawing/2014/main" xmlns="" id="{00000000-0008-0000-0300-0000B6010000}"/>
              </a:ext>
            </a:extLst>
          </xdr:cNvPr>
          <xdr:cNvSpPr>
            <a:spLocks/>
          </xdr:cNvSpPr>
        </xdr:nvSpPr>
        <xdr:spPr bwMode="auto">
          <a:xfrm>
            <a:off x="2198" y="2248"/>
            <a:ext cx="1415" cy="1209"/>
          </a:xfrm>
          <a:custGeom>
            <a:avLst/>
            <a:gdLst>
              <a:gd name="T0" fmla="*/ 0 w 191"/>
              <a:gd name="T1" fmla="*/ 0 h 163"/>
              <a:gd name="T2" fmla="*/ 191 w 191"/>
              <a:gd name="T3" fmla="*/ 163 h 163"/>
              <a:gd name="T4" fmla="*/ 191 w 191"/>
              <a:gd name="T5" fmla="*/ 163 h 163"/>
              <a:gd name="T6" fmla="*/ 0 w 191"/>
              <a:gd name="T7" fmla="*/ 0 h 163"/>
              <a:gd name="T8" fmla="*/ 0 w 191"/>
              <a:gd name="T9" fmla="*/ 0 h 1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91" h="163">
                <a:moveTo>
                  <a:pt x="0" y="0"/>
                </a:moveTo>
                <a:lnTo>
                  <a:pt x="191" y="163"/>
                </a:lnTo>
                <a:lnTo>
                  <a:pt x="191" y="163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39" name="Freeform 60">
            <a:extLst>
              <a:ext uri="{FF2B5EF4-FFF2-40B4-BE49-F238E27FC236}">
                <a16:creationId xmlns:a16="http://schemas.microsoft.com/office/drawing/2014/main" xmlns="" id="{00000000-0008-0000-0300-0000B7010000}"/>
              </a:ext>
            </a:extLst>
          </xdr:cNvPr>
          <xdr:cNvSpPr>
            <a:spLocks/>
          </xdr:cNvSpPr>
        </xdr:nvSpPr>
        <xdr:spPr bwMode="auto">
          <a:xfrm>
            <a:off x="2539" y="1091"/>
            <a:ext cx="689" cy="2307"/>
          </a:xfrm>
          <a:custGeom>
            <a:avLst/>
            <a:gdLst>
              <a:gd name="T0" fmla="*/ 0 w 689"/>
              <a:gd name="T1" fmla="*/ 0 h 2307"/>
              <a:gd name="T2" fmla="*/ 689 w 689"/>
              <a:gd name="T3" fmla="*/ 2300 h 2307"/>
              <a:gd name="T4" fmla="*/ 689 w 689"/>
              <a:gd name="T5" fmla="*/ 2307 h 2307"/>
              <a:gd name="T6" fmla="*/ 0 w 689"/>
              <a:gd name="T7" fmla="*/ 0 h 23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9" h="2307">
                <a:moveTo>
                  <a:pt x="0" y="0"/>
                </a:moveTo>
                <a:lnTo>
                  <a:pt x="689" y="2300"/>
                </a:lnTo>
                <a:lnTo>
                  <a:pt x="689" y="2307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0" name="Freeform 61">
            <a:extLst>
              <a:ext uri="{FF2B5EF4-FFF2-40B4-BE49-F238E27FC236}">
                <a16:creationId xmlns:a16="http://schemas.microsoft.com/office/drawing/2014/main" xmlns="" id="{00000000-0008-0000-0300-0000B8010000}"/>
              </a:ext>
            </a:extLst>
          </xdr:cNvPr>
          <xdr:cNvSpPr>
            <a:spLocks/>
          </xdr:cNvSpPr>
        </xdr:nvSpPr>
        <xdr:spPr bwMode="auto">
          <a:xfrm>
            <a:off x="2539" y="1091"/>
            <a:ext cx="689" cy="2307"/>
          </a:xfrm>
          <a:custGeom>
            <a:avLst/>
            <a:gdLst>
              <a:gd name="T0" fmla="*/ 0 w 93"/>
              <a:gd name="T1" fmla="*/ 0 h 311"/>
              <a:gd name="T2" fmla="*/ 93 w 93"/>
              <a:gd name="T3" fmla="*/ 310 h 311"/>
              <a:gd name="T4" fmla="*/ 93 w 93"/>
              <a:gd name="T5" fmla="*/ 311 h 311"/>
              <a:gd name="T6" fmla="*/ 0 w 93"/>
              <a:gd name="T7" fmla="*/ 0 h 311"/>
              <a:gd name="T8" fmla="*/ 0 w 93"/>
              <a:gd name="T9" fmla="*/ 0 h 3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93" h="311">
                <a:moveTo>
                  <a:pt x="0" y="0"/>
                </a:moveTo>
                <a:lnTo>
                  <a:pt x="93" y="310"/>
                </a:lnTo>
                <a:lnTo>
                  <a:pt x="93" y="311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1" name="Freeform 62">
            <a:extLst>
              <a:ext uri="{FF2B5EF4-FFF2-40B4-BE49-F238E27FC236}">
                <a16:creationId xmlns:a16="http://schemas.microsoft.com/office/drawing/2014/main" xmlns="" id="{00000000-0008-0000-0300-0000B9010000}"/>
              </a:ext>
            </a:extLst>
          </xdr:cNvPr>
          <xdr:cNvSpPr>
            <a:spLocks/>
          </xdr:cNvSpPr>
        </xdr:nvSpPr>
        <xdr:spPr bwMode="auto">
          <a:xfrm>
            <a:off x="3221" y="653"/>
            <a:ext cx="14" cy="2738"/>
          </a:xfrm>
          <a:custGeom>
            <a:avLst/>
            <a:gdLst>
              <a:gd name="T0" fmla="*/ 0 w 14"/>
              <a:gd name="T1" fmla="*/ 0 h 2738"/>
              <a:gd name="T2" fmla="*/ 14 w 14"/>
              <a:gd name="T3" fmla="*/ 2738 h 2738"/>
              <a:gd name="T4" fmla="*/ 7 w 14"/>
              <a:gd name="T5" fmla="*/ 2738 h 2738"/>
              <a:gd name="T6" fmla="*/ 0 w 14"/>
              <a:gd name="T7" fmla="*/ 0 h 27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" h="2738">
                <a:moveTo>
                  <a:pt x="0" y="0"/>
                </a:moveTo>
                <a:lnTo>
                  <a:pt x="14" y="2738"/>
                </a:lnTo>
                <a:lnTo>
                  <a:pt x="7" y="2738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2" name="Freeform 63">
            <a:extLst>
              <a:ext uri="{FF2B5EF4-FFF2-40B4-BE49-F238E27FC236}">
                <a16:creationId xmlns:a16="http://schemas.microsoft.com/office/drawing/2014/main" xmlns="" id="{00000000-0008-0000-0300-0000BA010000}"/>
              </a:ext>
            </a:extLst>
          </xdr:cNvPr>
          <xdr:cNvSpPr>
            <a:spLocks/>
          </xdr:cNvSpPr>
        </xdr:nvSpPr>
        <xdr:spPr bwMode="auto">
          <a:xfrm>
            <a:off x="3221" y="653"/>
            <a:ext cx="14" cy="2738"/>
          </a:xfrm>
          <a:custGeom>
            <a:avLst/>
            <a:gdLst>
              <a:gd name="T0" fmla="*/ 0 w 2"/>
              <a:gd name="T1" fmla="*/ 0 h 369"/>
              <a:gd name="T2" fmla="*/ 2 w 2"/>
              <a:gd name="T3" fmla="*/ 369 h 369"/>
              <a:gd name="T4" fmla="*/ 1 w 2"/>
              <a:gd name="T5" fmla="*/ 369 h 369"/>
              <a:gd name="T6" fmla="*/ 0 w 2"/>
              <a:gd name="T7" fmla="*/ 0 h 369"/>
              <a:gd name="T8" fmla="*/ 0 w 2"/>
              <a:gd name="T9" fmla="*/ 0 h 3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" h="369">
                <a:moveTo>
                  <a:pt x="0" y="0"/>
                </a:moveTo>
                <a:lnTo>
                  <a:pt x="2" y="369"/>
                </a:lnTo>
                <a:lnTo>
                  <a:pt x="1" y="369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3" name="Freeform 64">
            <a:extLst>
              <a:ext uri="{FF2B5EF4-FFF2-40B4-BE49-F238E27FC236}">
                <a16:creationId xmlns:a16="http://schemas.microsoft.com/office/drawing/2014/main" xmlns="" id="{00000000-0008-0000-0300-0000BB010000}"/>
              </a:ext>
            </a:extLst>
          </xdr:cNvPr>
          <xdr:cNvSpPr>
            <a:spLocks/>
          </xdr:cNvSpPr>
        </xdr:nvSpPr>
        <xdr:spPr bwMode="auto">
          <a:xfrm>
            <a:off x="2191" y="2255"/>
            <a:ext cx="637" cy="972"/>
          </a:xfrm>
          <a:custGeom>
            <a:avLst/>
            <a:gdLst>
              <a:gd name="T0" fmla="*/ 0 w 637"/>
              <a:gd name="T1" fmla="*/ 0 h 972"/>
              <a:gd name="T2" fmla="*/ 637 w 637"/>
              <a:gd name="T3" fmla="*/ 972 h 972"/>
              <a:gd name="T4" fmla="*/ 629 w 637"/>
              <a:gd name="T5" fmla="*/ 972 h 972"/>
              <a:gd name="T6" fmla="*/ 0 w 637"/>
              <a:gd name="T7" fmla="*/ 0 h 9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37" h="972">
                <a:moveTo>
                  <a:pt x="0" y="0"/>
                </a:moveTo>
                <a:lnTo>
                  <a:pt x="637" y="972"/>
                </a:lnTo>
                <a:lnTo>
                  <a:pt x="629" y="972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4" name="Freeform 65">
            <a:extLst>
              <a:ext uri="{FF2B5EF4-FFF2-40B4-BE49-F238E27FC236}">
                <a16:creationId xmlns:a16="http://schemas.microsoft.com/office/drawing/2014/main" xmlns="" id="{00000000-0008-0000-0300-0000BC010000}"/>
              </a:ext>
            </a:extLst>
          </xdr:cNvPr>
          <xdr:cNvSpPr>
            <a:spLocks/>
          </xdr:cNvSpPr>
        </xdr:nvSpPr>
        <xdr:spPr bwMode="auto">
          <a:xfrm>
            <a:off x="2191" y="2255"/>
            <a:ext cx="637" cy="972"/>
          </a:xfrm>
          <a:custGeom>
            <a:avLst/>
            <a:gdLst>
              <a:gd name="T0" fmla="*/ 0 w 86"/>
              <a:gd name="T1" fmla="*/ 0 h 131"/>
              <a:gd name="T2" fmla="*/ 86 w 86"/>
              <a:gd name="T3" fmla="*/ 131 h 131"/>
              <a:gd name="T4" fmla="*/ 85 w 86"/>
              <a:gd name="T5" fmla="*/ 131 h 131"/>
              <a:gd name="T6" fmla="*/ 0 w 86"/>
              <a:gd name="T7" fmla="*/ 0 h 131"/>
              <a:gd name="T8" fmla="*/ 0 w 86"/>
              <a:gd name="T9" fmla="*/ 0 h 1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6" h="131">
                <a:moveTo>
                  <a:pt x="0" y="0"/>
                </a:moveTo>
                <a:lnTo>
                  <a:pt x="86" y="131"/>
                </a:lnTo>
                <a:lnTo>
                  <a:pt x="85" y="131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5" name="Freeform 66">
            <a:extLst>
              <a:ext uri="{FF2B5EF4-FFF2-40B4-BE49-F238E27FC236}">
                <a16:creationId xmlns:a16="http://schemas.microsoft.com/office/drawing/2014/main" xmlns="" id="{00000000-0008-0000-0300-0000BD010000}"/>
              </a:ext>
            </a:extLst>
          </xdr:cNvPr>
          <xdr:cNvSpPr>
            <a:spLocks/>
          </xdr:cNvSpPr>
        </xdr:nvSpPr>
        <xdr:spPr bwMode="auto">
          <a:xfrm>
            <a:off x="2191" y="2255"/>
            <a:ext cx="125" cy="349"/>
          </a:xfrm>
          <a:custGeom>
            <a:avLst/>
            <a:gdLst>
              <a:gd name="T0" fmla="*/ 0 w 125"/>
              <a:gd name="T1" fmla="*/ 0 h 349"/>
              <a:gd name="T2" fmla="*/ 125 w 125"/>
              <a:gd name="T3" fmla="*/ 342 h 349"/>
              <a:gd name="T4" fmla="*/ 118 w 125"/>
              <a:gd name="T5" fmla="*/ 349 h 349"/>
              <a:gd name="T6" fmla="*/ 0 w 125"/>
              <a:gd name="T7" fmla="*/ 0 h 3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25" h="349">
                <a:moveTo>
                  <a:pt x="0" y="0"/>
                </a:moveTo>
                <a:lnTo>
                  <a:pt x="125" y="342"/>
                </a:lnTo>
                <a:lnTo>
                  <a:pt x="118" y="349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6" name="Freeform 67">
            <a:extLst>
              <a:ext uri="{FF2B5EF4-FFF2-40B4-BE49-F238E27FC236}">
                <a16:creationId xmlns:a16="http://schemas.microsoft.com/office/drawing/2014/main" xmlns="" id="{00000000-0008-0000-0300-0000BE010000}"/>
              </a:ext>
            </a:extLst>
          </xdr:cNvPr>
          <xdr:cNvSpPr>
            <a:spLocks/>
          </xdr:cNvSpPr>
        </xdr:nvSpPr>
        <xdr:spPr bwMode="auto">
          <a:xfrm>
            <a:off x="2191" y="2255"/>
            <a:ext cx="125" cy="349"/>
          </a:xfrm>
          <a:custGeom>
            <a:avLst/>
            <a:gdLst>
              <a:gd name="T0" fmla="*/ 0 w 17"/>
              <a:gd name="T1" fmla="*/ 0 h 47"/>
              <a:gd name="T2" fmla="*/ 17 w 17"/>
              <a:gd name="T3" fmla="*/ 46 h 47"/>
              <a:gd name="T4" fmla="*/ 16 w 17"/>
              <a:gd name="T5" fmla="*/ 47 h 47"/>
              <a:gd name="T6" fmla="*/ 0 w 17"/>
              <a:gd name="T7" fmla="*/ 0 h 47"/>
              <a:gd name="T8" fmla="*/ 0 w 17"/>
              <a:gd name="T9" fmla="*/ 0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7" h="47">
                <a:moveTo>
                  <a:pt x="0" y="0"/>
                </a:moveTo>
                <a:lnTo>
                  <a:pt x="17" y="46"/>
                </a:lnTo>
                <a:lnTo>
                  <a:pt x="16" y="47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7" name="Freeform 68">
            <a:extLst>
              <a:ext uri="{FF2B5EF4-FFF2-40B4-BE49-F238E27FC236}">
                <a16:creationId xmlns:a16="http://schemas.microsoft.com/office/drawing/2014/main" xmlns="" id="{00000000-0008-0000-0300-0000BF010000}"/>
              </a:ext>
            </a:extLst>
          </xdr:cNvPr>
          <xdr:cNvSpPr>
            <a:spLocks/>
          </xdr:cNvSpPr>
        </xdr:nvSpPr>
        <xdr:spPr bwMode="auto">
          <a:xfrm>
            <a:off x="2183" y="1447"/>
            <a:ext cx="104" cy="764"/>
          </a:xfrm>
          <a:custGeom>
            <a:avLst/>
            <a:gdLst>
              <a:gd name="T0" fmla="*/ 104 w 104"/>
              <a:gd name="T1" fmla="*/ 0 h 764"/>
              <a:gd name="T2" fmla="*/ 0 w 104"/>
              <a:gd name="T3" fmla="*/ 764 h 764"/>
              <a:gd name="T4" fmla="*/ 0 w 104"/>
              <a:gd name="T5" fmla="*/ 764 h 764"/>
              <a:gd name="T6" fmla="*/ 96 w 104"/>
              <a:gd name="T7" fmla="*/ 0 h 764"/>
              <a:gd name="T8" fmla="*/ 104 w 104"/>
              <a:gd name="T9" fmla="*/ 0 h 7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04" h="764">
                <a:moveTo>
                  <a:pt x="104" y="0"/>
                </a:moveTo>
                <a:lnTo>
                  <a:pt x="0" y="764"/>
                </a:lnTo>
                <a:lnTo>
                  <a:pt x="0" y="764"/>
                </a:lnTo>
                <a:lnTo>
                  <a:pt x="96" y="0"/>
                </a:lnTo>
                <a:lnTo>
                  <a:pt x="10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8" name="Freeform 69">
            <a:extLst>
              <a:ext uri="{FF2B5EF4-FFF2-40B4-BE49-F238E27FC236}">
                <a16:creationId xmlns:a16="http://schemas.microsoft.com/office/drawing/2014/main" xmlns="" id="{00000000-0008-0000-0300-0000C0010000}"/>
              </a:ext>
            </a:extLst>
          </xdr:cNvPr>
          <xdr:cNvSpPr>
            <a:spLocks/>
          </xdr:cNvSpPr>
        </xdr:nvSpPr>
        <xdr:spPr bwMode="auto">
          <a:xfrm>
            <a:off x="2183" y="1447"/>
            <a:ext cx="104" cy="764"/>
          </a:xfrm>
          <a:custGeom>
            <a:avLst/>
            <a:gdLst>
              <a:gd name="T0" fmla="*/ 14 w 14"/>
              <a:gd name="T1" fmla="*/ 0 h 103"/>
              <a:gd name="T2" fmla="*/ 0 w 14"/>
              <a:gd name="T3" fmla="*/ 103 h 103"/>
              <a:gd name="T4" fmla="*/ 0 w 14"/>
              <a:gd name="T5" fmla="*/ 103 h 103"/>
              <a:gd name="T6" fmla="*/ 13 w 14"/>
              <a:gd name="T7" fmla="*/ 0 h 103"/>
              <a:gd name="T8" fmla="*/ 14 w 14"/>
              <a:gd name="T9" fmla="*/ 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4" h="103">
                <a:moveTo>
                  <a:pt x="14" y="0"/>
                </a:moveTo>
                <a:lnTo>
                  <a:pt x="0" y="103"/>
                </a:lnTo>
                <a:lnTo>
                  <a:pt x="0" y="103"/>
                </a:lnTo>
                <a:lnTo>
                  <a:pt x="13" y="0"/>
                </a:lnTo>
                <a:lnTo>
                  <a:pt x="14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49" name="Freeform 70">
            <a:extLst>
              <a:ext uri="{FF2B5EF4-FFF2-40B4-BE49-F238E27FC236}">
                <a16:creationId xmlns:a16="http://schemas.microsoft.com/office/drawing/2014/main" xmlns="" id="{00000000-0008-0000-0300-0000C1010000}"/>
              </a:ext>
            </a:extLst>
          </xdr:cNvPr>
          <xdr:cNvSpPr>
            <a:spLocks/>
          </xdr:cNvSpPr>
        </xdr:nvSpPr>
        <xdr:spPr bwMode="auto">
          <a:xfrm>
            <a:off x="2554" y="638"/>
            <a:ext cx="644" cy="416"/>
          </a:xfrm>
          <a:custGeom>
            <a:avLst/>
            <a:gdLst>
              <a:gd name="T0" fmla="*/ 644 w 644"/>
              <a:gd name="T1" fmla="*/ 0 h 416"/>
              <a:gd name="T2" fmla="*/ 0 w 644"/>
              <a:gd name="T3" fmla="*/ 416 h 416"/>
              <a:gd name="T4" fmla="*/ 0 w 644"/>
              <a:gd name="T5" fmla="*/ 416 h 416"/>
              <a:gd name="T6" fmla="*/ 644 w 644"/>
              <a:gd name="T7" fmla="*/ 0 h 4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44" h="416">
                <a:moveTo>
                  <a:pt x="644" y="0"/>
                </a:moveTo>
                <a:lnTo>
                  <a:pt x="0" y="416"/>
                </a:lnTo>
                <a:lnTo>
                  <a:pt x="0" y="416"/>
                </a:lnTo>
                <a:lnTo>
                  <a:pt x="644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0" name="Freeform 71">
            <a:extLst>
              <a:ext uri="{FF2B5EF4-FFF2-40B4-BE49-F238E27FC236}">
                <a16:creationId xmlns:a16="http://schemas.microsoft.com/office/drawing/2014/main" xmlns="" id="{00000000-0008-0000-0300-0000C2010000}"/>
              </a:ext>
            </a:extLst>
          </xdr:cNvPr>
          <xdr:cNvSpPr>
            <a:spLocks/>
          </xdr:cNvSpPr>
        </xdr:nvSpPr>
        <xdr:spPr bwMode="auto">
          <a:xfrm>
            <a:off x="2554" y="638"/>
            <a:ext cx="644" cy="416"/>
          </a:xfrm>
          <a:custGeom>
            <a:avLst/>
            <a:gdLst>
              <a:gd name="T0" fmla="*/ 87 w 87"/>
              <a:gd name="T1" fmla="*/ 0 h 56"/>
              <a:gd name="T2" fmla="*/ 0 w 87"/>
              <a:gd name="T3" fmla="*/ 56 h 56"/>
              <a:gd name="T4" fmla="*/ 0 w 87"/>
              <a:gd name="T5" fmla="*/ 56 h 56"/>
              <a:gd name="T6" fmla="*/ 87 w 87"/>
              <a:gd name="T7" fmla="*/ 0 h 56"/>
              <a:gd name="T8" fmla="*/ 87 w 87"/>
              <a:gd name="T9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7" h="56">
                <a:moveTo>
                  <a:pt x="87" y="0"/>
                </a:moveTo>
                <a:lnTo>
                  <a:pt x="0" y="56"/>
                </a:lnTo>
                <a:lnTo>
                  <a:pt x="0" y="56"/>
                </a:lnTo>
                <a:lnTo>
                  <a:pt x="87" y="0"/>
                </a:lnTo>
                <a:lnTo>
                  <a:pt x="87" y="0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1" name="Freeform 72">
            <a:extLst>
              <a:ext uri="{FF2B5EF4-FFF2-40B4-BE49-F238E27FC236}">
                <a16:creationId xmlns:a16="http://schemas.microsoft.com/office/drawing/2014/main" xmlns="" id="{00000000-0008-0000-0300-0000C3010000}"/>
              </a:ext>
            </a:extLst>
          </xdr:cNvPr>
          <xdr:cNvSpPr>
            <a:spLocks/>
          </xdr:cNvSpPr>
        </xdr:nvSpPr>
        <xdr:spPr bwMode="auto">
          <a:xfrm>
            <a:off x="3606" y="549"/>
            <a:ext cx="52" cy="45"/>
          </a:xfrm>
          <a:custGeom>
            <a:avLst/>
            <a:gdLst>
              <a:gd name="T0" fmla="*/ 52 w 52"/>
              <a:gd name="T1" fmla="*/ 15 h 45"/>
              <a:gd name="T2" fmla="*/ 52 w 52"/>
              <a:gd name="T3" fmla="*/ 15 h 45"/>
              <a:gd name="T4" fmla="*/ 52 w 52"/>
              <a:gd name="T5" fmla="*/ 15 h 45"/>
              <a:gd name="T6" fmla="*/ 52 w 52"/>
              <a:gd name="T7" fmla="*/ 7 h 45"/>
              <a:gd name="T8" fmla="*/ 44 w 52"/>
              <a:gd name="T9" fmla="*/ 7 h 45"/>
              <a:gd name="T10" fmla="*/ 44 w 52"/>
              <a:gd name="T11" fmla="*/ 7 h 45"/>
              <a:gd name="T12" fmla="*/ 44 w 52"/>
              <a:gd name="T13" fmla="*/ 0 h 45"/>
              <a:gd name="T14" fmla="*/ 44 w 52"/>
              <a:gd name="T15" fmla="*/ 0 h 45"/>
              <a:gd name="T16" fmla="*/ 37 w 52"/>
              <a:gd name="T17" fmla="*/ 0 h 45"/>
              <a:gd name="T18" fmla="*/ 37 w 52"/>
              <a:gd name="T19" fmla="*/ 0 h 45"/>
              <a:gd name="T20" fmla="*/ 30 w 52"/>
              <a:gd name="T21" fmla="*/ 0 h 45"/>
              <a:gd name="T22" fmla="*/ 30 w 52"/>
              <a:gd name="T23" fmla="*/ 0 h 45"/>
              <a:gd name="T24" fmla="*/ 30 w 52"/>
              <a:gd name="T25" fmla="*/ 0 h 45"/>
              <a:gd name="T26" fmla="*/ 22 w 52"/>
              <a:gd name="T27" fmla="*/ 0 h 45"/>
              <a:gd name="T28" fmla="*/ 22 w 52"/>
              <a:gd name="T29" fmla="*/ 0 h 45"/>
              <a:gd name="T30" fmla="*/ 15 w 52"/>
              <a:gd name="T31" fmla="*/ 0 h 45"/>
              <a:gd name="T32" fmla="*/ 15 w 52"/>
              <a:gd name="T33" fmla="*/ 0 h 45"/>
              <a:gd name="T34" fmla="*/ 15 w 52"/>
              <a:gd name="T35" fmla="*/ 0 h 45"/>
              <a:gd name="T36" fmla="*/ 7 w 52"/>
              <a:gd name="T37" fmla="*/ 7 h 45"/>
              <a:gd name="T38" fmla="*/ 7 w 52"/>
              <a:gd name="T39" fmla="*/ 7 h 45"/>
              <a:gd name="T40" fmla="*/ 7 w 52"/>
              <a:gd name="T41" fmla="*/ 7 h 45"/>
              <a:gd name="T42" fmla="*/ 7 w 52"/>
              <a:gd name="T43" fmla="*/ 15 h 45"/>
              <a:gd name="T44" fmla="*/ 7 w 52"/>
              <a:gd name="T45" fmla="*/ 15 h 45"/>
              <a:gd name="T46" fmla="*/ 0 w 52"/>
              <a:gd name="T47" fmla="*/ 15 h 45"/>
              <a:gd name="T48" fmla="*/ 0 w 52"/>
              <a:gd name="T49" fmla="*/ 22 h 45"/>
              <a:gd name="T50" fmla="*/ 0 w 52"/>
              <a:gd name="T51" fmla="*/ 22 h 45"/>
              <a:gd name="T52" fmla="*/ 7 w 52"/>
              <a:gd name="T53" fmla="*/ 30 h 45"/>
              <a:gd name="T54" fmla="*/ 7 w 52"/>
              <a:gd name="T55" fmla="*/ 30 h 45"/>
              <a:gd name="T56" fmla="*/ 7 w 52"/>
              <a:gd name="T57" fmla="*/ 30 h 45"/>
              <a:gd name="T58" fmla="*/ 7 w 52"/>
              <a:gd name="T59" fmla="*/ 37 h 45"/>
              <a:gd name="T60" fmla="*/ 7 w 52"/>
              <a:gd name="T61" fmla="*/ 37 h 45"/>
              <a:gd name="T62" fmla="*/ 15 w 52"/>
              <a:gd name="T63" fmla="*/ 37 h 45"/>
              <a:gd name="T64" fmla="*/ 15 w 52"/>
              <a:gd name="T65" fmla="*/ 45 h 45"/>
              <a:gd name="T66" fmla="*/ 15 w 52"/>
              <a:gd name="T67" fmla="*/ 45 h 45"/>
              <a:gd name="T68" fmla="*/ 22 w 52"/>
              <a:gd name="T69" fmla="*/ 45 h 45"/>
              <a:gd name="T70" fmla="*/ 22 w 52"/>
              <a:gd name="T71" fmla="*/ 45 h 45"/>
              <a:gd name="T72" fmla="*/ 30 w 52"/>
              <a:gd name="T73" fmla="*/ 45 h 45"/>
              <a:gd name="T74" fmla="*/ 30 w 52"/>
              <a:gd name="T75" fmla="*/ 45 h 45"/>
              <a:gd name="T76" fmla="*/ 30 w 52"/>
              <a:gd name="T77" fmla="*/ 45 h 45"/>
              <a:gd name="T78" fmla="*/ 37 w 52"/>
              <a:gd name="T79" fmla="*/ 45 h 45"/>
              <a:gd name="T80" fmla="*/ 37 w 52"/>
              <a:gd name="T81" fmla="*/ 45 h 45"/>
              <a:gd name="T82" fmla="*/ 44 w 52"/>
              <a:gd name="T83" fmla="*/ 45 h 45"/>
              <a:gd name="T84" fmla="*/ 44 w 52"/>
              <a:gd name="T85" fmla="*/ 37 h 45"/>
              <a:gd name="T86" fmla="*/ 44 w 52"/>
              <a:gd name="T87" fmla="*/ 37 h 45"/>
              <a:gd name="T88" fmla="*/ 44 w 52"/>
              <a:gd name="T89" fmla="*/ 37 h 45"/>
              <a:gd name="T90" fmla="*/ 52 w 52"/>
              <a:gd name="T91" fmla="*/ 30 h 45"/>
              <a:gd name="T92" fmla="*/ 52 w 52"/>
              <a:gd name="T93" fmla="*/ 30 h 45"/>
              <a:gd name="T94" fmla="*/ 52 w 52"/>
              <a:gd name="T95" fmla="*/ 30 h 45"/>
              <a:gd name="T96" fmla="*/ 52 w 52"/>
              <a:gd name="T97" fmla="*/ 22 h 45"/>
              <a:gd name="T98" fmla="*/ 52 w 52"/>
              <a:gd name="T99" fmla="*/ 22 h 45"/>
              <a:gd name="T100" fmla="*/ 52 w 52"/>
              <a:gd name="T101" fmla="*/ 15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45">
                <a:moveTo>
                  <a:pt x="52" y="15"/>
                </a:moveTo>
                <a:lnTo>
                  <a:pt x="52" y="15"/>
                </a:lnTo>
                <a:lnTo>
                  <a:pt x="52" y="15"/>
                </a:lnTo>
                <a:lnTo>
                  <a:pt x="52" y="7"/>
                </a:lnTo>
                <a:lnTo>
                  <a:pt x="44" y="7"/>
                </a:lnTo>
                <a:lnTo>
                  <a:pt x="44" y="7"/>
                </a:lnTo>
                <a:lnTo>
                  <a:pt x="44" y="0"/>
                </a:lnTo>
                <a:lnTo>
                  <a:pt x="44" y="0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7"/>
                </a:lnTo>
                <a:lnTo>
                  <a:pt x="7" y="7"/>
                </a:lnTo>
                <a:lnTo>
                  <a:pt x="7" y="7"/>
                </a:lnTo>
                <a:lnTo>
                  <a:pt x="7" y="15"/>
                </a:lnTo>
                <a:lnTo>
                  <a:pt x="7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7" y="30"/>
                </a:lnTo>
                <a:lnTo>
                  <a:pt x="7" y="30"/>
                </a:lnTo>
                <a:lnTo>
                  <a:pt x="7" y="30"/>
                </a:lnTo>
                <a:lnTo>
                  <a:pt x="7" y="37"/>
                </a:lnTo>
                <a:lnTo>
                  <a:pt x="7" y="37"/>
                </a:lnTo>
                <a:lnTo>
                  <a:pt x="15" y="37"/>
                </a:lnTo>
                <a:lnTo>
                  <a:pt x="15" y="45"/>
                </a:lnTo>
                <a:lnTo>
                  <a:pt x="15" y="45"/>
                </a:lnTo>
                <a:lnTo>
                  <a:pt x="22" y="45"/>
                </a:lnTo>
                <a:lnTo>
                  <a:pt x="22" y="45"/>
                </a:lnTo>
                <a:lnTo>
                  <a:pt x="30" y="45"/>
                </a:lnTo>
                <a:lnTo>
                  <a:pt x="30" y="45"/>
                </a:lnTo>
                <a:lnTo>
                  <a:pt x="30" y="45"/>
                </a:lnTo>
                <a:lnTo>
                  <a:pt x="37" y="45"/>
                </a:lnTo>
                <a:lnTo>
                  <a:pt x="37" y="45"/>
                </a:lnTo>
                <a:lnTo>
                  <a:pt x="44" y="45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52" y="30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lnTo>
                  <a:pt x="52" y="22"/>
                </a:lnTo>
                <a:lnTo>
                  <a:pt x="52" y="15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2" name="Freeform 73">
            <a:extLst>
              <a:ext uri="{FF2B5EF4-FFF2-40B4-BE49-F238E27FC236}">
                <a16:creationId xmlns:a16="http://schemas.microsoft.com/office/drawing/2014/main" xmlns="" id="{00000000-0008-0000-0300-0000C4010000}"/>
              </a:ext>
            </a:extLst>
          </xdr:cNvPr>
          <xdr:cNvSpPr>
            <a:spLocks/>
          </xdr:cNvSpPr>
        </xdr:nvSpPr>
        <xdr:spPr bwMode="auto">
          <a:xfrm>
            <a:off x="3606" y="549"/>
            <a:ext cx="52" cy="45"/>
          </a:xfrm>
          <a:custGeom>
            <a:avLst/>
            <a:gdLst>
              <a:gd name="T0" fmla="*/ 7 w 7"/>
              <a:gd name="T1" fmla="*/ 2 h 6"/>
              <a:gd name="T2" fmla="*/ 7 w 7"/>
              <a:gd name="T3" fmla="*/ 2 h 6"/>
              <a:gd name="T4" fmla="*/ 7 w 7"/>
              <a:gd name="T5" fmla="*/ 2 h 6"/>
              <a:gd name="T6" fmla="*/ 7 w 7"/>
              <a:gd name="T7" fmla="*/ 1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0 h 6"/>
              <a:gd name="T14" fmla="*/ 6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4 w 7"/>
              <a:gd name="T25" fmla="*/ 0 h 6"/>
              <a:gd name="T26" fmla="*/ 3 w 7"/>
              <a:gd name="T27" fmla="*/ 0 h 6"/>
              <a:gd name="T28" fmla="*/ 3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2 w 7"/>
              <a:gd name="T35" fmla="*/ 0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1 h 6"/>
              <a:gd name="T42" fmla="*/ 1 w 7"/>
              <a:gd name="T43" fmla="*/ 2 h 6"/>
              <a:gd name="T44" fmla="*/ 1 w 7"/>
              <a:gd name="T45" fmla="*/ 2 h 6"/>
              <a:gd name="T46" fmla="*/ 0 w 7"/>
              <a:gd name="T47" fmla="*/ 2 h 6"/>
              <a:gd name="T48" fmla="*/ 0 w 7"/>
              <a:gd name="T49" fmla="*/ 3 h 6"/>
              <a:gd name="T50" fmla="*/ 0 w 7"/>
              <a:gd name="T51" fmla="*/ 3 h 6"/>
              <a:gd name="T52" fmla="*/ 1 w 7"/>
              <a:gd name="T53" fmla="*/ 4 h 6"/>
              <a:gd name="T54" fmla="*/ 1 w 7"/>
              <a:gd name="T55" fmla="*/ 4 h 6"/>
              <a:gd name="T56" fmla="*/ 1 w 7"/>
              <a:gd name="T57" fmla="*/ 4 h 6"/>
              <a:gd name="T58" fmla="*/ 1 w 7"/>
              <a:gd name="T59" fmla="*/ 5 h 6"/>
              <a:gd name="T60" fmla="*/ 1 w 7"/>
              <a:gd name="T61" fmla="*/ 5 h 6"/>
              <a:gd name="T62" fmla="*/ 2 w 7"/>
              <a:gd name="T63" fmla="*/ 5 h 6"/>
              <a:gd name="T64" fmla="*/ 2 w 7"/>
              <a:gd name="T65" fmla="*/ 6 h 6"/>
              <a:gd name="T66" fmla="*/ 2 w 7"/>
              <a:gd name="T67" fmla="*/ 6 h 6"/>
              <a:gd name="T68" fmla="*/ 3 w 7"/>
              <a:gd name="T69" fmla="*/ 6 h 6"/>
              <a:gd name="T70" fmla="*/ 3 w 7"/>
              <a:gd name="T71" fmla="*/ 6 h 6"/>
              <a:gd name="T72" fmla="*/ 4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6 w 7"/>
              <a:gd name="T83" fmla="*/ 6 h 6"/>
              <a:gd name="T84" fmla="*/ 6 w 7"/>
              <a:gd name="T85" fmla="*/ 5 h 6"/>
              <a:gd name="T86" fmla="*/ 6 w 7"/>
              <a:gd name="T87" fmla="*/ 5 h 6"/>
              <a:gd name="T88" fmla="*/ 6 w 7"/>
              <a:gd name="T89" fmla="*/ 5 h 6"/>
              <a:gd name="T90" fmla="*/ 7 w 7"/>
              <a:gd name="T91" fmla="*/ 4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3 h 6"/>
              <a:gd name="T98" fmla="*/ 7 w 7"/>
              <a:gd name="T99" fmla="*/ 3 h 6"/>
              <a:gd name="T100" fmla="*/ 7 w 7"/>
              <a:gd name="T101" fmla="*/ 2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2"/>
                </a:moveTo>
                <a:lnTo>
                  <a:pt x="7" y="2"/>
                </a:lnTo>
                <a:lnTo>
                  <a:pt x="7" y="2"/>
                </a:lnTo>
                <a:lnTo>
                  <a:pt x="7" y="1"/>
                </a:lnTo>
                <a:lnTo>
                  <a:pt x="6" y="1"/>
                </a:lnTo>
                <a:lnTo>
                  <a:pt x="6" y="1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1" y="4"/>
                </a:lnTo>
                <a:lnTo>
                  <a:pt x="1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2" y="5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  <a:lnTo>
                  <a:pt x="7" y="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3" name="Freeform 74">
            <a:extLst>
              <a:ext uri="{FF2B5EF4-FFF2-40B4-BE49-F238E27FC236}">
                <a16:creationId xmlns:a16="http://schemas.microsoft.com/office/drawing/2014/main" xmlns="" id="{00000000-0008-0000-0300-0000C5010000}"/>
              </a:ext>
            </a:extLst>
          </xdr:cNvPr>
          <xdr:cNvSpPr>
            <a:spLocks/>
          </xdr:cNvSpPr>
        </xdr:nvSpPr>
        <xdr:spPr bwMode="auto">
          <a:xfrm>
            <a:off x="3991" y="601"/>
            <a:ext cx="52" cy="44"/>
          </a:xfrm>
          <a:custGeom>
            <a:avLst/>
            <a:gdLst>
              <a:gd name="T0" fmla="*/ 52 w 52"/>
              <a:gd name="T1" fmla="*/ 15 h 44"/>
              <a:gd name="T2" fmla="*/ 52 w 52"/>
              <a:gd name="T3" fmla="*/ 15 h 44"/>
              <a:gd name="T4" fmla="*/ 52 w 52"/>
              <a:gd name="T5" fmla="*/ 15 h 44"/>
              <a:gd name="T6" fmla="*/ 52 w 52"/>
              <a:gd name="T7" fmla="*/ 7 h 44"/>
              <a:gd name="T8" fmla="*/ 45 w 52"/>
              <a:gd name="T9" fmla="*/ 7 h 44"/>
              <a:gd name="T10" fmla="*/ 45 w 52"/>
              <a:gd name="T11" fmla="*/ 7 h 44"/>
              <a:gd name="T12" fmla="*/ 45 w 52"/>
              <a:gd name="T13" fmla="*/ 0 h 44"/>
              <a:gd name="T14" fmla="*/ 37 w 52"/>
              <a:gd name="T15" fmla="*/ 0 h 44"/>
              <a:gd name="T16" fmla="*/ 37 w 52"/>
              <a:gd name="T17" fmla="*/ 0 h 44"/>
              <a:gd name="T18" fmla="*/ 37 w 52"/>
              <a:gd name="T19" fmla="*/ 0 h 44"/>
              <a:gd name="T20" fmla="*/ 30 w 52"/>
              <a:gd name="T21" fmla="*/ 0 h 44"/>
              <a:gd name="T22" fmla="*/ 30 w 52"/>
              <a:gd name="T23" fmla="*/ 0 h 44"/>
              <a:gd name="T24" fmla="*/ 23 w 52"/>
              <a:gd name="T25" fmla="*/ 0 h 44"/>
              <a:gd name="T26" fmla="*/ 23 w 52"/>
              <a:gd name="T27" fmla="*/ 0 h 44"/>
              <a:gd name="T28" fmla="*/ 23 w 52"/>
              <a:gd name="T29" fmla="*/ 0 h 44"/>
              <a:gd name="T30" fmla="*/ 15 w 52"/>
              <a:gd name="T31" fmla="*/ 0 h 44"/>
              <a:gd name="T32" fmla="*/ 15 w 52"/>
              <a:gd name="T33" fmla="*/ 0 h 44"/>
              <a:gd name="T34" fmla="*/ 15 w 52"/>
              <a:gd name="T35" fmla="*/ 0 h 44"/>
              <a:gd name="T36" fmla="*/ 8 w 52"/>
              <a:gd name="T37" fmla="*/ 7 h 44"/>
              <a:gd name="T38" fmla="*/ 8 w 52"/>
              <a:gd name="T39" fmla="*/ 7 h 44"/>
              <a:gd name="T40" fmla="*/ 8 w 52"/>
              <a:gd name="T41" fmla="*/ 7 h 44"/>
              <a:gd name="T42" fmla="*/ 8 w 52"/>
              <a:gd name="T43" fmla="*/ 15 h 44"/>
              <a:gd name="T44" fmla="*/ 0 w 52"/>
              <a:gd name="T45" fmla="*/ 15 h 44"/>
              <a:gd name="T46" fmla="*/ 0 w 52"/>
              <a:gd name="T47" fmla="*/ 15 h 44"/>
              <a:gd name="T48" fmla="*/ 0 w 52"/>
              <a:gd name="T49" fmla="*/ 22 h 44"/>
              <a:gd name="T50" fmla="*/ 0 w 52"/>
              <a:gd name="T51" fmla="*/ 22 h 44"/>
              <a:gd name="T52" fmla="*/ 0 w 52"/>
              <a:gd name="T53" fmla="*/ 30 h 44"/>
              <a:gd name="T54" fmla="*/ 8 w 52"/>
              <a:gd name="T55" fmla="*/ 30 h 44"/>
              <a:gd name="T56" fmla="*/ 8 w 52"/>
              <a:gd name="T57" fmla="*/ 30 h 44"/>
              <a:gd name="T58" fmla="*/ 8 w 52"/>
              <a:gd name="T59" fmla="*/ 37 h 44"/>
              <a:gd name="T60" fmla="*/ 8 w 52"/>
              <a:gd name="T61" fmla="*/ 37 h 44"/>
              <a:gd name="T62" fmla="*/ 15 w 52"/>
              <a:gd name="T63" fmla="*/ 37 h 44"/>
              <a:gd name="T64" fmla="*/ 15 w 52"/>
              <a:gd name="T65" fmla="*/ 44 h 44"/>
              <a:gd name="T66" fmla="*/ 15 w 52"/>
              <a:gd name="T67" fmla="*/ 44 h 44"/>
              <a:gd name="T68" fmla="*/ 23 w 52"/>
              <a:gd name="T69" fmla="*/ 44 h 44"/>
              <a:gd name="T70" fmla="*/ 23 w 52"/>
              <a:gd name="T71" fmla="*/ 44 h 44"/>
              <a:gd name="T72" fmla="*/ 23 w 52"/>
              <a:gd name="T73" fmla="*/ 44 h 44"/>
              <a:gd name="T74" fmla="*/ 30 w 52"/>
              <a:gd name="T75" fmla="*/ 44 h 44"/>
              <a:gd name="T76" fmla="*/ 30 w 52"/>
              <a:gd name="T77" fmla="*/ 44 h 44"/>
              <a:gd name="T78" fmla="*/ 37 w 52"/>
              <a:gd name="T79" fmla="*/ 44 h 44"/>
              <a:gd name="T80" fmla="*/ 37 w 52"/>
              <a:gd name="T81" fmla="*/ 44 h 44"/>
              <a:gd name="T82" fmla="*/ 37 w 52"/>
              <a:gd name="T83" fmla="*/ 44 h 44"/>
              <a:gd name="T84" fmla="*/ 45 w 52"/>
              <a:gd name="T85" fmla="*/ 37 h 44"/>
              <a:gd name="T86" fmla="*/ 45 w 52"/>
              <a:gd name="T87" fmla="*/ 37 h 44"/>
              <a:gd name="T88" fmla="*/ 45 w 52"/>
              <a:gd name="T89" fmla="*/ 37 h 44"/>
              <a:gd name="T90" fmla="*/ 52 w 52"/>
              <a:gd name="T91" fmla="*/ 30 h 44"/>
              <a:gd name="T92" fmla="*/ 52 w 52"/>
              <a:gd name="T93" fmla="*/ 30 h 44"/>
              <a:gd name="T94" fmla="*/ 52 w 52"/>
              <a:gd name="T95" fmla="*/ 30 h 44"/>
              <a:gd name="T96" fmla="*/ 52 w 52"/>
              <a:gd name="T97" fmla="*/ 22 h 44"/>
              <a:gd name="T98" fmla="*/ 52 w 52"/>
              <a:gd name="T99" fmla="*/ 22 h 44"/>
              <a:gd name="T100" fmla="*/ 52 w 52"/>
              <a:gd name="T101" fmla="*/ 15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44">
                <a:moveTo>
                  <a:pt x="52" y="15"/>
                </a:moveTo>
                <a:lnTo>
                  <a:pt x="52" y="15"/>
                </a:lnTo>
                <a:lnTo>
                  <a:pt x="52" y="15"/>
                </a:lnTo>
                <a:lnTo>
                  <a:pt x="52" y="7"/>
                </a:lnTo>
                <a:lnTo>
                  <a:pt x="45" y="7"/>
                </a:lnTo>
                <a:lnTo>
                  <a:pt x="45" y="7"/>
                </a:lnTo>
                <a:lnTo>
                  <a:pt x="45" y="0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8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8" y="30"/>
                </a:lnTo>
                <a:lnTo>
                  <a:pt x="8" y="30"/>
                </a:lnTo>
                <a:lnTo>
                  <a:pt x="8" y="37"/>
                </a:lnTo>
                <a:lnTo>
                  <a:pt x="8" y="37"/>
                </a:lnTo>
                <a:lnTo>
                  <a:pt x="15" y="37"/>
                </a:lnTo>
                <a:lnTo>
                  <a:pt x="15" y="44"/>
                </a:lnTo>
                <a:lnTo>
                  <a:pt x="15" y="44"/>
                </a:lnTo>
                <a:lnTo>
                  <a:pt x="23" y="44"/>
                </a:lnTo>
                <a:lnTo>
                  <a:pt x="23" y="44"/>
                </a:lnTo>
                <a:lnTo>
                  <a:pt x="23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52" y="30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lnTo>
                  <a:pt x="52" y="22"/>
                </a:lnTo>
                <a:lnTo>
                  <a:pt x="52" y="15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4" name="Freeform 75">
            <a:extLst>
              <a:ext uri="{FF2B5EF4-FFF2-40B4-BE49-F238E27FC236}">
                <a16:creationId xmlns:a16="http://schemas.microsoft.com/office/drawing/2014/main" xmlns="" id="{00000000-0008-0000-0300-0000C6010000}"/>
              </a:ext>
            </a:extLst>
          </xdr:cNvPr>
          <xdr:cNvSpPr>
            <a:spLocks/>
          </xdr:cNvSpPr>
        </xdr:nvSpPr>
        <xdr:spPr bwMode="auto">
          <a:xfrm>
            <a:off x="3991" y="601"/>
            <a:ext cx="52" cy="44"/>
          </a:xfrm>
          <a:custGeom>
            <a:avLst/>
            <a:gdLst>
              <a:gd name="T0" fmla="*/ 7 w 7"/>
              <a:gd name="T1" fmla="*/ 2 h 6"/>
              <a:gd name="T2" fmla="*/ 7 w 7"/>
              <a:gd name="T3" fmla="*/ 2 h 6"/>
              <a:gd name="T4" fmla="*/ 7 w 7"/>
              <a:gd name="T5" fmla="*/ 2 h 6"/>
              <a:gd name="T6" fmla="*/ 7 w 7"/>
              <a:gd name="T7" fmla="*/ 1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0 h 6"/>
              <a:gd name="T14" fmla="*/ 5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3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2 w 7"/>
              <a:gd name="T35" fmla="*/ 0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1 h 6"/>
              <a:gd name="T42" fmla="*/ 1 w 7"/>
              <a:gd name="T43" fmla="*/ 2 h 6"/>
              <a:gd name="T44" fmla="*/ 0 w 7"/>
              <a:gd name="T45" fmla="*/ 2 h 6"/>
              <a:gd name="T46" fmla="*/ 0 w 7"/>
              <a:gd name="T47" fmla="*/ 2 h 6"/>
              <a:gd name="T48" fmla="*/ 0 w 7"/>
              <a:gd name="T49" fmla="*/ 3 h 6"/>
              <a:gd name="T50" fmla="*/ 0 w 7"/>
              <a:gd name="T51" fmla="*/ 3 h 6"/>
              <a:gd name="T52" fmla="*/ 0 w 7"/>
              <a:gd name="T53" fmla="*/ 4 h 6"/>
              <a:gd name="T54" fmla="*/ 1 w 7"/>
              <a:gd name="T55" fmla="*/ 4 h 6"/>
              <a:gd name="T56" fmla="*/ 1 w 7"/>
              <a:gd name="T57" fmla="*/ 4 h 6"/>
              <a:gd name="T58" fmla="*/ 1 w 7"/>
              <a:gd name="T59" fmla="*/ 5 h 6"/>
              <a:gd name="T60" fmla="*/ 1 w 7"/>
              <a:gd name="T61" fmla="*/ 5 h 6"/>
              <a:gd name="T62" fmla="*/ 2 w 7"/>
              <a:gd name="T63" fmla="*/ 5 h 6"/>
              <a:gd name="T64" fmla="*/ 2 w 7"/>
              <a:gd name="T65" fmla="*/ 6 h 6"/>
              <a:gd name="T66" fmla="*/ 2 w 7"/>
              <a:gd name="T67" fmla="*/ 6 h 6"/>
              <a:gd name="T68" fmla="*/ 3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6 w 7"/>
              <a:gd name="T85" fmla="*/ 5 h 6"/>
              <a:gd name="T86" fmla="*/ 6 w 7"/>
              <a:gd name="T87" fmla="*/ 5 h 6"/>
              <a:gd name="T88" fmla="*/ 6 w 7"/>
              <a:gd name="T89" fmla="*/ 5 h 6"/>
              <a:gd name="T90" fmla="*/ 7 w 7"/>
              <a:gd name="T91" fmla="*/ 4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3 h 6"/>
              <a:gd name="T98" fmla="*/ 7 w 7"/>
              <a:gd name="T99" fmla="*/ 3 h 6"/>
              <a:gd name="T100" fmla="*/ 7 w 7"/>
              <a:gd name="T101" fmla="*/ 2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2"/>
                </a:moveTo>
                <a:lnTo>
                  <a:pt x="7" y="2"/>
                </a:lnTo>
                <a:lnTo>
                  <a:pt x="7" y="2"/>
                </a:lnTo>
                <a:lnTo>
                  <a:pt x="7" y="1"/>
                </a:lnTo>
                <a:lnTo>
                  <a:pt x="6" y="1"/>
                </a:lnTo>
                <a:lnTo>
                  <a:pt x="6" y="1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1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2" y="5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  <a:lnTo>
                  <a:pt x="7" y="2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5" name="Freeform 76">
            <a:extLst>
              <a:ext uri="{FF2B5EF4-FFF2-40B4-BE49-F238E27FC236}">
                <a16:creationId xmlns:a16="http://schemas.microsoft.com/office/drawing/2014/main" xmlns="" id="{00000000-0008-0000-0300-0000C7010000}"/>
              </a:ext>
            </a:extLst>
          </xdr:cNvPr>
          <xdr:cNvSpPr>
            <a:spLocks/>
          </xdr:cNvSpPr>
        </xdr:nvSpPr>
        <xdr:spPr bwMode="auto">
          <a:xfrm>
            <a:off x="4414" y="772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52 w 52"/>
              <a:gd name="T5" fmla="*/ 14 h 52"/>
              <a:gd name="T6" fmla="*/ 52 w 52"/>
              <a:gd name="T7" fmla="*/ 14 h 52"/>
              <a:gd name="T8" fmla="*/ 44 w 52"/>
              <a:gd name="T9" fmla="*/ 7 h 52"/>
              <a:gd name="T10" fmla="*/ 44 w 52"/>
              <a:gd name="T11" fmla="*/ 7 h 52"/>
              <a:gd name="T12" fmla="*/ 44 w 52"/>
              <a:gd name="T13" fmla="*/ 7 h 52"/>
              <a:gd name="T14" fmla="*/ 37 w 52"/>
              <a:gd name="T15" fmla="*/ 7 h 52"/>
              <a:gd name="T16" fmla="*/ 37 w 52"/>
              <a:gd name="T17" fmla="*/ 0 h 52"/>
              <a:gd name="T18" fmla="*/ 37 w 52"/>
              <a:gd name="T19" fmla="*/ 0 h 52"/>
              <a:gd name="T20" fmla="*/ 29 w 52"/>
              <a:gd name="T21" fmla="*/ 0 h 52"/>
              <a:gd name="T22" fmla="*/ 29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22 w 52"/>
              <a:gd name="T29" fmla="*/ 0 h 52"/>
              <a:gd name="T30" fmla="*/ 15 w 52"/>
              <a:gd name="T31" fmla="*/ 0 h 52"/>
              <a:gd name="T32" fmla="*/ 15 w 52"/>
              <a:gd name="T33" fmla="*/ 7 h 52"/>
              <a:gd name="T34" fmla="*/ 15 w 52"/>
              <a:gd name="T35" fmla="*/ 7 h 52"/>
              <a:gd name="T36" fmla="*/ 7 w 52"/>
              <a:gd name="T37" fmla="*/ 7 h 52"/>
              <a:gd name="T38" fmla="*/ 7 w 52"/>
              <a:gd name="T39" fmla="*/ 7 h 52"/>
              <a:gd name="T40" fmla="*/ 7 w 52"/>
              <a:gd name="T41" fmla="*/ 14 h 52"/>
              <a:gd name="T42" fmla="*/ 7 w 52"/>
              <a:gd name="T43" fmla="*/ 14 h 52"/>
              <a:gd name="T44" fmla="*/ 0 w 52"/>
              <a:gd name="T45" fmla="*/ 22 h 52"/>
              <a:gd name="T46" fmla="*/ 0 w 52"/>
              <a:gd name="T47" fmla="*/ 22 h 52"/>
              <a:gd name="T48" fmla="*/ 0 w 52"/>
              <a:gd name="T49" fmla="*/ 22 h 52"/>
              <a:gd name="T50" fmla="*/ 0 w 52"/>
              <a:gd name="T51" fmla="*/ 29 h 52"/>
              <a:gd name="T52" fmla="*/ 0 w 52"/>
              <a:gd name="T53" fmla="*/ 29 h 52"/>
              <a:gd name="T54" fmla="*/ 7 w 52"/>
              <a:gd name="T55" fmla="*/ 37 h 52"/>
              <a:gd name="T56" fmla="*/ 7 w 52"/>
              <a:gd name="T57" fmla="*/ 37 h 52"/>
              <a:gd name="T58" fmla="*/ 7 w 52"/>
              <a:gd name="T59" fmla="*/ 37 h 52"/>
              <a:gd name="T60" fmla="*/ 7 w 52"/>
              <a:gd name="T61" fmla="*/ 44 h 52"/>
              <a:gd name="T62" fmla="*/ 15 w 52"/>
              <a:gd name="T63" fmla="*/ 44 h 52"/>
              <a:gd name="T64" fmla="*/ 15 w 52"/>
              <a:gd name="T65" fmla="*/ 44 h 52"/>
              <a:gd name="T66" fmla="*/ 15 w 52"/>
              <a:gd name="T67" fmla="*/ 44 h 52"/>
              <a:gd name="T68" fmla="*/ 22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29 w 52"/>
              <a:gd name="T75" fmla="*/ 52 h 52"/>
              <a:gd name="T76" fmla="*/ 29 w 52"/>
              <a:gd name="T77" fmla="*/ 52 h 52"/>
              <a:gd name="T78" fmla="*/ 37 w 52"/>
              <a:gd name="T79" fmla="*/ 52 h 52"/>
              <a:gd name="T80" fmla="*/ 37 w 52"/>
              <a:gd name="T81" fmla="*/ 44 h 52"/>
              <a:gd name="T82" fmla="*/ 37 w 52"/>
              <a:gd name="T83" fmla="*/ 44 h 52"/>
              <a:gd name="T84" fmla="*/ 44 w 52"/>
              <a:gd name="T85" fmla="*/ 44 h 52"/>
              <a:gd name="T86" fmla="*/ 44 w 52"/>
              <a:gd name="T87" fmla="*/ 44 h 52"/>
              <a:gd name="T88" fmla="*/ 44 w 52"/>
              <a:gd name="T89" fmla="*/ 37 h 52"/>
              <a:gd name="T90" fmla="*/ 52 w 52"/>
              <a:gd name="T91" fmla="*/ 37 h 52"/>
              <a:gd name="T92" fmla="*/ 52 w 52"/>
              <a:gd name="T93" fmla="*/ 37 h 52"/>
              <a:gd name="T94" fmla="*/ 52 w 52"/>
              <a:gd name="T95" fmla="*/ 29 h 52"/>
              <a:gd name="T96" fmla="*/ 52 w 52"/>
              <a:gd name="T97" fmla="*/ 29 h 52"/>
              <a:gd name="T98" fmla="*/ 52 w 52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52" y="14"/>
                </a:lnTo>
                <a:lnTo>
                  <a:pt x="52" y="14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7"/>
                </a:lnTo>
                <a:lnTo>
                  <a:pt x="15" y="7"/>
                </a:lnTo>
                <a:lnTo>
                  <a:pt x="7" y="7"/>
                </a:lnTo>
                <a:lnTo>
                  <a:pt x="7" y="7"/>
                </a:lnTo>
                <a:lnTo>
                  <a:pt x="7" y="14"/>
                </a:lnTo>
                <a:lnTo>
                  <a:pt x="7" y="14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7" y="37"/>
                </a:lnTo>
                <a:lnTo>
                  <a:pt x="7" y="37"/>
                </a:lnTo>
                <a:lnTo>
                  <a:pt x="7" y="37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29" y="52"/>
                </a:lnTo>
                <a:lnTo>
                  <a:pt x="29" y="52"/>
                </a:lnTo>
                <a:lnTo>
                  <a:pt x="37" y="52"/>
                </a:lnTo>
                <a:lnTo>
                  <a:pt x="37" y="44"/>
                </a:lnTo>
                <a:lnTo>
                  <a:pt x="37" y="44"/>
                </a:lnTo>
                <a:lnTo>
                  <a:pt x="44" y="44"/>
                </a:lnTo>
                <a:lnTo>
                  <a:pt x="44" y="44"/>
                </a:lnTo>
                <a:lnTo>
                  <a:pt x="44" y="37"/>
                </a:lnTo>
                <a:lnTo>
                  <a:pt x="52" y="37"/>
                </a:lnTo>
                <a:lnTo>
                  <a:pt x="52" y="37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6" name="Freeform 77">
            <a:extLst>
              <a:ext uri="{FF2B5EF4-FFF2-40B4-BE49-F238E27FC236}">
                <a16:creationId xmlns:a16="http://schemas.microsoft.com/office/drawing/2014/main" xmlns="" id="{00000000-0008-0000-0300-0000C8010000}"/>
              </a:ext>
            </a:extLst>
          </xdr:cNvPr>
          <xdr:cNvSpPr>
            <a:spLocks/>
          </xdr:cNvSpPr>
        </xdr:nvSpPr>
        <xdr:spPr bwMode="auto">
          <a:xfrm>
            <a:off x="4414" y="772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7 w 7"/>
              <a:gd name="T7" fmla="*/ 2 h 7"/>
              <a:gd name="T8" fmla="*/ 6 w 7"/>
              <a:gd name="T9" fmla="*/ 1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0 h 7"/>
              <a:gd name="T18" fmla="*/ 5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3 w 7"/>
              <a:gd name="T29" fmla="*/ 0 h 7"/>
              <a:gd name="T30" fmla="*/ 2 w 7"/>
              <a:gd name="T31" fmla="*/ 0 h 7"/>
              <a:gd name="T32" fmla="*/ 2 w 7"/>
              <a:gd name="T33" fmla="*/ 1 h 7"/>
              <a:gd name="T34" fmla="*/ 2 w 7"/>
              <a:gd name="T35" fmla="*/ 1 h 7"/>
              <a:gd name="T36" fmla="*/ 1 w 7"/>
              <a:gd name="T37" fmla="*/ 1 h 7"/>
              <a:gd name="T38" fmla="*/ 1 w 7"/>
              <a:gd name="T39" fmla="*/ 1 h 7"/>
              <a:gd name="T40" fmla="*/ 1 w 7"/>
              <a:gd name="T41" fmla="*/ 2 h 7"/>
              <a:gd name="T42" fmla="*/ 1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3 h 7"/>
              <a:gd name="T50" fmla="*/ 0 w 7"/>
              <a:gd name="T51" fmla="*/ 4 h 7"/>
              <a:gd name="T52" fmla="*/ 0 w 7"/>
              <a:gd name="T53" fmla="*/ 4 h 7"/>
              <a:gd name="T54" fmla="*/ 1 w 7"/>
              <a:gd name="T55" fmla="*/ 5 h 7"/>
              <a:gd name="T56" fmla="*/ 1 w 7"/>
              <a:gd name="T57" fmla="*/ 5 h 7"/>
              <a:gd name="T58" fmla="*/ 1 w 7"/>
              <a:gd name="T59" fmla="*/ 5 h 7"/>
              <a:gd name="T60" fmla="*/ 1 w 7"/>
              <a:gd name="T61" fmla="*/ 6 h 7"/>
              <a:gd name="T62" fmla="*/ 2 w 7"/>
              <a:gd name="T63" fmla="*/ 6 h 7"/>
              <a:gd name="T64" fmla="*/ 2 w 7"/>
              <a:gd name="T65" fmla="*/ 6 h 7"/>
              <a:gd name="T66" fmla="*/ 2 w 7"/>
              <a:gd name="T67" fmla="*/ 6 h 7"/>
              <a:gd name="T68" fmla="*/ 3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6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5 h 7"/>
              <a:gd name="T90" fmla="*/ 7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3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7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7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7" name="Freeform 78">
            <a:extLst>
              <a:ext uri="{FF2B5EF4-FFF2-40B4-BE49-F238E27FC236}">
                <a16:creationId xmlns:a16="http://schemas.microsoft.com/office/drawing/2014/main" xmlns="" id="{00000000-0008-0000-0300-0000C9010000}"/>
              </a:ext>
            </a:extLst>
          </xdr:cNvPr>
          <xdr:cNvSpPr>
            <a:spLocks/>
          </xdr:cNvSpPr>
        </xdr:nvSpPr>
        <xdr:spPr bwMode="auto">
          <a:xfrm>
            <a:off x="4725" y="1046"/>
            <a:ext cx="44" cy="45"/>
          </a:xfrm>
          <a:custGeom>
            <a:avLst/>
            <a:gdLst>
              <a:gd name="T0" fmla="*/ 44 w 44"/>
              <a:gd name="T1" fmla="*/ 22 h 45"/>
              <a:gd name="T2" fmla="*/ 44 w 44"/>
              <a:gd name="T3" fmla="*/ 15 h 45"/>
              <a:gd name="T4" fmla="*/ 44 w 44"/>
              <a:gd name="T5" fmla="*/ 15 h 45"/>
              <a:gd name="T6" fmla="*/ 44 w 44"/>
              <a:gd name="T7" fmla="*/ 8 h 45"/>
              <a:gd name="T8" fmla="*/ 44 w 44"/>
              <a:gd name="T9" fmla="*/ 8 h 45"/>
              <a:gd name="T10" fmla="*/ 37 w 44"/>
              <a:gd name="T11" fmla="*/ 8 h 45"/>
              <a:gd name="T12" fmla="*/ 37 w 44"/>
              <a:gd name="T13" fmla="*/ 0 h 45"/>
              <a:gd name="T14" fmla="*/ 37 w 44"/>
              <a:gd name="T15" fmla="*/ 0 h 45"/>
              <a:gd name="T16" fmla="*/ 30 w 44"/>
              <a:gd name="T17" fmla="*/ 0 h 45"/>
              <a:gd name="T18" fmla="*/ 30 w 44"/>
              <a:gd name="T19" fmla="*/ 0 h 45"/>
              <a:gd name="T20" fmla="*/ 22 w 44"/>
              <a:gd name="T21" fmla="*/ 0 h 45"/>
              <a:gd name="T22" fmla="*/ 22 w 44"/>
              <a:gd name="T23" fmla="*/ 0 h 45"/>
              <a:gd name="T24" fmla="*/ 22 w 44"/>
              <a:gd name="T25" fmla="*/ 0 h 45"/>
              <a:gd name="T26" fmla="*/ 15 w 44"/>
              <a:gd name="T27" fmla="*/ 0 h 45"/>
              <a:gd name="T28" fmla="*/ 15 w 44"/>
              <a:gd name="T29" fmla="*/ 0 h 45"/>
              <a:gd name="T30" fmla="*/ 7 w 44"/>
              <a:gd name="T31" fmla="*/ 0 h 45"/>
              <a:gd name="T32" fmla="*/ 7 w 44"/>
              <a:gd name="T33" fmla="*/ 0 h 45"/>
              <a:gd name="T34" fmla="*/ 7 w 44"/>
              <a:gd name="T35" fmla="*/ 0 h 45"/>
              <a:gd name="T36" fmla="*/ 0 w 44"/>
              <a:gd name="T37" fmla="*/ 8 h 45"/>
              <a:gd name="T38" fmla="*/ 0 w 44"/>
              <a:gd name="T39" fmla="*/ 8 h 45"/>
              <a:gd name="T40" fmla="*/ 0 w 44"/>
              <a:gd name="T41" fmla="*/ 8 h 45"/>
              <a:gd name="T42" fmla="*/ 0 w 44"/>
              <a:gd name="T43" fmla="*/ 15 h 45"/>
              <a:gd name="T44" fmla="*/ 0 w 44"/>
              <a:gd name="T45" fmla="*/ 15 h 45"/>
              <a:gd name="T46" fmla="*/ 0 w 44"/>
              <a:gd name="T47" fmla="*/ 22 h 45"/>
              <a:gd name="T48" fmla="*/ 0 w 44"/>
              <a:gd name="T49" fmla="*/ 22 h 45"/>
              <a:gd name="T50" fmla="*/ 0 w 44"/>
              <a:gd name="T51" fmla="*/ 22 h 45"/>
              <a:gd name="T52" fmla="*/ 0 w 44"/>
              <a:gd name="T53" fmla="*/ 30 h 45"/>
              <a:gd name="T54" fmla="*/ 0 w 44"/>
              <a:gd name="T55" fmla="*/ 30 h 45"/>
              <a:gd name="T56" fmla="*/ 0 w 44"/>
              <a:gd name="T57" fmla="*/ 37 h 45"/>
              <a:gd name="T58" fmla="*/ 0 w 44"/>
              <a:gd name="T59" fmla="*/ 37 h 45"/>
              <a:gd name="T60" fmla="*/ 0 w 44"/>
              <a:gd name="T61" fmla="*/ 37 h 45"/>
              <a:gd name="T62" fmla="*/ 7 w 44"/>
              <a:gd name="T63" fmla="*/ 45 h 45"/>
              <a:gd name="T64" fmla="*/ 7 w 44"/>
              <a:gd name="T65" fmla="*/ 45 h 45"/>
              <a:gd name="T66" fmla="*/ 7 w 44"/>
              <a:gd name="T67" fmla="*/ 45 h 45"/>
              <a:gd name="T68" fmla="*/ 15 w 44"/>
              <a:gd name="T69" fmla="*/ 45 h 45"/>
              <a:gd name="T70" fmla="*/ 15 w 44"/>
              <a:gd name="T71" fmla="*/ 45 h 45"/>
              <a:gd name="T72" fmla="*/ 22 w 44"/>
              <a:gd name="T73" fmla="*/ 45 h 45"/>
              <a:gd name="T74" fmla="*/ 22 w 44"/>
              <a:gd name="T75" fmla="*/ 45 h 45"/>
              <a:gd name="T76" fmla="*/ 22 w 44"/>
              <a:gd name="T77" fmla="*/ 45 h 45"/>
              <a:gd name="T78" fmla="*/ 30 w 44"/>
              <a:gd name="T79" fmla="*/ 45 h 45"/>
              <a:gd name="T80" fmla="*/ 30 w 44"/>
              <a:gd name="T81" fmla="*/ 45 h 45"/>
              <a:gd name="T82" fmla="*/ 37 w 44"/>
              <a:gd name="T83" fmla="*/ 45 h 45"/>
              <a:gd name="T84" fmla="*/ 37 w 44"/>
              <a:gd name="T85" fmla="*/ 45 h 45"/>
              <a:gd name="T86" fmla="*/ 37 w 44"/>
              <a:gd name="T87" fmla="*/ 37 h 45"/>
              <a:gd name="T88" fmla="*/ 44 w 44"/>
              <a:gd name="T89" fmla="*/ 37 h 45"/>
              <a:gd name="T90" fmla="*/ 44 w 44"/>
              <a:gd name="T91" fmla="*/ 37 h 45"/>
              <a:gd name="T92" fmla="*/ 44 w 44"/>
              <a:gd name="T93" fmla="*/ 30 h 45"/>
              <a:gd name="T94" fmla="*/ 44 w 44"/>
              <a:gd name="T95" fmla="*/ 30 h 45"/>
              <a:gd name="T96" fmla="*/ 44 w 44"/>
              <a:gd name="T97" fmla="*/ 22 h 45"/>
              <a:gd name="T98" fmla="*/ 44 w 44"/>
              <a:gd name="T99" fmla="*/ 22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5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8"/>
                </a:lnTo>
                <a:lnTo>
                  <a:pt x="44" y="8"/>
                </a:lnTo>
                <a:lnTo>
                  <a:pt x="37" y="8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0"/>
                </a:lnTo>
                <a:lnTo>
                  <a:pt x="7" y="0"/>
                </a:lnTo>
                <a:lnTo>
                  <a:pt x="0" y="8"/>
                </a:lnTo>
                <a:lnTo>
                  <a:pt x="0" y="8"/>
                </a:lnTo>
                <a:lnTo>
                  <a:pt x="0" y="8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7" y="45"/>
                </a:lnTo>
                <a:lnTo>
                  <a:pt x="7" y="45"/>
                </a:lnTo>
                <a:lnTo>
                  <a:pt x="7" y="45"/>
                </a:lnTo>
                <a:lnTo>
                  <a:pt x="15" y="45"/>
                </a:lnTo>
                <a:lnTo>
                  <a:pt x="15" y="45"/>
                </a:lnTo>
                <a:lnTo>
                  <a:pt x="22" y="45"/>
                </a:lnTo>
                <a:lnTo>
                  <a:pt x="22" y="45"/>
                </a:lnTo>
                <a:lnTo>
                  <a:pt x="22" y="45"/>
                </a:lnTo>
                <a:lnTo>
                  <a:pt x="30" y="45"/>
                </a:lnTo>
                <a:lnTo>
                  <a:pt x="30" y="45"/>
                </a:lnTo>
                <a:lnTo>
                  <a:pt x="37" y="45"/>
                </a:lnTo>
                <a:lnTo>
                  <a:pt x="37" y="45"/>
                </a:lnTo>
                <a:lnTo>
                  <a:pt x="37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8" name="Freeform 79">
            <a:extLst>
              <a:ext uri="{FF2B5EF4-FFF2-40B4-BE49-F238E27FC236}">
                <a16:creationId xmlns:a16="http://schemas.microsoft.com/office/drawing/2014/main" xmlns="" id="{00000000-0008-0000-0300-0000CA010000}"/>
              </a:ext>
            </a:extLst>
          </xdr:cNvPr>
          <xdr:cNvSpPr>
            <a:spLocks/>
          </xdr:cNvSpPr>
        </xdr:nvSpPr>
        <xdr:spPr bwMode="auto">
          <a:xfrm>
            <a:off x="4725" y="1046"/>
            <a:ext cx="44" cy="45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5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3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1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0 w 6"/>
              <a:gd name="T37" fmla="*/ 1 h 6"/>
              <a:gd name="T38" fmla="*/ 0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0 w 6"/>
              <a:gd name="T61" fmla="*/ 5 h 6"/>
              <a:gd name="T62" fmla="*/ 1 w 6"/>
              <a:gd name="T63" fmla="*/ 6 h 6"/>
              <a:gd name="T64" fmla="*/ 1 w 6"/>
              <a:gd name="T65" fmla="*/ 6 h 6"/>
              <a:gd name="T66" fmla="*/ 1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3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6 h 6"/>
              <a:gd name="T86" fmla="*/ 5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0"/>
                </a:lnTo>
                <a:lnTo>
                  <a:pt x="0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59" name="Freeform 80">
            <a:extLst>
              <a:ext uri="{FF2B5EF4-FFF2-40B4-BE49-F238E27FC236}">
                <a16:creationId xmlns:a16="http://schemas.microsoft.com/office/drawing/2014/main" xmlns="" id="{00000000-0008-0000-0300-0000CB010000}"/>
              </a:ext>
            </a:extLst>
          </xdr:cNvPr>
          <xdr:cNvSpPr>
            <a:spLocks/>
          </xdr:cNvSpPr>
        </xdr:nvSpPr>
        <xdr:spPr bwMode="auto">
          <a:xfrm>
            <a:off x="4955" y="1387"/>
            <a:ext cx="44" cy="52"/>
          </a:xfrm>
          <a:custGeom>
            <a:avLst/>
            <a:gdLst>
              <a:gd name="T0" fmla="*/ 44 w 44"/>
              <a:gd name="T1" fmla="*/ 23 h 52"/>
              <a:gd name="T2" fmla="*/ 44 w 44"/>
              <a:gd name="T3" fmla="*/ 23 h 52"/>
              <a:gd name="T4" fmla="*/ 44 w 44"/>
              <a:gd name="T5" fmla="*/ 15 h 52"/>
              <a:gd name="T6" fmla="*/ 44 w 44"/>
              <a:gd name="T7" fmla="*/ 15 h 52"/>
              <a:gd name="T8" fmla="*/ 44 w 44"/>
              <a:gd name="T9" fmla="*/ 8 h 52"/>
              <a:gd name="T10" fmla="*/ 37 w 44"/>
              <a:gd name="T11" fmla="*/ 8 h 52"/>
              <a:gd name="T12" fmla="*/ 37 w 44"/>
              <a:gd name="T13" fmla="*/ 8 h 52"/>
              <a:gd name="T14" fmla="*/ 37 w 44"/>
              <a:gd name="T15" fmla="*/ 8 h 52"/>
              <a:gd name="T16" fmla="*/ 29 w 44"/>
              <a:gd name="T17" fmla="*/ 0 h 52"/>
              <a:gd name="T18" fmla="*/ 29 w 44"/>
              <a:gd name="T19" fmla="*/ 0 h 52"/>
              <a:gd name="T20" fmla="*/ 29 w 44"/>
              <a:gd name="T21" fmla="*/ 0 h 52"/>
              <a:gd name="T22" fmla="*/ 22 w 44"/>
              <a:gd name="T23" fmla="*/ 0 h 52"/>
              <a:gd name="T24" fmla="*/ 22 w 44"/>
              <a:gd name="T25" fmla="*/ 0 h 52"/>
              <a:gd name="T26" fmla="*/ 15 w 44"/>
              <a:gd name="T27" fmla="*/ 0 h 52"/>
              <a:gd name="T28" fmla="*/ 15 w 44"/>
              <a:gd name="T29" fmla="*/ 0 h 52"/>
              <a:gd name="T30" fmla="*/ 15 w 44"/>
              <a:gd name="T31" fmla="*/ 0 h 52"/>
              <a:gd name="T32" fmla="*/ 7 w 44"/>
              <a:gd name="T33" fmla="*/ 8 h 52"/>
              <a:gd name="T34" fmla="*/ 7 w 44"/>
              <a:gd name="T35" fmla="*/ 8 h 52"/>
              <a:gd name="T36" fmla="*/ 7 w 44"/>
              <a:gd name="T37" fmla="*/ 8 h 52"/>
              <a:gd name="T38" fmla="*/ 0 w 44"/>
              <a:gd name="T39" fmla="*/ 8 h 52"/>
              <a:gd name="T40" fmla="*/ 0 w 44"/>
              <a:gd name="T41" fmla="*/ 15 h 52"/>
              <a:gd name="T42" fmla="*/ 0 w 44"/>
              <a:gd name="T43" fmla="*/ 15 h 52"/>
              <a:gd name="T44" fmla="*/ 0 w 44"/>
              <a:gd name="T45" fmla="*/ 23 h 52"/>
              <a:gd name="T46" fmla="*/ 0 w 44"/>
              <a:gd name="T47" fmla="*/ 23 h 52"/>
              <a:gd name="T48" fmla="*/ 0 w 44"/>
              <a:gd name="T49" fmla="*/ 23 h 52"/>
              <a:gd name="T50" fmla="*/ 0 w 44"/>
              <a:gd name="T51" fmla="*/ 30 h 52"/>
              <a:gd name="T52" fmla="*/ 0 w 44"/>
              <a:gd name="T53" fmla="*/ 30 h 52"/>
              <a:gd name="T54" fmla="*/ 0 w 44"/>
              <a:gd name="T55" fmla="*/ 37 h 52"/>
              <a:gd name="T56" fmla="*/ 0 w 44"/>
              <a:gd name="T57" fmla="*/ 37 h 52"/>
              <a:gd name="T58" fmla="*/ 0 w 44"/>
              <a:gd name="T59" fmla="*/ 37 h 52"/>
              <a:gd name="T60" fmla="*/ 7 w 44"/>
              <a:gd name="T61" fmla="*/ 45 h 52"/>
              <a:gd name="T62" fmla="*/ 7 w 44"/>
              <a:gd name="T63" fmla="*/ 45 h 52"/>
              <a:gd name="T64" fmla="*/ 7 w 44"/>
              <a:gd name="T65" fmla="*/ 45 h 52"/>
              <a:gd name="T66" fmla="*/ 15 w 44"/>
              <a:gd name="T67" fmla="*/ 45 h 52"/>
              <a:gd name="T68" fmla="*/ 15 w 44"/>
              <a:gd name="T69" fmla="*/ 52 h 52"/>
              <a:gd name="T70" fmla="*/ 15 w 44"/>
              <a:gd name="T71" fmla="*/ 52 h 52"/>
              <a:gd name="T72" fmla="*/ 22 w 44"/>
              <a:gd name="T73" fmla="*/ 52 h 52"/>
              <a:gd name="T74" fmla="*/ 22 w 44"/>
              <a:gd name="T75" fmla="*/ 52 h 52"/>
              <a:gd name="T76" fmla="*/ 29 w 44"/>
              <a:gd name="T77" fmla="*/ 52 h 52"/>
              <a:gd name="T78" fmla="*/ 29 w 44"/>
              <a:gd name="T79" fmla="*/ 52 h 52"/>
              <a:gd name="T80" fmla="*/ 29 w 44"/>
              <a:gd name="T81" fmla="*/ 45 h 52"/>
              <a:gd name="T82" fmla="*/ 37 w 44"/>
              <a:gd name="T83" fmla="*/ 45 h 52"/>
              <a:gd name="T84" fmla="*/ 37 w 44"/>
              <a:gd name="T85" fmla="*/ 45 h 52"/>
              <a:gd name="T86" fmla="*/ 37 w 44"/>
              <a:gd name="T87" fmla="*/ 45 h 52"/>
              <a:gd name="T88" fmla="*/ 44 w 44"/>
              <a:gd name="T89" fmla="*/ 37 h 52"/>
              <a:gd name="T90" fmla="*/ 44 w 44"/>
              <a:gd name="T91" fmla="*/ 37 h 52"/>
              <a:gd name="T92" fmla="*/ 44 w 44"/>
              <a:gd name="T93" fmla="*/ 37 h 52"/>
              <a:gd name="T94" fmla="*/ 44 w 44"/>
              <a:gd name="T95" fmla="*/ 30 h 52"/>
              <a:gd name="T96" fmla="*/ 44 w 44"/>
              <a:gd name="T97" fmla="*/ 30 h 52"/>
              <a:gd name="T98" fmla="*/ 44 w 44"/>
              <a:gd name="T99" fmla="*/ 23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52">
                <a:moveTo>
                  <a:pt x="44" y="23"/>
                </a:moveTo>
                <a:lnTo>
                  <a:pt x="44" y="23"/>
                </a:lnTo>
                <a:lnTo>
                  <a:pt x="44" y="15"/>
                </a:lnTo>
                <a:lnTo>
                  <a:pt x="44" y="15"/>
                </a:lnTo>
                <a:lnTo>
                  <a:pt x="44" y="8"/>
                </a:lnTo>
                <a:lnTo>
                  <a:pt x="37" y="8"/>
                </a:lnTo>
                <a:lnTo>
                  <a:pt x="37" y="8"/>
                </a:lnTo>
                <a:lnTo>
                  <a:pt x="37" y="8"/>
                </a:lnTo>
                <a:lnTo>
                  <a:pt x="29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8"/>
                </a:lnTo>
                <a:lnTo>
                  <a:pt x="7" y="8"/>
                </a:lnTo>
                <a:lnTo>
                  <a:pt x="7" y="8"/>
                </a:lnTo>
                <a:lnTo>
                  <a:pt x="0" y="8"/>
                </a:lnTo>
                <a:lnTo>
                  <a:pt x="0" y="15"/>
                </a:lnTo>
                <a:lnTo>
                  <a:pt x="0" y="15"/>
                </a:lnTo>
                <a:lnTo>
                  <a:pt x="0" y="23"/>
                </a:lnTo>
                <a:lnTo>
                  <a:pt x="0" y="23"/>
                </a:lnTo>
                <a:lnTo>
                  <a:pt x="0" y="23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7" y="45"/>
                </a:lnTo>
                <a:lnTo>
                  <a:pt x="7" y="45"/>
                </a:lnTo>
                <a:lnTo>
                  <a:pt x="7" y="45"/>
                </a:lnTo>
                <a:lnTo>
                  <a:pt x="15" y="45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29" y="52"/>
                </a:lnTo>
                <a:lnTo>
                  <a:pt x="29" y="52"/>
                </a:lnTo>
                <a:lnTo>
                  <a:pt x="29" y="45"/>
                </a:lnTo>
                <a:lnTo>
                  <a:pt x="37" y="45"/>
                </a:lnTo>
                <a:lnTo>
                  <a:pt x="37" y="45"/>
                </a:lnTo>
                <a:lnTo>
                  <a:pt x="37" y="45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2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0" name="Freeform 81">
            <a:extLst>
              <a:ext uri="{FF2B5EF4-FFF2-40B4-BE49-F238E27FC236}">
                <a16:creationId xmlns:a16="http://schemas.microsoft.com/office/drawing/2014/main" xmlns="" id="{00000000-0008-0000-0300-0000CC010000}"/>
              </a:ext>
            </a:extLst>
          </xdr:cNvPr>
          <xdr:cNvSpPr>
            <a:spLocks/>
          </xdr:cNvSpPr>
        </xdr:nvSpPr>
        <xdr:spPr bwMode="auto">
          <a:xfrm>
            <a:off x="4955" y="1387"/>
            <a:ext cx="44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1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0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0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1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3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6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4 w 6"/>
              <a:gd name="T81" fmla="*/ 6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3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1" name="Freeform 82">
            <a:extLst>
              <a:ext uri="{FF2B5EF4-FFF2-40B4-BE49-F238E27FC236}">
                <a16:creationId xmlns:a16="http://schemas.microsoft.com/office/drawing/2014/main" xmlns="" id="{00000000-0008-0000-0300-0000CD010000}"/>
              </a:ext>
            </a:extLst>
          </xdr:cNvPr>
          <xdr:cNvSpPr>
            <a:spLocks/>
          </xdr:cNvSpPr>
        </xdr:nvSpPr>
        <xdr:spPr bwMode="auto">
          <a:xfrm>
            <a:off x="5044" y="1788"/>
            <a:ext cx="44" cy="52"/>
          </a:xfrm>
          <a:custGeom>
            <a:avLst/>
            <a:gdLst>
              <a:gd name="T0" fmla="*/ 44 w 44"/>
              <a:gd name="T1" fmla="*/ 22 h 52"/>
              <a:gd name="T2" fmla="*/ 44 w 44"/>
              <a:gd name="T3" fmla="*/ 15 h 52"/>
              <a:gd name="T4" fmla="*/ 44 w 44"/>
              <a:gd name="T5" fmla="*/ 15 h 52"/>
              <a:gd name="T6" fmla="*/ 44 w 44"/>
              <a:gd name="T7" fmla="*/ 15 h 52"/>
              <a:gd name="T8" fmla="*/ 44 w 44"/>
              <a:gd name="T9" fmla="*/ 7 h 52"/>
              <a:gd name="T10" fmla="*/ 44 w 44"/>
              <a:gd name="T11" fmla="*/ 7 h 52"/>
              <a:gd name="T12" fmla="*/ 37 w 44"/>
              <a:gd name="T13" fmla="*/ 7 h 52"/>
              <a:gd name="T14" fmla="*/ 37 w 44"/>
              <a:gd name="T15" fmla="*/ 0 h 52"/>
              <a:gd name="T16" fmla="*/ 37 w 44"/>
              <a:gd name="T17" fmla="*/ 0 h 52"/>
              <a:gd name="T18" fmla="*/ 29 w 44"/>
              <a:gd name="T19" fmla="*/ 0 h 52"/>
              <a:gd name="T20" fmla="*/ 29 w 44"/>
              <a:gd name="T21" fmla="*/ 0 h 52"/>
              <a:gd name="T22" fmla="*/ 22 w 44"/>
              <a:gd name="T23" fmla="*/ 0 h 52"/>
              <a:gd name="T24" fmla="*/ 22 w 44"/>
              <a:gd name="T25" fmla="*/ 0 h 52"/>
              <a:gd name="T26" fmla="*/ 22 w 44"/>
              <a:gd name="T27" fmla="*/ 0 h 52"/>
              <a:gd name="T28" fmla="*/ 14 w 44"/>
              <a:gd name="T29" fmla="*/ 0 h 52"/>
              <a:gd name="T30" fmla="*/ 14 w 44"/>
              <a:gd name="T31" fmla="*/ 0 h 52"/>
              <a:gd name="T32" fmla="*/ 7 w 44"/>
              <a:gd name="T33" fmla="*/ 0 h 52"/>
              <a:gd name="T34" fmla="*/ 7 w 44"/>
              <a:gd name="T35" fmla="*/ 7 h 52"/>
              <a:gd name="T36" fmla="*/ 7 w 44"/>
              <a:gd name="T37" fmla="*/ 7 h 52"/>
              <a:gd name="T38" fmla="*/ 0 w 44"/>
              <a:gd name="T39" fmla="*/ 7 h 52"/>
              <a:gd name="T40" fmla="*/ 0 w 44"/>
              <a:gd name="T41" fmla="*/ 15 h 52"/>
              <a:gd name="T42" fmla="*/ 0 w 44"/>
              <a:gd name="T43" fmla="*/ 15 h 52"/>
              <a:gd name="T44" fmla="*/ 0 w 44"/>
              <a:gd name="T45" fmla="*/ 15 h 52"/>
              <a:gd name="T46" fmla="*/ 0 w 44"/>
              <a:gd name="T47" fmla="*/ 22 h 52"/>
              <a:gd name="T48" fmla="*/ 0 w 44"/>
              <a:gd name="T49" fmla="*/ 22 h 52"/>
              <a:gd name="T50" fmla="*/ 0 w 44"/>
              <a:gd name="T51" fmla="*/ 30 h 52"/>
              <a:gd name="T52" fmla="*/ 0 w 44"/>
              <a:gd name="T53" fmla="*/ 30 h 52"/>
              <a:gd name="T54" fmla="*/ 0 w 44"/>
              <a:gd name="T55" fmla="*/ 30 h 52"/>
              <a:gd name="T56" fmla="*/ 0 w 44"/>
              <a:gd name="T57" fmla="*/ 37 h 52"/>
              <a:gd name="T58" fmla="*/ 0 w 44"/>
              <a:gd name="T59" fmla="*/ 37 h 52"/>
              <a:gd name="T60" fmla="*/ 7 w 44"/>
              <a:gd name="T61" fmla="*/ 37 h 52"/>
              <a:gd name="T62" fmla="*/ 7 w 44"/>
              <a:gd name="T63" fmla="*/ 45 h 52"/>
              <a:gd name="T64" fmla="*/ 7 w 44"/>
              <a:gd name="T65" fmla="*/ 45 h 52"/>
              <a:gd name="T66" fmla="*/ 14 w 44"/>
              <a:gd name="T67" fmla="*/ 45 h 52"/>
              <a:gd name="T68" fmla="*/ 14 w 44"/>
              <a:gd name="T69" fmla="*/ 45 h 52"/>
              <a:gd name="T70" fmla="*/ 22 w 44"/>
              <a:gd name="T71" fmla="*/ 45 h 52"/>
              <a:gd name="T72" fmla="*/ 22 w 44"/>
              <a:gd name="T73" fmla="*/ 52 h 52"/>
              <a:gd name="T74" fmla="*/ 22 w 44"/>
              <a:gd name="T75" fmla="*/ 52 h 52"/>
              <a:gd name="T76" fmla="*/ 29 w 44"/>
              <a:gd name="T77" fmla="*/ 45 h 52"/>
              <a:gd name="T78" fmla="*/ 29 w 44"/>
              <a:gd name="T79" fmla="*/ 45 h 52"/>
              <a:gd name="T80" fmla="*/ 37 w 44"/>
              <a:gd name="T81" fmla="*/ 45 h 52"/>
              <a:gd name="T82" fmla="*/ 37 w 44"/>
              <a:gd name="T83" fmla="*/ 45 h 52"/>
              <a:gd name="T84" fmla="*/ 37 w 44"/>
              <a:gd name="T85" fmla="*/ 45 h 52"/>
              <a:gd name="T86" fmla="*/ 44 w 44"/>
              <a:gd name="T87" fmla="*/ 37 h 52"/>
              <a:gd name="T88" fmla="*/ 44 w 44"/>
              <a:gd name="T89" fmla="*/ 37 h 52"/>
              <a:gd name="T90" fmla="*/ 44 w 44"/>
              <a:gd name="T91" fmla="*/ 37 h 52"/>
              <a:gd name="T92" fmla="*/ 44 w 44"/>
              <a:gd name="T93" fmla="*/ 30 h 52"/>
              <a:gd name="T94" fmla="*/ 44 w 44"/>
              <a:gd name="T95" fmla="*/ 30 h 52"/>
              <a:gd name="T96" fmla="*/ 44 w 44"/>
              <a:gd name="T97" fmla="*/ 30 h 52"/>
              <a:gd name="T98" fmla="*/ 44 w 44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52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4" y="0"/>
                </a:lnTo>
                <a:lnTo>
                  <a:pt x="14" y="0"/>
                </a:lnTo>
                <a:lnTo>
                  <a:pt x="7" y="0"/>
                </a:lnTo>
                <a:lnTo>
                  <a:pt x="7" y="7"/>
                </a:lnTo>
                <a:lnTo>
                  <a:pt x="7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45"/>
                </a:lnTo>
                <a:lnTo>
                  <a:pt x="7" y="45"/>
                </a:lnTo>
                <a:lnTo>
                  <a:pt x="14" y="45"/>
                </a:lnTo>
                <a:lnTo>
                  <a:pt x="14" y="45"/>
                </a:lnTo>
                <a:lnTo>
                  <a:pt x="22" y="45"/>
                </a:lnTo>
                <a:lnTo>
                  <a:pt x="22" y="52"/>
                </a:lnTo>
                <a:lnTo>
                  <a:pt x="22" y="52"/>
                </a:lnTo>
                <a:lnTo>
                  <a:pt x="29" y="45"/>
                </a:lnTo>
                <a:lnTo>
                  <a:pt x="29" y="45"/>
                </a:lnTo>
                <a:lnTo>
                  <a:pt x="37" y="45"/>
                </a:lnTo>
                <a:lnTo>
                  <a:pt x="37" y="45"/>
                </a:lnTo>
                <a:lnTo>
                  <a:pt x="37" y="45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2" name="Freeform 83">
            <a:extLst>
              <a:ext uri="{FF2B5EF4-FFF2-40B4-BE49-F238E27FC236}">
                <a16:creationId xmlns:a16="http://schemas.microsoft.com/office/drawing/2014/main" xmlns="" id="{00000000-0008-0000-0300-0000CE010000}"/>
              </a:ext>
            </a:extLst>
          </xdr:cNvPr>
          <xdr:cNvSpPr>
            <a:spLocks/>
          </xdr:cNvSpPr>
        </xdr:nvSpPr>
        <xdr:spPr bwMode="auto">
          <a:xfrm>
            <a:off x="5044" y="1788"/>
            <a:ext cx="44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2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1 h 7"/>
              <a:gd name="T10" fmla="*/ 6 w 6"/>
              <a:gd name="T11" fmla="*/ 1 h 7"/>
              <a:gd name="T12" fmla="*/ 5 w 6"/>
              <a:gd name="T13" fmla="*/ 1 h 7"/>
              <a:gd name="T14" fmla="*/ 5 w 6"/>
              <a:gd name="T15" fmla="*/ 0 h 7"/>
              <a:gd name="T16" fmla="*/ 5 w 6"/>
              <a:gd name="T17" fmla="*/ 0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3 w 6"/>
              <a:gd name="T27" fmla="*/ 0 h 7"/>
              <a:gd name="T28" fmla="*/ 2 w 6"/>
              <a:gd name="T29" fmla="*/ 0 h 7"/>
              <a:gd name="T30" fmla="*/ 2 w 6"/>
              <a:gd name="T31" fmla="*/ 0 h 7"/>
              <a:gd name="T32" fmla="*/ 1 w 6"/>
              <a:gd name="T33" fmla="*/ 0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1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2 h 7"/>
              <a:gd name="T46" fmla="*/ 0 w 6"/>
              <a:gd name="T47" fmla="*/ 3 h 7"/>
              <a:gd name="T48" fmla="*/ 0 w 6"/>
              <a:gd name="T49" fmla="*/ 3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4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5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6 h 7"/>
              <a:gd name="T68" fmla="*/ 2 w 6"/>
              <a:gd name="T69" fmla="*/ 6 h 7"/>
              <a:gd name="T70" fmla="*/ 3 w 6"/>
              <a:gd name="T71" fmla="*/ 6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6 h 7"/>
              <a:gd name="T78" fmla="*/ 4 w 6"/>
              <a:gd name="T79" fmla="*/ 6 h 7"/>
              <a:gd name="T80" fmla="*/ 5 w 6"/>
              <a:gd name="T81" fmla="*/ 6 h 7"/>
              <a:gd name="T82" fmla="*/ 5 w 6"/>
              <a:gd name="T83" fmla="*/ 6 h 7"/>
              <a:gd name="T84" fmla="*/ 5 w 6"/>
              <a:gd name="T85" fmla="*/ 6 h 7"/>
              <a:gd name="T86" fmla="*/ 6 w 6"/>
              <a:gd name="T87" fmla="*/ 5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4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3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7"/>
                </a:lnTo>
                <a:lnTo>
                  <a:pt x="3" y="7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3" name="Freeform 84">
            <a:extLst>
              <a:ext uri="{FF2B5EF4-FFF2-40B4-BE49-F238E27FC236}">
                <a16:creationId xmlns:a16="http://schemas.microsoft.com/office/drawing/2014/main" xmlns="" id="{00000000-0008-0000-0300-0000CF010000}"/>
              </a:ext>
            </a:extLst>
          </xdr:cNvPr>
          <xdr:cNvSpPr>
            <a:spLocks/>
          </xdr:cNvSpPr>
        </xdr:nvSpPr>
        <xdr:spPr bwMode="auto">
          <a:xfrm>
            <a:off x="5044" y="2218"/>
            <a:ext cx="52" cy="52"/>
          </a:xfrm>
          <a:custGeom>
            <a:avLst/>
            <a:gdLst>
              <a:gd name="T0" fmla="*/ 52 w 52"/>
              <a:gd name="T1" fmla="*/ 23 h 52"/>
              <a:gd name="T2" fmla="*/ 52 w 52"/>
              <a:gd name="T3" fmla="*/ 23 h 52"/>
              <a:gd name="T4" fmla="*/ 52 w 52"/>
              <a:gd name="T5" fmla="*/ 15 h 52"/>
              <a:gd name="T6" fmla="*/ 52 w 52"/>
              <a:gd name="T7" fmla="*/ 15 h 52"/>
              <a:gd name="T8" fmla="*/ 44 w 52"/>
              <a:gd name="T9" fmla="*/ 15 h 52"/>
              <a:gd name="T10" fmla="*/ 44 w 52"/>
              <a:gd name="T11" fmla="*/ 8 h 52"/>
              <a:gd name="T12" fmla="*/ 44 w 52"/>
              <a:gd name="T13" fmla="*/ 8 h 52"/>
              <a:gd name="T14" fmla="*/ 37 w 52"/>
              <a:gd name="T15" fmla="*/ 8 h 52"/>
              <a:gd name="T16" fmla="*/ 37 w 52"/>
              <a:gd name="T17" fmla="*/ 0 h 52"/>
              <a:gd name="T18" fmla="*/ 37 w 52"/>
              <a:gd name="T19" fmla="*/ 0 h 52"/>
              <a:gd name="T20" fmla="*/ 29 w 52"/>
              <a:gd name="T21" fmla="*/ 0 h 52"/>
              <a:gd name="T22" fmla="*/ 29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22 w 52"/>
              <a:gd name="T29" fmla="*/ 0 h 52"/>
              <a:gd name="T30" fmla="*/ 14 w 52"/>
              <a:gd name="T31" fmla="*/ 0 h 52"/>
              <a:gd name="T32" fmla="*/ 14 w 52"/>
              <a:gd name="T33" fmla="*/ 8 h 52"/>
              <a:gd name="T34" fmla="*/ 14 w 52"/>
              <a:gd name="T35" fmla="*/ 8 h 52"/>
              <a:gd name="T36" fmla="*/ 7 w 52"/>
              <a:gd name="T37" fmla="*/ 8 h 52"/>
              <a:gd name="T38" fmla="*/ 7 w 52"/>
              <a:gd name="T39" fmla="*/ 15 h 52"/>
              <a:gd name="T40" fmla="*/ 7 w 52"/>
              <a:gd name="T41" fmla="*/ 15 h 52"/>
              <a:gd name="T42" fmla="*/ 7 w 52"/>
              <a:gd name="T43" fmla="*/ 15 h 52"/>
              <a:gd name="T44" fmla="*/ 0 w 52"/>
              <a:gd name="T45" fmla="*/ 23 h 52"/>
              <a:gd name="T46" fmla="*/ 0 w 52"/>
              <a:gd name="T47" fmla="*/ 23 h 52"/>
              <a:gd name="T48" fmla="*/ 0 w 52"/>
              <a:gd name="T49" fmla="*/ 23 h 52"/>
              <a:gd name="T50" fmla="*/ 0 w 52"/>
              <a:gd name="T51" fmla="*/ 30 h 52"/>
              <a:gd name="T52" fmla="*/ 0 w 52"/>
              <a:gd name="T53" fmla="*/ 30 h 52"/>
              <a:gd name="T54" fmla="*/ 7 w 52"/>
              <a:gd name="T55" fmla="*/ 37 h 52"/>
              <a:gd name="T56" fmla="*/ 7 w 52"/>
              <a:gd name="T57" fmla="*/ 37 h 52"/>
              <a:gd name="T58" fmla="*/ 7 w 52"/>
              <a:gd name="T59" fmla="*/ 37 h 52"/>
              <a:gd name="T60" fmla="*/ 7 w 52"/>
              <a:gd name="T61" fmla="*/ 45 h 52"/>
              <a:gd name="T62" fmla="*/ 14 w 52"/>
              <a:gd name="T63" fmla="*/ 45 h 52"/>
              <a:gd name="T64" fmla="*/ 14 w 52"/>
              <a:gd name="T65" fmla="*/ 45 h 52"/>
              <a:gd name="T66" fmla="*/ 14 w 52"/>
              <a:gd name="T67" fmla="*/ 45 h 52"/>
              <a:gd name="T68" fmla="*/ 22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29 w 52"/>
              <a:gd name="T75" fmla="*/ 52 h 52"/>
              <a:gd name="T76" fmla="*/ 29 w 52"/>
              <a:gd name="T77" fmla="*/ 52 h 52"/>
              <a:gd name="T78" fmla="*/ 37 w 52"/>
              <a:gd name="T79" fmla="*/ 52 h 52"/>
              <a:gd name="T80" fmla="*/ 37 w 52"/>
              <a:gd name="T81" fmla="*/ 45 h 52"/>
              <a:gd name="T82" fmla="*/ 37 w 52"/>
              <a:gd name="T83" fmla="*/ 45 h 52"/>
              <a:gd name="T84" fmla="*/ 44 w 52"/>
              <a:gd name="T85" fmla="*/ 45 h 52"/>
              <a:gd name="T86" fmla="*/ 44 w 52"/>
              <a:gd name="T87" fmla="*/ 45 h 52"/>
              <a:gd name="T88" fmla="*/ 44 w 52"/>
              <a:gd name="T89" fmla="*/ 37 h 52"/>
              <a:gd name="T90" fmla="*/ 52 w 52"/>
              <a:gd name="T91" fmla="*/ 37 h 52"/>
              <a:gd name="T92" fmla="*/ 52 w 52"/>
              <a:gd name="T93" fmla="*/ 37 h 52"/>
              <a:gd name="T94" fmla="*/ 52 w 52"/>
              <a:gd name="T95" fmla="*/ 30 h 52"/>
              <a:gd name="T96" fmla="*/ 52 w 52"/>
              <a:gd name="T97" fmla="*/ 30 h 52"/>
              <a:gd name="T98" fmla="*/ 52 w 52"/>
              <a:gd name="T99" fmla="*/ 23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52">
                <a:moveTo>
                  <a:pt x="52" y="23"/>
                </a:moveTo>
                <a:lnTo>
                  <a:pt x="52" y="23"/>
                </a:lnTo>
                <a:lnTo>
                  <a:pt x="52" y="15"/>
                </a:lnTo>
                <a:lnTo>
                  <a:pt x="52" y="15"/>
                </a:lnTo>
                <a:lnTo>
                  <a:pt x="44" y="15"/>
                </a:lnTo>
                <a:lnTo>
                  <a:pt x="44" y="8"/>
                </a:lnTo>
                <a:lnTo>
                  <a:pt x="44" y="8"/>
                </a:lnTo>
                <a:lnTo>
                  <a:pt x="37" y="8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4" y="0"/>
                </a:lnTo>
                <a:lnTo>
                  <a:pt x="14" y="8"/>
                </a:lnTo>
                <a:lnTo>
                  <a:pt x="14" y="8"/>
                </a:lnTo>
                <a:lnTo>
                  <a:pt x="7" y="8"/>
                </a:lnTo>
                <a:lnTo>
                  <a:pt x="7" y="15"/>
                </a:lnTo>
                <a:lnTo>
                  <a:pt x="7" y="15"/>
                </a:lnTo>
                <a:lnTo>
                  <a:pt x="7" y="15"/>
                </a:lnTo>
                <a:lnTo>
                  <a:pt x="0" y="23"/>
                </a:lnTo>
                <a:lnTo>
                  <a:pt x="0" y="23"/>
                </a:lnTo>
                <a:lnTo>
                  <a:pt x="0" y="23"/>
                </a:lnTo>
                <a:lnTo>
                  <a:pt x="0" y="30"/>
                </a:lnTo>
                <a:lnTo>
                  <a:pt x="0" y="30"/>
                </a:lnTo>
                <a:lnTo>
                  <a:pt x="7" y="37"/>
                </a:lnTo>
                <a:lnTo>
                  <a:pt x="7" y="37"/>
                </a:lnTo>
                <a:lnTo>
                  <a:pt x="7" y="37"/>
                </a:lnTo>
                <a:lnTo>
                  <a:pt x="7" y="45"/>
                </a:lnTo>
                <a:lnTo>
                  <a:pt x="14" y="45"/>
                </a:lnTo>
                <a:lnTo>
                  <a:pt x="14" y="45"/>
                </a:lnTo>
                <a:lnTo>
                  <a:pt x="14" y="45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29" y="52"/>
                </a:lnTo>
                <a:lnTo>
                  <a:pt x="29" y="52"/>
                </a:lnTo>
                <a:lnTo>
                  <a:pt x="37" y="52"/>
                </a:lnTo>
                <a:lnTo>
                  <a:pt x="37" y="45"/>
                </a:lnTo>
                <a:lnTo>
                  <a:pt x="37" y="45"/>
                </a:lnTo>
                <a:lnTo>
                  <a:pt x="44" y="45"/>
                </a:lnTo>
                <a:lnTo>
                  <a:pt x="44" y="45"/>
                </a:lnTo>
                <a:lnTo>
                  <a:pt x="44" y="37"/>
                </a:lnTo>
                <a:lnTo>
                  <a:pt x="52" y="37"/>
                </a:lnTo>
                <a:lnTo>
                  <a:pt x="52" y="37"/>
                </a:lnTo>
                <a:lnTo>
                  <a:pt x="52" y="30"/>
                </a:lnTo>
                <a:lnTo>
                  <a:pt x="52" y="30"/>
                </a:lnTo>
                <a:lnTo>
                  <a:pt x="52" y="2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4" name="Freeform 85">
            <a:extLst>
              <a:ext uri="{FF2B5EF4-FFF2-40B4-BE49-F238E27FC236}">
                <a16:creationId xmlns:a16="http://schemas.microsoft.com/office/drawing/2014/main" xmlns="" id="{00000000-0008-0000-0300-0000D0010000}"/>
              </a:ext>
            </a:extLst>
          </xdr:cNvPr>
          <xdr:cNvSpPr>
            <a:spLocks/>
          </xdr:cNvSpPr>
        </xdr:nvSpPr>
        <xdr:spPr bwMode="auto">
          <a:xfrm>
            <a:off x="5044" y="2218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7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0 h 7"/>
              <a:gd name="T18" fmla="*/ 5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3 w 7"/>
              <a:gd name="T29" fmla="*/ 0 h 7"/>
              <a:gd name="T30" fmla="*/ 2 w 7"/>
              <a:gd name="T31" fmla="*/ 0 h 7"/>
              <a:gd name="T32" fmla="*/ 2 w 7"/>
              <a:gd name="T33" fmla="*/ 1 h 7"/>
              <a:gd name="T34" fmla="*/ 2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1 w 7"/>
              <a:gd name="T41" fmla="*/ 2 h 7"/>
              <a:gd name="T42" fmla="*/ 1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3 h 7"/>
              <a:gd name="T50" fmla="*/ 0 w 7"/>
              <a:gd name="T51" fmla="*/ 4 h 7"/>
              <a:gd name="T52" fmla="*/ 0 w 7"/>
              <a:gd name="T53" fmla="*/ 4 h 7"/>
              <a:gd name="T54" fmla="*/ 1 w 7"/>
              <a:gd name="T55" fmla="*/ 5 h 7"/>
              <a:gd name="T56" fmla="*/ 1 w 7"/>
              <a:gd name="T57" fmla="*/ 5 h 7"/>
              <a:gd name="T58" fmla="*/ 1 w 7"/>
              <a:gd name="T59" fmla="*/ 5 h 7"/>
              <a:gd name="T60" fmla="*/ 1 w 7"/>
              <a:gd name="T61" fmla="*/ 6 h 7"/>
              <a:gd name="T62" fmla="*/ 2 w 7"/>
              <a:gd name="T63" fmla="*/ 6 h 7"/>
              <a:gd name="T64" fmla="*/ 2 w 7"/>
              <a:gd name="T65" fmla="*/ 6 h 7"/>
              <a:gd name="T66" fmla="*/ 2 w 7"/>
              <a:gd name="T67" fmla="*/ 6 h 7"/>
              <a:gd name="T68" fmla="*/ 3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6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5 h 7"/>
              <a:gd name="T90" fmla="*/ 7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3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7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7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5" name="Freeform 86">
            <a:extLst>
              <a:ext uri="{FF2B5EF4-FFF2-40B4-BE49-F238E27FC236}">
                <a16:creationId xmlns:a16="http://schemas.microsoft.com/office/drawing/2014/main" xmlns="" id="{00000000-0008-0000-0300-0000D1010000}"/>
              </a:ext>
            </a:extLst>
          </xdr:cNvPr>
          <xdr:cNvSpPr>
            <a:spLocks/>
          </xdr:cNvSpPr>
        </xdr:nvSpPr>
        <xdr:spPr bwMode="auto">
          <a:xfrm>
            <a:off x="4955" y="2619"/>
            <a:ext cx="44" cy="44"/>
          </a:xfrm>
          <a:custGeom>
            <a:avLst/>
            <a:gdLst>
              <a:gd name="T0" fmla="*/ 44 w 44"/>
              <a:gd name="T1" fmla="*/ 22 h 44"/>
              <a:gd name="T2" fmla="*/ 44 w 44"/>
              <a:gd name="T3" fmla="*/ 15 h 44"/>
              <a:gd name="T4" fmla="*/ 44 w 44"/>
              <a:gd name="T5" fmla="*/ 15 h 44"/>
              <a:gd name="T6" fmla="*/ 44 w 44"/>
              <a:gd name="T7" fmla="*/ 15 h 44"/>
              <a:gd name="T8" fmla="*/ 44 w 44"/>
              <a:gd name="T9" fmla="*/ 7 h 44"/>
              <a:gd name="T10" fmla="*/ 37 w 44"/>
              <a:gd name="T11" fmla="*/ 7 h 44"/>
              <a:gd name="T12" fmla="*/ 37 w 44"/>
              <a:gd name="T13" fmla="*/ 7 h 44"/>
              <a:gd name="T14" fmla="*/ 37 w 44"/>
              <a:gd name="T15" fmla="*/ 0 h 44"/>
              <a:gd name="T16" fmla="*/ 29 w 44"/>
              <a:gd name="T17" fmla="*/ 0 h 44"/>
              <a:gd name="T18" fmla="*/ 29 w 44"/>
              <a:gd name="T19" fmla="*/ 0 h 44"/>
              <a:gd name="T20" fmla="*/ 29 w 44"/>
              <a:gd name="T21" fmla="*/ 0 h 44"/>
              <a:gd name="T22" fmla="*/ 22 w 44"/>
              <a:gd name="T23" fmla="*/ 0 h 44"/>
              <a:gd name="T24" fmla="*/ 22 w 44"/>
              <a:gd name="T25" fmla="*/ 0 h 44"/>
              <a:gd name="T26" fmla="*/ 15 w 44"/>
              <a:gd name="T27" fmla="*/ 0 h 44"/>
              <a:gd name="T28" fmla="*/ 15 w 44"/>
              <a:gd name="T29" fmla="*/ 0 h 44"/>
              <a:gd name="T30" fmla="*/ 15 w 44"/>
              <a:gd name="T31" fmla="*/ 0 h 44"/>
              <a:gd name="T32" fmla="*/ 7 w 44"/>
              <a:gd name="T33" fmla="*/ 0 h 44"/>
              <a:gd name="T34" fmla="*/ 7 w 44"/>
              <a:gd name="T35" fmla="*/ 7 h 44"/>
              <a:gd name="T36" fmla="*/ 7 w 44"/>
              <a:gd name="T37" fmla="*/ 7 h 44"/>
              <a:gd name="T38" fmla="*/ 0 w 44"/>
              <a:gd name="T39" fmla="*/ 7 h 44"/>
              <a:gd name="T40" fmla="*/ 0 w 44"/>
              <a:gd name="T41" fmla="*/ 15 h 44"/>
              <a:gd name="T42" fmla="*/ 0 w 44"/>
              <a:gd name="T43" fmla="*/ 15 h 44"/>
              <a:gd name="T44" fmla="*/ 0 w 44"/>
              <a:gd name="T45" fmla="*/ 15 h 44"/>
              <a:gd name="T46" fmla="*/ 0 w 44"/>
              <a:gd name="T47" fmla="*/ 22 h 44"/>
              <a:gd name="T48" fmla="*/ 0 w 44"/>
              <a:gd name="T49" fmla="*/ 22 h 44"/>
              <a:gd name="T50" fmla="*/ 0 w 44"/>
              <a:gd name="T51" fmla="*/ 30 h 44"/>
              <a:gd name="T52" fmla="*/ 0 w 44"/>
              <a:gd name="T53" fmla="*/ 30 h 44"/>
              <a:gd name="T54" fmla="*/ 0 w 44"/>
              <a:gd name="T55" fmla="*/ 30 h 44"/>
              <a:gd name="T56" fmla="*/ 0 w 44"/>
              <a:gd name="T57" fmla="*/ 37 h 44"/>
              <a:gd name="T58" fmla="*/ 0 w 44"/>
              <a:gd name="T59" fmla="*/ 37 h 44"/>
              <a:gd name="T60" fmla="*/ 7 w 44"/>
              <a:gd name="T61" fmla="*/ 37 h 44"/>
              <a:gd name="T62" fmla="*/ 7 w 44"/>
              <a:gd name="T63" fmla="*/ 44 h 44"/>
              <a:gd name="T64" fmla="*/ 7 w 44"/>
              <a:gd name="T65" fmla="*/ 44 h 44"/>
              <a:gd name="T66" fmla="*/ 15 w 44"/>
              <a:gd name="T67" fmla="*/ 44 h 44"/>
              <a:gd name="T68" fmla="*/ 15 w 44"/>
              <a:gd name="T69" fmla="*/ 44 h 44"/>
              <a:gd name="T70" fmla="*/ 15 w 44"/>
              <a:gd name="T71" fmla="*/ 44 h 44"/>
              <a:gd name="T72" fmla="*/ 22 w 44"/>
              <a:gd name="T73" fmla="*/ 44 h 44"/>
              <a:gd name="T74" fmla="*/ 22 w 44"/>
              <a:gd name="T75" fmla="*/ 44 h 44"/>
              <a:gd name="T76" fmla="*/ 29 w 44"/>
              <a:gd name="T77" fmla="*/ 44 h 44"/>
              <a:gd name="T78" fmla="*/ 29 w 44"/>
              <a:gd name="T79" fmla="*/ 44 h 44"/>
              <a:gd name="T80" fmla="*/ 29 w 44"/>
              <a:gd name="T81" fmla="*/ 44 h 44"/>
              <a:gd name="T82" fmla="*/ 37 w 44"/>
              <a:gd name="T83" fmla="*/ 44 h 44"/>
              <a:gd name="T84" fmla="*/ 37 w 44"/>
              <a:gd name="T85" fmla="*/ 44 h 44"/>
              <a:gd name="T86" fmla="*/ 37 w 44"/>
              <a:gd name="T87" fmla="*/ 37 h 44"/>
              <a:gd name="T88" fmla="*/ 44 w 44"/>
              <a:gd name="T89" fmla="*/ 37 h 44"/>
              <a:gd name="T90" fmla="*/ 44 w 44"/>
              <a:gd name="T91" fmla="*/ 37 h 44"/>
              <a:gd name="T92" fmla="*/ 44 w 44"/>
              <a:gd name="T93" fmla="*/ 30 h 44"/>
              <a:gd name="T94" fmla="*/ 44 w 44"/>
              <a:gd name="T95" fmla="*/ 30 h 44"/>
              <a:gd name="T96" fmla="*/ 44 w 44"/>
              <a:gd name="T97" fmla="*/ 30 h 44"/>
              <a:gd name="T98" fmla="*/ 44 w 44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4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37" y="7"/>
                </a:lnTo>
                <a:lnTo>
                  <a:pt x="37" y="7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7"/>
                </a:lnTo>
                <a:lnTo>
                  <a:pt x="7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9" y="44"/>
                </a:lnTo>
                <a:lnTo>
                  <a:pt x="29" y="44"/>
                </a:lnTo>
                <a:lnTo>
                  <a:pt x="29" y="44"/>
                </a:lnTo>
                <a:lnTo>
                  <a:pt x="37" y="44"/>
                </a:lnTo>
                <a:lnTo>
                  <a:pt x="37" y="44"/>
                </a:lnTo>
                <a:lnTo>
                  <a:pt x="37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6" name="Freeform 87">
            <a:extLst>
              <a:ext uri="{FF2B5EF4-FFF2-40B4-BE49-F238E27FC236}">
                <a16:creationId xmlns:a16="http://schemas.microsoft.com/office/drawing/2014/main" xmlns="" id="{00000000-0008-0000-0300-0000D2010000}"/>
              </a:ext>
            </a:extLst>
          </xdr:cNvPr>
          <xdr:cNvSpPr>
            <a:spLocks/>
          </xdr:cNvSpPr>
        </xdr:nvSpPr>
        <xdr:spPr bwMode="auto">
          <a:xfrm>
            <a:off x="4955" y="2619"/>
            <a:ext cx="44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2 h 6"/>
              <a:gd name="T8" fmla="*/ 6 w 6"/>
              <a:gd name="T9" fmla="*/ 1 h 6"/>
              <a:gd name="T10" fmla="*/ 5 w 6"/>
              <a:gd name="T11" fmla="*/ 1 h 6"/>
              <a:gd name="T12" fmla="*/ 5 w 6"/>
              <a:gd name="T13" fmla="*/ 1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2 w 6"/>
              <a:gd name="T31" fmla="*/ 0 h 6"/>
              <a:gd name="T32" fmla="*/ 1 w 6"/>
              <a:gd name="T33" fmla="*/ 0 h 6"/>
              <a:gd name="T34" fmla="*/ 1 w 6"/>
              <a:gd name="T35" fmla="*/ 1 h 6"/>
              <a:gd name="T36" fmla="*/ 1 w 6"/>
              <a:gd name="T37" fmla="*/ 1 h 6"/>
              <a:gd name="T38" fmla="*/ 0 w 6"/>
              <a:gd name="T39" fmla="*/ 1 h 6"/>
              <a:gd name="T40" fmla="*/ 0 w 6"/>
              <a:gd name="T41" fmla="*/ 2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4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1 w 6"/>
              <a:gd name="T61" fmla="*/ 5 h 6"/>
              <a:gd name="T62" fmla="*/ 1 w 6"/>
              <a:gd name="T63" fmla="*/ 6 h 6"/>
              <a:gd name="T64" fmla="*/ 1 w 6"/>
              <a:gd name="T65" fmla="*/ 6 h 6"/>
              <a:gd name="T66" fmla="*/ 2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6 h 6"/>
              <a:gd name="T86" fmla="*/ 5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4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7" name="Freeform 88">
            <a:extLst>
              <a:ext uri="{FF2B5EF4-FFF2-40B4-BE49-F238E27FC236}">
                <a16:creationId xmlns:a16="http://schemas.microsoft.com/office/drawing/2014/main" xmlns="" id="{00000000-0008-0000-0300-0000D3010000}"/>
              </a:ext>
            </a:extLst>
          </xdr:cNvPr>
          <xdr:cNvSpPr>
            <a:spLocks/>
          </xdr:cNvSpPr>
        </xdr:nvSpPr>
        <xdr:spPr bwMode="auto">
          <a:xfrm>
            <a:off x="4725" y="2953"/>
            <a:ext cx="52" cy="44"/>
          </a:xfrm>
          <a:custGeom>
            <a:avLst/>
            <a:gdLst>
              <a:gd name="T0" fmla="*/ 52 w 52"/>
              <a:gd name="T1" fmla="*/ 22 h 44"/>
              <a:gd name="T2" fmla="*/ 52 w 52"/>
              <a:gd name="T3" fmla="*/ 15 h 44"/>
              <a:gd name="T4" fmla="*/ 44 w 52"/>
              <a:gd name="T5" fmla="*/ 15 h 44"/>
              <a:gd name="T6" fmla="*/ 44 w 52"/>
              <a:gd name="T7" fmla="*/ 15 h 44"/>
              <a:gd name="T8" fmla="*/ 44 w 52"/>
              <a:gd name="T9" fmla="*/ 7 h 44"/>
              <a:gd name="T10" fmla="*/ 44 w 52"/>
              <a:gd name="T11" fmla="*/ 7 h 44"/>
              <a:gd name="T12" fmla="*/ 37 w 52"/>
              <a:gd name="T13" fmla="*/ 7 h 44"/>
              <a:gd name="T14" fmla="*/ 37 w 52"/>
              <a:gd name="T15" fmla="*/ 0 h 44"/>
              <a:gd name="T16" fmla="*/ 37 w 52"/>
              <a:gd name="T17" fmla="*/ 0 h 44"/>
              <a:gd name="T18" fmla="*/ 30 w 52"/>
              <a:gd name="T19" fmla="*/ 0 h 44"/>
              <a:gd name="T20" fmla="*/ 30 w 52"/>
              <a:gd name="T21" fmla="*/ 0 h 44"/>
              <a:gd name="T22" fmla="*/ 30 w 52"/>
              <a:gd name="T23" fmla="*/ 0 h 44"/>
              <a:gd name="T24" fmla="*/ 22 w 52"/>
              <a:gd name="T25" fmla="*/ 0 h 44"/>
              <a:gd name="T26" fmla="*/ 22 w 52"/>
              <a:gd name="T27" fmla="*/ 0 h 44"/>
              <a:gd name="T28" fmla="*/ 15 w 52"/>
              <a:gd name="T29" fmla="*/ 0 h 44"/>
              <a:gd name="T30" fmla="*/ 15 w 52"/>
              <a:gd name="T31" fmla="*/ 0 h 44"/>
              <a:gd name="T32" fmla="*/ 15 w 52"/>
              <a:gd name="T33" fmla="*/ 0 h 44"/>
              <a:gd name="T34" fmla="*/ 7 w 52"/>
              <a:gd name="T35" fmla="*/ 7 h 44"/>
              <a:gd name="T36" fmla="*/ 7 w 52"/>
              <a:gd name="T37" fmla="*/ 7 h 44"/>
              <a:gd name="T38" fmla="*/ 7 w 52"/>
              <a:gd name="T39" fmla="*/ 7 h 44"/>
              <a:gd name="T40" fmla="*/ 7 w 52"/>
              <a:gd name="T41" fmla="*/ 15 h 44"/>
              <a:gd name="T42" fmla="*/ 0 w 52"/>
              <a:gd name="T43" fmla="*/ 15 h 44"/>
              <a:gd name="T44" fmla="*/ 0 w 52"/>
              <a:gd name="T45" fmla="*/ 15 h 44"/>
              <a:gd name="T46" fmla="*/ 0 w 52"/>
              <a:gd name="T47" fmla="*/ 22 h 44"/>
              <a:gd name="T48" fmla="*/ 0 w 52"/>
              <a:gd name="T49" fmla="*/ 22 h 44"/>
              <a:gd name="T50" fmla="*/ 0 w 52"/>
              <a:gd name="T51" fmla="*/ 30 h 44"/>
              <a:gd name="T52" fmla="*/ 0 w 52"/>
              <a:gd name="T53" fmla="*/ 30 h 44"/>
              <a:gd name="T54" fmla="*/ 0 w 52"/>
              <a:gd name="T55" fmla="*/ 30 h 44"/>
              <a:gd name="T56" fmla="*/ 7 w 52"/>
              <a:gd name="T57" fmla="*/ 37 h 44"/>
              <a:gd name="T58" fmla="*/ 7 w 52"/>
              <a:gd name="T59" fmla="*/ 37 h 44"/>
              <a:gd name="T60" fmla="*/ 7 w 52"/>
              <a:gd name="T61" fmla="*/ 37 h 44"/>
              <a:gd name="T62" fmla="*/ 7 w 52"/>
              <a:gd name="T63" fmla="*/ 44 h 44"/>
              <a:gd name="T64" fmla="*/ 15 w 52"/>
              <a:gd name="T65" fmla="*/ 44 h 44"/>
              <a:gd name="T66" fmla="*/ 15 w 52"/>
              <a:gd name="T67" fmla="*/ 44 h 44"/>
              <a:gd name="T68" fmla="*/ 15 w 52"/>
              <a:gd name="T69" fmla="*/ 44 h 44"/>
              <a:gd name="T70" fmla="*/ 22 w 52"/>
              <a:gd name="T71" fmla="*/ 44 h 44"/>
              <a:gd name="T72" fmla="*/ 22 w 52"/>
              <a:gd name="T73" fmla="*/ 44 h 44"/>
              <a:gd name="T74" fmla="*/ 30 w 52"/>
              <a:gd name="T75" fmla="*/ 44 h 44"/>
              <a:gd name="T76" fmla="*/ 30 w 52"/>
              <a:gd name="T77" fmla="*/ 44 h 44"/>
              <a:gd name="T78" fmla="*/ 30 w 52"/>
              <a:gd name="T79" fmla="*/ 44 h 44"/>
              <a:gd name="T80" fmla="*/ 37 w 52"/>
              <a:gd name="T81" fmla="*/ 44 h 44"/>
              <a:gd name="T82" fmla="*/ 37 w 52"/>
              <a:gd name="T83" fmla="*/ 44 h 44"/>
              <a:gd name="T84" fmla="*/ 37 w 52"/>
              <a:gd name="T85" fmla="*/ 44 h 44"/>
              <a:gd name="T86" fmla="*/ 44 w 52"/>
              <a:gd name="T87" fmla="*/ 37 h 44"/>
              <a:gd name="T88" fmla="*/ 44 w 52"/>
              <a:gd name="T89" fmla="*/ 37 h 44"/>
              <a:gd name="T90" fmla="*/ 44 w 52"/>
              <a:gd name="T91" fmla="*/ 37 h 44"/>
              <a:gd name="T92" fmla="*/ 44 w 52"/>
              <a:gd name="T93" fmla="*/ 30 h 44"/>
              <a:gd name="T94" fmla="*/ 52 w 52"/>
              <a:gd name="T95" fmla="*/ 30 h 44"/>
              <a:gd name="T96" fmla="*/ 52 w 52"/>
              <a:gd name="T97" fmla="*/ 30 h 44"/>
              <a:gd name="T98" fmla="*/ 52 w 52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44">
                <a:moveTo>
                  <a:pt x="52" y="22"/>
                </a:moveTo>
                <a:lnTo>
                  <a:pt x="52" y="15"/>
                </a:ln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7"/>
                </a:lnTo>
                <a:lnTo>
                  <a:pt x="7" y="7"/>
                </a:lnTo>
                <a:lnTo>
                  <a:pt x="7" y="7"/>
                </a:lnTo>
                <a:lnTo>
                  <a:pt x="7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7" y="37"/>
                </a:lnTo>
                <a:lnTo>
                  <a:pt x="7" y="37"/>
                </a:lnTo>
                <a:lnTo>
                  <a:pt x="7" y="37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30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8" name="Freeform 89">
            <a:extLst>
              <a:ext uri="{FF2B5EF4-FFF2-40B4-BE49-F238E27FC236}">
                <a16:creationId xmlns:a16="http://schemas.microsoft.com/office/drawing/2014/main" xmlns="" id="{00000000-0008-0000-0300-0000D4010000}"/>
              </a:ext>
            </a:extLst>
          </xdr:cNvPr>
          <xdr:cNvSpPr>
            <a:spLocks/>
          </xdr:cNvSpPr>
        </xdr:nvSpPr>
        <xdr:spPr bwMode="auto">
          <a:xfrm>
            <a:off x="4725" y="2953"/>
            <a:ext cx="52" cy="44"/>
          </a:xfrm>
          <a:custGeom>
            <a:avLst/>
            <a:gdLst>
              <a:gd name="T0" fmla="*/ 7 w 7"/>
              <a:gd name="T1" fmla="*/ 3 h 6"/>
              <a:gd name="T2" fmla="*/ 7 w 7"/>
              <a:gd name="T3" fmla="*/ 2 h 6"/>
              <a:gd name="T4" fmla="*/ 6 w 7"/>
              <a:gd name="T5" fmla="*/ 2 h 6"/>
              <a:gd name="T6" fmla="*/ 6 w 7"/>
              <a:gd name="T7" fmla="*/ 2 h 6"/>
              <a:gd name="T8" fmla="*/ 6 w 7"/>
              <a:gd name="T9" fmla="*/ 1 h 6"/>
              <a:gd name="T10" fmla="*/ 6 w 7"/>
              <a:gd name="T11" fmla="*/ 1 h 6"/>
              <a:gd name="T12" fmla="*/ 5 w 7"/>
              <a:gd name="T13" fmla="*/ 1 h 6"/>
              <a:gd name="T14" fmla="*/ 5 w 7"/>
              <a:gd name="T15" fmla="*/ 0 h 6"/>
              <a:gd name="T16" fmla="*/ 5 w 7"/>
              <a:gd name="T17" fmla="*/ 0 h 6"/>
              <a:gd name="T18" fmla="*/ 4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2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1 w 7"/>
              <a:gd name="T35" fmla="*/ 1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2 h 6"/>
              <a:gd name="T42" fmla="*/ 0 w 7"/>
              <a:gd name="T43" fmla="*/ 2 h 6"/>
              <a:gd name="T44" fmla="*/ 0 w 7"/>
              <a:gd name="T45" fmla="*/ 2 h 6"/>
              <a:gd name="T46" fmla="*/ 0 w 7"/>
              <a:gd name="T47" fmla="*/ 3 h 6"/>
              <a:gd name="T48" fmla="*/ 0 w 7"/>
              <a:gd name="T49" fmla="*/ 3 h 6"/>
              <a:gd name="T50" fmla="*/ 0 w 7"/>
              <a:gd name="T51" fmla="*/ 4 h 6"/>
              <a:gd name="T52" fmla="*/ 0 w 7"/>
              <a:gd name="T53" fmla="*/ 4 h 6"/>
              <a:gd name="T54" fmla="*/ 0 w 7"/>
              <a:gd name="T55" fmla="*/ 4 h 6"/>
              <a:gd name="T56" fmla="*/ 1 w 7"/>
              <a:gd name="T57" fmla="*/ 5 h 6"/>
              <a:gd name="T58" fmla="*/ 1 w 7"/>
              <a:gd name="T59" fmla="*/ 5 h 6"/>
              <a:gd name="T60" fmla="*/ 1 w 7"/>
              <a:gd name="T61" fmla="*/ 5 h 6"/>
              <a:gd name="T62" fmla="*/ 1 w 7"/>
              <a:gd name="T63" fmla="*/ 6 h 6"/>
              <a:gd name="T64" fmla="*/ 2 w 7"/>
              <a:gd name="T65" fmla="*/ 6 h 6"/>
              <a:gd name="T66" fmla="*/ 2 w 7"/>
              <a:gd name="T67" fmla="*/ 6 h 6"/>
              <a:gd name="T68" fmla="*/ 2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4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5 w 7"/>
              <a:gd name="T85" fmla="*/ 6 h 6"/>
              <a:gd name="T86" fmla="*/ 6 w 7"/>
              <a:gd name="T87" fmla="*/ 5 h 6"/>
              <a:gd name="T88" fmla="*/ 6 w 7"/>
              <a:gd name="T89" fmla="*/ 5 h 6"/>
              <a:gd name="T90" fmla="*/ 6 w 7"/>
              <a:gd name="T91" fmla="*/ 5 h 6"/>
              <a:gd name="T92" fmla="*/ 6 w 7"/>
              <a:gd name="T93" fmla="*/ 4 h 6"/>
              <a:gd name="T94" fmla="*/ 7 w 7"/>
              <a:gd name="T95" fmla="*/ 4 h 6"/>
              <a:gd name="T96" fmla="*/ 7 w 7"/>
              <a:gd name="T97" fmla="*/ 4 h 6"/>
              <a:gd name="T98" fmla="*/ 7 w 7"/>
              <a:gd name="T99" fmla="*/ 3 h 6"/>
              <a:gd name="T100" fmla="*/ 7 w 7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3"/>
                </a:moveTo>
                <a:lnTo>
                  <a:pt x="7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69" name="Freeform 90">
            <a:extLst>
              <a:ext uri="{FF2B5EF4-FFF2-40B4-BE49-F238E27FC236}">
                <a16:creationId xmlns:a16="http://schemas.microsoft.com/office/drawing/2014/main" xmlns="" id="{00000000-0008-0000-0300-0000D5010000}"/>
              </a:ext>
            </a:extLst>
          </xdr:cNvPr>
          <xdr:cNvSpPr>
            <a:spLocks/>
          </xdr:cNvSpPr>
        </xdr:nvSpPr>
        <xdr:spPr bwMode="auto">
          <a:xfrm>
            <a:off x="4391" y="3220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52 w 52"/>
              <a:gd name="T5" fmla="*/ 22 h 52"/>
              <a:gd name="T6" fmla="*/ 52 w 52"/>
              <a:gd name="T7" fmla="*/ 15 h 52"/>
              <a:gd name="T8" fmla="*/ 45 w 52"/>
              <a:gd name="T9" fmla="*/ 15 h 52"/>
              <a:gd name="T10" fmla="*/ 45 w 52"/>
              <a:gd name="T11" fmla="*/ 15 h 52"/>
              <a:gd name="T12" fmla="*/ 45 w 52"/>
              <a:gd name="T13" fmla="*/ 7 h 52"/>
              <a:gd name="T14" fmla="*/ 38 w 52"/>
              <a:gd name="T15" fmla="*/ 7 h 52"/>
              <a:gd name="T16" fmla="*/ 38 w 52"/>
              <a:gd name="T17" fmla="*/ 7 h 52"/>
              <a:gd name="T18" fmla="*/ 38 w 52"/>
              <a:gd name="T19" fmla="*/ 7 h 52"/>
              <a:gd name="T20" fmla="*/ 30 w 52"/>
              <a:gd name="T21" fmla="*/ 7 h 52"/>
              <a:gd name="T22" fmla="*/ 30 w 52"/>
              <a:gd name="T23" fmla="*/ 0 h 52"/>
              <a:gd name="T24" fmla="*/ 30 w 52"/>
              <a:gd name="T25" fmla="*/ 0 h 52"/>
              <a:gd name="T26" fmla="*/ 23 w 52"/>
              <a:gd name="T27" fmla="*/ 7 h 52"/>
              <a:gd name="T28" fmla="*/ 23 w 52"/>
              <a:gd name="T29" fmla="*/ 7 h 52"/>
              <a:gd name="T30" fmla="*/ 15 w 52"/>
              <a:gd name="T31" fmla="*/ 7 h 52"/>
              <a:gd name="T32" fmla="*/ 15 w 52"/>
              <a:gd name="T33" fmla="*/ 7 h 52"/>
              <a:gd name="T34" fmla="*/ 15 w 52"/>
              <a:gd name="T35" fmla="*/ 7 h 52"/>
              <a:gd name="T36" fmla="*/ 8 w 52"/>
              <a:gd name="T37" fmla="*/ 15 h 52"/>
              <a:gd name="T38" fmla="*/ 8 w 52"/>
              <a:gd name="T39" fmla="*/ 15 h 52"/>
              <a:gd name="T40" fmla="*/ 8 w 52"/>
              <a:gd name="T41" fmla="*/ 15 h 52"/>
              <a:gd name="T42" fmla="*/ 8 w 52"/>
              <a:gd name="T43" fmla="*/ 22 h 52"/>
              <a:gd name="T44" fmla="*/ 8 w 52"/>
              <a:gd name="T45" fmla="*/ 22 h 52"/>
              <a:gd name="T46" fmla="*/ 0 w 52"/>
              <a:gd name="T47" fmla="*/ 22 h 52"/>
              <a:gd name="T48" fmla="*/ 0 w 52"/>
              <a:gd name="T49" fmla="*/ 30 h 52"/>
              <a:gd name="T50" fmla="*/ 0 w 52"/>
              <a:gd name="T51" fmla="*/ 30 h 52"/>
              <a:gd name="T52" fmla="*/ 8 w 52"/>
              <a:gd name="T53" fmla="*/ 37 h 52"/>
              <a:gd name="T54" fmla="*/ 8 w 52"/>
              <a:gd name="T55" fmla="*/ 37 h 52"/>
              <a:gd name="T56" fmla="*/ 8 w 52"/>
              <a:gd name="T57" fmla="*/ 37 h 52"/>
              <a:gd name="T58" fmla="*/ 8 w 52"/>
              <a:gd name="T59" fmla="*/ 44 h 52"/>
              <a:gd name="T60" fmla="*/ 8 w 52"/>
              <a:gd name="T61" fmla="*/ 44 h 52"/>
              <a:gd name="T62" fmla="*/ 15 w 52"/>
              <a:gd name="T63" fmla="*/ 44 h 52"/>
              <a:gd name="T64" fmla="*/ 15 w 52"/>
              <a:gd name="T65" fmla="*/ 52 h 52"/>
              <a:gd name="T66" fmla="*/ 15 w 52"/>
              <a:gd name="T67" fmla="*/ 52 h 52"/>
              <a:gd name="T68" fmla="*/ 23 w 52"/>
              <a:gd name="T69" fmla="*/ 52 h 52"/>
              <a:gd name="T70" fmla="*/ 23 w 52"/>
              <a:gd name="T71" fmla="*/ 52 h 52"/>
              <a:gd name="T72" fmla="*/ 30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8 w 52"/>
              <a:gd name="T79" fmla="*/ 52 h 52"/>
              <a:gd name="T80" fmla="*/ 38 w 52"/>
              <a:gd name="T81" fmla="*/ 52 h 52"/>
              <a:gd name="T82" fmla="*/ 38 w 52"/>
              <a:gd name="T83" fmla="*/ 52 h 52"/>
              <a:gd name="T84" fmla="*/ 45 w 52"/>
              <a:gd name="T85" fmla="*/ 44 h 52"/>
              <a:gd name="T86" fmla="*/ 45 w 52"/>
              <a:gd name="T87" fmla="*/ 44 h 52"/>
              <a:gd name="T88" fmla="*/ 45 w 52"/>
              <a:gd name="T89" fmla="*/ 44 h 52"/>
              <a:gd name="T90" fmla="*/ 52 w 52"/>
              <a:gd name="T91" fmla="*/ 37 h 52"/>
              <a:gd name="T92" fmla="*/ 52 w 52"/>
              <a:gd name="T93" fmla="*/ 37 h 52"/>
              <a:gd name="T94" fmla="*/ 52 w 52"/>
              <a:gd name="T95" fmla="*/ 37 h 52"/>
              <a:gd name="T96" fmla="*/ 52 w 52"/>
              <a:gd name="T97" fmla="*/ 30 h 52"/>
              <a:gd name="T98" fmla="*/ 52 w 52"/>
              <a:gd name="T99" fmla="*/ 30 h 52"/>
              <a:gd name="T100" fmla="*/ 52 w 52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52" y="22"/>
                </a:lnTo>
                <a:lnTo>
                  <a:pt x="52" y="15"/>
                </a:lnTo>
                <a:lnTo>
                  <a:pt x="45" y="15"/>
                </a:lnTo>
                <a:lnTo>
                  <a:pt x="45" y="15"/>
                </a:lnTo>
                <a:lnTo>
                  <a:pt x="45" y="7"/>
                </a:lnTo>
                <a:lnTo>
                  <a:pt x="38" y="7"/>
                </a:lnTo>
                <a:lnTo>
                  <a:pt x="38" y="7"/>
                </a:lnTo>
                <a:lnTo>
                  <a:pt x="38" y="7"/>
                </a:lnTo>
                <a:lnTo>
                  <a:pt x="30" y="7"/>
                </a:lnTo>
                <a:lnTo>
                  <a:pt x="30" y="0"/>
                </a:lnTo>
                <a:lnTo>
                  <a:pt x="30" y="0"/>
                </a:lnTo>
                <a:lnTo>
                  <a:pt x="23" y="7"/>
                </a:lnTo>
                <a:lnTo>
                  <a:pt x="23" y="7"/>
                </a:lnTo>
                <a:lnTo>
                  <a:pt x="15" y="7"/>
                </a:lnTo>
                <a:lnTo>
                  <a:pt x="15" y="7"/>
                </a:lnTo>
                <a:lnTo>
                  <a:pt x="15" y="7"/>
                </a:lnTo>
                <a:lnTo>
                  <a:pt x="8" y="15"/>
                </a:lnTo>
                <a:lnTo>
                  <a:pt x="8" y="15"/>
                </a:lnTo>
                <a:lnTo>
                  <a:pt x="8" y="15"/>
                </a:lnTo>
                <a:lnTo>
                  <a:pt x="8" y="22"/>
                </a:lnTo>
                <a:lnTo>
                  <a:pt x="8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8" y="37"/>
                </a:lnTo>
                <a:lnTo>
                  <a:pt x="8" y="37"/>
                </a:lnTo>
                <a:lnTo>
                  <a:pt x="8" y="37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52"/>
                </a:lnTo>
                <a:lnTo>
                  <a:pt x="15" y="52"/>
                </a:lnTo>
                <a:lnTo>
                  <a:pt x="23" y="52"/>
                </a:lnTo>
                <a:lnTo>
                  <a:pt x="23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8" y="52"/>
                </a:lnTo>
                <a:lnTo>
                  <a:pt x="38" y="52"/>
                </a:lnTo>
                <a:lnTo>
                  <a:pt x="38" y="52"/>
                </a:lnTo>
                <a:lnTo>
                  <a:pt x="45" y="44"/>
                </a:lnTo>
                <a:lnTo>
                  <a:pt x="45" y="44"/>
                </a:lnTo>
                <a:lnTo>
                  <a:pt x="45" y="44"/>
                </a:lnTo>
                <a:lnTo>
                  <a:pt x="52" y="37"/>
                </a:lnTo>
                <a:lnTo>
                  <a:pt x="52" y="37"/>
                </a:lnTo>
                <a:lnTo>
                  <a:pt x="52" y="37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0" name="Freeform 91">
            <a:extLst>
              <a:ext uri="{FF2B5EF4-FFF2-40B4-BE49-F238E27FC236}">
                <a16:creationId xmlns:a16="http://schemas.microsoft.com/office/drawing/2014/main" xmlns="" id="{00000000-0008-0000-0300-0000D6010000}"/>
              </a:ext>
            </a:extLst>
          </xdr:cNvPr>
          <xdr:cNvSpPr>
            <a:spLocks/>
          </xdr:cNvSpPr>
        </xdr:nvSpPr>
        <xdr:spPr bwMode="auto">
          <a:xfrm>
            <a:off x="4391" y="3220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3 h 7"/>
              <a:gd name="T6" fmla="*/ 7 w 7"/>
              <a:gd name="T7" fmla="*/ 2 h 7"/>
              <a:gd name="T8" fmla="*/ 6 w 7"/>
              <a:gd name="T9" fmla="*/ 2 h 7"/>
              <a:gd name="T10" fmla="*/ 6 w 7"/>
              <a:gd name="T11" fmla="*/ 2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5 w 7"/>
              <a:gd name="T19" fmla="*/ 1 h 7"/>
              <a:gd name="T20" fmla="*/ 4 w 7"/>
              <a:gd name="T21" fmla="*/ 1 h 7"/>
              <a:gd name="T22" fmla="*/ 4 w 7"/>
              <a:gd name="T23" fmla="*/ 0 h 7"/>
              <a:gd name="T24" fmla="*/ 4 w 7"/>
              <a:gd name="T25" fmla="*/ 0 h 7"/>
              <a:gd name="T26" fmla="*/ 3 w 7"/>
              <a:gd name="T27" fmla="*/ 1 h 7"/>
              <a:gd name="T28" fmla="*/ 3 w 7"/>
              <a:gd name="T29" fmla="*/ 1 h 7"/>
              <a:gd name="T30" fmla="*/ 2 w 7"/>
              <a:gd name="T31" fmla="*/ 1 h 7"/>
              <a:gd name="T32" fmla="*/ 2 w 7"/>
              <a:gd name="T33" fmla="*/ 1 h 7"/>
              <a:gd name="T34" fmla="*/ 2 w 7"/>
              <a:gd name="T35" fmla="*/ 1 h 7"/>
              <a:gd name="T36" fmla="*/ 1 w 7"/>
              <a:gd name="T37" fmla="*/ 2 h 7"/>
              <a:gd name="T38" fmla="*/ 1 w 7"/>
              <a:gd name="T39" fmla="*/ 2 h 7"/>
              <a:gd name="T40" fmla="*/ 1 w 7"/>
              <a:gd name="T41" fmla="*/ 2 h 7"/>
              <a:gd name="T42" fmla="*/ 1 w 7"/>
              <a:gd name="T43" fmla="*/ 3 h 7"/>
              <a:gd name="T44" fmla="*/ 1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1 w 7"/>
              <a:gd name="T53" fmla="*/ 5 h 7"/>
              <a:gd name="T54" fmla="*/ 1 w 7"/>
              <a:gd name="T55" fmla="*/ 5 h 7"/>
              <a:gd name="T56" fmla="*/ 1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2 w 7"/>
              <a:gd name="T63" fmla="*/ 6 h 7"/>
              <a:gd name="T64" fmla="*/ 2 w 7"/>
              <a:gd name="T65" fmla="*/ 7 h 7"/>
              <a:gd name="T66" fmla="*/ 2 w 7"/>
              <a:gd name="T67" fmla="*/ 7 h 7"/>
              <a:gd name="T68" fmla="*/ 3 w 7"/>
              <a:gd name="T69" fmla="*/ 7 h 7"/>
              <a:gd name="T70" fmla="*/ 3 w 7"/>
              <a:gd name="T71" fmla="*/ 7 h 7"/>
              <a:gd name="T72" fmla="*/ 4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7 h 7"/>
              <a:gd name="T82" fmla="*/ 5 w 7"/>
              <a:gd name="T83" fmla="*/ 7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7 w 7"/>
              <a:gd name="T91" fmla="*/ 5 h 7"/>
              <a:gd name="T92" fmla="*/ 7 w 7"/>
              <a:gd name="T93" fmla="*/ 5 h 7"/>
              <a:gd name="T94" fmla="*/ 7 w 7"/>
              <a:gd name="T95" fmla="*/ 5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3"/>
                </a:lnTo>
                <a:lnTo>
                  <a:pt x="7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7"/>
                </a:lnTo>
                <a:lnTo>
                  <a:pt x="5" y="7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7" y="5"/>
                </a:lnTo>
                <a:lnTo>
                  <a:pt x="7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1" name="Freeform 92">
            <a:extLst>
              <a:ext uri="{FF2B5EF4-FFF2-40B4-BE49-F238E27FC236}">
                <a16:creationId xmlns:a16="http://schemas.microsoft.com/office/drawing/2014/main" xmlns="" id="{00000000-0008-0000-0300-0000D7010000}"/>
              </a:ext>
            </a:extLst>
          </xdr:cNvPr>
          <xdr:cNvSpPr>
            <a:spLocks/>
          </xdr:cNvSpPr>
        </xdr:nvSpPr>
        <xdr:spPr bwMode="auto">
          <a:xfrm>
            <a:off x="4036" y="3391"/>
            <a:ext cx="44" cy="44"/>
          </a:xfrm>
          <a:custGeom>
            <a:avLst/>
            <a:gdLst>
              <a:gd name="T0" fmla="*/ 44 w 44"/>
              <a:gd name="T1" fmla="*/ 22 h 44"/>
              <a:gd name="T2" fmla="*/ 44 w 44"/>
              <a:gd name="T3" fmla="*/ 14 h 44"/>
              <a:gd name="T4" fmla="*/ 44 w 44"/>
              <a:gd name="T5" fmla="*/ 14 h 44"/>
              <a:gd name="T6" fmla="*/ 44 w 44"/>
              <a:gd name="T7" fmla="*/ 14 h 44"/>
              <a:gd name="T8" fmla="*/ 44 w 44"/>
              <a:gd name="T9" fmla="*/ 7 h 44"/>
              <a:gd name="T10" fmla="*/ 44 w 44"/>
              <a:gd name="T11" fmla="*/ 7 h 44"/>
              <a:gd name="T12" fmla="*/ 37 w 44"/>
              <a:gd name="T13" fmla="*/ 7 h 44"/>
              <a:gd name="T14" fmla="*/ 37 w 44"/>
              <a:gd name="T15" fmla="*/ 0 h 44"/>
              <a:gd name="T16" fmla="*/ 37 w 44"/>
              <a:gd name="T17" fmla="*/ 0 h 44"/>
              <a:gd name="T18" fmla="*/ 29 w 44"/>
              <a:gd name="T19" fmla="*/ 0 h 44"/>
              <a:gd name="T20" fmla="*/ 29 w 44"/>
              <a:gd name="T21" fmla="*/ 0 h 44"/>
              <a:gd name="T22" fmla="*/ 22 w 44"/>
              <a:gd name="T23" fmla="*/ 0 h 44"/>
              <a:gd name="T24" fmla="*/ 22 w 44"/>
              <a:gd name="T25" fmla="*/ 0 h 44"/>
              <a:gd name="T26" fmla="*/ 22 w 44"/>
              <a:gd name="T27" fmla="*/ 0 h 44"/>
              <a:gd name="T28" fmla="*/ 15 w 44"/>
              <a:gd name="T29" fmla="*/ 0 h 44"/>
              <a:gd name="T30" fmla="*/ 15 w 44"/>
              <a:gd name="T31" fmla="*/ 0 h 44"/>
              <a:gd name="T32" fmla="*/ 7 w 44"/>
              <a:gd name="T33" fmla="*/ 0 h 44"/>
              <a:gd name="T34" fmla="*/ 7 w 44"/>
              <a:gd name="T35" fmla="*/ 7 h 44"/>
              <a:gd name="T36" fmla="*/ 7 w 44"/>
              <a:gd name="T37" fmla="*/ 7 h 44"/>
              <a:gd name="T38" fmla="*/ 0 w 44"/>
              <a:gd name="T39" fmla="*/ 7 h 44"/>
              <a:gd name="T40" fmla="*/ 0 w 44"/>
              <a:gd name="T41" fmla="*/ 14 h 44"/>
              <a:gd name="T42" fmla="*/ 0 w 44"/>
              <a:gd name="T43" fmla="*/ 14 h 44"/>
              <a:gd name="T44" fmla="*/ 0 w 44"/>
              <a:gd name="T45" fmla="*/ 14 h 44"/>
              <a:gd name="T46" fmla="*/ 0 w 44"/>
              <a:gd name="T47" fmla="*/ 22 h 44"/>
              <a:gd name="T48" fmla="*/ 0 w 44"/>
              <a:gd name="T49" fmla="*/ 22 h 44"/>
              <a:gd name="T50" fmla="*/ 0 w 44"/>
              <a:gd name="T51" fmla="*/ 29 h 44"/>
              <a:gd name="T52" fmla="*/ 0 w 44"/>
              <a:gd name="T53" fmla="*/ 29 h 44"/>
              <a:gd name="T54" fmla="*/ 0 w 44"/>
              <a:gd name="T55" fmla="*/ 29 h 44"/>
              <a:gd name="T56" fmla="*/ 0 w 44"/>
              <a:gd name="T57" fmla="*/ 37 h 44"/>
              <a:gd name="T58" fmla="*/ 0 w 44"/>
              <a:gd name="T59" fmla="*/ 37 h 44"/>
              <a:gd name="T60" fmla="*/ 7 w 44"/>
              <a:gd name="T61" fmla="*/ 37 h 44"/>
              <a:gd name="T62" fmla="*/ 7 w 44"/>
              <a:gd name="T63" fmla="*/ 44 h 44"/>
              <a:gd name="T64" fmla="*/ 7 w 44"/>
              <a:gd name="T65" fmla="*/ 44 h 44"/>
              <a:gd name="T66" fmla="*/ 15 w 44"/>
              <a:gd name="T67" fmla="*/ 44 h 44"/>
              <a:gd name="T68" fmla="*/ 15 w 44"/>
              <a:gd name="T69" fmla="*/ 44 h 44"/>
              <a:gd name="T70" fmla="*/ 22 w 44"/>
              <a:gd name="T71" fmla="*/ 44 h 44"/>
              <a:gd name="T72" fmla="*/ 22 w 44"/>
              <a:gd name="T73" fmla="*/ 44 h 44"/>
              <a:gd name="T74" fmla="*/ 22 w 44"/>
              <a:gd name="T75" fmla="*/ 44 h 44"/>
              <a:gd name="T76" fmla="*/ 29 w 44"/>
              <a:gd name="T77" fmla="*/ 44 h 44"/>
              <a:gd name="T78" fmla="*/ 29 w 44"/>
              <a:gd name="T79" fmla="*/ 44 h 44"/>
              <a:gd name="T80" fmla="*/ 37 w 44"/>
              <a:gd name="T81" fmla="*/ 44 h 44"/>
              <a:gd name="T82" fmla="*/ 37 w 44"/>
              <a:gd name="T83" fmla="*/ 44 h 44"/>
              <a:gd name="T84" fmla="*/ 37 w 44"/>
              <a:gd name="T85" fmla="*/ 44 h 44"/>
              <a:gd name="T86" fmla="*/ 44 w 44"/>
              <a:gd name="T87" fmla="*/ 37 h 44"/>
              <a:gd name="T88" fmla="*/ 44 w 44"/>
              <a:gd name="T89" fmla="*/ 37 h 44"/>
              <a:gd name="T90" fmla="*/ 44 w 44"/>
              <a:gd name="T91" fmla="*/ 37 h 44"/>
              <a:gd name="T92" fmla="*/ 44 w 44"/>
              <a:gd name="T93" fmla="*/ 29 h 44"/>
              <a:gd name="T94" fmla="*/ 44 w 44"/>
              <a:gd name="T95" fmla="*/ 29 h 44"/>
              <a:gd name="T96" fmla="*/ 44 w 44"/>
              <a:gd name="T97" fmla="*/ 29 h 44"/>
              <a:gd name="T98" fmla="*/ 44 w 44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4">
                <a:moveTo>
                  <a:pt x="44" y="22"/>
                </a:moveTo>
                <a:lnTo>
                  <a:pt x="44" y="14"/>
                </a:lnTo>
                <a:lnTo>
                  <a:pt x="44" y="14"/>
                </a:lnTo>
                <a:lnTo>
                  <a:pt x="44" y="14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7"/>
                </a:lnTo>
                <a:lnTo>
                  <a:pt x="7" y="7"/>
                </a:lnTo>
                <a:lnTo>
                  <a:pt x="0" y="7"/>
                </a:lnTo>
                <a:lnTo>
                  <a:pt x="0" y="14"/>
                </a:lnTo>
                <a:lnTo>
                  <a:pt x="0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2" y="44"/>
                </a:lnTo>
                <a:lnTo>
                  <a:pt x="29" y="44"/>
                </a:lnTo>
                <a:lnTo>
                  <a:pt x="29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29"/>
                </a:lnTo>
                <a:lnTo>
                  <a:pt x="44" y="29"/>
                </a:lnTo>
                <a:lnTo>
                  <a:pt x="44" y="29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2" name="Freeform 93">
            <a:extLst>
              <a:ext uri="{FF2B5EF4-FFF2-40B4-BE49-F238E27FC236}">
                <a16:creationId xmlns:a16="http://schemas.microsoft.com/office/drawing/2014/main" xmlns="" id="{00000000-0008-0000-0300-0000D8010000}"/>
              </a:ext>
            </a:extLst>
          </xdr:cNvPr>
          <xdr:cNvSpPr>
            <a:spLocks/>
          </xdr:cNvSpPr>
        </xdr:nvSpPr>
        <xdr:spPr bwMode="auto">
          <a:xfrm>
            <a:off x="4036" y="3391"/>
            <a:ext cx="44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2 h 6"/>
              <a:gd name="T8" fmla="*/ 6 w 6"/>
              <a:gd name="T9" fmla="*/ 1 h 6"/>
              <a:gd name="T10" fmla="*/ 6 w 6"/>
              <a:gd name="T11" fmla="*/ 1 h 6"/>
              <a:gd name="T12" fmla="*/ 5 w 6"/>
              <a:gd name="T13" fmla="*/ 1 h 6"/>
              <a:gd name="T14" fmla="*/ 5 w 6"/>
              <a:gd name="T15" fmla="*/ 0 h 6"/>
              <a:gd name="T16" fmla="*/ 5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3 w 6"/>
              <a:gd name="T27" fmla="*/ 0 h 6"/>
              <a:gd name="T28" fmla="*/ 2 w 6"/>
              <a:gd name="T29" fmla="*/ 0 h 6"/>
              <a:gd name="T30" fmla="*/ 2 w 6"/>
              <a:gd name="T31" fmla="*/ 0 h 6"/>
              <a:gd name="T32" fmla="*/ 1 w 6"/>
              <a:gd name="T33" fmla="*/ 0 h 6"/>
              <a:gd name="T34" fmla="*/ 1 w 6"/>
              <a:gd name="T35" fmla="*/ 1 h 6"/>
              <a:gd name="T36" fmla="*/ 1 w 6"/>
              <a:gd name="T37" fmla="*/ 1 h 6"/>
              <a:gd name="T38" fmla="*/ 0 w 6"/>
              <a:gd name="T39" fmla="*/ 1 h 6"/>
              <a:gd name="T40" fmla="*/ 0 w 6"/>
              <a:gd name="T41" fmla="*/ 2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4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1 w 6"/>
              <a:gd name="T61" fmla="*/ 5 h 6"/>
              <a:gd name="T62" fmla="*/ 1 w 6"/>
              <a:gd name="T63" fmla="*/ 6 h 6"/>
              <a:gd name="T64" fmla="*/ 1 w 6"/>
              <a:gd name="T65" fmla="*/ 6 h 6"/>
              <a:gd name="T66" fmla="*/ 2 w 6"/>
              <a:gd name="T67" fmla="*/ 6 h 6"/>
              <a:gd name="T68" fmla="*/ 2 w 6"/>
              <a:gd name="T69" fmla="*/ 6 h 6"/>
              <a:gd name="T70" fmla="*/ 3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5 w 6"/>
              <a:gd name="T81" fmla="*/ 6 h 6"/>
              <a:gd name="T82" fmla="*/ 5 w 6"/>
              <a:gd name="T83" fmla="*/ 6 h 6"/>
              <a:gd name="T84" fmla="*/ 5 w 6"/>
              <a:gd name="T85" fmla="*/ 6 h 6"/>
              <a:gd name="T86" fmla="*/ 6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4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1"/>
                </a:lnTo>
                <a:lnTo>
                  <a:pt x="1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3" name="Freeform 94">
            <a:extLst>
              <a:ext uri="{FF2B5EF4-FFF2-40B4-BE49-F238E27FC236}">
                <a16:creationId xmlns:a16="http://schemas.microsoft.com/office/drawing/2014/main" xmlns="" id="{00000000-0008-0000-0300-0000D9010000}"/>
              </a:ext>
            </a:extLst>
          </xdr:cNvPr>
          <xdr:cNvSpPr>
            <a:spLocks/>
          </xdr:cNvSpPr>
        </xdr:nvSpPr>
        <xdr:spPr bwMode="auto">
          <a:xfrm>
            <a:off x="3606" y="3450"/>
            <a:ext cx="52" cy="44"/>
          </a:xfrm>
          <a:custGeom>
            <a:avLst/>
            <a:gdLst>
              <a:gd name="T0" fmla="*/ 52 w 52"/>
              <a:gd name="T1" fmla="*/ 22 h 44"/>
              <a:gd name="T2" fmla="*/ 52 w 52"/>
              <a:gd name="T3" fmla="*/ 15 h 44"/>
              <a:gd name="T4" fmla="*/ 52 w 52"/>
              <a:gd name="T5" fmla="*/ 15 h 44"/>
              <a:gd name="T6" fmla="*/ 52 w 52"/>
              <a:gd name="T7" fmla="*/ 15 h 44"/>
              <a:gd name="T8" fmla="*/ 44 w 52"/>
              <a:gd name="T9" fmla="*/ 7 h 44"/>
              <a:gd name="T10" fmla="*/ 44 w 52"/>
              <a:gd name="T11" fmla="*/ 7 h 44"/>
              <a:gd name="T12" fmla="*/ 44 w 52"/>
              <a:gd name="T13" fmla="*/ 7 h 44"/>
              <a:gd name="T14" fmla="*/ 37 w 52"/>
              <a:gd name="T15" fmla="*/ 0 h 44"/>
              <a:gd name="T16" fmla="*/ 37 w 52"/>
              <a:gd name="T17" fmla="*/ 0 h 44"/>
              <a:gd name="T18" fmla="*/ 37 w 52"/>
              <a:gd name="T19" fmla="*/ 0 h 44"/>
              <a:gd name="T20" fmla="*/ 30 w 52"/>
              <a:gd name="T21" fmla="*/ 0 h 44"/>
              <a:gd name="T22" fmla="*/ 30 w 52"/>
              <a:gd name="T23" fmla="*/ 0 h 44"/>
              <a:gd name="T24" fmla="*/ 22 w 52"/>
              <a:gd name="T25" fmla="*/ 0 h 44"/>
              <a:gd name="T26" fmla="*/ 22 w 52"/>
              <a:gd name="T27" fmla="*/ 0 h 44"/>
              <a:gd name="T28" fmla="*/ 22 w 52"/>
              <a:gd name="T29" fmla="*/ 0 h 44"/>
              <a:gd name="T30" fmla="*/ 15 w 52"/>
              <a:gd name="T31" fmla="*/ 0 h 44"/>
              <a:gd name="T32" fmla="*/ 15 w 52"/>
              <a:gd name="T33" fmla="*/ 0 h 44"/>
              <a:gd name="T34" fmla="*/ 15 w 52"/>
              <a:gd name="T35" fmla="*/ 7 h 44"/>
              <a:gd name="T36" fmla="*/ 7 w 52"/>
              <a:gd name="T37" fmla="*/ 7 h 44"/>
              <a:gd name="T38" fmla="*/ 7 w 52"/>
              <a:gd name="T39" fmla="*/ 7 h 44"/>
              <a:gd name="T40" fmla="*/ 7 w 52"/>
              <a:gd name="T41" fmla="*/ 15 h 44"/>
              <a:gd name="T42" fmla="*/ 7 w 52"/>
              <a:gd name="T43" fmla="*/ 15 h 44"/>
              <a:gd name="T44" fmla="*/ 0 w 52"/>
              <a:gd name="T45" fmla="*/ 15 h 44"/>
              <a:gd name="T46" fmla="*/ 0 w 52"/>
              <a:gd name="T47" fmla="*/ 22 h 44"/>
              <a:gd name="T48" fmla="*/ 0 w 52"/>
              <a:gd name="T49" fmla="*/ 22 h 44"/>
              <a:gd name="T50" fmla="*/ 0 w 52"/>
              <a:gd name="T51" fmla="*/ 30 h 44"/>
              <a:gd name="T52" fmla="*/ 0 w 52"/>
              <a:gd name="T53" fmla="*/ 30 h 44"/>
              <a:gd name="T54" fmla="*/ 7 w 52"/>
              <a:gd name="T55" fmla="*/ 30 h 44"/>
              <a:gd name="T56" fmla="*/ 7 w 52"/>
              <a:gd name="T57" fmla="*/ 37 h 44"/>
              <a:gd name="T58" fmla="*/ 7 w 52"/>
              <a:gd name="T59" fmla="*/ 37 h 44"/>
              <a:gd name="T60" fmla="*/ 7 w 52"/>
              <a:gd name="T61" fmla="*/ 37 h 44"/>
              <a:gd name="T62" fmla="*/ 15 w 52"/>
              <a:gd name="T63" fmla="*/ 44 h 44"/>
              <a:gd name="T64" fmla="*/ 15 w 52"/>
              <a:gd name="T65" fmla="*/ 44 h 44"/>
              <a:gd name="T66" fmla="*/ 15 w 52"/>
              <a:gd name="T67" fmla="*/ 44 h 44"/>
              <a:gd name="T68" fmla="*/ 22 w 52"/>
              <a:gd name="T69" fmla="*/ 44 h 44"/>
              <a:gd name="T70" fmla="*/ 22 w 52"/>
              <a:gd name="T71" fmla="*/ 44 h 44"/>
              <a:gd name="T72" fmla="*/ 22 w 52"/>
              <a:gd name="T73" fmla="*/ 44 h 44"/>
              <a:gd name="T74" fmla="*/ 30 w 52"/>
              <a:gd name="T75" fmla="*/ 44 h 44"/>
              <a:gd name="T76" fmla="*/ 30 w 52"/>
              <a:gd name="T77" fmla="*/ 44 h 44"/>
              <a:gd name="T78" fmla="*/ 37 w 52"/>
              <a:gd name="T79" fmla="*/ 44 h 44"/>
              <a:gd name="T80" fmla="*/ 37 w 52"/>
              <a:gd name="T81" fmla="*/ 44 h 44"/>
              <a:gd name="T82" fmla="*/ 37 w 52"/>
              <a:gd name="T83" fmla="*/ 44 h 44"/>
              <a:gd name="T84" fmla="*/ 44 w 52"/>
              <a:gd name="T85" fmla="*/ 44 h 44"/>
              <a:gd name="T86" fmla="*/ 44 w 52"/>
              <a:gd name="T87" fmla="*/ 37 h 44"/>
              <a:gd name="T88" fmla="*/ 44 w 52"/>
              <a:gd name="T89" fmla="*/ 37 h 44"/>
              <a:gd name="T90" fmla="*/ 52 w 52"/>
              <a:gd name="T91" fmla="*/ 37 h 44"/>
              <a:gd name="T92" fmla="*/ 52 w 52"/>
              <a:gd name="T93" fmla="*/ 30 h 44"/>
              <a:gd name="T94" fmla="*/ 52 w 52"/>
              <a:gd name="T95" fmla="*/ 30 h 44"/>
              <a:gd name="T96" fmla="*/ 52 w 52"/>
              <a:gd name="T97" fmla="*/ 30 h 44"/>
              <a:gd name="T98" fmla="*/ 52 w 52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44">
                <a:moveTo>
                  <a:pt x="52" y="22"/>
                </a:moveTo>
                <a:lnTo>
                  <a:pt x="52" y="15"/>
                </a:lnTo>
                <a:lnTo>
                  <a:pt x="52" y="15"/>
                </a:lnTo>
                <a:lnTo>
                  <a:pt x="52" y="15"/>
                </a:lnTo>
                <a:lnTo>
                  <a:pt x="44" y="7"/>
                </a:lnTo>
                <a:lnTo>
                  <a:pt x="44" y="7"/>
                </a:lnTo>
                <a:lnTo>
                  <a:pt x="44" y="7"/>
                </a:lnTo>
                <a:lnTo>
                  <a:pt x="37" y="0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7"/>
                </a:lnTo>
                <a:lnTo>
                  <a:pt x="7" y="7"/>
                </a:lnTo>
                <a:lnTo>
                  <a:pt x="7" y="7"/>
                </a:lnTo>
                <a:lnTo>
                  <a:pt x="7" y="15"/>
                </a:lnTo>
                <a:lnTo>
                  <a:pt x="7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7" y="30"/>
                </a:lnTo>
                <a:lnTo>
                  <a:pt x="7" y="37"/>
                </a:lnTo>
                <a:lnTo>
                  <a:pt x="7" y="37"/>
                </a:lnTo>
                <a:lnTo>
                  <a:pt x="7" y="37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2" y="44"/>
                </a:lnTo>
                <a:lnTo>
                  <a:pt x="30" y="44"/>
                </a:lnTo>
                <a:lnTo>
                  <a:pt x="30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4" y="44"/>
                </a:lnTo>
                <a:lnTo>
                  <a:pt x="44" y="37"/>
                </a:lnTo>
                <a:lnTo>
                  <a:pt x="44" y="37"/>
                </a:lnTo>
                <a:lnTo>
                  <a:pt x="52" y="37"/>
                </a:lnTo>
                <a:lnTo>
                  <a:pt x="52" y="30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4" name="Freeform 95">
            <a:extLst>
              <a:ext uri="{FF2B5EF4-FFF2-40B4-BE49-F238E27FC236}">
                <a16:creationId xmlns:a16="http://schemas.microsoft.com/office/drawing/2014/main" xmlns="" id="{00000000-0008-0000-0300-0000DA010000}"/>
              </a:ext>
            </a:extLst>
          </xdr:cNvPr>
          <xdr:cNvSpPr>
            <a:spLocks/>
          </xdr:cNvSpPr>
        </xdr:nvSpPr>
        <xdr:spPr bwMode="auto">
          <a:xfrm>
            <a:off x="3606" y="3450"/>
            <a:ext cx="52" cy="44"/>
          </a:xfrm>
          <a:custGeom>
            <a:avLst/>
            <a:gdLst>
              <a:gd name="T0" fmla="*/ 7 w 7"/>
              <a:gd name="T1" fmla="*/ 3 h 6"/>
              <a:gd name="T2" fmla="*/ 7 w 7"/>
              <a:gd name="T3" fmla="*/ 2 h 6"/>
              <a:gd name="T4" fmla="*/ 7 w 7"/>
              <a:gd name="T5" fmla="*/ 2 h 6"/>
              <a:gd name="T6" fmla="*/ 7 w 7"/>
              <a:gd name="T7" fmla="*/ 2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1 h 6"/>
              <a:gd name="T14" fmla="*/ 5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3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2 w 7"/>
              <a:gd name="T35" fmla="*/ 1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2 h 6"/>
              <a:gd name="T42" fmla="*/ 1 w 7"/>
              <a:gd name="T43" fmla="*/ 2 h 6"/>
              <a:gd name="T44" fmla="*/ 0 w 7"/>
              <a:gd name="T45" fmla="*/ 2 h 6"/>
              <a:gd name="T46" fmla="*/ 0 w 7"/>
              <a:gd name="T47" fmla="*/ 3 h 6"/>
              <a:gd name="T48" fmla="*/ 0 w 7"/>
              <a:gd name="T49" fmla="*/ 3 h 6"/>
              <a:gd name="T50" fmla="*/ 0 w 7"/>
              <a:gd name="T51" fmla="*/ 4 h 6"/>
              <a:gd name="T52" fmla="*/ 0 w 7"/>
              <a:gd name="T53" fmla="*/ 4 h 6"/>
              <a:gd name="T54" fmla="*/ 1 w 7"/>
              <a:gd name="T55" fmla="*/ 4 h 6"/>
              <a:gd name="T56" fmla="*/ 1 w 7"/>
              <a:gd name="T57" fmla="*/ 5 h 6"/>
              <a:gd name="T58" fmla="*/ 1 w 7"/>
              <a:gd name="T59" fmla="*/ 5 h 6"/>
              <a:gd name="T60" fmla="*/ 1 w 7"/>
              <a:gd name="T61" fmla="*/ 5 h 6"/>
              <a:gd name="T62" fmla="*/ 2 w 7"/>
              <a:gd name="T63" fmla="*/ 6 h 6"/>
              <a:gd name="T64" fmla="*/ 2 w 7"/>
              <a:gd name="T65" fmla="*/ 6 h 6"/>
              <a:gd name="T66" fmla="*/ 2 w 7"/>
              <a:gd name="T67" fmla="*/ 6 h 6"/>
              <a:gd name="T68" fmla="*/ 3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6 w 7"/>
              <a:gd name="T85" fmla="*/ 6 h 6"/>
              <a:gd name="T86" fmla="*/ 6 w 7"/>
              <a:gd name="T87" fmla="*/ 5 h 6"/>
              <a:gd name="T88" fmla="*/ 6 w 7"/>
              <a:gd name="T89" fmla="*/ 5 h 6"/>
              <a:gd name="T90" fmla="*/ 7 w 7"/>
              <a:gd name="T91" fmla="*/ 5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4 h 6"/>
              <a:gd name="T98" fmla="*/ 7 w 7"/>
              <a:gd name="T99" fmla="*/ 3 h 6"/>
              <a:gd name="T100" fmla="*/ 7 w 7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3"/>
                </a:moveTo>
                <a:lnTo>
                  <a:pt x="7" y="2"/>
                </a:lnTo>
                <a:lnTo>
                  <a:pt x="7" y="2"/>
                </a:lnTo>
                <a:lnTo>
                  <a:pt x="7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5" name="Freeform 96">
            <a:extLst>
              <a:ext uri="{FF2B5EF4-FFF2-40B4-BE49-F238E27FC236}">
                <a16:creationId xmlns:a16="http://schemas.microsoft.com/office/drawing/2014/main" xmlns="" id="{00000000-0008-0000-0300-0000DB010000}"/>
              </a:ext>
            </a:extLst>
          </xdr:cNvPr>
          <xdr:cNvSpPr>
            <a:spLocks/>
          </xdr:cNvSpPr>
        </xdr:nvSpPr>
        <xdr:spPr bwMode="auto">
          <a:xfrm>
            <a:off x="3206" y="3391"/>
            <a:ext cx="52" cy="51"/>
          </a:xfrm>
          <a:custGeom>
            <a:avLst/>
            <a:gdLst>
              <a:gd name="T0" fmla="*/ 52 w 52"/>
              <a:gd name="T1" fmla="*/ 22 h 51"/>
              <a:gd name="T2" fmla="*/ 52 w 52"/>
              <a:gd name="T3" fmla="*/ 22 h 51"/>
              <a:gd name="T4" fmla="*/ 52 w 52"/>
              <a:gd name="T5" fmla="*/ 14 h 51"/>
              <a:gd name="T6" fmla="*/ 44 w 52"/>
              <a:gd name="T7" fmla="*/ 14 h 51"/>
              <a:gd name="T8" fmla="*/ 44 w 52"/>
              <a:gd name="T9" fmla="*/ 14 h 51"/>
              <a:gd name="T10" fmla="*/ 44 w 52"/>
              <a:gd name="T11" fmla="*/ 7 h 51"/>
              <a:gd name="T12" fmla="*/ 44 w 52"/>
              <a:gd name="T13" fmla="*/ 7 h 51"/>
              <a:gd name="T14" fmla="*/ 37 w 52"/>
              <a:gd name="T15" fmla="*/ 7 h 51"/>
              <a:gd name="T16" fmla="*/ 37 w 52"/>
              <a:gd name="T17" fmla="*/ 7 h 51"/>
              <a:gd name="T18" fmla="*/ 37 w 52"/>
              <a:gd name="T19" fmla="*/ 7 h 51"/>
              <a:gd name="T20" fmla="*/ 29 w 52"/>
              <a:gd name="T21" fmla="*/ 0 h 51"/>
              <a:gd name="T22" fmla="*/ 29 w 52"/>
              <a:gd name="T23" fmla="*/ 0 h 51"/>
              <a:gd name="T24" fmla="*/ 22 w 52"/>
              <a:gd name="T25" fmla="*/ 0 h 51"/>
              <a:gd name="T26" fmla="*/ 22 w 52"/>
              <a:gd name="T27" fmla="*/ 0 h 51"/>
              <a:gd name="T28" fmla="*/ 22 w 52"/>
              <a:gd name="T29" fmla="*/ 7 h 51"/>
              <a:gd name="T30" fmla="*/ 15 w 52"/>
              <a:gd name="T31" fmla="*/ 7 h 51"/>
              <a:gd name="T32" fmla="*/ 15 w 52"/>
              <a:gd name="T33" fmla="*/ 7 h 51"/>
              <a:gd name="T34" fmla="*/ 7 w 52"/>
              <a:gd name="T35" fmla="*/ 7 h 51"/>
              <a:gd name="T36" fmla="*/ 7 w 52"/>
              <a:gd name="T37" fmla="*/ 7 h 51"/>
              <a:gd name="T38" fmla="*/ 7 w 52"/>
              <a:gd name="T39" fmla="*/ 14 h 51"/>
              <a:gd name="T40" fmla="*/ 7 w 52"/>
              <a:gd name="T41" fmla="*/ 14 h 51"/>
              <a:gd name="T42" fmla="*/ 0 w 52"/>
              <a:gd name="T43" fmla="*/ 14 h 51"/>
              <a:gd name="T44" fmla="*/ 0 w 52"/>
              <a:gd name="T45" fmla="*/ 22 h 51"/>
              <a:gd name="T46" fmla="*/ 0 w 52"/>
              <a:gd name="T47" fmla="*/ 22 h 51"/>
              <a:gd name="T48" fmla="*/ 0 w 52"/>
              <a:gd name="T49" fmla="*/ 29 h 51"/>
              <a:gd name="T50" fmla="*/ 0 w 52"/>
              <a:gd name="T51" fmla="*/ 29 h 51"/>
              <a:gd name="T52" fmla="*/ 0 w 52"/>
              <a:gd name="T53" fmla="*/ 29 h 51"/>
              <a:gd name="T54" fmla="*/ 0 w 52"/>
              <a:gd name="T55" fmla="*/ 37 h 51"/>
              <a:gd name="T56" fmla="*/ 7 w 52"/>
              <a:gd name="T57" fmla="*/ 37 h 51"/>
              <a:gd name="T58" fmla="*/ 7 w 52"/>
              <a:gd name="T59" fmla="*/ 44 h 51"/>
              <a:gd name="T60" fmla="*/ 7 w 52"/>
              <a:gd name="T61" fmla="*/ 44 h 51"/>
              <a:gd name="T62" fmla="*/ 7 w 52"/>
              <a:gd name="T63" fmla="*/ 44 h 51"/>
              <a:gd name="T64" fmla="*/ 15 w 52"/>
              <a:gd name="T65" fmla="*/ 44 h 51"/>
              <a:gd name="T66" fmla="*/ 15 w 52"/>
              <a:gd name="T67" fmla="*/ 51 h 51"/>
              <a:gd name="T68" fmla="*/ 22 w 52"/>
              <a:gd name="T69" fmla="*/ 51 h 51"/>
              <a:gd name="T70" fmla="*/ 22 w 52"/>
              <a:gd name="T71" fmla="*/ 51 h 51"/>
              <a:gd name="T72" fmla="*/ 22 w 52"/>
              <a:gd name="T73" fmla="*/ 51 h 51"/>
              <a:gd name="T74" fmla="*/ 29 w 52"/>
              <a:gd name="T75" fmla="*/ 51 h 51"/>
              <a:gd name="T76" fmla="*/ 29 w 52"/>
              <a:gd name="T77" fmla="*/ 51 h 51"/>
              <a:gd name="T78" fmla="*/ 37 w 52"/>
              <a:gd name="T79" fmla="*/ 51 h 51"/>
              <a:gd name="T80" fmla="*/ 37 w 52"/>
              <a:gd name="T81" fmla="*/ 51 h 51"/>
              <a:gd name="T82" fmla="*/ 37 w 52"/>
              <a:gd name="T83" fmla="*/ 44 h 51"/>
              <a:gd name="T84" fmla="*/ 44 w 52"/>
              <a:gd name="T85" fmla="*/ 44 h 51"/>
              <a:gd name="T86" fmla="*/ 44 w 52"/>
              <a:gd name="T87" fmla="*/ 44 h 51"/>
              <a:gd name="T88" fmla="*/ 44 w 52"/>
              <a:gd name="T89" fmla="*/ 44 h 51"/>
              <a:gd name="T90" fmla="*/ 44 w 52"/>
              <a:gd name="T91" fmla="*/ 37 h 51"/>
              <a:gd name="T92" fmla="*/ 52 w 52"/>
              <a:gd name="T93" fmla="*/ 37 h 51"/>
              <a:gd name="T94" fmla="*/ 52 w 52"/>
              <a:gd name="T95" fmla="*/ 29 h 51"/>
              <a:gd name="T96" fmla="*/ 52 w 52"/>
              <a:gd name="T97" fmla="*/ 29 h 51"/>
              <a:gd name="T98" fmla="*/ 52 w 52"/>
              <a:gd name="T99" fmla="*/ 29 h 51"/>
              <a:gd name="T100" fmla="*/ 52 w 52"/>
              <a:gd name="T101" fmla="*/ 22 h 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1">
                <a:moveTo>
                  <a:pt x="52" y="22"/>
                </a:moveTo>
                <a:lnTo>
                  <a:pt x="52" y="22"/>
                </a:lnTo>
                <a:lnTo>
                  <a:pt x="52" y="14"/>
                </a:lnTo>
                <a:lnTo>
                  <a:pt x="44" y="14"/>
                </a:lnTo>
                <a:lnTo>
                  <a:pt x="44" y="14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22" y="7"/>
                </a:lnTo>
                <a:lnTo>
                  <a:pt x="15" y="7"/>
                </a:lnTo>
                <a:lnTo>
                  <a:pt x="15" y="7"/>
                </a:lnTo>
                <a:lnTo>
                  <a:pt x="7" y="7"/>
                </a:lnTo>
                <a:lnTo>
                  <a:pt x="7" y="7"/>
                </a:lnTo>
                <a:lnTo>
                  <a:pt x="7" y="14"/>
                </a:lnTo>
                <a:lnTo>
                  <a:pt x="7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51"/>
                </a:lnTo>
                <a:lnTo>
                  <a:pt x="22" y="51"/>
                </a:lnTo>
                <a:lnTo>
                  <a:pt x="22" y="51"/>
                </a:lnTo>
                <a:lnTo>
                  <a:pt x="22" y="51"/>
                </a:lnTo>
                <a:lnTo>
                  <a:pt x="29" y="51"/>
                </a:lnTo>
                <a:lnTo>
                  <a:pt x="29" y="51"/>
                </a:lnTo>
                <a:lnTo>
                  <a:pt x="37" y="51"/>
                </a:lnTo>
                <a:lnTo>
                  <a:pt x="37" y="51"/>
                </a:lnTo>
                <a:lnTo>
                  <a:pt x="37" y="44"/>
                </a:lnTo>
                <a:lnTo>
                  <a:pt x="44" y="44"/>
                </a:lnTo>
                <a:lnTo>
                  <a:pt x="44" y="44"/>
                </a:lnTo>
                <a:lnTo>
                  <a:pt x="44" y="44"/>
                </a:lnTo>
                <a:lnTo>
                  <a:pt x="44" y="37"/>
                </a:lnTo>
                <a:lnTo>
                  <a:pt x="52" y="37"/>
                </a:lnTo>
                <a:lnTo>
                  <a:pt x="52" y="29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6" name="Freeform 97">
            <a:extLst>
              <a:ext uri="{FF2B5EF4-FFF2-40B4-BE49-F238E27FC236}">
                <a16:creationId xmlns:a16="http://schemas.microsoft.com/office/drawing/2014/main" xmlns="" id="{00000000-0008-0000-0300-0000DC010000}"/>
              </a:ext>
            </a:extLst>
          </xdr:cNvPr>
          <xdr:cNvSpPr>
            <a:spLocks/>
          </xdr:cNvSpPr>
        </xdr:nvSpPr>
        <xdr:spPr bwMode="auto">
          <a:xfrm>
            <a:off x="3206" y="3391"/>
            <a:ext cx="52" cy="51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6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5 w 7"/>
              <a:gd name="T19" fmla="*/ 1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3 w 7"/>
              <a:gd name="T29" fmla="*/ 1 h 7"/>
              <a:gd name="T30" fmla="*/ 2 w 7"/>
              <a:gd name="T31" fmla="*/ 1 h 7"/>
              <a:gd name="T32" fmla="*/ 2 w 7"/>
              <a:gd name="T33" fmla="*/ 1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1 w 7"/>
              <a:gd name="T41" fmla="*/ 2 h 7"/>
              <a:gd name="T42" fmla="*/ 0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0 w 7"/>
              <a:gd name="T53" fmla="*/ 4 h 7"/>
              <a:gd name="T54" fmla="*/ 0 w 7"/>
              <a:gd name="T55" fmla="*/ 5 h 7"/>
              <a:gd name="T56" fmla="*/ 1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1 w 7"/>
              <a:gd name="T63" fmla="*/ 6 h 7"/>
              <a:gd name="T64" fmla="*/ 2 w 7"/>
              <a:gd name="T65" fmla="*/ 6 h 7"/>
              <a:gd name="T66" fmla="*/ 2 w 7"/>
              <a:gd name="T67" fmla="*/ 7 h 7"/>
              <a:gd name="T68" fmla="*/ 3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7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6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7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7" name="Freeform 98">
            <a:extLst>
              <a:ext uri="{FF2B5EF4-FFF2-40B4-BE49-F238E27FC236}">
                <a16:creationId xmlns:a16="http://schemas.microsoft.com/office/drawing/2014/main" xmlns="" id="{00000000-0008-0000-0300-0000DD010000}"/>
              </a:ext>
            </a:extLst>
          </xdr:cNvPr>
          <xdr:cNvSpPr>
            <a:spLocks/>
          </xdr:cNvSpPr>
        </xdr:nvSpPr>
        <xdr:spPr bwMode="auto">
          <a:xfrm>
            <a:off x="2813" y="3227"/>
            <a:ext cx="52" cy="45"/>
          </a:xfrm>
          <a:custGeom>
            <a:avLst/>
            <a:gdLst>
              <a:gd name="T0" fmla="*/ 52 w 52"/>
              <a:gd name="T1" fmla="*/ 23 h 45"/>
              <a:gd name="T2" fmla="*/ 44 w 52"/>
              <a:gd name="T3" fmla="*/ 15 h 45"/>
              <a:gd name="T4" fmla="*/ 44 w 52"/>
              <a:gd name="T5" fmla="*/ 15 h 45"/>
              <a:gd name="T6" fmla="*/ 44 w 52"/>
              <a:gd name="T7" fmla="*/ 15 h 45"/>
              <a:gd name="T8" fmla="*/ 44 w 52"/>
              <a:gd name="T9" fmla="*/ 8 h 45"/>
              <a:gd name="T10" fmla="*/ 44 w 52"/>
              <a:gd name="T11" fmla="*/ 8 h 45"/>
              <a:gd name="T12" fmla="*/ 37 w 52"/>
              <a:gd name="T13" fmla="*/ 8 h 45"/>
              <a:gd name="T14" fmla="*/ 37 w 52"/>
              <a:gd name="T15" fmla="*/ 0 h 45"/>
              <a:gd name="T16" fmla="*/ 37 w 52"/>
              <a:gd name="T17" fmla="*/ 0 h 45"/>
              <a:gd name="T18" fmla="*/ 30 w 52"/>
              <a:gd name="T19" fmla="*/ 0 h 45"/>
              <a:gd name="T20" fmla="*/ 30 w 52"/>
              <a:gd name="T21" fmla="*/ 0 h 45"/>
              <a:gd name="T22" fmla="*/ 22 w 52"/>
              <a:gd name="T23" fmla="*/ 0 h 45"/>
              <a:gd name="T24" fmla="*/ 22 w 52"/>
              <a:gd name="T25" fmla="*/ 0 h 45"/>
              <a:gd name="T26" fmla="*/ 22 w 52"/>
              <a:gd name="T27" fmla="*/ 0 h 45"/>
              <a:gd name="T28" fmla="*/ 15 w 52"/>
              <a:gd name="T29" fmla="*/ 0 h 45"/>
              <a:gd name="T30" fmla="*/ 15 w 52"/>
              <a:gd name="T31" fmla="*/ 0 h 45"/>
              <a:gd name="T32" fmla="*/ 15 w 52"/>
              <a:gd name="T33" fmla="*/ 0 h 45"/>
              <a:gd name="T34" fmla="*/ 7 w 52"/>
              <a:gd name="T35" fmla="*/ 8 h 45"/>
              <a:gd name="T36" fmla="*/ 7 w 52"/>
              <a:gd name="T37" fmla="*/ 8 h 45"/>
              <a:gd name="T38" fmla="*/ 7 w 52"/>
              <a:gd name="T39" fmla="*/ 8 h 45"/>
              <a:gd name="T40" fmla="*/ 0 w 52"/>
              <a:gd name="T41" fmla="*/ 15 h 45"/>
              <a:gd name="T42" fmla="*/ 0 w 52"/>
              <a:gd name="T43" fmla="*/ 15 h 45"/>
              <a:gd name="T44" fmla="*/ 0 w 52"/>
              <a:gd name="T45" fmla="*/ 15 h 45"/>
              <a:gd name="T46" fmla="*/ 0 w 52"/>
              <a:gd name="T47" fmla="*/ 23 h 45"/>
              <a:gd name="T48" fmla="*/ 0 w 52"/>
              <a:gd name="T49" fmla="*/ 23 h 45"/>
              <a:gd name="T50" fmla="*/ 0 w 52"/>
              <a:gd name="T51" fmla="*/ 30 h 45"/>
              <a:gd name="T52" fmla="*/ 0 w 52"/>
              <a:gd name="T53" fmla="*/ 30 h 45"/>
              <a:gd name="T54" fmla="*/ 0 w 52"/>
              <a:gd name="T55" fmla="*/ 30 h 45"/>
              <a:gd name="T56" fmla="*/ 0 w 52"/>
              <a:gd name="T57" fmla="*/ 37 h 45"/>
              <a:gd name="T58" fmla="*/ 7 w 52"/>
              <a:gd name="T59" fmla="*/ 37 h 45"/>
              <a:gd name="T60" fmla="*/ 7 w 52"/>
              <a:gd name="T61" fmla="*/ 37 h 45"/>
              <a:gd name="T62" fmla="*/ 7 w 52"/>
              <a:gd name="T63" fmla="*/ 45 h 45"/>
              <a:gd name="T64" fmla="*/ 15 w 52"/>
              <a:gd name="T65" fmla="*/ 45 h 45"/>
              <a:gd name="T66" fmla="*/ 15 w 52"/>
              <a:gd name="T67" fmla="*/ 45 h 45"/>
              <a:gd name="T68" fmla="*/ 15 w 52"/>
              <a:gd name="T69" fmla="*/ 45 h 45"/>
              <a:gd name="T70" fmla="*/ 22 w 52"/>
              <a:gd name="T71" fmla="*/ 45 h 45"/>
              <a:gd name="T72" fmla="*/ 22 w 52"/>
              <a:gd name="T73" fmla="*/ 45 h 45"/>
              <a:gd name="T74" fmla="*/ 22 w 52"/>
              <a:gd name="T75" fmla="*/ 45 h 45"/>
              <a:gd name="T76" fmla="*/ 30 w 52"/>
              <a:gd name="T77" fmla="*/ 45 h 45"/>
              <a:gd name="T78" fmla="*/ 30 w 52"/>
              <a:gd name="T79" fmla="*/ 45 h 45"/>
              <a:gd name="T80" fmla="*/ 37 w 52"/>
              <a:gd name="T81" fmla="*/ 45 h 45"/>
              <a:gd name="T82" fmla="*/ 37 w 52"/>
              <a:gd name="T83" fmla="*/ 45 h 45"/>
              <a:gd name="T84" fmla="*/ 37 w 52"/>
              <a:gd name="T85" fmla="*/ 45 h 45"/>
              <a:gd name="T86" fmla="*/ 44 w 52"/>
              <a:gd name="T87" fmla="*/ 37 h 45"/>
              <a:gd name="T88" fmla="*/ 44 w 52"/>
              <a:gd name="T89" fmla="*/ 37 h 45"/>
              <a:gd name="T90" fmla="*/ 44 w 52"/>
              <a:gd name="T91" fmla="*/ 37 h 45"/>
              <a:gd name="T92" fmla="*/ 44 w 52"/>
              <a:gd name="T93" fmla="*/ 30 h 45"/>
              <a:gd name="T94" fmla="*/ 44 w 52"/>
              <a:gd name="T95" fmla="*/ 30 h 45"/>
              <a:gd name="T96" fmla="*/ 52 w 52"/>
              <a:gd name="T97" fmla="*/ 30 h 45"/>
              <a:gd name="T98" fmla="*/ 52 w 52"/>
              <a:gd name="T99" fmla="*/ 23 h 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45">
                <a:moveTo>
                  <a:pt x="52" y="23"/>
                </a:moveTo>
                <a:lnTo>
                  <a:pt x="44" y="15"/>
                </a:lnTo>
                <a:lnTo>
                  <a:pt x="44" y="15"/>
                </a:lnTo>
                <a:lnTo>
                  <a:pt x="44" y="15"/>
                </a:lnTo>
                <a:lnTo>
                  <a:pt x="44" y="8"/>
                </a:lnTo>
                <a:lnTo>
                  <a:pt x="44" y="8"/>
                </a:lnTo>
                <a:lnTo>
                  <a:pt x="37" y="8"/>
                </a:lnTo>
                <a:lnTo>
                  <a:pt x="37" y="0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8"/>
                </a:lnTo>
                <a:lnTo>
                  <a:pt x="7" y="8"/>
                </a:lnTo>
                <a:lnTo>
                  <a:pt x="7" y="8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3"/>
                </a:lnTo>
                <a:lnTo>
                  <a:pt x="0" y="23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7" y="37"/>
                </a:lnTo>
                <a:lnTo>
                  <a:pt x="7" y="37"/>
                </a:lnTo>
                <a:lnTo>
                  <a:pt x="7" y="45"/>
                </a:lnTo>
                <a:lnTo>
                  <a:pt x="15" y="45"/>
                </a:lnTo>
                <a:lnTo>
                  <a:pt x="15" y="45"/>
                </a:lnTo>
                <a:lnTo>
                  <a:pt x="15" y="45"/>
                </a:lnTo>
                <a:lnTo>
                  <a:pt x="22" y="45"/>
                </a:lnTo>
                <a:lnTo>
                  <a:pt x="22" y="45"/>
                </a:lnTo>
                <a:lnTo>
                  <a:pt x="22" y="45"/>
                </a:lnTo>
                <a:lnTo>
                  <a:pt x="30" y="45"/>
                </a:lnTo>
                <a:lnTo>
                  <a:pt x="30" y="45"/>
                </a:lnTo>
                <a:lnTo>
                  <a:pt x="37" y="45"/>
                </a:lnTo>
                <a:lnTo>
                  <a:pt x="37" y="45"/>
                </a:lnTo>
                <a:lnTo>
                  <a:pt x="37" y="45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52" y="30"/>
                </a:lnTo>
                <a:lnTo>
                  <a:pt x="52" y="23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8" name="Freeform 99">
            <a:extLst>
              <a:ext uri="{FF2B5EF4-FFF2-40B4-BE49-F238E27FC236}">
                <a16:creationId xmlns:a16="http://schemas.microsoft.com/office/drawing/2014/main" xmlns="" id="{00000000-0008-0000-0300-0000DE010000}"/>
              </a:ext>
            </a:extLst>
          </xdr:cNvPr>
          <xdr:cNvSpPr>
            <a:spLocks/>
          </xdr:cNvSpPr>
        </xdr:nvSpPr>
        <xdr:spPr bwMode="auto">
          <a:xfrm>
            <a:off x="2813" y="3227"/>
            <a:ext cx="52" cy="45"/>
          </a:xfrm>
          <a:custGeom>
            <a:avLst/>
            <a:gdLst>
              <a:gd name="T0" fmla="*/ 7 w 7"/>
              <a:gd name="T1" fmla="*/ 3 h 6"/>
              <a:gd name="T2" fmla="*/ 6 w 7"/>
              <a:gd name="T3" fmla="*/ 2 h 6"/>
              <a:gd name="T4" fmla="*/ 6 w 7"/>
              <a:gd name="T5" fmla="*/ 2 h 6"/>
              <a:gd name="T6" fmla="*/ 6 w 7"/>
              <a:gd name="T7" fmla="*/ 2 h 6"/>
              <a:gd name="T8" fmla="*/ 6 w 7"/>
              <a:gd name="T9" fmla="*/ 1 h 6"/>
              <a:gd name="T10" fmla="*/ 6 w 7"/>
              <a:gd name="T11" fmla="*/ 1 h 6"/>
              <a:gd name="T12" fmla="*/ 5 w 7"/>
              <a:gd name="T13" fmla="*/ 1 h 6"/>
              <a:gd name="T14" fmla="*/ 5 w 7"/>
              <a:gd name="T15" fmla="*/ 0 h 6"/>
              <a:gd name="T16" fmla="*/ 5 w 7"/>
              <a:gd name="T17" fmla="*/ 0 h 6"/>
              <a:gd name="T18" fmla="*/ 4 w 7"/>
              <a:gd name="T19" fmla="*/ 0 h 6"/>
              <a:gd name="T20" fmla="*/ 4 w 7"/>
              <a:gd name="T21" fmla="*/ 0 h 6"/>
              <a:gd name="T22" fmla="*/ 3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2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1 w 7"/>
              <a:gd name="T35" fmla="*/ 1 h 6"/>
              <a:gd name="T36" fmla="*/ 1 w 7"/>
              <a:gd name="T37" fmla="*/ 1 h 6"/>
              <a:gd name="T38" fmla="*/ 1 w 7"/>
              <a:gd name="T39" fmla="*/ 1 h 6"/>
              <a:gd name="T40" fmla="*/ 0 w 7"/>
              <a:gd name="T41" fmla="*/ 2 h 6"/>
              <a:gd name="T42" fmla="*/ 0 w 7"/>
              <a:gd name="T43" fmla="*/ 2 h 6"/>
              <a:gd name="T44" fmla="*/ 0 w 7"/>
              <a:gd name="T45" fmla="*/ 2 h 6"/>
              <a:gd name="T46" fmla="*/ 0 w 7"/>
              <a:gd name="T47" fmla="*/ 3 h 6"/>
              <a:gd name="T48" fmla="*/ 0 w 7"/>
              <a:gd name="T49" fmla="*/ 3 h 6"/>
              <a:gd name="T50" fmla="*/ 0 w 7"/>
              <a:gd name="T51" fmla="*/ 4 h 6"/>
              <a:gd name="T52" fmla="*/ 0 w 7"/>
              <a:gd name="T53" fmla="*/ 4 h 6"/>
              <a:gd name="T54" fmla="*/ 0 w 7"/>
              <a:gd name="T55" fmla="*/ 4 h 6"/>
              <a:gd name="T56" fmla="*/ 0 w 7"/>
              <a:gd name="T57" fmla="*/ 5 h 6"/>
              <a:gd name="T58" fmla="*/ 1 w 7"/>
              <a:gd name="T59" fmla="*/ 5 h 6"/>
              <a:gd name="T60" fmla="*/ 1 w 7"/>
              <a:gd name="T61" fmla="*/ 5 h 6"/>
              <a:gd name="T62" fmla="*/ 1 w 7"/>
              <a:gd name="T63" fmla="*/ 6 h 6"/>
              <a:gd name="T64" fmla="*/ 2 w 7"/>
              <a:gd name="T65" fmla="*/ 6 h 6"/>
              <a:gd name="T66" fmla="*/ 2 w 7"/>
              <a:gd name="T67" fmla="*/ 6 h 6"/>
              <a:gd name="T68" fmla="*/ 2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3 w 7"/>
              <a:gd name="T75" fmla="*/ 6 h 6"/>
              <a:gd name="T76" fmla="*/ 4 w 7"/>
              <a:gd name="T77" fmla="*/ 6 h 6"/>
              <a:gd name="T78" fmla="*/ 4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5 w 7"/>
              <a:gd name="T85" fmla="*/ 6 h 6"/>
              <a:gd name="T86" fmla="*/ 6 w 7"/>
              <a:gd name="T87" fmla="*/ 5 h 6"/>
              <a:gd name="T88" fmla="*/ 6 w 7"/>
              <a:gd name="T89" fmla="*/ 5 h 6"/>
              <a:gd name="T90" fmla="*/ 6 w 7"/>
              <a:gd name="T91" fmla="*/ 5 h 6"/>
              <a:gd name="T92" fmla="*/ 6 w 7"/>
              <a:gd name="T93" fmla="*/ 4 h 6"/>
              <a:gd name="T94" fmla="*/ 6 w 7"/>
              <a:gd name="T95" fmla="*/ 4 h 6"/>
              <a:gd name="T96" fmla="*/ 7 w 7"/>
              <a:gd name="T97" fmla="*/ 4 h 6"/>
              <a:gd name="T98" fmla="*/ 7 w 7"/>
              <a:gd name="T99" fmla="*/ 3 h 6"/>
              <a:gd name="T100" fmla="*/ 7 w 7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3"/>
                </a:move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79" name="Freeform 100">
            <a:extLst>
              <a:ext uri="{FF2B5EF4-FFF2-40B4-BE49-F238E27FC236}">
                <a16:creationId xmlns:a16="http://schemas.microsoft.com/office/drawing/2014/main" xmlns="" id="{00000000-0008-0000-0300-0000DF010000}"/>
              </a:ext>
            </a:extLst>
          </xdr:cNvPr>
          <xdr:cNvSpPr>
            <a:spLocks/>
          </xdr:cNvSpPr>
        </xdr:nvSpPr>
        <xdr:spPr bwMode="auto">
          <a:xfrm>
            <a:off x="2502" y="2953"/>
            <a:ext cx="44" cy="44"/>
          </a:xfrm>
          <a:custGeom>
            <a:avLst/>
            <a:gdLst>
              <a:gd name="T0" fmla="*/ 44 w 44"/>
              <a:gd name="T1" fmla="*/ 22 h 44"/>
              <a:gd name="T2" fmla="*/ 44 w 44"/>
              <a:gd name="T3" fmla="*/ 15 h 44"/>
              <a:gd name="T4" fmla="*/ 44 w 44"/>
              <a:gd name="T5" fmla="*/ 15 h 44"/>
              <a:gd name="T6" fmla="*/ 44 w 44"/>
              <a:gd name="T7" fmla="*/ 7 h 44"/>
              <a:gd name="T8" fmla="*/ 44 w 44"/>
              <a:gd name="T9" fmla="*/ 7 h 44"/>
              <a:gd name="T10" fmla="*/ 37 w 44"/>
              <a:gd name="T11" fmla="*/ 7 h 44"/>
              <a:gd name="T12" fmla="*/ 37 w 44"/>
              <a:gd name="T13" fmla="*/ 0 h 44"/>
              <a:gd name="T14" fmla="*/ 37 w 44"/>
              <a:gd name="T15" fmla="*/ 0 h 44"/>
              <a:gd name="T16" fmla="*/ 29 w 44"/>
              <a:gd name="T17" fmla="*/ 0 h 44"/>
              <a:gd name="T18" fmla="*/ 29 w 44"/>
              <a:gd name="T19" fmla="*/ 0 h 44"/>
              <a:gd name="T20" fmla="*/ 29 w 44"/>
              <a:gd name="T21" fmla="*/ 0 h 44"/>
              <a:gd name="T22" fmla="*/ 22 w 44"/>
              <a:gd name="T23" fmla="*/ 0 h 44"/>
              <a:gd name="T24" fmla="*/ 22 w 44"/>
              <a:gd name="T25" fmla="*/ 0 h 44"/>
              <a:gd name="T26" fmla="*/ 15 w 44"/>
              <a:gd name="T27" fmla="*/ 0 h 44"/>
              <a:gd name="T28" fmla="*/ 15 w 44"/>
              <a:gd name="T29" fmla="*/ 0 h 44"/>
              <a:gd name="T30" fmla="*/ 15 w 44"/>
              <a:gd name="T31" fmla="*/ 0 h 44"/>
              <a:gd name="T32" fmla="*/ 7 w 44"/>
              <a:gd name="T33" fmla="*/ 0 h 44"/>
              <a:gd name="T34" fmla="*/ 7 w 44"/>
              <a:gd name="T35" fmla="*/ 0 h 44"/>
              <a:gd name="T36" fmla="*/ 7 w 44"/>
              <a:gd name="T37" fmla="*/ 7 h 44"/>
              <a:gd name="T38" fmla="*/ 0 w 44"/>
              <a:gd name="T39" fmla="*/ 7 h 44"/>
              <a:gd name="T40" fmla="*/ 0 w 44"/>
              <a:gd name="T41" fmla="*/ 7 h 44"/>
              <a:gd name="T42" fmla="*/ 0 w 44"/>
              <a:gd name="T43" fmla="*/ 15 h 44"/>
              <a:gd name="T44" fmla="*/ 0 w 44"/>
              <a:gd name="T45" fmla="*/ 15 h 44"/>
              <a:gd name="T46" fmla="*/ 0 w 44"/>
              <a:gd name="T47" fmla="*/ 22 h 44"/>
              <a:gd name="T48" fmla="*/ 0 w 44"/>
              <a:gd name="T49" fmla="*/ 22 h 44"/>
              <a:gd name="T50" fmla="*/ 0 w 44"/>
              <a:gd name="T51" fmla="*/ 22 h 44"/>
              <a:gd name="T52" fmla="*/ 0 w 44"/>
              <a:gd name="T53" fmla="*/ 30 h 44"/>
              <a:gd name="T54" fmla="*/ 0 w 44"/>
              <a:gd name="T55" fmla="*/ 30 h 44"/>
              <a:gd name="T56" fmla="*/ 0 w 44"/>
              <a:gd name="T57" fmla="*/ 37 h 44"/>
              <a:gd name="T58" fmla="*/ 0 w 44"/>
              <a:gd name="T59" fmla="*/ 37 h 44"/>
              <a:gd name="T60" fmla="*/ 7 w 44"/>
              <a:gd name="T61" fmla="*/ 37 h 44"/>
              <a:gd name="T62" fmla="*/ 7 w 44"/>
              <a:gd name="T63" fmla="*/ 44 h 44"/>
              <a:gd name="T64" fmla="*/ 7 w 44"/>
              <a:gd name="T65" fmla="*/ 44 h 44"/>
              <a:gd name="T66" fmla="*/ 15 w 44"/>
              <a:gd name="T67" fmla="*/ 44 h 44"/>
              <a:gd name="T68" fmla="*/ 15 w 44"/>
              <a:gd name="T69" fmla="*/ 44 h 44"/>
              <a:gd name="T70" fmla="*/ 15 w 44"/>
              <a:gd name="T71" fmla="*/ 44 h 44"/>
              <a:gd name="T72" fmla="*/ 22 w 44"/>
              <a:gd name="T73" fmla="*/ 44 h 44"/>
              <a:gd name="T74" fmla="*/ 22 w 44"/>
              <a:gd name="T75" fmla="*/ 44 h 44"/>
              <a:gd name="T76" fmla="*/ 29 w 44"/>
              <a:gd name="T77" fmla="*/ 44 h 44"/>
              <a:gd name="T78" fmla="*/ 29 w 44"/>
              <a:gd name="T79" fmla="*/ 44 h 44"/>
              <a:gd name="T80" fmla="*/ 29 w 44"/>
              <a:gd name="T81" fmla="*/ 44 h 44"/>
              <a:gd name="T82" fmla="*/ 37 w 44"/>
              <a:gd name="T83" fmla="*/ 44 h 44"/>
              <a:gd name="T84" fmla="*/ 37 w 44"/>
              <a:gd name="T85" fmla="*/ 44 h 44"/>
              <a:gd name="T86" fmla="*/ 37 w 44"/>
              <a:gd name="T87" fmla="*/ 37 h 44"/>
              <a:gd name="T88" fmla="*/ 44 w 44"/>
              <a:gd name="T89" fmla="*/ 37 h 44"/>
              <a:gd name="T90" fmla="*/ 44 w 44"/>
              <a:gd name="T91" fmla="*/ 37 h 44"/>
              <a:gd name="T92" fmla="*/ 44 w 44"/>
              <a:gd name="T93" fmla="*/ 30 h 44"/>
              <a:gd name="T94" fmla="*/ 44 w 44"/>
              <a:gd name="T95" fmla="*/ 30 h 44"/>
              <a:gd name="T96" fmla="*/ 44 w 44"/>
              <a:gd name="T97" fmla="*/ 22 h 44"/>
              <a:gd name="T98" fmla="*/ 44 w 44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44">
                <a:moveTo>
                  <a:pt x="44" y="22"/>
                </a:move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44" y="7"/>
                </a:lnTo>
                <a:lnTo>
                  <a:pt x="37" y="7"/>
                </a:lnTo>
                <a:lnTo>
                  <a:pt x="37" y="0"/>
                </a:lnTo>
                <a:lnTo>
                  <a:pt x="37" y="0"/>
                </a:lnTo>
                <a:lnTo>
                  <a:pt x="29" y="0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5" y="0"/>
                </a:lnTo>
                <a:lnTo>
                  <a:pt x="15" y="0"/>
                </a:lnTo>
                <a:lnTo>
                  <a:pt x="15" y="0"/>
                </a:lnTo>
                <a:lnTo>
                  <a:pt x="7" y="0"/>
                </a:lnTo>
                <a:lnTo>
                  <a:pt x="7" y="0"/>
                </a:lnTo>
                <a:lnTo>
                  <a:pt x="7" y="7"/>
                </a:lnTo>
                <a:lnTo>
                  <a:pt x="0" y="7"/>
                </a:lnTo>
                <a:lnTo>
                  <a:pt x="0" y="7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7" y="37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44"/>
                </a:lnTo>
                <a:lnTo>
                  <a:pt x="15" y="44"/>
                </a:lnTo>
                <a:lnTo>
                  <a:pt x="22" y="44"/>
                </a:lnTo>
                <a:lnTo>
                  <a:pt x="22" y="44"/>
                </a:lnTo>
                <a:lnTo>
                  <a:pt x="29" y="44"/>
                </a:lnTo>
                <a:lnTo>
                  <a:pt x="29" y="44"/>
                </a:lnTo>
                <a:lnTo>
                  <a:pt x="29" y="44"/>
                </a:lnTo>
                <a:lnTo>
                  <a:pt x="37" y="44"/>
                </a:lnTo>
                <a:lnTo>
                  <a:pt x="37" y="44"/>
                </a:lnTo>
                <a:lnTo>
                  <a:pt x="37" y="37"/>
                </a:lnTo>
                <a:lnTo>
                  <a:pt x="44" y="37"/>
                </a:lnTo>
                <a:lnTo>
                  <a:pt x="44" y="37"/>
                </a:lnTo>
                <a:lnTo>
                  <a:pt x="44" y="30"/>
                </a:lnTo>
                <a:lnTo>
                  <a:pt x="44" y="30"/>
                </a:lnTo>
                <a:lnTo>
                  <a:pt x="44" y="22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0" name="Freeform 101">
            <a:extLst>
              <a:ext uri="{FF2B5EF4-FFF2-40B4-BE49-F238E27FC236}">
                <a16:creationId xmlns:a16="http://schemas.microsoft.com/office/drawing/2014/main" xmlns="" id="{00000000-0008-0000-0300-0000E0010000}"/>
              </a:ext>
            </a:extLst>
          </xdr:cNvPr>
          <xdr:cNvSpPr>
            <a:spLocks/>
          </xdr:cNvSpPr>
        </xdr:nvSpPr>
        <xdr:spPr bwMode="auto">
          <a:xfrm>
            <a:off x="2502" y="2953"/>
            <a:ext cx="44" cy="44"/>
          </a:xfrm>
          <a:custGeom>
            <a:avLst/>
            <a:gdLst>
              <a:gd name="T0" fmla="*/ 6 w 6"/>
              <a:gd name="T1" fmla="*/ 3 h 6"/>
              <a:gd name="T2" fmla="*/ 6 w 6"/>
              <a:gd name="T3" fmla="*/ 2 h 6"/>
              <a:gd name="T4" fmla="*/ 6 w 6"/>
              <a:gd name="T5" fmla="*/ 2 h 6"/>
              <a:gd name="T6" fmla="*/ 6 w 6"/>
              <a:gd name="T7" fmla="*/ 1 h 6"/>
              <a:gd name="T8" fmla="*/ 6 w 6"/>
              <a:gd name="T9" fmla="*/ 1 h 6"/>
              <a:gd name="T10" fmla="*/ 5 w 6"/>
              <a:gd name="T11" fmla="*/ 1 h 6"/>
              <a:gd name="T12" fmla="*/ 5 w 6"/>
              <a:gd name="T13" fmla="*/ 0 h 6"/>
              <a:gd name="T14" fmla="*/ 5 w 6"/>
              <a:gd name="T15" fmla="*/ 0 h 6"/>
              <a:gd name="T16" fmla="*/ 4 w 6"/>
              <a:gd name="T17" fmla="*/ 0 h 6"/>
              <a:gd name="T18" fmla="*/ 4 w 6"/>
              <a:gd name="T19" fmla="*/ 0 h 6"/>
              <a:gd name="T20" fmla="*/ 4 w 6"/>
              <a:gd name="T21" fmla="*/ 0 h 6"/>
              <a:gd name="T22" fmla="*/ 3 w 6"/>
              <a:gd name="T23" fmla="*/ 0 h 6"/>
              <a:gd name="T24" fmla="*/ 3 w 6"/>
              <a:gd name="T25" fmla="*/ 0 h 6"/>
              <a:gd name="T26" fmla="*/ 2 w 6"/>
              <a:gd name="T27" fmla="*/ 0 h 6"/>
              <a:gd name="T28" fmla="*/ 2 w 6"/>
              <a:gd name="T29" fmla="*/ 0 h 6"/>
              <a:gd name="T30" fmla="*/ 2 w 6"/>
              <a:gd name="T31" fmla="*/ 0 h 6"/>
              <a:gd name="T32" fmla="*/ 1 w 6"/>
              <a:gd name="T33" fmla="*/ 0 h 6"/>
              <a:gd name="T34" fmla="*/ 1 w 6"/>
              <a:gd name="T35" fmla="*/ 0 h 6"/>
              <a:gd name="T36" fmla="*/ 1 w 6"/>
              <a:gd name="T37" fmla="*/ 1 h 6"/>
              <a:gd name="T38" fmla="*/ 0 w 6"/>
              <a:gd name="T39" fmla="*/ 1 h 6"/>
              <a:gd name="T40" fmla="*/ 0 w 6"/>
              <a:gd name="T41" fmla="*/ 1 h 6"/>
              <a:gd name="T42" fmla="*/ 0 w 6"/>
              <a:gd name="T43" fmla="*/ 2 h 6"/>
              <a:gd name="T44" fmla="*/ 0 w 6"/>
              <a:gd name="T45" fmla="*/ 2 h 6"/>
              <a:gd name="T46" fmla="*/ 0 w 6"/>
              <a:gd name="T47" fmla="*/ 3 h 6"/>
              <a:gd name="T48" fmla="*/ 0 w 6"/>
              <a:gd name="T49" fmla="*/ 3 h 6"/>
              <a:gd name="T50" fmla="*/ 0 w 6"/>
              <a:gd name="T51" fmla="*/ 3 h 6"/>
              <a:gd name="T52" fmla="*/ 0 w 6"/>
              <a:gd name="T53" fmla="*/ 4 h 6"/>
              <a:gd name="T54" fmla="*/ 0 w 6"/>
              <a:gd name="T55" fmla="*/ 4 h 6"/>
              <a:gd name="T56" fmla="*/ 0 w 6"/>
              <a:gd name="T57" fmla="*/ 5 h 6"/>
              <a:gd name="T58" fmla="*/ 0 w 6"/>
              <a:gd name="T59" fmla="*/ 5 h 6"/>
              <a:gd name="T60" fmla="*/ 1 w 6"/>
              <a:gd name="T61" fmla="*/ 5 h 6"/>
              <a:gd name="T62" fmla="*/ 1 w 6"/>
              <a:gd name="T63" fmla="*/ 6 h 6"/>
              <a:gd name="T64" fmla="*/ 1 w 6"/>
              <a:gd name="T65" fmla="*/ 6 h 6"/>
              <a:gd name="T66" fmla="*/ 2 w 6"/>
              <a:gd name="T67" fmla="*/ 6 h 6"/>
              <a:gd name="T68" fmla="*/ 2 w 6"/>
              <a:gd name="T69" fmla="*/ 6 h 6"/>
              <a:gd name="T70" fmla="*/ 2 w 6"/>
              <a:gd name="T71" fmla="*/ 6 h 6"/>
              <a:gd name="T72" fmla="*/ 3 w 6"/>
              <a:gd name="T73" fmla="*/ 6 h 6"/>
              <a:gd name="T74" fmla="*/ 3 w 6"/>
              <a:gd name="T75" fmla="*/ 6 h 6"/>
              <a:gd name="T76" fmla="*/ 4 w 6"/>
              <a:gd name="T77" fmla="*/ 6 h 6"/>
              <a:gd name="T78" fmla="*/ 4 w 6"/>
              <a:gd name="T79" fmla="*/ 6 h 6"/>
              <a:gd name="T80" fmla="*/ 4 w 6"/>
              <a:gd name="T81" fmla="*/ 6 h 6"/>
              <a:gd name="T82" fmla="*/ 5 w 6"/>
              <a:gd name="T83" fmla="*/ 6 h 6"/>
              <a:gd name="T84" fmla="*/ 5 w 6"/>
              <a:gd name="T85" fmla="*/ 6 h 6"/>
              <a:gd name="T86" fmla="*/ 5 w 6"/>
              <a:gd name="T87" fmla="*/ 5 h 6"/>
              <a:gd name="T88" fmla="*/ 6 w 6"/>
              <a:gd name="T89" fmla="*/ 5 h 6"/>
              <a:gd name="T90" fmla="*/ 6 w 6"/>
              <a:gd name="T91" fmla="*/ 5 h 6"/>
              <a:gd name="T92" fmla="*/ 6 w 6"/>
              <a:gd name="T93" fmla="*/ 4 h 6"/>
              <a:gd name="T94" fmla="*/ 6 w 6"/>
              <a:gd name="T95" fmla="*/ 4 h 6"/>
              <a:gd name="T96" fmla="*/ 6 w 6"/>
              <a:gd name="T97" fmla="*/ 3 h 6"/>
              <a:gd name="T98" fmla="*/ 6 w 6"/>
              <a:gd name="T99" fmla="*/ 3 h 6"/>
              <a:gd name="T100" fmla="*/ 6 w 6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6">
                <a:moveTo>
                  <a:pt x="6" y="3"/>
                </a:move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0"/>
                </a:lnTo>
                <a:lnTo>
                  <a:pt x="1" y="0"/>
                </a:lnTo>
                <a:lnTo>
                  <a:pt x="1" y="0"/>
                </a:lnTo>
                <a:lnTo>
                  <a:pt x="1" y="1"/>
                </a:lnTo>
                <a:lnTo>
                  <a:pt x="0" y="1"/>
                </a:lnTo>
                <a:lnTo>
                  <a:pt x="0" y="1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1" name="Freeform 102">
            <a:extLst>
              <a:ext uri="{FF2B5EF4-FFF2-40B4-BE49-F238E27FC236}">
                <a16:creationId xmlns:a16="http://schemas.microsoft.com/office/drawing/2014/main" xmlns="" id="{00000000-0008-0000-0300-0000E1010000}"/>
              </a:ext>
            </a:extLst>
          </xdr:cNvPr>
          <xdr:cNvSpPr>
            <a:spLocks/>
          </xdr:cNvSpPr>
        </xdr:nvSpPr>
        <xdr:spPr bwMode="auto">
          <a:xfrm>
            <a:off x="2294" y="2597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52 w 52"/>
              <a:gd name="T5" fmla="*/ 15 h 52"/>
              <a:gd name="T6" fmla="*/ 52 w 52"/>
              <a:gd name="T7" fmla="*/ 15 h 52"/>
              <a:gd name="T8" fmla="*/ 45 w 52"/>
              <a:gd name="T9" fmla="*/ 15 h 52"/>
              <a:gd name="T10" fmla="*/ 45 w 52"/>
              <a:gd name="T11" fmla="*/ 7 h 52"/>
              <a:gd name="T12" fmla="*/ 45 w 52"/>
              <a:gd name="T13" fmla="*/ 7 h 52"/>
              <a:gd name="T14" fmla="*/ 37 w 52"/>
              <a:gd name="T15" fmla="*/ 7 h 52"/>
              <a:gd name="T16" fmla="*/ 37 w 52"/>
              <a:gd name="T17" fmla="*/ 7 h 52"/>
              <a:gd name="T18" fmla="*/ 37 w 52"/>
              <a:gd name="T19" fmla="*/ 0 h 52"/>
              <a:gd name="T20" fmla="*/ 30 w 52"/>
              <a:gd name="T21" fmla="*/ 0 h 52"/>
              <a:gd name="T22" fmla="*/ 30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22 w 52"/>
              <a:gd name="T29" fmla="*/ 0 h 52"/>
              <a:gd name="T30" fmla="*/ 15 w 52"/>
              <a:gd name="T31" fmla="*/ 7 h 52"/>
              <a:gd name="T32" fmla="*/ 15 w 52"/>
              <a:gd name="T33" fmla="*/ 7 h 52"/>
              <a:gd name="T34" fmla="*/ 15 w 52"/>
              <a:gd name="T35" fmla="*/ 7 h 52"/>
              <a:gd name="T36" fmla="*/ 8 w 52"/>
              <a:gd name="T37" fmla="*/ 7 h 52"/>
              <a:gd name="T38" fmla="*/ 8 w 52"/>
              <a:gd name="T39" fmla="*/ 15 h 52"/>
              <a:gd name="T40" fmla="*/ 8 w 52"/>
              <a:gd name="T41" fmla="*/ 15 h 52"/>
              <a:gd name="T42" fmla="*/ 8 w 52"/>
              <a:gd name="T43" fmla="*/ 15 h 52"/>
              <a:gd name="T44" fmla="*/ 0 w 52"/>
              <a:gd name="T45" fmla="*/ 22 h 52"/>
              <a:gd name="T46" fmla="*/ 0 w 52"/>
              <a:gd name="T47" fmla="*/ 22 h 52"/>
              <a:gd name="T48" fmla="*/ 0 w 52"/>
              <a:gd name="T49" fmla="*/ 29 h 52"/>
              <a:gd name="T50" fmla="*/ 0 w 52"/>
              <a:gd name="T51" fmla="*/ 29 h 52"/>
              <a:gd name="T52" fmla="*/ 0 w 52"/>
              <a:gd name="T53" fmla="*/ 29 h 52"/>
              <a:gd name="T54" fmla="*/ 8 w 52"/>
              <a:gd name="T55" fmla="*/ 37 h 52"/>
              <a:gd name="T56" fmla="*/ 8 w 52"/>
              <a:gd name="T57" fmla="*/ 37 h 52"/>
              <a:gd name="T58" fmla="*/ 8 w 52"/>
              <a:gd name="T59" fmla="*/ 44 h 52"/>
              <a:gd name="T60" fmla="*/ 8 w 52"/>
              <a:gd name="T61" fmla="*/ 44 h 52"/>
              <a:gd name="T62" fmla="*/ 15 w 52"/>
              <a:gd name="T63" fmla="*/ 44 h 52"/>
              <a:gd name="T64" fmla="*/ 15 w 52"/>
              <a:gd name="T65" fmla="*/ 44 h 52"/>
              <a:gd name="T66" fmla="*/ 15 w 52"/>
              <a:gd name="T67" fmla="*/ 52 h 52"/>
              <a:gd name="T68" fmla="*/ 22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7 w 52"/>
              <a:gd name="T79" fmla="*/ 52 h 52"/>
              <a:gd name="T80" fmla="*/ 37 w 52"/>
              <a:gd name="T81" fmla="*/ 52 h 52"/>
              <a:gd name="T82" fmla="*/ 37 w 52"/>
              <a:gd name="T83" fmla="*/ 44 h 52"/>
              <a:gd name="T84" fmla="*/ 45 w 52"/>
              <a:gd name="T85" fmla="*/ 44 h 52"/>
              <a:gd name="T86" fmla="*/ 45 w 52"/>
              <a:gd name="T87" fmla="*/ 44 h 52"/>
              <a:gd name="T88" fmla="*/ 45 w 52"/>
              <a:gd name="T89" fmla="*/ 44 h 52"/>
              <a:gd name="T90" fmla="*/ 52 w 52"/>
              <a:gd name="T91" fmla="*/ 37 h 52"/>
              <a:gd name="T92" fmla="*/ 52 w 52"/>
              <a:gd name="T93" fmla="*/ 37 h 52"/>
              <a:gd name="T94" fmla="*/ 52 w 52"/>
              <a:gd name="T95" fmla="*/ 29 h 52"/>
              <a:gd name="T96" fmla="*/ 52 w 52"/>
              <a:gd name="T97" fmla="*/ 29 h 52"/>
              <a:gd name="T98" fmla="*/ 52 w 52"/>
              <a:gd name="T99" fmla="*/ 29 h 52"/>
              <a:gd name="T100" fmla="*/ 52 w 52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52" y="15"/>
                </a:lnTo>
                <a:lnTo>
                  <a:pt x="52" y="15"/>
                </a:lnTo>
                <a:lnTo>
                  <a:pt x="45" y="15"/>
                </a:lnTo>
                <a:lnTo>
                  <a:pt x="45" y="7"/>
                </a:lnTo>
                <a:lnTo>
                  <a:pt x="45" y="7"/>
                </a:lnTo>
                <a:lnTo>
                  <a:pt x="37" y="7"/>
                </a:lnTo>
                <a:lnTo>
                  <a:pt x="37" y="7"/>
                </a:lnTo>
                <a:lnTo>
                  <a:pt x="37" y="0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22" y="0"/>
                </a:lnTo>
                <a:lnTo>
                  <a:pt x="15" y="7"/>
                </a:lnTo>
                <a:lnTo>
                  <a:pt x="15" y="7"/>
                </a:lnTo>
                <a:lnTo>
                  <a:pt x="15" y="7"/>
                </a:lnTo>
                <a:lnTo>
                  <a:pt x="8" y="7"/>
                </a:lnTo>
                <a:lnTo>
                  <a:pt x="8" y="15"/>
                </a:lnTo>
                <a:lnTo>
                  <a:pt x="8" y="15"/>
                </a:lnTo>
                <a:lnTo>
                  <a:pt x="8" y="15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29"/>
                </a:lnTo>
                <a:lnTo>
                  <a:pt x="8" y="37"/>
                </a:lnTo>
                <a:lnTo>
                  <a:pt x="8" y="37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44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7" y="52"/>
                </a:lnTo>
                <a:lnTo>
                  <a:pt x="37" y="52"/>
                </a:lnTo>
                <a:lnTo>
                  <a:pt x="37" y="44"/>
                </a:lnTo>
                <a:lnTo>
                  <a:pt x="45" y="44"/>
                </a:lnTo>
                <a:lnTo>
                  <a:pt x="45" y="44"/>
                </a:lnTo>
                <a:lnTo>
                  <a:pt x="45" y="44"/>
                </a:lnTo>
                <a:lnTo>
                  <a:pt x="52" y="37"/>
                </a:lnTo>
                <a:lnTo>
                  <a:pt x="52" y="37"/>
                </a:lnTo>
                <a:lnTo>
                  <a:pt x="52" y="29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2" name="Freeform 103">
            <a:extLst>
              <a:ext uri="{FF2B5EF4-FFF2-40B4-BE49-F238E27FC236}">
                <a16:creationId xmlns:a16="http://schemas.microsoft.com/office/drawing/2014/main" xmlns="" id="{00000000-0008-0000-0300-0000E2010000}"/>
              </a:ext>
            </a:extLst>
          </xdr:cNvPr>
          <xdr:cNvSpPr>
            <a:spLocks/>
          </xdr:cNvSpPr>
        </xdr:nvSpPr>
        <xdr:spPr bwMode="auto">
          <a:xfrm>
            <a:off x="2294" y="2597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7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5 w 7"/>
              <a:gd name="T19" fmla="*/ 0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3 w 7"/>
              <a:gd name="T29" fmla="*/ 0 h 7"/>
              <a:gd name="T30" fmla="*/ 2 w 7"/>
              <a:gd name="T31" fmla="*/ 1 h 7"/>
              <a:gd name="T32" fmla="*/ 2 w 7"/>
              <a:gd name="T33" fmla="*/ 1 h 7"/>
              <a:gd name="T34" fmla="*/ 2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1 w 7"/>
              <a:gd name="T41" fmla="*/ 2 h 7"/>
              <a:gd name="T42" fmla="*/ 1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0 w 7"/>
              <a:gd name="T53" fmla="*/ 4 h 7"/>
              <a:gd name="T54" fmla="*/ 1 w 7"/>
              <a:gd name="T55" fmla="*/ 5 h 7"/>
              <a:gd name="T56" fmla="*/ 1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2 w 7"/>
              <a:gd name="T63" fmla="*/ 6 h 7"/>
              <a:gd name="T64" fmla="*/ 2 w 7"/>
              <a:gd name="T65" fmla="*/ 6 h 7"/>
              <a:gd name="T66" fmla="*/ 2 w 7"/>
              <a:gd name="T67" fmla="*/ 7 h 7"/>
              <a:gd name="T68" fmla="*/ 3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7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7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7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7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7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3" name="Freeform 104">
            <a:extLst>
              <a:ext uri="{FF2B5EF4-FFF2-40B4-BE49-F238E27FC236}">
                <a16:creationId xmlns:a16="http://schemas.microsoft.com/office/drawing/2014/main" xmlns="" id="{00000000-0008-0000-0300-0000E3010000}"/>
              </a:ext>
            </a:extLst>
          </xdr:cNvPr>
          <xdr:cNvSpPr>
            <a:spLocks/>
          </xdr:cNvSpPr>
        </xdr:nvSpPr>
        <xdr:spPr bwMode="auto">
          <a:xfrm>
            <a:off x="2153" y="2211"/>
            <a:ext cx="52" cy="44"/>
          </a:xfrm>
          <a:custGeom>
            <a:avLst/>
            <a:gdLst>
              <a:gd name="T0" fmla="*/ 52 w 52"/>
              <a:gd name="T1" fmla="*/ 22 h 44"/>
              <a:gd name="T2" fmla="*/ 52 w 52"/>
              <a:gd name="T3" fmla="*/ 15 h 44"/>
              <a:gd name="T4" fmla="*/ 52 w 52"/>
              <a:gd name="T5" fmla="*/ 15 h 44"/>
              <a:gd name="T6" fmla="*/ 45 w 52"/>
              <a:gd name="T7" fmla="*/ 7 h 44"/>
              <a:gd name="T8" fmla="*/ 45 w 52"/>
              <a:gd name="T9" fmla="*/ 7 h 44"/>
              <a:gd name="T10" fmla="*/ 45 w 52"/>
              <a:gd name="T11" fmla="*/ 7 h 44"/>
              <a:gd name="T12" fmla="*/ 45 w 52"/>
              <a:gd name="T13" fmla="*/ 7 h 44"/>
              <a:gd name="T14" fmla="*/ 38 w 52"/>
              <a:gd name="T15" fmla="*/ 0 h 44"/>
              <a:gd name="T16" fmla="*/ 38 w 52"/>
              <a:gd name="T17" fmla="*/ 0 h 44"/>
              <a:gd name="T18" fmla="*/ 38 w 52"/>
              <a:gd name="T19" fmla="*/ 0 h 44"/>
              <a:gd name="T20" fmla="*/ 30 w 52"/>
              <a:gd name="T21" fmla="*/ 0 h 44"/>
              <a:gd name="T22" fmla="*/ 30 w 52"/>
              <a:gd name="T23" fmla="*/ 0 h 44"/>
              <a:gd name="T24" fmla="*/ 23 w 52"/>
              <a:gd name="T25" fmla="*/ 0 h 44"/>
              <a:gd name="T26" fmla="*/ 23 w 52"/>
              <a:gd name="T27" fmla="*/ 0 h 44"/>
              <a:gd name="T28" fmla="*/ 23 w 52"/>
              <a:gd name="T29" fmla="*/ 0 h 44"/>
              <a:gd name="T30" fmla="*/ 15 w 52"/>
              <a:gd name="T31" fmla="*/ 0 h 44"/>
              <a:gd name="T32" fmla="*/ 15 w 52"/>
              <a:gd name="T33" fmla="*/ 0 h 44"/>
              <a:gd name="T34" fmla="*/ 8 w 52"/>
              <a:gd name="T35" fmla="*/ 7 h 44"/>
              <a:gd name="T36" fmla="*/ 8 w 52"/>
              <a:gd name="T37" fmla="*/ 7 h 44"/>
              <a:gd name="T38" fmla="*/ 8 w 52"/>
              <a:gd name="T39" fmla="*/ 7 h 44"/>
              <a:gd name="T40" fmla="*/ 8 w 52"/>
              <a:gd name="T41" fmla="*/ 7 h 44"/>
              <a:gd name="T42" fmla="*/ 8 w 52"/>
              <a:gd name="T43" fmla="*/ 15 h 44"/>
              <a:gd name="T44" fmla="*/ 0 w 52"/>
              <a:gd name="T45" fmla="*/ 15 h 44"/>
              <a:gd name="T46" fmla="*/ 0 w 52"/>
              <a:gd name="T47" fmla="*/ 22 h 44"/>
              <a:gd name="T48" fmla="*/ 0 w 52"/>
              <a:gd name="T49" fmla="*/ 22 h 44"/>
              <a:gd name="T50" fmla="*/ 0 w 52"/>
              <a:gd name="T51" fmla="*/ 22 h 44"/>
              <a:gd name="T52" fmla="*/ 0 w 52"/>
              <a:gd name="T53" fmla="*/ 30 h 44"/>
              <a:gd name="T54" fmla="*/ 8 w 52"/>
              <a:gd name="T55" fmla="*/ 30 h 44"/>
              <a:gd name="T56" fmla="*/ 8 w 52"/>
              <a:gd name="T57" fmla="*/ 37 h 44"/>
              <a:gd name="T58" fmla="*/ 8 w 52"/>
              <a:gd name="T59" fmla="*/ 37 h 44"/>
              <a:gd name="T60" fmla="*/ 8 w 52"/>
              <a:gd name="T61" fmla="*/ 37 h 44"/>
              <a:gd name="T62" fmla="*/ 8 w 52"/>
              <a:gd name="T63" fmla="*/ 44 h 44"/>
              <a:gd name="T64" fmla="*/ 15 w 52"/>
              <a:gd name="T65" fmla="*/ 44 h 44"/>
              <a:gd name="T66" fmla="*/ 15 w 52"/>
              <a:gd name="T67" fmla="*/ 44 h 44"/>
              <a:gd name="T68" fmla="*/ 23 w 52"/>
              <a:gd name="T69" fmla="*/ 44 h 44"/>
              <a:gd name="T70" fmla="*/ 23 w 52"/>
              <a:gd name="T71" fmla="*/ 44 h 44"/>
              <a:gd name="T72" fmla="*/ 23 w 52"/>
              <a:gd name="T73" fmla="*/ 44 h 44"/>
              <a:gd name="T74" fmla="*/ 30 w 52"/>
              <a:gd name="T75" fmla="*/ 44 h 44"/>
              <a:gd name="T76" fmla="*/ 30 w 52"/>
              <a:gd name="T77" fmla="*/ 44 h 44"/>
              <a:gd name="T78" fmla="*/ 38 w 52"/>
              <a:gd name="T79" fmla="*/ 44 h 44"/>
              <a:gd name="T80" fmla="*/ 38 w 52"/>
              <a:gd name="T81" fmla="*/ 44 h 44"/>
              <a:gd name="T82" fmla="*/ 38 w 52"/>
              <a:gd name="T83" fmla="*/ 44 h 44"/>
              <a:gd name="T84" fmla="*/ 45 w 52"/>
              <a:gd name="T85" fmla="*/ 44 h 44"/>
              <a:gd name="T86" fmla="*/ 45 w 52"/>
              <a:gd name="T87" fmla="*/ 37 h 44"/>
              <a:gd name="T88" fmla="*/ 45 w 52"/>
              <a:gd name="T89" fmla="*/ 37 h 44"/>
              <a:gd name="T90" fmla="*/ 45 w 52"/>
              <a:gd name="T91" fmla="*/ 37 h 44"/>
              <a:gd name="T92" fmla="*/ 52 w 52"/>
              <a:gd name="T93" fmla="*/ 30 h 44"/>
              <a:gd name="T94" fmla="*/ 52 w 52"/>
              <a:gd name="T95" fmla="*/ 30 h 44"/>
              <a:gd name="T96" fmla="*/ 52 w 52"/>
              <a:gd name="T97" fmla="*/ 22 h 44"/>
              <a:gd name="T98" fmla="*/ 52 w 52"/>
              <a:gd name="T99" fmla="*/ 22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52" h="44">
                <a:moveTo>
                  <a:pt x="52" y="22"/>
                </a:moveTo>
                <a:lnTo>
                  <a:pt x="52" y="15"/>
                </a:lnTo>
                <a:lnTo>
                  <a:pt x="52" y="15"/>
                </a:lnTo>
                <a:lnTo>
                  <a:pt x="45" y="7"/>
                </a:lnTo>
                <a:lnTo>
                  <a:pt x="45" y="7"/>
                </a:lnTo>
                <a:lnTo>
                  <a:pt x="45" y="7"/>
                </a:lnTo>
                <a:lnTo>
                  <a:pt x="45" y="7"/>
                </a:lnTo>
                <a:lnTo>
                  <a:pt x="38" y="0"/>
                </a:lnTo>
                <a:lnTo>
                  <a:pt x="38" y="0"/>
                </a:lnTo>
                <a:lnTo>
                  <a:pt x="38" y="0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8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8" y="30"/>
                </a:lnTo>
                <a:lnTo>
                  <a:pt x="8" y="37"/>
                </a:lnTo>
                <a:lnTo>
                  <a:pt x="8" y="37"/>
                </a:lnTo>
                <a:lnTo>
                  <a:pt x="8" y="37"/>
                </a:lnTo>
                <a:lnTo>
                  <a:pt x="8" y="44"/>
                </a:lnTo>
                <a:lnTo>
                  <a:pt x="15" y="44"/>
                </a:lnTo>
                <a:lnTo>
                  <a:pt x="15" y="44"/>
                </a:lnTo>
                <a:lnTo>
                  <a:pt x="23" y="44"/>
                </a:lnTo>
                <a:lnTo>
                  <a:pt x="23" y="44"/>
                </a:lnTo>
                <a:lnTo>
                  <a:pt x="23" y="44"/>
                </a:lnTo>
                <a:lnTo>
                  <a:pt x="30" y="44"/>
                </a:lnTo>
                <a:lnTo>
                  <a:pt x="30" y="44"/>
                </a:lnTo>
                <a:lnTo>
                  <a:pt x="38" y="44"/>
                </a:lnTo>
                <a:lnTo>
                  <a:pt x="38" y="44"/>
                </a:lnTo>
                <a:lnTo>
                  <a:pt x="38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52" y="30"/>
                </a:lnTo>
                <a:lnTo>
                  <a:pt x="52" y="30"/>
                </a:lnTo>
                <a:lnTo>
                  <a:pt x="52" y="22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4" name="Freeform 105">
            <a:extLst>
              <a:ext uri="{FF2B5EF4-FFF2-40B4-BE49-F238E27FC236}">
                <a16:creationId xmlns:a16="http://schemas.microsoft.com/office/drawing/2014/main" xmlns="" id="{00000000-0008-0000-0300-0000E4010000}"/>
              </a:ext>
            </a:extLst>
          </xdr:cNvPr>
          <xdr:cNvSpPr>
            <a:spLocks/>
          </xdr:cNvSpPr>
        </xdr:nvSpPr>
        <xdr:spPr bwMode="auto">
          <a:xfrm>
            <a:off x="2153" y="2211"/>
            <a:ext cx="52" cy="44"/>
          </a:xfrm>
          <a:custGeom>
            <a:avLst/>
            <a:gdLst>
              <a:gd name="T0" fmla="*/ 7 w 7"/>
              <a:gd name="T1" fmla="*/ 3 h 6"/>
              <a:gd name="T2" fmla="*/ 7 w 7"/>
              <a:gd name="T3" fmla="*/ 2 h 6"/>
              <a:gd name="T4" fmla="*/ 7 w 7"/>
              <a:gd name="T5" fmla="*/ 2 h 6"/>
              <a:gd name="T6" fmla="*/ 6 w 7"/>
              <a:gd name="T7" fmla="*/ 1 h 6"/>
              <a:gd name="T8" fmla="*/ 6 w 7"/>
              <a:gd name="T9" fmla="*/ 1 h 6"/>
              <a:gd name="T10" fmla="*/ 6 w 7"/>
              <a:gd name="T11" fmla="*/ 1 h 6"/>
              <a:gd name="T12" fmla="*/ 6 w 7"/>
              <a:gd name="T13" fmla="*/ 1 h 6"/>
              <a:gd name="T14" fmla="*/ 5 w 7"/>
              <a:gd name="T15" fmla="*/ 0 h 6"/>
              <a:gd name="T16" fmla="*/ 5 w 7"/>
              <a:gd name="T17" fmla="*/ 0 h 6"/>
              <a:gd name="T18" fmla="*/ 5 w 7"/>
              <a:gd name="T19" fmla="*/ 0 h 6"/>
              <a:gd name="T20" fmla="*/ 4 w 7"/>
              <a:gd name="T21" fmla="*/ 0 h 6"/>
              <a:gd name="T22" fmla="*/ 4 w 7"/>
              <a:gd name="T23" fmla="*/ 0 h 6"/>
              <a:gd name="T24" fmla="*/ 3 w 7"/>
              <a:gd name="T25" fmla="*/ 0 h 6"/>
              <a:gd name="T26" fmla="*/ 3 w 7"/>
              <a:gd name="T27" fmla="*/ 0 h 6"/>
              <a:gd name="T28" fmla="*/ 3 w 7"/>
              <a:gd name="T29" fmla="*/ 0 h 6"/>
              <a:gd name="T30" fmla="*/ 2 w 7"/>
              <a:gd name="T31" fmla="*/ 0 h 6"/>
              <a:gd name="T32" fmla="*/ 2 w 7"/>
              <a:gd name="T33" fmla="*/ 0 h 6"/>
              <a:gd name="T34" fmla="*/ 1 w 7"/>
              <a:gd name="T35" fmla="*/ 1 h 6"/>
              <a:gd name="T36" fmla="*/ 1 w 7"/>
              <a:gd name="T37" fmla="*/ 1 h 6"/>
              <a:gd name="T38" fmla="*/ 1 w 7"/>
              <a:gd name="T39" fmla="*/ 1 h 6"/>
              <a:gd name="T40" fmla="*/ 1 w 7"/>
              <a:gd name="T41" fmla="*/ 1 h 6"/>
              <a:gd name="T42" fmla="*/ 1 w 7"/>
              <a:gd name="T43" fmla="*/ 2 h 6"/>
              <a:gd name="T44" fmla="*/ 0 w 7"/>
              <a:gd name="T45" fmla="*/ 2 h 6"/>
              <a:gd name="T46" fmla="*/ 0 w 7"/>
              <a:gd name="T47" fmla="*/ 3 h 6"/>
              <a:gd name="T48" fmla="*/ 0 w 7"/>
              <a:gd name="T49" fmla="*/ 3 h 6"/>
              <a:gd name="T50" fmla="*/ 0 w 7"/>
              <a:gd name="T51" fmla="*/ 3 h 6"/>
              <a:gd name="T52" fmla="*/ 0 w 7"/>
              <a:gd name="T53" fmla="*/ 4 h 6"/>
              <a:gd name="T54" fmla="*/ 1 w 7"/>
              <a:gd name="T55" fmla="*/ 4 h 6"/>
              <a:gd name="T56" fmla="*/ 1 w 7"/>
              <a:gd name="T57" fmla="*/ 5 h 6"/>
              <a:gd name="T58" fmla="*/ 1 w 7"/>
              <a:gd name="T59" fmla="*/ 5 h 6"/>
              <a:gd name="T60" fmla="*/ 1 w 7"/>
              <a:gd name="T61" fmla="*/ 5 h 6"/>
              <a:gd name="T62" fmla="*/ 1 w 7"/>
              <a:gd name="T63" fmla="*/ 6 h 6"/>
              <a:gd name="T64" fmla="*/ 2 w 7"/>
              <a:gd name="T65" fmla="*/ 6 h 6"/>
              <a:gd name="T66" fmla="*/ 2 w 7"/>
              <a:gd name="T67" fmla="*/ 6 h 6"/>
              <a:gd name="T68" fmla="*/ 3 w 7"/>
              <a:gd name="T69" fmla="*/ 6 h 6"/>
              <a:gd name="T70" fmla="*/ 3 w 7"/>
              <a:gd name="T71" fmla="*/ 6 h 6"/>
              <a:gd name="T72" fmla="*/ 3 w 7"/>
              <a:gd name="T73" fmla="*/ 6 h 6"/>
              <a:gd name="T74" fmla="*/ 4 w 7"/>
              <a:gd name="T75" fmla="*/ 6 h 6"/>
              <a:gd name="T76" fmla="*/ 4 w 7"/>
              <a:gd name="T77" fmla="*/ 6 h 6"/>
              <a:gd name="T78" fmla="*/ 5 w 7"/>
              <a:gd name="T79" fmla="*/ 6 h 6"/>
              <a:gd name="T80" fmla="*/ 5 w 7"/>
              <a:gd name="T81" fmla="*/ 6 h 6"/>
              <a:gd name="T82" fmla="*/ 5 w 7"/>
              <a:gd name="T83" fmla="*/ 6 h 6"/>
              <a:gd name="T84" fmla="*/ 6 w 7"/>
              <a:gd name="T85" fmla="*/ 6 h 6"/>
              <a:gd name="T86" fmla="*/ 6 w 7"/>
              <a:gd name="T87" fmla="*/ 5 h 6"/>
              <a:gd name="T88" fmla="*/ 6 w 7"/>
              <a:gd name="T89" fmla="*/ 5 h 6"/>
              <a:gd name="T90" fmla="*/ 6 w 7"/>
              <a:gd name="T91" fmla="*/ 5 h 6"/>
              <a:gd name="T92" fmla="*/ 7 w 7"/>
              <a:gd name="T93" fmla="*/ 4 h 6"/>
              <a:gd name="T94" fmla="*/ 7 w 7"/>
              <a:gd name="T95" fmla="*/ 4 h 6"/>
              <a:gd name="T96" fmla="*/ 7 w 7"/>
              <a:gd name="T97" fmla="*/ 3 h 6"/>
              <a:gd name="T98" fmla="*/ 7 w 7"/>
              <a:gd name="T99" fmla="*/ 3 h 6"/>
              <a:gd name="T100" fmla="*/ 7 w 7"/>
              <a:gd name="T101" fmla="*/ 3 h 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6">
                <a:moveTo>
                  <a:pt x="7" y="3"/>
                </a:moveTo>
                <a:lnTo>
                  <a:pt x="7" y="2"/>
                </a:lnTo>
                <a:lnTo>
                  <a:pt x="7" y="2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6" y="1"/>
                </a:lnTo>
                <a:lnTo>
                  <a:pt x="5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2" y="6"/>
                </a:lnTo>
                <a:lnTo>
                  <a:pt x="2" y="6"/>
                </a:lnTo>
                <a:lnTo>
                  <a:pt x="3" y="6"/>
                </a:lnTo>
                <a:lnTo>
                  <a:pt x="3" y="6"/>
                </a:lnTo>
                <a:lnTo>
                  <a:pt x="3" y="6"/>
                </a:lnTo>
                <a:lnTo>
                  <a:pt x="4" y="6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  <a:lnTo>
                  <a:pt x="7" y="3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5" name="Freeform 106">
            <a:extLst>
              <a:ext uri="{FF2B5EF4-FFF2-40B4-BE49-F238E27FC236}">
                <a16:creationId xmlns:a16="http://schemas.microsoft.com/office/drawing/2014/main" xmlns="" id="{00000000-0008-0000-0300-0000E5010000}"/>
              </a:ext>
            </a:extLst>
          </xdr:cNvPr>
          <xdr:cNvSpPr>
            <a:spLocks/>
          </xdr:cNvSpPr>
        </xdr:nvSpPr>
        <xdr:spPr bwMode="auto">
          <a:xfrm>
            <a:off x="2146" y="1781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45 w 52"/>
              <a:gd name="T5" fmla="*/ 14 h 52"/>
              <a:gd name="T6" fmla="*/ 45 w 52"/>
              <a:gd name="T7" fmla="*/ 14 h 52"/>
              <a:gd name="T8" fmla="*/ 45 w 52"/>
              <a:gd name="T9" fmla="*/ 14 h 52"/>
              <a:gd name="T10" fmla="*/ 45 w 52"/>
              <a:gd name="T11" fmla="*/ 7 h 52"/>
              <a:gd name="T12" fmla="*/ 37 w 52"/>
              <a:gd name="T13" fmla="*/ 7 h 52"/>
              <a:gd name="T14" fmla="*/ 37 w 52"/>
              <a:gd name="T15" fmla="*/ 7 h 52"/>
              <a:gd name="T16" fmla="*/ 37 w 52"/>
              <a:gd name="T17" fmla="*/ 7 h 52"/>
              <a:gd name="T18" fmla="*/ 30 w 52"/>
              <a:gd name="T19" fmla="*/ 7 h 52"/>
              <a:gd name="T20" fmla="*/ 30 w 52"/>
              <a:gd name="T21" fmla="*/ 0 h 52"/>
              <a:gd name="T22" fmla="*/ 30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15 w 52"/>
              <a:gd name="T29" fmla="*/ 7 h 52"/>
              <a:gd name="T30" fmla="*/ 15 w 52"/>
              <a:gd name="T31" fmla="*/ 7 h 52"/>
              <a:gd name="T32" fmla="*/ 15 w 52"/>
              <a:gd name="T33" fmla="*/ 7 h 52"/>
              <a:gd name="T34" fmla="*/ 7 w 52"/>
              <a:gd name="T35" fmla="*/ 7 h 52"/>
              <a:gd name="T36" fmla="*/ 7 w 52"/>
              <a:gd name="T37" fmla="*/ 7 h 52"/>
              <a:gd name="T38" fmla="*/ 7 w 52"/>
              <a:gd name="T39" fmla="*/ 14 h 52"/>
              <a:gd name="T40" fmla="*/ 0 w 52"/>
              <a:gd name="T41" fmla="*/ 14 h 52"/>
              <a:gd name="T42" fmla="*/ 0 w 52"/>
              <a:gd name="T43" fmla="*/ 14 h 52"/>
              <a:gd name="T44" fmla="*/ 0 w 52"/>
              <a:gd name="T45" fmla="*/ 22 h 52"/>
              <a:gd name="T46" fmla="*/ 0 w 52"/>
              <a:gd name="T47" fmla="*/ 22 h 52"/>
              <a:gd name="T48" fmla="*/ 0 w 52"/>
              <a:gd name="T49" fmla="*/ 29 h 52"/>
              <a:gd name="T50" fmla="*/ 0 w 52"/>
              <a:gd name="T51" fmla="*/ 29 h 52"/>
              <a:gd name="T52" fmla="*/ 0 w 52"/>
              <a:gd name="T53" fmla="*/ 29 h 52"/>
              <a:gd name="T54" fmla="*/ 0 w 52"/>
              <a:gd name="T55" fmla="*/ 37 h 52"/>
              <a:gd name="T56" fmla="*/ 0 w 52"/>
              <a:gd name="T57" fmla="*/ 37 h 52"/>
              <a:gd name="T58" fmla="*/ 7 w 52"/>
              <a:gd name="T59" fmla="*/ 44 h 52"/>
              <a:gd name="T60" fmla="*/ 7 w 52"/>
              <a:gd name="T61" fmla="*/ 44 h 52"/>
              <a:gd name="T62" fmla="*/ 7 w 52"/>
              <a:gd name="T63" fmla="*/ 44 h 52"/>
              <a:gd name="T64" fmla="*/ 15 w 52"/>
              <a:gd name="T65" fmla="*/ 44 h 52"/>
              <a:gd name="T66" fmla="*/ 15 w 52"/>
              <a:gd name="T67" fmla="*/ 52 h 52"/>
              <a:gd name="T68" fmla="*/ 15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0 w 52"/>
              <a:gd name="T79" fmla="*/ 52 h 52"/>
              <a:gd name="T80" fmla="*/ 37 w 52"/>
              <a:gd name="T81" fmla="*/ 52 h 52"/>
              <a:gd name="T82" fmla="*/ 37 w 52"/>
              <a:gd name="T83" fmla="*/ 44 h 52"/>
              <a:gd name="T84" fmla="*/ 37 w 52"/>
              <a:gd name="T85" fmla="*/ 44 h 52"/>
              <a:gd name="T86" fmla="*/ 45 w 52"/>
              <a:gd name="T87" fmla="*/ 44 h 52"/>
              <a:gd name="T88" fmla="*/ 45 w 52"/>
              <a:gd name="T89" fmla="*/ 44 h 52"/>
              <a:gd name="T90" fmla="*/ 45 w 52"/>
              <a:gd name="T91" fmla="*/ 37 h 52"/>
              <a:gd name="T92" fmla="*/ 45 w 52"/>
              <a:gd name="T93" fmla="*/ 37 h 52"/>
              <a:gd name="T94" fmla="*/ 52 w 52"/>
              <a:gd name="T95" fmla="*/ 29 h 52"/>
              <a:gd name="T96" fmla="*/ 52 w 52"/>
              <a:gd name="T97" fmla="*/ 29 h 52"/>
              <a:gd name="T98" fmla="*/ 52 w 52"/>
              <a:gd name="T99" fmla="*/ 29 h 52"/>
              <a:gd name="T100" fmla="*/ 52 w 52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45" y="14"/>
                </a:lnTo>
                <a:lnTo>
                  <a:pt x="45" y="14"/>
                </a:lnTo>
                <a:lnTo>
                  <a:pt x="45" y="14"/>
                </a:lnTo>
                <a:lnTo>
                  <a:pt x="45" y="7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30" y="7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7"/>
                </a:lnTo>
                <a:lnTo>
                  <a:pt x="15" y="7"/>
                </a:lnTo>
                <a:lnTo>
                  <a:pt x="15" y="7"/>
                </a:lnTo>
                <a:lnTo>
                  <a:pt x="7" y="7"/>
                </a:lnTo>
                <a:lnTo>
                  <a:pt x="7" y="7"/>
                </a:lnTo>
                <a:lnTo>
                  <a:pt x="7" y="14"/>
                </a:lnTo>
                <a:lnTo>
                  <a:pt x="0" y="14"/>
                </a:lnTo>
                <a:lnTo>
                  <a:pt x="0" y="14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0" y="37"/>
                </a:lnTo>
                <a:lnTo>
                  <a:pt x="7" y="44"/>
                </a:lnTo>
                <a:lnTo>
                  <a:pt x="7" y="44"/>
                </a:lnTo>
                <a:lnTo>
                  <a:pt x="7" y="44"/>
                </a:lnTo>
                <a:lnTo>
                  <a:pt x="15" y="44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7" y="52"/>
                </a:lnTo>
                <a:lnTo>
                  <a:pt x="37" y="44"/>
                </a:lnTo>
                <a:lnTo>
                  <a:pt x="37" y="44"/>
                </a:lnTo>
                <a:lnTo>
                  <a:pt x="45" y="44"/>
                </a:lnTo>
                <a:lnTo>
                  <a:pt x="45" y="44"/>
                </a:lnTo>
                <a:lnTo>
                  <a:pt x="45" y="37"/>
                </a:lnTo>
                <a:lnTo>
                  <a:pt x="45" y="37"/>
                </a:lnTo>
                <a:lnTo>
                  <a:pt x="52" y="29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6" name="Freeform 107">
            <a:extLst>
              <a:ext uri="{FF2B5EF4-FFF2-40B4-BE49-F238E27FC236}">
                <a16:creationId xmlns:a16="http://schemas.microsoft.com/office/drawing/2014/main" xmlns="" id="{00000000-0008-0000-0300-0000E6010000}"/>
              </a:ext>
            </a:extLst>
          </xdr:cNvPr>
          <xdr:cNvSpPr>
            <a:spLocks/>
          </xdr:cNvSpPr>
        </xdr:nvSpPr>
        <xdr:spPr bwMode="auto">
          <a:xfrm>
            <a:off x="2146" y="1781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6 w 7"/>
              <a:gd name="T5" fmla="*/ 2 h 7"/>
              <a:gd name="T6" fmla="*/ 6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5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4 w 7"/>
              <a:gd name="T19" fmla="*/ 1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2 w 7"/>
              <a:gd name="T29" fmla="*/ 1 h 7"/>
              <a:gd name="T30" fmla="*/ 2 w 7"/>
              <a:gd name="T31" fmla="*/ 1 h 7"/>
              <a:gd name="T32" fmla="*/ 2 w 7"/>
              <a:gd name="T33" fmla="*/ 1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0 w 7"/>
              <a:gd name="T41" fmla="*/ 2 h 7"/>
              <a:gd name="T42" fmla="*/ 0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0 w 7"/>
              <a:gd name="T53" fmla="*/ 4 h 7"/>
              <a:gd name="T54" fmla="*/ 0 w 7"/>
              <a:gd name="T55" fmla="*/ 5 h 7"/>
              <a:gd name="T56" fmla="*/ 0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1 w 7"/>
              <a:gd name="T63" fmla="*/ 6 h 7"/>
              <a:gd name="T64" fmla="*/ 2 w 7"/>
              <a:gd name="T65" fmla="*/ 6 h 7"/>
              <a:gd name="T66" fmla="*/ 2 w 7"/>
              <a:gd name="T67" fmla="*/ 7 h 7"/>
              <a:gd name="T68" fmla="*/ 2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4 w 7"/>
              <a:gd name="T79" fmla="*/ 7 h 7"/>
              <a:gd name="T80" fmla="*/ 5 w 7"/>
              <a:gd name="T81" fmla="*/ 7 h 7"/>
              <a:gd name="T82" fmla="*/ 5 w 7"/>
              <a:gd name="T83" fmla="*/ 6 h 7"/>
              <a:gd name="T84" fmla="*/ 5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6 w 7"/>
              <a:gd name="T91" fmla="*/ 5 h 7"/>
              <a:gd name="T92" fmla="*/ 6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6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7" name="Freeform 108">
            <a:extLst>
              <a:ext uri="{FF2B5EF4-FFF2-40B4-BE49-F238E27FC236}">
                <a16:creationId xmlns:a16="http://schemas.microsoft.com/office/drawing/2014/main" xmlns="" id="{00000000-0008-0000-0300-0000E7010000}"/>
              </a:ext>
            </a:extLst>
          </xdr:cNvPr>
          <xdr:cNvSpPr>
            <a:spLocks/>
          </xdr:cNvSpPr>
        </xdr:nvSpPr>
        <xdr:spPr bwMode="auto">
          <a:xfrm>
            <a:off x="2265" y="1395"/>
            <a:ext cx="44" cy="52"/>
          </a:xfrm>
          <a:custGeom>
            <a:avLst/>
            <a:gdLst>
              <a:gd name="T0" fmla="*/ 44 w 44"/>
              <a:gd name="T1" fmla="*/ 22 h 52"/>
              <a:gd name="T2" fmla="*/ 44 w 44"/>
              <a:gd name="T3" fmla="*/ 22 h 52"/>
              <a:gd name="T4" fmla="*/ 44 w 44"/>
              <a:gd name="T5" fmla="*/ 15 h 52"/>
              <a:gd name="T6" fmla="*/ 44 w 44"/>
              <a:gd name="T7" fmla="*/ 15 h 52"/>
              <a:gd name="T8" fmla="*/ 44 w 44"/>
              <a:gd name="T9" fmla="*/ 15 h 52"/>
              <a:gd name="T10" fmla="*/ 37 w 44"/>
              <a:gd name="T11" fmla="*/ 7 h 52"/>
              <a:gd name="T12" fmla="*/ 37 w 44"/>
              <a:gd name="T13" fmla="*/ 7 h 52"/>
              <a:gd name="T14" fmla="*/ 37 w 44"/>
              <a:gd name="T15" fmla="*/ 7 h 52"/>
              <a:gd name="T16" fmla="*/ 29 w 44"/>
              <a:gd name="T17" fmla="*/ 7 h 52"/>
              <a:gd name="T18" fmla="*/ 29 w 44"/>
              <a:gd name="T19" fmla="*/ 0 h 52"/>
              <a:gd name="T20" fmla="*/ 29 w 44"/>
              <a:gd name="T21" fmla="*/ 0 h 52"/>
              <a:gd name="T22" fmla="*/ 22 w 44"/>
              <a:gd name="T23" fmla="*/ 0 h 52"/>
              <a:gd name="T24" fmla="*/ 22 w 44"/>
              <a:gd name="T25" fmla="*/ 0 h 52"/>
              <a:gd name="T26" fmla="*/ 14 w 44"/>
              <a:gd name="T27" fmla="*/ 0 h 52"/>
              <a:gd name="T28" fmla="*/ 14 w 44"/>
              <a:gd name="T29" fmla="*/ 0 h 52"/>
              <a:gd name="T30" fmla="*/ 14 w 44"/>
              <a:gd name="T31" fmla="*/ 7 h 52"/>
              <a:gd name="T32" fmla="*/ 7 w 44"/>
              <a:gd name="T33" fmla="*/ 7 h 52"/>
              <a:gd name="T34" fmla="*/ 7 w 44"/>
              <a:gd name="T35" fmla="*/ 7 h 52"/>
              <a:gd name="T36" fmla="*/ 7 w 44"/>
              <a:gd name="T37" fmla="*/ 7 h 52"/>
              <a:gd name="T38" fmla="*/ 0 w 44"/>
              <a:gd name="T39" fmla="*/ 15 h 52"/>
              <a:gd name="T40" fmla="*/ 0 w 44"/>
              <a:gd name="T41" fmla="*/ 15 h 52"/>
              <a:gd name="T42" fmla="*/ 0 w 44"/>
              <a:gd name="T43" fmla="*/ 15 h 52"/>
              <a:gd name="T44" fmla="*/ 0 w 44"/>
              <a:gd name="T45" fmla="*/ 22 h 52"/>
              <a:gd name="T46" fmla="*/ 0 w 44"/>
              <a:gd name="T47" fmla="*/ 22 h 52"/>
              <a:gd name="T48" fmla="*/ 0 w 44"/>
              <a:gd name="T49" fmla="*/ 22 h 52"/>
              <a:gd name="T50" fmla="*/ 0 w 44"/>
              <a:gd name="T51" fmla="*/ 29 h 52"/>
              <a:gd name="T52" fmla="*/ 0 w 44"/>
              <a:gd name="T53" fmla="*/ 29 h 52"/>
              <a:gd name="T54" fmla="*/ 0 w 44"/>
              <a:gd name="T55" fmla="*/ 37 h 52"/>
              <a:gd name="T56" fmla="*/ 0 w 44"/>
              <a:gd name="T57" fmla="*/ 37 h 52"/>
              <a:gd name="T58" fmla="*/ 0 w 44"/>
              <a:gd name="T59" fmla="*/ 37 h 52"/>
              <a:gd name="T60" fmla="*/ 7 w 44"/>
              <a:gd name="T61" fmla="*/ 44 h 52"/>
              <a:gd name="T62" fmla="*/ 7 w 44"/>
              <a:gd name="T63" fmla="*/ 44 h 52"/>
              <a:gd name="T64" fmla="*/ 7 w 44"/>
              <a:gd name="T65" fmla="*/ 44 h 52"/>
              <a:gd name="T66" fmla="*/ 14 w 44"/>
              <a:gd name="T67" fmla="*/ 44 h 52"/>
              <a:gd name="T68" fmla="*/ 14 w 44"/>
              <a:gd name="T69" fmla="*/ 52 h 52"/>
              <a:gd name="T70" fmla="*/ 14 w 44"/>
              <a:gd name="T71" fmla="*/ 52 h 52"/>
              <a:gd name="T72" fmla="*/ 22 w 44"/>
              <a:gd name="T73" fmla="*/ 52 h 52"/>
              <a:gd name="T74" fmla="*/ 22 w 44"/>
              <a:gd name="T75" fmla="*/ 52 h 52"/>
              <a:gd name="T76" fmla="*/ 29 w 44"/>
              <a:gd name="T77" fmla="*/ 52 h 52"/>
              <a:gd name="T78" fmla="*/ 29 w 44"/>
              <a:gd name="T79" fmla="*/ 52 h 52"/>
              <a:gd name="T80" fmla="*/ 29 w 44"/>
              <a:gd name="T81" fmla="*/ 44 h 52"/>
              <a:gd name="T82" fmla="*/ 37 w 44"/>
              <a:gd name="T83" fmla="*/ 44 h 52"/>
              <a:gd name="T84" fmla="*/ 37 w 44"/>
              <a:gd name="T85" fmla="*/ 44 h 52"/>
              <a:gd name="T86" fmla="*/ 37 w 44"/>
              <a:gd name="T87" fmla="*/ 44 h 52"/>
              <a:gd name="T88" fmla="*/ 44 w 44"/>
              <a:gd name="T89" fmla="*/ 37 h 52"/>
              <a:gd name="T90" fmla="*/ 44 w 44"/>
              <a:gd name="T91" fmla="*/ 37 h 52"/>
              <a:gd name="T92" fmla="*/ 44 w 44"/>
              <a:gd name="T93" fmla="*/ 37 h 52"/>
              <a:gd name="T94" fmla="*/ 44 w 44"/>
              <a:gd name="T95" fmla="*/ 29 h 52"/>
              <a:gd name="T96" fmla="*/ 44 w 44"/>
              <a:gd name="T97" fmla="*/ 29 h 52"/>
              <a:gd name="T98" fmla="*/ 44 w 44"/>
              <a:gd name="T99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4" h="52">
                <a:moveTo>
                  <a:pt x="44" y="22"/>
                </a:moveTo>
                <a:lnTo>
                  <a:pt x="44" y="22"/>
                </a:lnTo>
                <a:lnTo>
                  <a:pt x="44" y="15"/>
                </a:lnTo>
                <a:lnTo>
                  <a:pt x="44" y="15"/>
                </a:lnTo>
                <a:lnTo>
                  <a:pt x="44" y="15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29" y="7"/>
                </a:lnTo>
                <a:lnTo>
                  <a:pt x="29" y="0"/>
                </a:lnTo>
                <a:lnTo>
                  <a:pt x="29" y="0"/>
                </a:lnTo>
                <a:lnTo>
                  <a:pt x="22" y="0"/>
                </a:lnTo>
                <a:lnTo>
                  <a:pt x="22" y="0"/>
                </a:lnTo>
                <a:lnTo>
                  <a:pt x="14" y="0"/>
                </a:lnTo>
                <a:lnTo>
                  <a:pt x="14" y="0"/>
                </a:lnTo>
                <a:lnTo>
                  <a:pt x="14" y="7"/>
                </a:lnTo>
                <a:lnTo>
                  <a:pt x="7" y="7"/>
                </a:lnTo>
                <a:lnTo>
                  <a:pt x="7" y="7"/>
                </a:lnTo>
                <a:lnTo>
                  <a:pt x="7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7" y="44"/>
                </a:lnTo>
                <a:lnTo>
                  <a:pt x="7" y="44"/>
                </a:lnTo>
                <a:lnTo>
                  <a:pt x="7" y="44"/>
                </a:lnTo>
                <a:lnTo>
                  <a:pt x="14" y="44"/>
                </a:lnTo>
                <a:lnTo>
                  <a:pt x="14" y="52"/>
                </a:lnTo>
                <a:lnTo>
                  <a:pt x="14" y="52"/>
                </a:lnTo>
                <a:lnTo>
                  <a:pt x="22" y="52"/>
                </a:lnTo>
                <a:lnTo>
                  <a:pt x="22" y="52"/>
                </a:lnTo>
                <a:lnTo>
                  <a:pt x="29" y="52"/>
                </a:lnTo>
                <a:lnTo>
                  <a:pt x="29" y="52"/>
                </a:lnTo>
                <a:lnTo>
                  <a:pt x="29" y="44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4" y="37"/>
                </a:lnTo>
                <a:lnTo>
                  <a:pt x="44" y="37"/>
                </a:lnTo>
                <a:lnTo>
                  <a:pt x="44" y="37"/>
                </a:lnTo>
                <a:lnTo>
                  <a:pt x="44" y="29"/>
                </a:lnTo>
                <a:lnTo>
                  <a:pt x="44" y="29"/>
                </a:lnTo>
                <a:lnTo>
                  <a:pt x="44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8" name="Freeform 109">
            <a:extLst>
              <a:ext uri="{FF2B5EF4-FFF2-40B4-BE49-F238E27FC236}">
                <a16:creationId xmlns:a16="http://schemas.microsoft.com/office/drawing/2014/main" xmlns="" id="{00000000-0008-0000-0300-0000E8010000}"/>
              </a:ext>
            </a:extLst>
          </xdr:cNvPr>
          <xdr:cNvSpPr>
            <a:spLocks/>
          </xdr:cNvSpPr>
        </xdr:nvSpPr>
        <xdr:spPr bwMode="auto">
          <a:xfrm>
            <a:off x="2265" y="1395"/>
            <a:ext cx="44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2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1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3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6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4 w 6"/>
              <a:gd name="T81" fmla="*/ 6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3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6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89" name="Freeform 110">
            <a:extLst>
              <a:ext uri="{FF2B5EF4-FFF2-40B4-BE49-F238E27FC236}">
                <a16:creationId xmlns:a16="http://schemas.microsoft.com/office/drawing/2014/main" xmlns="" id="{00000000-0008-0000-0300-0000E9010000}"/>
              </a:ext>
            </a:extLst>
          </xdr:cNvPr>
          <xdr:cNvSpPr>
            <a:spLocks/>
          </xdr:cNvSpPr>
        </xdr:nvSpPr>
        <xdr:spPr bwMode="auto">
          <a:xfrm>
            <a:off x="2509" y="1039"/>
            <a:ext cx="52" cy="52"/>
          </a:xfrm>
          <a:custGeom>
            <a:avLst/>
            <a:gdLst>
              <a:gd name="T0" fmla="*/ 52 w 52"/>
              <a:gd name="T1" fmla="*/ 22 h 52"/>
              <a:gd name="T2" fmla="*/ 52 w 52"/>
              <a:gd name="T3" fmla="*/ 22 h 52"/>
              <a:gd name="T4" fmla="*/ 52 w 52"/>
              <a:gd name="T5" fmla="*/ 15 h 52"/>
              <a:gd name="T6" fmla="*/ 45 w 52"/>
              <a:gd name="T7" fmla="*/ 15 h 52"/>
              <a:gd name="T8" fmla="*/ 45 w 52"/>
              <a:gd name="T9" fmla="*/ 15 h 52"/>
              <a:gd name="T10" fmla="*/ 45 w 52"/>
              <a:gd name="T11" fmla="*/ 7 h 52"/>
              <a:gd name="T12" fmla="*/ 45 w 52"/>
              <a:gd name="T13" fmla="*/ 7 h 52"/>
              <a:gd name="T14" fmla="*/ 37 w 52"/>
              <a:gd name="T15" fmla="*/ 7 h 52"/>
              <a:gd name="T16" fmla="*/ 37 w 52"/>
              <a:gd name="T17" fmla="*/ 7 h 52"/>
              <a:gd name="T18" fmla="*/ 30 w 52"/>
              <a:gd name="T19" fmla="*/ 7 h 52"/>
              <a:gd name="T20" fmla="*/ 30 w 52"/>
              <a:gd name="T21" fmla="*/ 0 h 52"/>
              <a:gd name="T22" fmla="*/ 30 w 52"/>
              <a:gd name="T23" fmla="*/ 0 h 52"/>
              <a:gd name="T24" fmla="*/ 22 w 52"/>
              <a:gd name="T25" fmla="*/ 0 h 52"/>
              <a:gd name="T26" fmla="*/ 22 w 52"/>
              <a:gd name="T27" fmla="*/ 0 h 52"/>
              <a:gd name="T28" fmla="*/ 15 w 52"/>
              <a:gd name="T29" fmla="*/ 7 h 52"/>
              <a:gd name="T30" fmla="*/ 15 w 52"/>
              <a:gd name="T31" fmla="*/ 7 h 52"/>
              <a:gd name="T32" fmla="*/ 15 w 52"/>
              <a:gd name="T33" fmla="*/ 7 h 52"/>
              <a:gd name="T34" fmla="*/ 8 w 52"/>
              <a:gd name="T35" fmla="*/ 7 h 52"/>
              <a:gd name="T36" fmla="*/ 8 w 52"/>
              <a:gd name="T37" fmla="*/ 7 h 52"/>
              <a:gd name="T38" fmla="*/ 8 w 52"/>
              <a:gd name="T39" fmla="*/ 15 h 52"/>
              <a:gd name="T40" fmla="*/ 8 w 52"/>
              <a:gd name="T41" fmla="*/ 15 h 52"/>
              <a:gd name="T42" fmla="*/ 0 w 52"/>
              <a:gd name="T43" fmla="*/ 15 h 52"/>
              <a:gd name="T44" fmla="*/ 0 w 52"/>
              <a:gd name="T45" fmla="*/ 22 h 52"/>
              <a:gd name="T46" fmla="*/ 0 w 52"/>
              <a:gd name="T47" fmla="*/ 22 h 52"/>
              <a:gd name="T48" fmla="*/ 0 w 52"/>
              <a:gd name="T49" fmla="*/ 29 h 52"/>
              <a:gd name="T50" fmla="*/ 0 w 52"/>
              <a:gd name="T51" fmla="*/ 29 h 52"/>
              <a:gd name="T52" fmla="*/ 0 w 52"/>
              <a:gd name="T53" fmla="*/ 29 h 52"/>
              <a:gd name="T54" fmla="*/ 0 w 52"/>
              <a:gd name="T55" fmla="*/ 37 h 52"/>
              <a:gd name="T56" fmla="*/ 8 w 52"/>
              <a:gd name="T57" fmla="*/ 37 h 52"/>
              <a:gd name="T58" fmla="*/ 8 w 52"/>
              <a:gd name="T59" fmla="*/ 44 h 52"/>
              <a:gd name="T60" fmla="*/ 8 w 52"/>
              <a:gd name="T61" fmla="*/ 44 h 52"/>
              <a:gd name="T62" fmla="*/ 8 w 52"/>
              <a:gd name="T63" fmla="*/ 44 h 52"/>
              <a:gd name="T64" fmla="*/ 15 w 52"/>
              <a:gd name="T65" fmla="*/ 44 h 52"/>
              <a:gd name="T66" fmla="*/ 15 w 52"/>
              <a:gd name="T67" fmla="*/ 52 h 52"/>
              <a:gd name="T68" fmla="*/ 15 w 52"/>
              <a:gd name="T69" fmla="*/ 52 h 52"/>
              <a:gd name="T70" fmla="*/ 22 w 52"/>
              <a:gd name="T71" fmla="*/ 52 h 52"/>
              <a:gd name="T72" fmla="*/ 22 w 52"/>
              <a:gd name="T73" fmla="*/ 52 h 52"/>
              <a:gd name="T74" fmla="*/ 30 w 52"/>
              <a:gd name="T75" fmla="*/ 52 h 52"/>
              <a:gd name="T76" fmla="*/ 30 w 52"/>
              <a:gd name="T77" fmla="*/ 52 h 52"/>
              <a:gd name="T78" fmla="*/ 30 w 52"/>
              <a:gd name="T79" fmla="*/ 52 h 52"/>
              <a:gd name="T80" fmla="*/ 37 w 52"/>
              <a:gd name="T81" fmla="*/ 52 h 52"/>
              <a:gd name="T82" fmla="*/ 37 w 52"/>
              <a:gd name="T83" fmla="*/ 44 h 52"/>
              <a:gd name="T84" fmla="*/ 45 w 52"/>
              <a:gd name="T85" fmla="*/ 44 h 52"/>
              <a:gd name="T86" fmla="*/ 45 w 52"/>
              <a:gd name="T87" fmla="*/ 44 h 52"/>
              <a:gd name="T88" fmla="*/ 45 w 52"/>
              <a:gd name="T89" fmla="*/ 44 h 52"/>
              <a:gd name="T90" fmla="*/ 45 w 52"/>
              <a:gd name="T91" fmla="*/ 37 h 52"/>
              <a:gd name="T92" fmla="*/ 52 w 52"/>
              <a:gd name="T93" fmla="*/ 37 h 52"/>
              <a:gd name="T94" fmla="*/ 52 w 52"/>
              <a:gd name="T95" fmla="*/ 29 h 52"/>
              <a:gd name="T96" fmla="*/ 52 w 52"/>
              <a:gd name="T97" fmla="*/ 29 h 52"/>
              <a:gd name="T98" fmla="*/ 52 w 52"/>
              <a:gd name="T99" fmla="*/ 29 h 52"/>
              <a:gd name="T100" fmla="*/ 52 w 52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2" h="52">
                <a:moveTo>
                  <a:pt x="52" y="22"/>
                </a:moveTo>
                <a:lnTo>
                  <a:pt x="52" y="22"/>
                </a:lnTo>
                <a:lnTo>
                  <a:pt x="52" y="15"/>
                </a:lnTo>
                <a:lnTo>
                  <a:pt x="45" y="15"/>
                </a:lnTo>
                <a:lnTo>
                  <a:pt x="45" y="15"/>
                </a:lnTo>
                <a:lnTo>
                  <a:pt x="45" y="7"/>
                </a:lnTo>
                <a:lnTo>
                  <a:pt x="45" y="7"/>
                </a:lnTo>
                <a:lnTo>
                  <a:pt x="37" y="7"/>
                </a:lnTo>
                <a:lnTo>
                  <a:pt x="37" y="7"/>
                </a:lnTo>
                <a:lnTo>
                  <a:pt x="30" y="7"/>
                </a:lnTo>
                <a:lnTo>
                  <a:pt x="30" y="0"/>
                </a:lnTo>
                <a:lnTo>
                  <a:pt x="30" y="0"/>
                </a:lnTo>
                <a:lnTo>
                  <a:pt x="22" y="0"/>
                </a:lnTo>
                <a:lnTo>
                  <a:pt x="22" y="0"/>
                </a:lnTo>
                <a:lnTo>
                  <a:pt x="15" y="7"/>
                </a:lnTo>
                <a:lnTo>
                  <a:pt x="15" y="7"/>
                </a:lnTo>
                <a:lnTo>
                  <a:pt x="15" y="7"/>
                </a:lnTo>
                <a:lnTo>
                  <a:pt x="8" y="7"/>
                </a:lnTo>
                <a:lnTo>
                  <a:pt x="8" y="7"/>
                </a:lnTo>
                <a:lnTo>
                  <a:pt x="8" y="15"/>
                </a:lnTo>
                <a:lnTo>
                  <a:pt x="8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29"/>
                </a:lnTo>
                <a:lnTo>
                  <a:pt x="0" y="29"/>
                </a:lnTo>
                <a:lnTo>
                  <a:pt x="0" y="29"/>
                </a:lnTo>
                <a:lnTo>
                  <a:pt x="0" y="37"/>
                </a:lnTo>
                <a:lnTo>
                  <a:pt x="8" y="37"/>
                </a:lnTo>
                <a:lnTo>
                  <a:pt x="8" y="44"/>
                </a:lnTo>
                <a:lnTo>
                  <a:pt x="8" y="44"/>
                </a:lnTo>
                <a:lnTo>
                  <a:pt x="8" y="44"/>
                </a:lnTo>
                <a:lnTo>
                  <a:pt x="15" y="44"/>
                </a:lnTo>
                <a:lnTo>
                  <a:pt x="15" y="52"/>
                </a:lnTo>
                <a:lnTo>
                  <a:pt x="15" y="52"/>
                </a:lnTo>
                <a:lnTo>
                  <a:pt x="22" y="52"/>
                </a:lnTo>
                <a:lnTo>
                  <a:pt x="22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7" y="52"/>
                </a:lnTo>
                <a:lnTo>
                  <a:pt x="37" y="44"/>
                </a:lnTo>
                <a:lnTo>
                  <a:pt x="45" y="44"/>
                </a:lnTo>
                <a:lnTo>
                  <a:pt x="45" y="44"/>
                </a:lnTo>
                <a:lnTo>
                  <a:pt x="45" y="44"/>
                </a:lnTo>
                <a:lnTo>
                  <a:pt x="45" y="37"/>
                </a:lnTo>
                <a:lnTo>
                  <a:pt x="52" y="37"/>
                </a:lnTo>
                <a:lnTo>
                  <a:pt x="52" y="29"/>
                </a:lnTo>
                <a:lnTo>
                  <a:pt x="52" y="29"/>
                </a:lnTo>
                <a:lnTo>
                  <a:pt x="52" y="29"/>
                </a:lnTo>
                <a:lnTo>
                  <a:pt x="52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90" name="Freeform 111">
            <a:extLst>
              <a:ext uri="{FF2B5EF4-FFF2-40B4-BE49-F238E27FC236}">
                <a16:creationId xmlns:a16="http://schemas.microsoft.com/office/drawing/2014/main" xmlns="" id="{00000000-0008-0000-0300-0000EA010000}"/>
              </a:ext>
            </a:extLst>
          </xdr:cNvPr>
          <xdr:cNvSpPr>
            <a:spLocks/>
          </xdr:cNvSpPr>
        </xdr:nvSpPr>
        <xdr:spPr bwMode="auto">
          <a:xfrm>
            <a:off x="2509" y="1039"/>
            <a:ext cx="52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2 h 7"/>
              <a:gd name="T6" fmla="*/ 6 w 7"/>
              <a:gd name="T7" fmla="*/ 2 h 7"/>
              <a:gd name="T8" fmla="*/ 6 w 7"/>
              <a:gd name="T9" fmla="*/ 2 h 7"/>
              <a:gd name="T10" fmla="*/ 6 w 7"/>
              <a:gd name="T11" fmla="*/ 1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4 w 7"/>
              <a:gd name="T19" fmla="*/ 1 h 7"/>
              <a:gd name="T20" fmla="*/ 4 w 7"/>
              <a:gd name="T21" fmla="*/ 0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0 h 7"/>
              <a:gd name="T28" fmla="*/ 2 w 7"/>
              <a:gd name="T29" fmla="*/ 1 h 7"/>
              <a:gd name="T30" fmla="*/ 2 w 7"/>
              <a:gd name="T31" fmla="*/ 1 h 7"/>
              <a:gd name="T32" fmla="*/ 2 w 7"/>
              <a:gd name="T33" fmla="*/ 1 h 7"/>
              <a:gd name="T34" fmla="*/ 1 w 7"/>
              <a:gd name="T35" fmla="*/ 1 h 7"/>
              <a:gd name="T36" fmla="*/ 1 w 7"/>
              <a:gd name="T37" fmla="*/ 1 h 7"/>
              <a:gd name="T38" fmla="*/ 1 w 7"/>
              <a:gd name="T39" fmla="*/ 2 h 7"/>
              <a:gd name="T40" fmla="*/ 1 w 7"/>
              <a:gd name="T41" fmla="*/ 2 h 7"/>
              <a:gd name="T42" fmla="*/ 0 w 7"/>
              <a:gd name="T43" fmla="*/ 2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0 w 7"/>
              <a:gd name="T53" fmla="*/ 4 h 7"/>
              <a:gd name="T54" fmla="*/ 0 w 7"/>
              <a:gd name="T55" fmla="*/ 5 h 7"/>
              <a:gd name="T56" fmla="*/ 1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1 w 7"/>
              <a:gd name="T63" fmla="*/ 6 h 7"/>
              <a:gd name="T64" fmla="*/ 2 w 7"/>
              <a:gd name="T65" fmla="*/ 6 h 7"/>
              <a:gd name="T66" fmla="*/ 2 w 7"/>
              <a:gd name="T67" fmla="*/ 7 h 7"/>
              <a:gd name="T68" fmla="*/ 2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4 w 7"/>
              <a:gd name="T79" fmla="*/ 7 h 7"/>
              <a:gd name="T80" fmla="*/ 5 w 7"/>
              <a:gd name="T81" fmla="*/ 7 h 7"/>
              <a:gd name="T82" fmla="*/ 5 w 7"/>
              <a:gd name="T83" fmla="*/ 6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6 w 7"/>
              <a:gd name="T91" fmla="*/ 5 h 7"/>
              <a:gd name="T92" fmla="*/ 7 w 7"/>
              <a:gd name="T93" fmla="*/ 5 h 7"/>
              <a:gd name="T94" fmla="*/ 7 w 7"/>
              <a:gd name="T95" fmla="*/ 4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6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6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91" name="Freeform 112">
            <a:extLst>
              <a:ext uri="{FF2B5EF4-FFF2-40B4-BE49-F238E27FC236}">
                <a16:creationId xmlns:a16="http://schemas.microsoft.com/office/drawing/2014/main" xmlns="" id="{00000000-0008-0000-0300-0000EB010000}"/>
              </a:ext>
            </a:extLst>
          </xdr:cNvPr>
          <xdr:cNvSpPr>
            <a:spLocks/>
          </xdr:cNvSpPr>
        </xdr:nvSpPr>
        <xdr:spPr bwMode="auto">
          <a:xfrm>
            <a:off x="2806" y="779"/>
            <a:ext cx="51" cy="52"/>
          </a:xfrm>
          <a:custGeom>
            <a:avLst/>
            <a:gdLst>
              <a:gd name="T0" fmla="*/ 51 w 51"/>
              <a:gd name="T1" fmla="*/ 22 h 52"/>
              <a:gd name="T2" fmla="*/ 51 w 51"/>
              <a:gd name="T3" fmla="*/ 22 h 52"/>
              <a:gd name="T4" fmla="*/ 51 w 51"/>
              <a:gd name="T5" fmla="*/ 22 h 52"/>
              <a:gd name="T6" fmla="*/ 51 w 51"/>
              <a:gd name="T7" fmla="*/ 15 h 52"/>
              <a:gd name="T8" fmla="*/ 44 w 51"/>
              <a:gd name="T9" fmla="*/ 15 h 52"/>
              <a:gd name="T10" fmla="*/ 44 w 51"/>
              <a:gd name="T11" fmla="*/ 15 h 52"/>
              <a:gd name="T12" fmla="*/ 44 w 51"/>
              <a:gd name="T13" fmla="*/ 7 h 52"/>
              <a:gd name="T14" fmla="*/ 37 w 51"/>
              <a:gd name="T15" fmla="*/ 7 h 52"/>
              <a:gd name="T16" fmla="*/ 37 w 51"/>
              <a:gd name="T17" fmla="*/ 7 h 52"/>
              <a:gd name="T18" fmla="*/ 37 w 51"/>
              <a:gd name="T19" fmla="*/ 7 h 52"/>
              <a:gd name="T20" fmla="*/ 29 w 51"/>
              <a:gd name="T21" fmla="*/ 7 h 52"/>
              <a:gd name="T22" fmla="*/ 29 w 51"/>
              <a:gd name="T23" fmla="*/ 0 h 52"/>
              <a:gd name="T24" fmla="*/ 22 w 51"/>
              <a:gd name="T25" fmla="*/ 0 h 52"/>
              <a:gd name="T26" fmla="*/ 22 w 51"/>
              <a:gd name="T27" fmla="*/ 7 h 52"/>
              <a:gd name="T28" fmla="*/ 22 w 51"/>
              <a:gd name="T29" fmla="*/ 7 h 52"/>
              <a:gd name="T30" fmla="*/ 14 w 51"/>
              <a:gd name="T31" fmla="*/ 7 h 52"/>
              <a:gd name="T32" fmla="*/ 14 w 51"/>
              <a:gd name="T33" fmla="*/ 7 h 52"/>
              <a:gd name="T34" fmla="*/ 14 w 51"/>
              <a:gd name="T35" fmla="*/ 7 h 52"/>
              <a:gd name="T36" fmla="*/ 7 w 51"/>
              <a:gd name="T37" fmla="*/ 15 h 52"/>
              <a:gd name="T38" fmla="*/ 7 w 51"/>
              <a:gd name="T39" fmla="*/ 15 h 52"/>
              <a:gd name="T40" fmla="*/ 7 w 51"/>
              <a:gd name="T41" fmla="*/ 15 h 52"/>
              <a:gd name="T42" fmla="*/ 7 w 51"/>
              <a:gd name="T43" fmla="*/ 22 h 52"/>
              <a:gd name="T44" fmla="*/ 0 w 51"/>
              <a:gd name="T45" fmla="*/ 22 h 52"/>
              <a:gd name="T46" fmla="*/ 0 w 51"/>
              <a:gd name="T47" fmla="*/ 22 h 52"/>
              <a:gd name="T48" fmla="*/ 0 w 51"/>
              <a:gd name="T49" fmla="*/ 30 h 52"/>
              <a:gd name="T50" fmla="*/ 0 w 51"/>
              <a:gd name="T51" fmla="*/ 30 h 52"/>
              <a:gd name="T52" fmla="*/ 0 w 51"/>
              <a:gd name="T53" fmla="*/ 37 h 52"/>
              <a:gd name="T54" fmla="*/ 7 w 51"/>
              <a:gd name="T55" fmla="*/ 37 h 52"/>
              <a:gd name="T56" fmla="*/ 7 w 51"/>
              <a:gd name="T57" fmla="*/ 37 h 52"/>
              <a:gd name="T58" fmla="*/ 7 w 51"/>
              <a:gd name="T59" fmla="*/ 45 h 52"/>
              <a:gd name="T60" fmla="*/ 7 w 51"/>
              <a:gd name="T61" fmla="*/ 45 h 52"/>
              <a:gd name="T62" fmla="*/ 14 w 51"/>
              <a:gd name="T63" fmla="*/ 45 h 52"/>
              <a:gd name="T64" fmla="*/ 14 w 51"/>
              <a:gd name="T65" fmla="*/ 52 h 52"/>
              <a:gd name="T66" fmla="*/ 14 w 51"/>
              <a:gd name="T67" fmla="*/ 52 h 52"/>
              <a:gd name="T68" fmla="*/ 22 w 51"/>
              <a:gd name="T69" fmla="*/ 52 h 52"/>
              <a:gd name="T70" fmla="*/ 22 w 51"/>
              <a:gd name="T71" fmla="*/ 52 h 52"/>
              <a:gd name="T72" fmla="*/ 22 w 51"/>
              <a:gd name="T73" fmla="*/ 52 h 52"/>
              <a:gd name="T74" fmla="*/ 29 w 51"/>
              <a:gd name="T75" fmla="*/ 52 h 52"/>
              <a:gd name="T76" fmla="*/ 29 w 51"/>
              <a:gd name="T77" fmla="*/ 52 h 52"/>
              <a:gd name="T78" fmla="*/ 37 w 51"/>
              <a:gd name="T79" fmla="*/ 52 h 52"/>
              <a:gd name="T80" fmla="*/ 37 w 51"/>
              <a:gd name="T81" fmla="*/ 52 h 52"/>
              <a:gd name="T82" fmla="*/ 37 w 51"/>
              <a:gd name="T83" fmla="*/ 52 h 52"/>
              <a:gd name="T84" fmla="*/ 44 w 51"/>
              <a:gd name="T85" fmla="*/ 45 h 52"/>
              <a:gd name="T86" fmla="*/ 44 w 51"/>
              <a:gd name="T87" fmla="*/ 45 h 52"/>
              <a:gd name="T88" fmla="*/ 44 w 51"/>
              <a:gd name="T89" fmla="*/ 45 h 52"/>
              <a:gd name="T90" fmla="*/ 51 w 51"/>
              <a:gd name="T91" fmla="*/ 37 h 52"/>
              <a:gd name="T92" fmla="*/ 51 w 51"/>
              <a:gd name="T93" fmla="*/ 37 h 52"/>
              <a:gd name="T94" fmla="*/ 51 w 51"/>
              <a:gd name="T95" fmla="*/ 37 h 52"/>
              <a:gd name="T96" fmla="*/ 51 w 51"/>
              <a:gd name="T97" fmla="*/ 30 h 52"/>
              <a:gd name="T98" fmla="*/ 51 w 51"/>
              <a:gd name="T99" fmla="*/ 30 h 52"/>
              <a:gd name="T100" fmla="*/ 51 w 51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51" h="52">
                <a:moveTo>
                  <a:pt x="51" y="22"/>
                </a:moveTo>
                <a:lnTo>
                  <a:pt x="51" y="22"/>
                </a:lnTo>
                <a:lnTo>
                  <a:pt x="51" y="22"/>
                </a:lnTo>
                <a:lnTo>
                  <a:pt x="51" y="15"/>
                </a:lnTo>
                <a:lnTo>
                  <a:pt x="44" y="15"/>
                </a:lnTo>
                <a:lnTo>
                  <a:pt x="44" y="15"/>
                </a:lnTo>
                <a:lnTo>
                  <a:pt x="44" y="7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29" y="7"/>
                </a:lnTo>
                <a:lnTo>
                  <a:pt x="29" y="0"/>
                </a:lnTo>
                <a:lnTo>
                  <a:pt x="22" y="0"/>
                </a:lnTo>
                <a:lnTo>
                  <a:pt x="22" y="7"/>
                </a:lnTo>
                <a:lnTo>
                  <a:pt x="22" y="7"/>
                </a:lnTo>
                <a:lnTo>
                  <a:pt x="14" y="7"/>
                </a:lnTo>
                <a:lnTo>
                  <a:pt x="14" y="7"/>
                </a:lnTo>
                <a:lnTo>
                  <a:pt x="14" y="7"/>
                </a:lnTo>
                <a:lnTo>
                  <a:pt x="7" y="15"/>
                </a:lnTo>
                <a:lnTo>
                  <a:pt x="7" y="15"/>
                </a:lnTo>
                <a:lnTo>
                  <a:pt x="7" y="15"/>
                </a:lnTo>
                <a:lnTo>
                  <a:pt x="7" y="22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7" y="37"/>
                </a:lnTo>
                <a:lnTo>
                  <a:pt x="7" y="37"/>
                </a:lnTo>
                <a:lnTo>
                  <a:pt x="7" y="45"/>
                </a:lnTo>
                <a:lnTo>
                  <a:pt x="7" y="45"/>
                </a:lnTo>
                <a:lnTo>
                  <a:pt x="14" y="45"/>
                </a:lnTo>
                <a:lnTo>
                  <a:pt x="14" y="52"/>
                </a:lnTo>
                <a:lnTo>
                  <a:pt x="14" y="52"/>
                </a:lnTo>
                <a:lnTo>
                  <a:pt x="22" y="52"/>
                </a:lnTo>
                <a:lnTo>
                  <a:pt x="22" y="52"/>
                </a:lnTo>
                <a:lnTo>
                  <a:pt x="22" y="52"/>
                </a:lnTo>
                <a:lnTo>
                  <a:pt x="29" y="52"/>
                </a:lnTo>
                <a:lnTo>
                  <a:pt x="29" y="52"/>
                </a:lnTo>
                <a:lnTo>
                  <a:pt x="37" y="52"/>
                </a:lnTo>
                <a:lnTo>
                  <a:pt x="37" y="52"/>
                </a:lnTo>
                <a:lnTo>
                  <a:pt x="37" y="52"/>
                </a:lnTo>
                <a:lnTo>
                  <a:pt x="44" y="45"/>
                </a:lnTo>
                <a:lnTo>
                  <a:pt x="44" y="45"/>
                </a:lnTo>
                <a:lnTo>
                  <a:pt x="44" y="45"/>
                </a:lnTo>
                <a:lnTo>
                  <a:pt x="51" y="37"/>
                </a:lnTo>
                <a:lnTo>
                  <a:pt x="51" y="37"/>
                </a:lnTo>
                <a:lnTo>
                  <a:pt x="51" y="37"/>
                </a:lnTo>
                <a:lnTo>
                  <a:pt x="51" y="30"/>
                </a:lnTo>
                <a:lnTo>
                  <a:pt x="51" y="30"/>
                </a:lnTo>
                <a:lnTo>
                  <a:pt x="51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92" name="Freeform 113">
            <a:extLst>
              <a:ext uri="{FF2B5EF4-FFF2-40B4-BE49-F238E27FC236}">
                <a16:creationId xmlns:a16="http://schemas.microsoft.com/office/drawing/2014/main" xmlns="" id="{00000000-0008-0000-0300-0000EC010000}"/>
              </a:ext>
            </a:extLst>
          </xdr:cNvPr>
          <xdr:cNvSpPr>
            <a:spLocks/>
          </xdr:cNvSpPr>
        </xdr:nvSpPr>
        <xdr:spPr bwMode="auto">
          <a:xfrm>
            <a:off x="2806" y="779"/>
            <a:ext cx="51" cy="52"/>
          </a:xfrm>
          <a:custGeom>
            <a:avLst/>
            <a:gdLst>
              <a:gd name="T0" fmla="*/ 7 w 7"/>
              <a:gd name="T1" fmla="*/ 3 h 7"/>
              <a:gd name="T2" fmla="*/ 7 w 7"/>
              <a:gd name="T3" fmla="*/ 3 h 7"/>
              <a:gd name="T4" fmla="*/ 7 w 7"/>
              <a:gd name="T5" fmla="*/ 3 h 7"/>
              <a:gd name="T6" fmla="*/ 7 w 7"/>
              <a:gd name="T7" fmla="*/ 2 h 7"/>
              <a:gd name="T8" fmla="*/ 6 w 7"/>
              <a:gd name="T9" fmla="*/ 2 h 7"/>
              <a:gd name="T10" fmla="*/ 6 w 7"/>
              <a:gd name="T11" fmla="*/ 2 h 7"/>
              <a:gd name="T12" fmla="*/ 6 w 7"/>
              <a:gd name="T13" fmla="*/ 1 h 7"/>
              <a:gd name="T14" fmla="*/ 5 w 7"/>
              <a:gd name="T15" fmla="*/ 1 h 7"/>
              <a:gd name="T16" fmla="*/ 5 w 7"/>
              <a:gd name="T17" fmla="*/ 1 h 7"/>
              <a:gd name="T18" fmla="*/ 5 w 7"/>
              <a:gd name="T19" fmla="*/ 1 h 7"/>
              <a:gd name="T20" fmla="*/ 4 w 7"/>
              <a:gd name="T21" fmla="*/ 1 h 7"/>
              <a:gd name="T22" fmla="*/ 4 w 7"/>
              <a:gd name="T23" fmla="*/ 0 h 7"/>
              <a:gd name="T24" fmla="*/ 3 w 7"/>
              <a:gd name="T25" fmla="*/ 0 h 7"/>
              <a:gd name="T26" fmla="*/ 3 w 7"/>
              <a:gd name="T27" fmla="*/ 1 h 7"/>
              <a:gd name="T28" fmla="*/ 3 w 7"/>
              <a:gd name="T29" fmla="*/ 1 h 7"/>
              <a:gd name="T30" fmla="*/ 2 w 7"/>
              <a:gd name="T31" fmla="*/ 1 h 7"/>
              <a:gd name="T32" fmla="*/ 2 w 7"/>
              <a:gd name="T33" fmla="*/ 1 h 7"/>
              <a:gd name="T34" fmla="*/ 2 w 7"/>
              <a:gd name="T35" fmla="*/ 1 h 7"/>
              <a:gd name="T36" fmla="*/ 1 w 7"/>
              <a:gd name="T37" fmla="*/ 2 h 7"/>
              <a:gd name="T38" fmla="*/ 1 w 7"/>
              <a:gd name="T39" fmla="*/ 2 h 7"/>
              <a:gd name="T40" fmla="*/ 1 w 7"/>
              <a:gd name="T41" fmla="*/ 2 h 7"/>
              <a:gd name="T42" fmla="*/ 1 w 7"/>
              <a:gd name="T43" fmla="*/ 3 h 7"/>
              <a:gd name="T44" fmla="*/ 0 w 7"/>
              <a:gd name="T45" fmla="*/ 3 h 7"/>
              <a:gd name="T46" fmla="*/ 0 w 7"/>
              <a:gd name="T47" fmla="*/ 3 h 7"/>
              <a:gd name="T48" fmla="*/ 0 w 7"/>
              <a:gd name="T49" fmla="*/ 4 h 7"/>
              <a:gd name="T50" fmla="*/ 0 w 7"/>
              <a:gd name="T51" fmla="*/ 4 h 7"/>
              <a:gd name="T52" fmla="*/ 0 w 7"/>
              <a:gd name="T53" fmla="*/ 5 h 7"/>
              <a:gd name="T54" fmla="*/ 1 w 7"/>
              <a:gd name="T55" fmla="*/ 5 h 7"/>
              <a:gd name="T56" fmla="*/ 1 w 7"/>
              <a:gd name="T57" fmla="*/ 5 h 7"/>
              <a:gd name="T58" fmla="*/ 1 w 7"/>
              <a:gd name="T59" fmla="*/ 6 h 7"/>
              <a:gd name="T60" fmla="*/ 1 w 7"/>
              <a:gd name="T61" fmla="*/ 6 h 7"/>
              <a:gd name="T62" fmla="*/ 2 w 7"/>
              <a:gd name="T63" fmla="*/ 6 h 7"/>
              <a:gd name="T64" fmla="*/ 2 w 7"/>
              <a:gd name="T65" fmla="*/ 7 h 7"/>
              <a:gd name="T66" fmla="*/ 2 w 7"/>
              <a:gd name="T67" fmla="*/ 7 h 7"/>
              <a:gd name="T68" fmla="*/ 3 w 7"/>
              <a:gd name="T69" fmla="*/ 7 h 7"/>
              <a:gd name="T70" fmla="*/ 3 w 7"/>
              <a:gd name="T71" fmla="*/ 7 h 7"/>
              <a:gd name="T72" fmla="*/ 3 w 7"/>
              <a:gd name="T73" fmla="*/ 7 h 7"/>
              <a:gd name="T74" fmla="*/ 4 w 7"/>
              <a:gd name="T75" fmla="*/ 7 h 7"/>
              <a:gd name="T76" fmla="*/ 4 w 7"/>
              <a:gd name="T77" fmla="*/ 7 h 7"/>
              <a:gd name="T78" fmla="*/ 5 w 7"/>
              <a:gd name="T79" fmla="*/ 7 h 7"/>
              <a:gd name="T80" fmla="*/ 5 w 7"/>
              <a:gd name="T81" fmla="*/ 7 h 7"/>
              <a:gd name="T82" fmla="*/ 5 w 7"/>
              <a:gd name="T83" fmla="*/ 7 h 7"/>
              <a:gd name="T84" fmla="*/ 6 w 7"/>
              <a:gd name="T85" fmla="*/ 6 h 7"/>
              <a:gd name="T86" fmla="*/ 6 w 7"/>
              <a:gd name="T87" fmla="*/ 6 h 7"/>
              <a:gd name="T88" fmla="*/ 6 w 7"/>
              <a:gd name="T89" fmla="*/ 6 h 7"/>
              <a:gd name="T90" fmla="*/ 7 w 7"/>
              <a:gd name="T91" fmla="*/ 5 h 7"/>
              <a:gd name="T92" fmla="*/ 7 w 7"/>
              <a:gd name="T93" fmla="*/ 5 h 7"/>
              <a:gd name="T94" fmla="*/ 7 w 7"/>
              <a:gd name="T95" fmla="*/ 5 h 7"/>
              <a:gd name="T96" fmla="*/ 7 w 7"/>
              <a:gd name="T97" fmla="*/ 4 h 7"/>
              <a:gd name="T98" fmla="*/ 7 w 7"/>
              <a:gd name="T99" fmla="*/ 4 h 7"/>
              <a:gd name="T100" fmla="*/ 7 w 7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7" h="7">
                <a:moveTo>
                  <a:pt x="7" y="3"/>
                </a:moveTo>
                <a:lnTo>
                  <a:pt x="7" y="3"/>
                </a:lnTo>
                <a:lnTo>
                  <a:pt x="7" y="3"/>
                </a:lnTo>
                <a:lnTo>
                  <a:pt x="7" y="2"/>
                </a:lnTo>
                <a:lnTo>
                  <a:pt x="6" y="2"/>
                </a:lnTo>
                <a:lnTo>
                  <a:pt x="6" y="2"/>
                </a:lnTo>
                <a:lnTo>
                  <a:pt x="6" y="1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1" y="5"/>
                </a:lnTo>
                <a:lnTo>
                  <a:pt x="1" y="5"/>
                </a:lnTo>
                <a:lnTo>
                  <a:pt x="1" y="6"/>
                </a:lnTo>
                <a:lnTo>
                  <a:pt x="1" y="6"/>
                </a:lnTo>
                <a:lnTo>
                  <a:pt x="2" y="6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5" y="7"/>
                </a:lnTo>
                <a:lnTo>
                  <a:pt x="5" y="7"/>
                </a:lnTo>
                <a:lnTo>
                  <a:pt x="5" y="7"/>
                </a:lnTo>
                <a:lnTo>
                  <a:pt x="6" y="6"/>
                </a:lnTo>
                <a:lnTo>
                  <a:pt x="6" y="6"/>
                </a:lnTo>
                <a:lnTo>
                  <a:pt x="6" y="6"/>
                </a:lnTo>
                <a:lnTo>
                  <a:pt x="7" y="5"/>
                </a:lnTo>
                <a:lnTo>
                  <a:pt x="7" y="5"/>
                </a:lnTo>
                <a:lnTo>
                  <a:pt x="7" y="5"/>
                </a:lnTo>
                <a:lnTo>
                  <a:pt x="7" y="4"/>
                </a:lnTo>
                <a:lnTo>
                  <a:pt x="7" y="4"/>
                </a:lnTo>
                <a:lnTo>
                  <a:pt x="7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93" name="Freeform 114">
            <a:extLst>
              <a:ext uri="{FF2B5EF4-FFF2-40B4-BE49-F238E27FC236}">
                <a16:creationId xmlns:a16="http://schemas.microsoft.com/office/drawing/2014/main" xmlns="" id="{00000000-0008-0000-0300-0000ED010000}"/>
              </a:ext>
            </a:extLst>
          </xdr:cNvPr>
          <xdr:cNvSpPr>
            <a:spLocks/>
          </xdr:cNvSpPr>
        </xdr:nvSpPr>
        <xdr:spPr bwMode="auto">
          <a:xfrm>
            <a:off x="3198" y="601"/>
            <a:ext cx="45" cy="52"/>
          </a:xfrm>
          <a:custGeom>
            <a:avLst/>
            <a:gdLst>
              <a:gd name="T0" fmla="*/ 45 w 45"/>
              <a:gd name="T1" fmla="*/ 22 h 52"/>
              <a:gd name="T2" fmla="*/ 45 w 45"/>
              <a:gd name="T3" fmla="*/ 22 h 52"/>
              <a:gd name="T4" fmla="*/ 45 w 45"/>
              <a:gd name="T5" fmla="*/ 15 h 52"/>
              <a:gd name="T6" fmla="*/ 45 w 45"/>
              <a:gd name="T7" fmla="*/ 15 h 52"/>
              <a:gd name="T8" fmla="*/ 45 w 45"/>
              <a:gd name="T9" fmla="*/ 15 h 52"/>
              <a:gd name="T10" fmla="*/ 37 w 45"/>
              <a:gd name="T11" fmla="*/ 7 h 52"/>
              <a:gd name="T12" fmla="*/ 37 w 45"/>
              <a:gd name="T13" fmla="*/ 7 h 52"/>
              <a:gd name="T14" fmla="*/ 37 w 45"/>
              <a:gd name="T15" fmla="*/ 7 h 52"/>
              <a:gd name="T16" fmla="*/ 30 w 45"/>
              <a:gd name="T17" fmla="*/ 7 h 52"/>
              <a:gd name="T18" fmla="*/ 30 w 45"/>
              <a:gd name="T19" fmla="*/ 0 h 52"/>
              <a:gd name="T20" fmla="*/ 30 w 45"/>
              <a:gd name="T21" fmla="*/ 0 h 52"/>
              <a:gd name="T22" fmla="*/ 23 w 45"/>
              <a:gd name="T23" fmla="*/ 0 h 52"/>
              <a:gd name="T24" fmla="*/ 23 w 45"/>
              <a:gd name="T25" fmla="*/ 0 h 52"/>
              <a:gd name="T26" fmla="*/ 15 w 45"/>
              <a:gd name="T27" fmla="*/ 0 h 52"/>
              <a:gd name="T28" fmla="*/ 15 w 45"/>
              <a:gd name="T29" fmla="*/ 0 h 52"/>
              <a:gd name="T30" fmla="*/ 15 w 45"/>
              <a:gd name="T31" fmla="*/ 7 h 52"/>
              <a:gd name="T32" fmla="*/ 8 w 45"/>
              <a:gd name="T33" fmla="*/ 7 h 52"/>
              <a:gd name="T34" fmla="*/ 8 w 45"/>
              <a:gd name="T35" fmla="*/ 7 h 52"/>
              <a:gd name="T36" fmla="*/ 8 w 45"/>
              <a:gd name="T37" fmla="*/ 7 h 52"/>
              <a:gd name="T38" fmla="*/ 0 w 45"/>
              <a:gd name="T39" fmla="*/ 15 h 52"/>
              <a:gd name="T40" fmla="*/ 0 w 45"/>
              <a:gd name="T41" fmla="*/ 15 h 52"/>
              <a:gd name="T42" fmla="*/ 0 w 45"/>
              <a:gd name="T43" fmla="*/ 15 h 52"/>
              <a:gd name="T44" fmla="*/ 0 w 45"/>
              <a:gd name="T45" fmla="*/ 22 h 52"/>
              <a:gd name="T46" fmla="*/ 0 w 45"/>
              <a:gd name="T47" fmla="*/ 22 h 52"/>
              <a:gd name="T48" fmla="*/ 0 w 45"/>
              <a:gd name="T49" fmla="*/ 30 h 52"/>
              <a:gd name="T50" fmla="*/ 0 w 45"/>
              <a:gd name="T51" fmla="*/ 30 h 52"/>
              <a:gd name="T52" fmla="*/ 0 w 45"/>
              <a:gd name="T53" fmla="*/ 30 h 52"/>
              <a:gd name="T54" fmla="*/ 0 w 45"/>
              <a:gd name="T55" fmla="*/ 37 h 52"/>
              <a:gd name="T56" fmla="*/ 0 w 45"/>
              <a:gd name="T57" fmla="*/ 37 h 52"/>
              <a:gd name="T58" fmla="*/ 0 w 45"/>
              <a:gd name="T59" fmla="*/ 37 h 52"/>
              <a:gd name="T60" fmla="*/ 8 w 45"/>
              <a:gd name="T61" fmla="*/ 44 h 52"/>
              <a:gd name="T62" fmla="*/ 8 w 45"/>
              <a:gd name="T63" fmla="*/ 44 h 52"/>
              <a:gd name="T64" fmla="*/ 8 w 45"/>
              <a:gd name="T65" fmla="*/ 44 h 52"/>
              <a:gd name="T66" fmla="*/ 15 w 45"/>
              <a:gd name="T67" fmla="*/ 52 h 52"/>
              <a:gd name="T68" fmla="*/ 15 w 45"/>
              <a:gd name="T69" fmla="*/ 52 h 52"/>
              <a:gd name="T70" fmla="*/ 15 w 45"/>
              <a:gd name="T71" fmla="*/ 52 h 52"/>
              <a:gd name="T72" fmla="*/ 23 w 45"/>
              <a:gd name="T73" fmla="*/ 52 h 52"/>
              <a:gd name="T74" fmla="*/ 23 w 45"/>
              <a:gd name="T75" fmla="*/ 52 h 52"/>
              <a:gd name="T76" fmla="*/ 30 w 45"/>
              <a:gd name="T77" fmla="*/ 52 h 52"/>
              <a:gd name="T78" fmla="*/ 30 w 45"/>
              <a:gd name="T79" fmla="*/ 52 h 52"/>
              <a:gd name="T80" fmla="*/ 30 w 45"/>
              <a:gd name="T81" fmla="*/ 52 h 52"/>
              <a:gd name="T82" fmla="*/ 37 w 45"/>
              <a:gd name="T83" fmla="*/ 44 h 52"/>
              <a:gd name="T84" fmla="*/ 37 w 45"/>
              <a:gd name="T85" fmla="*/ 44 h 52"/>
              <a:gd name="T86" fmla="*/ 37 w 45"/>
              <a:gd name="T87" fmla="*/ 44 h 52"/>
              <a:gd name="T88" fmla="*/ 45 w 45"/>
              <a:gd name="T89" fmla="*/ 37 h 52"/>
              <a:gd name="T90" fmla="*/ 45 w 45"/>
              <a:gd name="T91" fmla="*/ 37 h 52"/>
              <a:gd name="T92" fmla="*/ 45 w 45"/>
              <a:gd name="T93" fmla="*/ 37 h 52"/>
              <a:gd name="T94" fmla="*/ 45 w 45"/>
              <a:gd name="T95" fmla="*/ 30 h 52"/>
              <a:gd name="T96" fmla="*/ 45 w 45"/>
              <a:gd name="T97" fmla="*/ 30 h 52"/>
              <a:gd name="T98" fmla="*/ 45 w 45"/>
              <a:gd name="T99" fmla="*/ 30 h 52"/>
              <a:gd name="T100" fmla="*/ 45 w 45"/>
              <a:gd name="T101" fmla="*/ 22 h 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5" h="52">
                <a:moveTo>
                  <a:pt x="45" y="22"/>
                </a:moveTo>
                <a:lnTo>
                  <a:pt x="45" y="22"/>
                </a:lnTo>
                <a:lnTo>
                  <a:pt x="45" y="15"/>
                </a:lnTo>
                <a:lnTo>
                  <a:pt x="45" y="15"/>
                </a:lnTo>
                <a:lnTo>
                  <a:pt x="45" y="15"/>
                </a:lnTo>
                <a:lnTo>
                  <a:pt x="37" y="7"/>
                </a:lnTo>
                <a:lnTo>
                  <a:pt x="37" y="7"/>
                </a:lnTo>
                <a:lnTo>
                  <a:pt x="37" y="7"/>
                </a:lnTo>
                <a:lnTo>
                  <a:pt x="30" y="7"/>
                </a:lnTo>
                <a:lnTo>
                  <a:pt x="30" y="0"/>
                </a:lnTo>
                <a:lnTo>
                  <a:pt x="30" y="0"/>
                </a:lnTo>
                <a:lnTo>
                  <a:pt x="23" y="0"/>
                </a:lnTo>
                <a:lnTo>
                  <a:pt x="23" y="0"/>
                </a:lnTo>
                <a:lnTo>
                  <a:pt x="15" y="0"/>
                </a:lnTo>
                <a:lnTo>
                  <a:pt x="15" y="0"/>
                </a:lnTo>
                <a:lnTo>
                  <a:pt x="15" y="7"/>
                </a:lnTo>
                <a:lnTo>
                  <a:pt x="8" y="7"/>
                </a:lnTo>
                <a:lnTo>
                  <a:pt x="8" y="7"/>
                </a:lnTo>
                <a:lnTo>
                  <a:pt x="8" y="7"/>
                </a:lnTo>
                <a:lnTo>
                  <a:pt x="0" y="15"/>
                </a:lnTo>
                <a:lnTo>
                  <a:pt x="0" y="15"/>
                </a:lnTo>
                <a:lnTo>
                  <a:pt x="0" y="15"/>
                </a:lnTo>
                <a:lnTo>
                  <a:pt x="0" y="22"/>
                </a:lnTo>
                <a:lnTo>
                  <a:pt x="0" y="22"/>
                </a:lnTo>
                <a:lnTo>
                  <a:pt x="0" y="30"/>
                </a:lnTo>
                <a:lnTo>
                  <a:pt x="0" y="30"/>
                </a:lnTo>
                <a:lnTo>
                  <a:pt x="0" y="30"/>
                </a:lnTo>
                <a:lnTo>
                  <a:pt x="0" y="37"/>
                </a:lnTo>
                <a:lnTo>
                  <a:pt x="0" y="37"/>
                </a:lnTo>
                <a:lnTo>
                  <a:pt x="0" y="37"/>
                </a:lnTo>
                <a:lnTo>
                  <a:pt x="8" y="44"/>
                </a:lnTo>
                <a:lnTo>
                  <a:pt x="8" y="44"/>
                </a:lnTo>
                <a:lnTo>
                  <a:pt x="8" y="44"/>
                </a:lnTo>
                <a:lnTo>
                  <a:pt x="15" y="52"/>
                </a:lnTo>
                <a:lnTo>
                  <a:pt x="15" y="52"/>
                </a:lnTo>
                <a:lnTo>
                  <a:pt x="15" y="52"/>
                </a:lnTo>
                <a:lnTo>
                  <a:pt x="23" y="52"/>
                </a:lnTo>
                <a:lnTo>
                  <a:pt x="23" y="52"/>
                </a:lnTo>
                <a:lnTo>
                  <a:pt x="30" y="52"/>
                </a:lnTo>
                <a:lnTo>
                  <a:pt x="30" y="52"/>
                </a:lnTo>
                <a:lnTo>
                  <a:pt x="30" y="52"/>
                </a:lnTo>
                <a:lnTo>
                  <a:pt x="37" y="44"/>
                </a:lnTo>
                <a:lnTo>
                  <a:pt x="37" y="44"/>
                </a:lnTo>
                <a:lnTo>
                  <a:pt x="37" y="44"/>
                </a:lnTo>
                <a:lnTo>
                  <a:pt x="45" y="37"/>
                </a:lnTo>
                <a:lnTo>
                  <a:pt x="45" y="37"/>
                </a:lnTo>
                <a:lnTo>
                  <a:pt x="45" y="37"/>
                </a:lnTo>
                <a:lnTo>
                  <a:pt x="45" y="30"/>
                </a:lnTo>
                <a:lnTo>
                  <a:pt x="45" y="30"/>
                </a:lnTo>
                <a:lnTo>
                  <a:pt x="45" y="30"/>
                </a:lnTo>
                <a:lnTo>
                  <a:pt x="45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94" name="Freeform 115">
            <a:extLst>
              <a:ext uri="{FF2B5EF4-FFF2-40B4-BE49-F238E27FC236}">
                <a16:creationId xmlns:a16="http://schemas.microsoft.com/office/drawing/2014/main" xmlns="" id="{00000000-0008-0000-0300-0000EE010000}"/>
              </a:ext>
            </a:extLst>
          </xdr:cNvPr>
          <xdr:cNvSpPr>
            <a:spLocks/>
          </xdr:cNvSpPr>
        </xdr:nvSpPr>
        <xdr:spPr bwMode="auto">
          <a:xfrm>
            <a:off x="3198" y="601"/>
            <a:ext cx="45" cy="52"/>
          </a:xfrm>
          <a:custGeom>
            <a:avLst/>
            <a:gdLst>
              <a:gd name="T0" fmla="*/ 6 w 6"/>
              <a:gd name="T1" fmla="*/ 3 h 7"/>
              <a:gd name="T2" fmla="*/ 6 w 6"/>
              <a:gd name="T3" fmla="*/ 3 h 7"/>
              <a:gd name="T4" fmla="*/ 6 w 6"/>
              <a:gd name="T5" fmla="*/ 2 h 7"/>
              <a:gd name="T6" fmla="*/ 6 w 6"/>
              <a:gd name="T7" fmla="*/ 2 h 7"/>
              <a:gd name="T8" fmla="*/ 6 w 6"/>
              <a:gd name="T9" fmla="*/ 2 h 7"/>
              <a:gd name="T10" fmla="*/ 5 w 6"/>
              <a:gd name="T11" fmla="*/ 1 h 7"/>
              <a:gd name="T12" fmla="*/ 5 w 6"/>
              <a:gd name="T13" fmla="*/ 1 h 7"/>
              <a:gd name="T14" fmla="*/ 5 w 6"/>
              <a:gd name="T15" fmla="*/ 1 h 7"/>
              <a:gd name="T16" fmla="*/ 4 w 6"/>
              <a:gd name="T17" fmla="*/ 1 h 7"/>
              <a:gd name="T18" fmla="*/ 4 w 6"/>
              <a:gd name="T19" fmla="*/ 0 h 7"/>
              <a:gd name="T20" fmla="*/ 4 w 6"/>
              <a:gd name="T21" fmla="*/ 0 h 7"/>
              <a:gd name="T22" fmla="*/ 3 w 6"/>
              <a:gd name="T23" fmla="*/ 0 h 7"/>
              <a:gd name="T24" fmla="*/ 3 w 6"/>
              <a:gd name="T25" fmla="*/ 0 h 7"/>
              <a:gd name="T26" fmla="*/ 2 w 6"/>
              <a:gd name="T27" fmla="*/ 0 h 7"/>
              <a:gd name="T28" fmla="*/ 2 w 6"/>
              <a:gd name="T29" fmla="*/ 0 h 7"/>
              <a:gd name="T30" fmla="*/ 2 w 6"/>
              <a:gd name="T31" fmla="*/ 1 h 7"/>
              <a:gd name="T32" fmla="*/ 1 w 6"/>
              <a:gd name="T33" fmla="*/ 1 h 7"/>
              <a:gd name="T34" fmla="*/ 1 w 6"/>
              <a:gd name="T35" fmla="*/ 1 h 7"/>
              <a:gd name="T36" fmla="*/ 1 w 6"/>
              <a:gd name="T37" fmla="*/ 1 h 7"/>
              <a:gd name="T38" fmla="*/ 0 w 6"/>
              <a:gd name="T39" fmla="*/ 2 h 7"/>
              <a:gd name="T40" fmla="*/ 0 w 6"/>
              <a:gd name="T41" fmla="*/ 2 h 7"/>
              <a:gd name="T42" fmla="*/ 0 w 6"/>
              <a:gd name="T43" fmla="*/ 2 h 7"/>
              <a:gd name="T44" fmla="*/ 0 w 6"/>
              <a:gd name="T45" fmla="*/ 3 h 7"/>
              <a:gd name="T46" fmla="*/ 0 w 6"/>
              <a:gd name="T47" fmla="*/ 3 h 7"/>
              <a:gd name="T48" fmla="*/ 0 w 6"/>
              <a:gd name="T49" fmla="*/ 4 h 7"/>
              <a:gd name="T50" fmla="*/ 0 w 6"/>
              <a:gd name="T51" fmla="*/ 4 h 7"/>
              <a:gd name="T52" fmla="*/ 0 w 6"/>
              <a:gd name="T53" fmla="*/ 4 h 7"/>
              <a:gd name="T54" fmla="*/ 0 w 6"/>
              <a:gd name="T55" fmla="*/ 5 h 7"/>
              <a:gd name="T56" fmla="*/ 0 w 6"/>
              <a:gd name="T57" fmla="*/ 5 h 7"/>
              <a:gd name="T58" fmla="*/ 0 w 6"/>
              <a:gd name="T59" fmla="*/ 5 h 7"/>
              <a:gd name="T60" fmla="*/ 1 w 6"/>
              <a:gd name="T61" fmla="*/ 6 h 7"/>
              <a:gd name="T62" fmla="*/ 1 w 6"/>
              <a:gd name="T63" fmla="*/ 6 h 7"/>
              <a:gd name="T64" fmla="*/ 1 w 6"/>
              <a:gd name="T65" fmla="*/ 6 h 7"/>
              <a:gd name="T66" fmla="*/ 2 w 6"/>
              <a:gd name="T67" fmla="*/ 7 h 7"/>
              <a:gd name="T68" fmla="*/ 2 w 6"/>
              <a:gd name="T69" fmla="*/ 7 h 7"/>
              <a:gd name="T70" fmla="*/ 2 w 6"/>
              <a:gd name="T71" fmla="*/ 7 h 7"/>
              <a:gd name="T72" fmla="*/ 3 w 6"/>
              <a:gd name="T73" fmla="*/ 7 h 7"/>
              <a:gd name="T74" fmla="*/ 3 w 6"/>
              <a:gd name="T75" fmla="*/ 7 h 7"/>
              <a:gd name="T76" fmla="*/ 4 w 6"/>
              <a:gd name="T77" fmla="*/ 7 h 7"/>
              <a:gd name="T78" fmla="*/ 4 w 6"/>
              <a:gd name="T79" fmla="*/ 7 h 7"/>
              <a:gd name="T80" fmla="*/ 4 w 6"/>
              <a:gd name="T81" fmla="*/ 7 h 7"/>
              <a:gd name="T82" fmla="*/ 5 w 6"/>
              <a:gd name="T83" fmla="*/ 6 h 7"/>
              <a:gd name="T84" fmla="*/ 5 w 6"/>
              <a:gd name="T85" fmla="*/ 6 h 7"/>
              <a:gd name="T86" fmla="*/ 5 w 6"/>
              <a:gd name="T87" fmla="*/ 6 h 7"/>
              <a:gd name="T88" fmla="*/ 6 w 6"/>
              <a:gd name="T89" fmla="*/ 5 h 7"/>
              <a:gd name="T90" fmla="*/ 6 w 6"/>
              <a:gd name="T91" fmla="*/ 5 h 7"/>
              <a:gd name="T92" fmla="*/ 6 w 6"/>
              <a:gd name="T93" fmla="*/ 5 h 7"/>
              <a:gd name="T94" fmla="*/ 6 w 6"/>
              <a:gd name="T95" fmla="*/ 4 h 7"/>
              <a:gd name="T96" fmla="*/ 6 w 6"/>
              <a:gd name="T97" fmla="*/ 4 h 7"/>
              <a:gd name="T98" fmla="*/ 6 w 6"/>
              <a:gd name="T99" fmla="*/ 4 h 7"/>
              <a:gd name="T100" fmla="*/ 6 w 6"/>
              <a:gd name="T101" fmla="*/ 3 h 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" h="7">
                <a:moveTo>
                  <a:pt x="6" y="3"/>
                </a:moveTo>
                <a:lnTo>
                  <a:pt x="6" y="3"/>
                </a:lnTo>
                <a:lnTo>
                  <a:pt x="6" y="2"/>
                </a:lnTo>
                <a:lnTo>
                  <a:pt x="6" y="2"/>
                </a:lnTo>
                <a:lnTo>
                  <a:pt x="6" y="2"/>
                </a:lnTo>
                <a:lnTo>
                  <a:pt x="5" y="1"/>
                </a:lnTo>
                <a:lnTo>
                  <a:pt x="5" y="1"/>
                </a:lnTo>
                <a:lnTo>
                  <a:pt x="5" y="1"/>
                </a:lnTo>
                <a:lnTo>
                  <a:pt x="4" y="1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1"/>
                </a:lnTo>
                <a:lnTo>
                  <a:pt x="1" y="1"/>
                </a:lnTo>
                <a:lnTo>
                  <a:pt x="0" y="2"/>
                </a:lnTo>
                <a:lnTo>
                  <a:pt x="0" y="2"/>
                </a:lnTo>
                <a:lnTo>
                  <a:pt x="0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5"/>
                </a:lnTo>
                <a:lnTo>
                  <a:pt x="1" y="6"/>
                </a:lnTo>
                <a:lnTo>
                  <a:pt x="1" y="6"/>
                </a:lnTo>
                <a:lnTo>
                  <a:pt x="1" y="6"/>
                </a:lnTo>
                <a:lnTo>
                  <a:pt x="2" y="7"/>
                </a:lnTo>
                <a:lnTo>
                  <a:pt x="2" y="7"/>
                </a:lnTo>
                <a:lnTo>
                  <a:pt x="2" y="7"/>
                </a:lnTo>
                <a:lnTo>
                  <a:pt x="3" y="7"/>
                </a:lnTo>
                <a:lnTo>
                  <a:pt x="3" y="7"/>
                </a:lnTo>
                <a:lnTo>
                  <a:pt x="4" y="7"/>
                </a:lnTo>
                <a:lnTo>
                  <a:pt x="4" y="7"/>
                </a:lnTo>
                <a:lnTo>
                  <a:pt x="4" y="7"/>
                </a:lnTo>
                <a:lnTo>
                  <a:pt x="5" y="6"/>
                </a:lnTo>
                <a:lnTo>
                  <a:pt x="5" y="6"/>
                </a:lnTo>
                <a:lnTo>
                  <a:pt x="5" y="6"/>
                </a:lnTo>
                <a:lnTo>
                  <a:pt x="6" y="5"/>
                </a:lnTo>
                <a:lnTo>
                  <a:pt x="6" y="5"/>
                </a:lnTo>
                <a:lnTo>
                  <a:pt x="6" y="5"/>
                </a:lnTo>
                <a:lnTo>
                  <a:pt x="6" y="4"/>
                </a:lnTo>
                <a:lnTo>
                  <a:pt x="6" y="4"/>
                </a:lnTo>
                <a:lnTo>
                  <a:pt x="6" y="4"/>
                </a:lnTo>
                <a:lnTo>
                  <a:pt x="6" y="3"/>
                </a:lnTo>
              </a:path>
            </a:pathLst>
          </a:custGeom>
          <a:noFill/>
          <a:ln w="11113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200"/>
          </a:p>
        </xdr:txBody>
      </xdr:sp>
      <xdr:sp macro="" textlink="">
        <xdr:nvSpPr>
          <xdr:cNvPr id="495" name="Rectangle 494">
            <a:extLst>
              <a:ext uri="{FF2B5EF4-FFF2-40B4-BE49-F238E27FC236}">
                <a16:creationId xmlns:a16="http://schemas.microsoft.com/office/drawing/2014/main" xmlns="" id="{00000000-0008-0000-0300-0000EF010000}"/>
              </a:ext>
            </a:extLst>
          </xdr:cNvPr>
          <xdr:cNvSpPr>
            <a:spLocks noChangeArrowheads="1"/>
          </xdr:cNvSpPr>
        </xdr:nvSpPr>
        <xdr:spPr bwMode="auto">
          <a:xfrm>
            <a:off x="3588" y="407"/>
            <a:ext cx="556" cy="1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6" name="Rectangle 495">
            <a:extLst>
              <a:ext uri="{FF2B5EF4-FFF2-40B4-BE49-F238E27FC236}">
                <a16:creationId xmlns:a16="http://schemas.microsoft.com/office/drawing/2014/main" xmlns="" id="{00000000-0008-0000-0300-0000F0010000}"/>
              </a:ext>
            </a:extLst>
          </xdr:cNvPr>
          <xdr:cNvSpPr>
            <a:spLocks noChangeArrowheads="1"/>
          </xdr:cNvSpPr>
        </xdr:nvSpPr>
        <xdr:spPr bwMode="auto">
          <a:xfrm>
            <a:off x="4058" y="502"/>
            <a:ext cx="595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7" name="Rectangle 496">
            <a:extLst>
              <a:ext uri="{FF2B5EF4-FFF2-40B4-BE49-F238E27FC236}">
                <a16:creationId xmlns:a16="http://schemas.microsoft.com/office/drawing/2014/main" xmlns="" id="{00000000-0008-0000-0300-0000F1010000}"/>
              </a:ext>
            </a:extLst>
          </xdr:cNvPr>
          <xdr:cNvSpPr>
            <a:spLocks noChangeArrowheads="1"/>
          </xdr:cNvSpPr>
        </xdr:nvSpPr>
        <xdr:spPr bwMode="auto">
          <a:xfrm>
            <a:off x="4526" y="658"/>
            <a:ext cx="794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8" name="Rectangle 497">
            <a:extLst>
              <a:ext uri="{FF2B5EF4-FFF2-40B4-BE49-F238E27FC236}">
                <a16:creationId xmlns:a16="http://schemas.microsoft.com/office/drawing/2014/main" xmlns="" id="{00000000-0008-0000-0300-0000F2010000}"/>
              </a:ext>
            </a:extLst>
          </xdr:cNvPr>
          <xdr:cNvSpPr>
            <a:spLocks noChangeArrowheads="1"/>
          </xdr:cNvSpPr>
        </xdr:nvSpPr>
        <xdr:spPr bwMode="auto">
          <a:xfrm>
            <a:off x="4840" y="962"/>
            <a:ext cx="199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499" name="Rectangle 498">
            <a:extLst>
              <a:ext uri="{FF2B5EF4-FFF2-40B4-BE49-F238E27FC236}">
                <a16:creationId xmlns:a16="http://schemas.microsoft.com/office/drawing/2014/main" xmlns="" id="{00000000-0008-0000-0300-0000F3010000}"/>
              </a:ext>
            </a:extLst>
          </xdr:cNvPr>
          <xdr:cNvSpPr>
            <a:spLocks noChangeArrowheads="1"/>
          </xdr:cNvSpPr>
        </xdr:nvSpPr>
        <xdr:spPr bwMode="auto">
          <a:xfrm>
            <a:off x="5029" y="1355"/>
            <a:ext cx="394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0" name="Rectangle 499">
            <a:extLst>
              <a:ext uri="{FF2B5EF4-FFF2-40B4-BE49-F238E27FC236}">
                <a16:creationId xmlns:a16="http://schemas.microsoft.com/office/drawing/2014/main" xmlns="" id="{00000000-0008-0000-0300-0000F4010000}"/>
              </a:ext>
            </a:extLst>
          </xdr:cNvPr>
          <xdr:cNvSpPr>
            <a:spLocks noChangeArrowheads="1"/>
          </xdr:cNvSpPr>
        </xdr:nvSpPr>
        <xdr:spPr bwMode="auto">
          <a:xfrm>
            <a:off x="5134" y="1756"/>
            <a:ext cx="206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TCA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1" name="Rectangle 500">
            <a:extLst>
              <a:ext uri="{FF2B5EF4-FFF2-40B4-BE49-F238E27FC236}">
                <a16:creationId xmlns:a16="http://schemas.microsoft.com/office/drawing/2014/main" xmlns="" id="{00000000-0008-0000-0300-0000F5010000}"/>
              </a:ext>
            </a:extLst>
          </xdr:cNvPr>
          <xdr:cNvSpPr>
            <a:spLocks noChangeArrowheads="1"/>
          </xdr:cNvSpPr>
        </xdr:nvSpPr>
        <xdr:spPr bwMode="auto">
          <a:xfrm>
            <a:off x="5134" y="2186"/>
            <a:ext cx="241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SSRI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2" name="Rectangle 501">
            <a:extLst>
              <a:ext uri="{FF2B5EF4-FFF2-40B4-BE49-F238E27FC236}">
                <a16:creationId xmlns:a16="http://schemas.microsoft.com/office/drawing/2014/main" xmlns="" id="{00000000-0008-0000-0300-0000F6010000}"/>
              </a:ext>
            </a:extLst>
          </xdr:cNvPr>
          <xdr:cNvSpPr>
            <a:spLocks noChangeArrowheads="1"/>
          </xdr:cNvSpPr>
        </xdr:nvSpPr>
        <xdr:spPr bwMode="auto">
          <a:xfrm>
            <a:off x="5021" y="2587"/>
            <a:ext cx="344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3" name="Rectangle 502">
            <a:extLst>
              <a:ext uri="{FF2B5EF4-FFF2-40B4-BE49-F238E27FC236}">
                <a16:creationId xmlns:a16="http://schemas.microsoft.com/office/drawing/2014/main" xmlns="" id="{00000000-0008-0000-0300-0000F7010000}"/>
              </a:ext>
            </a:extLst>
          </xdr:cNvPr>
          <xdr:cNvSpPr>
            <a:spLocks noChangeArrowheads="1"/>
          </xdr:cNvSpPr>
        </xdr:nvSpPr>
        <xdr:spPr bwMode="auto">
          <a:xfrm>
            <a:off x="4772" y="2965"/>
            <a:ext cx="531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4" name="Rectangle 503">
            <a:extLst>
              <a:ext uri="{FF2B5EF4-FFF2-40B4-BE49-F238E27FC236}">
                <a16:creationId xmlns:a16="http://schemas.microsoft.com/office/drawing/2014/main" xmlns="" id="{00000000-0008-0000-0300-0000F8010000}"/>
              </a:ext>
            </a:extLst>
          </xdr:cNvPr>
          <xdr:cNvSpPr>
            <a:spLocks noChangeArrowheads="1"/>
          </xdr:cNvSpPr>
        </xdr:nvSpPr>
        <xdr:spPr bwMode="auto">
          <a:xfrm>
            <a:off x="4410" y="3273"/>
            <a:ext cx="2001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5" name="Rectangle 504">
            <a:extLst>
              <a:ext uri="{FF2B5EF4-FFF2-40B4-BE49-F238E27FC236}">
                <a16:creationId xmlns:a16="http://schemas.microsoft.com/office/drawing/2014/main" xmlns="" id="{00000000-0008-0000-0300-0000F9010000}"/>
              </a:ext>
            </a:extLst>
          </xdr:cNvPr>
          <xdr:cNvSpPr>
            <a:spLocks noChangeArrowheads="1"/>
          </xdr:cNvSpPr>
        </xdr:nvSpPr>
        <xdr:spPr bwMode="auto">
          <a:xfrm>
            <a:off x="4121" y="3440"/>
            <a:ext cx="989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6" name="Rectangle 505">
            <a:extLst>
              <a:ext uri="{FF2B5EF4-FFF2-40B4-BE49-F238E27FC236}">
                <a16:creationId xmlns:a16="http://schemas.microsoft.com/office/drawing/2014/main" xmlns="" id="{00000000-0008-0000-0300-0000FA010000}"/>
              </a:ext>
            </a:extLst>
          </xdr:cNvPr>
          <xdr:cNvSpPr>
            <a:spLocks noChangeArrowheads="1"/>
          </xdr:cNvSpPr>
        </xdr:nvSpPr>
        <xdr:spPr bwMode="auto">
          <a:xfrm>
            <a:off x="3529" y="3538"/>
            <a:ext cx="405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7" name="Rectangle 506">
            <a:extLst>
              <a:ext uri="{FF2B5EF4-FFF2-40B4-BE49-F238E27FC236}">
                <a16:creationId xmlns:a16="http://schemas.microsoft.com/office/drawing/2014/main" xmlns="" id="{00000000-0008-0000-0300-0000FB010000}"/>
              </a:ext>
            </a:extLst>
          </xdr:cNvPr>
          <xdr:cNvSpPr>
            <a:spLocks noChangeArrowheads="1"/>
          </xdr:cNvSpPr>
        </xdr:nvSpPr>
        <xdr:spPr bwMode="auto">
          <a:xfrm>
            <a:off x="1664" y="3457"/>
            <a:ext cx="1556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8" name="Rectangle 507">
            <a:extLst>
              <a:ext uri="{FF2B5EF4-FFF2-40B4-BE49-F238E27FC236}">
                <a16:creationId xmlns:a16="http://schemas.microsoft.com/office/drawing/2014/main" xmlns="" id="{00000000-0008-0000-0300-0000FC010000}"/>
              </a:ext>
            </a:extLst>
          </xdr:cNvPr>
          <xdr:cNvSpPr>
            <a:spLocks noChangeArrowheads="1"/>
          </xdr:cNvSpPr>
        </xdr:nvSpPr>
        <xdr:spPr bwMode="auto">
          <a:xfrm>
            <a:off x="2261" y="3242"/>
            <a:ext cx="535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09" name="Rectangle 508">
            <a:extLst>
              <a:ext uri="{FF2B5EF4-FFF2-40B4-BE49-F238E27FC236}">
                <a16:creationId xmlns:a16="http://schemas.microsoft.com/office/drawing/2014/main" xmlns="" id="{00000000-0008-0000-0300-0000FD010000}"/>
              </a:ext>
            </a:extLst>
          </xdr:cNvPr>
          <xdr:cNvSpPr>
            <a:spLocks noChangeArrowheads="1"/>
          </xdr:cNvSpPr>
        </xdr:nvSpPr>
        <xdr:spPr bwMode="auto">
          <a:xfrm>
            <a:off x="1778" y="2978"/>
            <a:ext cx="731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0" name="Rectangle 509">
            <a:extLst>
              <a:ext uri="{FF2B5EF4-FFF2-40B4-BE49-F238E27FC236}">
                <a16:creationId xmlns:a16="http://schemas.microsoft.com/office/drawing/2014/main" xmlns="" id="{00000000-0008-0000-0300-0000FE010000}"/>
              </a:ext>
            </a:extLst>
          </xdr:cNvPr>
          <xdr:cNvSpPr>
            <a:spLocks noChangeArrowheads="1"/>
          </xdr:cNvSpPr>
        </xdr:nvSpPr>
        <xdr:spPr bwMode="auto">
          <a:xfrm>
            <a:off x="775" y="2608"/>
            <a:ext cx="1517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1" name="Rectangle 510">
            <a:extLst>
              <a:ext uri="{FF2B5EF4-FFF2-40B4-BE49-F238E27FC236}">
                <a16:creationId xmlns:a16="http://schemas.microsoft.com/office/drawing/2014/main" xmlns="" id="{00000000-0008-0000-0300-0000FF010000}"/>
              </a:ext>
            </a:extLst>
          </xdr:cNvPr>
          <xdr:cNvSpPr>
            <a:spLocks noChangeArrowheads="1"/>
          </xdr:cNvSpPr>
        </xdr:nvSpPr>
        <xdr:spPr bwMode="auto">
          <a:xfrm>
            <a:off x="1222" y="2185"/>
            <a:ext cx="895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 (individual)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2" name="Rectangle 511">
            <a:extLst>
              <a:ext uri="{FF2B5EF4-FFF2-40B4-BE49-F238E27FC236}">
                <a16:creationId xmlns:a16="http://schemas.microsoft.com/office/drawing/2014/main" xmlns="" id="{00000000-0008-0000-0300-000000020000}"/>
              </a:ext>
            </a:extLst>
          </xdr:cNvPr>
          <xdr:cNvSpPr>
            <a:spLocks noChangeArrowheads="1"/>
          </xdr:cNvSpPr>
        </xdr:nvSpPr>
        <xdr:spPr bwMode="auto">
          <a:xfrm>
            <a:off x="434" y="1733"/>
            <a:ext cx="1730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Behavioural, cognitive, or CBT groups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3" name="Rectangle 512">
            <a:extLst>
              <a:ext uri="{FF2B5EF4-FFF2-40B4-BE49-F238E27FC236}">
                <a16:creationId xmlns:a16="http://schemas.microsoft.com/office/drawing/2014/main" xmlns="" id="{00000000-0008-0000-0300-000001020000}"/>
              </a:ext>
            </a:extLst>
          </xdr:cNvPr>
          <xdr:cNvSpPr>
            <a:spLocks noChangeArrowheads="1"/>
          </xdr:cNvSpPr>
        </xdr:nvSpPr>
        <xdr:spPr bwMode="auto">
          <a:xfrm>
            <a:off x="1612" y="1332"/>
            <a:ext cx="627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 + AD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4" name="Rectangle 513">
            <a:extLst>
              <a:ext uri="{FF2B5EF4-FFF2-40B4-BE49-F238E27FC236}">
                <a16:creationId xmlns:a16="http://schemas.microsoft.com/office/drawing/2014/main" xmlns="" id="{00000000-0008-0000-0300-000002020000}"/>
              </a:ext>
            </a:extLst>
          </xdr:cNvPr>
          <xdr:cNvSpPr>
            <a:spLocks noChangeArrowheads="1"/>
          </xdr:cNvSpPr>
        </xdr:nvSpPr>
        <xdr:spPr bwMode="auto">
          <a:xfrm>
            <a:off x="1534" y="948"/>
            <a:ext cx="980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(IPT + AD)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5" name="Rectangle 514">
            <a:extLst>
              <a:ext uri="{FF2B5EF4-FFF2-40B4-BE49-F238E27FC236}">
                <a16:creationId xmlns:a16="http://schemas.microsoft.com/office/drawing/2014/main" xmlns="" id="{00000000-0008-0000-0300-000003020000}"/>
              </a:ext>
            </a:extLst>
          </xdr:cNvPr>
          <xdr:cNvSpPr>
            <a:spLocks noChangeArrowheads="1"/>
          </xdr:cNvSpPr>
        </xdr:nvSpPr>
        <xdr:spPr bwMode="auto">
          <a:xfrm>
            <a:off x="607" y="670"/>
            <a:ext cx="2256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 + AD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6" name="Rectangle 515">
            <a:extLst>
              <a:ext uri="{FF2B5EF4-FFF2-40B4-BE49-F238E27FC236}">
                <a16:creationId xmlns:a16="http://schemas.microsoft.com/office/drawing/2014/main" xmlns="" id="{00000000-0008-0000-0300-000004020000}"/>
              </a:ext>
            </a:extLst>
          </xdr:cNvPr>
          <xdr:cNvSpPr>
            <a:spLocks noChangeArrowheads="1"/>
          </xdr:cNvSpPr>
        </xdr:nvSpPr>
        <xdr:spPr bwMode="auto">
          <a:xfrm>
            <a:off x="1956" y="470"/>
            <a:ext cx="1311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(psych + placebo)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517" name="Rectangle 516">
            <a:extLst>
              <a:ext uri="{FF2B5EF4-FFF2-40B4-BE49-F238E27FC236}">
                <a16:creationId xmlns:a16="http://schemas.microsoft.com/office/drawing/2014/main" xmlns="" id="{00000000-0008-0000-0300-000005020000}"/>
              </a:ext>
            </a:extLst>
          </xdr:cNvPr>
          <xdr:cNvSpPr>
            <a:spLocks noChangeArrowheads="1"/>
          </xdr:cNvSpPr>
        </xdr:nvSpPr>
        <xdr:spPr bwMode="auto">
          <a:xfrm>
            <a:off x="3551" y="-23"/>
            <a:ext cx="29" cy="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2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73753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DA678CE-1BB6-4278-93EC-F63D5216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90500"/>
          <a:ext cx="6895174" cy="6931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0</xdr:rowOff>
        </xdr:from>
        <xdr:to>
          <xdr:col>1</xdr:col>
          <xdr:colOff>752475</xdr:colOff>
          <xdr:row>10</xdr:row>
          <xdr:rowOff>114300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xmlns="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5</xdr:col>
          <xdr:colOff>409575</xdr:colOff>
          <xdr:row>10</xdr:row>
          <xdr:rowOff>114300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xmlns="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9</xdr:row>
          <xdr:rowOff>171450</xdr:rowOff>
        </xdr:from>
        <xdr:to>
          <xdr:col>1</xdr:col>
          <xdr:colOff>809625</xdr:colOff>
          <xdr:row>16</xdr:row>
          <xdr:rowOff>95250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xmlns="" id="{00000000-0008-0000-0A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6" Type="http://schemas.openxmlformats.org/officeDocument/2006/relationships/image" Target="../media/image3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2.w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48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45.4257812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  <col min="85" max="85" width="11.7109375" customWidth="1"/>
  </cols>
  <sheetData>
    <row r="1" spans="1:93" x14ac:dyDescent="0.25">
      <c r="A1" t="s">
        <v>56</v>
      </c>
      <c r="I1" s="1" t="s">
        <v>57</v>
      </c>
      <c r="S1" s="1" t="s">
        <v>58</v>
      </c>
      <c r="AD1" t="s">
        <v>59</v>
      </c>
      <c r="AO1" t="s">
        <v>60</v>
      </c>
      <c r="AZ1" t="s">
        <v>1492</v>
      </c>
      <c r="BK1" t="s">
        <v>1493</v>
      </c>
      <c r="BV1" t="s">
        <v>1494</v>
      </c>
      <c r="CG1" t="s">
        <v>1495</v>
      </c>
    </row>
    <row r="2" spans="1:93" x14ac:dyDescent="0.25">
      <c r="A2" s="1" t="s">
        <v>61</v>
      </c>
      <c r="B2" s="1" t="s">
        <v>62</v>
      </c>
      <c r="C2" s="1" t="s">
        <v>63</v>
      </c>
      <c r="D2" s="1" t="s">
        <v>64</v>
      </c>
      <c r="E2" s="1" t="s">
        <v>65</v>
      </c>
      <c r="F2" s="1" t="s">
        <v>66</v>
      </c>
      <c r="I2" t="s">
        <v>67</v>
      </c>
      <c r="J2" t="s">
        <v>4</v>
      </c>
      <c r="K2" t="s">
        <v>68</v>
      </c>
      <c r="L2" t="s">
        <v>69</v>
      </c>
      <c r="M2" s="18">
        <v>2.5000000000000001E-2</v>
      </c>
      <c r="N2" t="s">
        <v>5</v>
      </c>
      <c r="O2" s="18">
        <v>0.97499999999999998</v>
      </c>
      <c r="P2" t="s">
        <v>70</v>
      </c>
      <c r="Q2" t="s">
        <v>71</v>
      </c>
      <c r="S2" t="s">
        <v>67</v>
      </c>
      <c r="T2" t="s">
        <v>4</v>
      </c>
      <c r="U2" t="s">
        <v>68</v>
      </c>
      <c r="V2" t="s">
        <v>69</v>
      </c>
      <c r="W2" s="18">
        <v>2.5000000000000001E-2</v>
      </c>
      <c r="X2" t="s">
        <v>5</v>
      </c>
      <c r="Y2" s="18">
        <v>0.97499999999999998</v>
      </c>
      <c r="Z2" t="s">
        <v>70</v>
      </c>
      <c r="AA2" t="s">
        <v>71</v>
      </c>
      <c r="AD2" s="1" t="s">
        <v>67</v>
      </c>
      <c r="AE2" s="1" t="s">
        <v>4</v>
      </c>
      <c r="AF2" s="1" t="s">
        <v>68</v>
      </c>
      <c r="AG2" s="1" t="s">
        <v>69</v>
      </c>
      <c r="AH2" s="19">
        <v>2.5000000000000001E-2</v>
      </c>
      <c r="AI2" s="1" t="s">
        <v>5</v>
      </c>
      <c r="AJ2" s="19">
        <v>0.97499999999999998</v>
      </c>
      <c r="AK2" s="1" t="s">
        <v>70</v>
      </c>
      <c r="AL2" s="1" t="s">
        <v>71</v>
      </c>
      <c r="AO2" s="1" t="s">
        <v>67</v>
      </c>
      <c r="AP2" s="1" t="s">
        <v>4</v>
      </c>
      <c r="AQ2" s="1" t="s">
        <v>68</v>
      </c>
      <c r="AR2" s="1" t="s">
        <v>69</v>
      </c>
      <c r="AS2" s="19">
        <v>2.5000000000000001E-2</v>
      </c>
      <c r="AT2" s="1" t="s">
        <v>5</v>
      </c>
      <c r="AU2" s="19">
        <v>0.97499999999999998</v>
      </c>
      <c r="AV2" s="1" t="s">
        <v>70</v>
      </c>
      <c r="AW2" s="1" t="s">
        <v>71</v>
      </c>
      <c r="AZ2" s="1" t="s">
        <v>67</v>
      </c>
      <c r="BA2" s="1" t="s">
        <v>4</v>
      </c>
      <c r="BB2" s="1" t="s">
        <v>68</v>
      </c>
      <c r="BC2" s="1" t="s">
        <v>69</v>
      </c>
      <c r="BD2" s="19">
        <v>2.5000000000000001E-2</v>
      </c>
      <c r="BE2" s="1" t="s">
        <v>5</v>
      </c>
      <c r="BF2" s="19">
        <v>0.97499999999999998</v>
      </c>
      <c r="BG2" s="1" t="s">
        <v>70</v>
      </c>
      <c r="BH2" s="1" t="s">
        <v>71</v>
      </c>
      <c r="BI2" s="1"/>
      <c r="BJ2" s="1"/>
      <c r="BK2" s="1" t="s">
        <v>67</v>
      </c>
      <c r="BL2" s="1" t="s">
        <v>4</v>
      </c>
      <c r="BM2" s="1" t="s">
        <v>68</v>
      </c>
      <c r="BN2" s="1" t="s">
        <v>69</v>
      </c>
      <c r="BO2" s="19">
        <v>2.5000000000000001E-2</v>
      </c>
      <c r="BP2" s="1" t="s">
        <v>5</v>
      </c>
      <c r="BQ2" s="19">
        <v>0.97499999999999998</v>
      </c>
      <c r="BR2" s="1" t="s">
        <v>70</v>
      </c>
      <c r="BS2" s="1" t="s">
        <v>71</v>
      </c>
      <c r="BV2" s="1" t="s">
        <v>67</v>
      </c>
      <c r="BW2" s="1" t="s">
        <v>4</v>
      </c>
      <c r="BX2" s="1" t="s">
        <v>68</v>
      </c>
      <c r="BY2" s="1" t="s">
        <v>69</v>
      </c>
      <c r="BZ2" s="19">
        <v>2.5000000000000001E-2</v>
      </c>
      <c r="CA2" s="1" t="s">
        <v>5</v>
      </c>
      <c r="CB2" s="19">
        <v>0.97499999999999998</v>
      </c>
      <c r="CC2" s="1" t="s">
        <v>70</v>
      </c>
      <c r="CD2" s="1" t="s">
        <v>71</v>
      </c>
      <c r="CG2" s="1" t="s">
        <v>67</v>
      </c>
      <c r="CH2" s="1" t="s">
        <v>4</v>
      </c>
      <c r="CI2" s="1" t="s">
        <v>68</v>
      </c>
      <c r="CJ2" s="1" t="s">
        <v>69</v>
      </c>
      <c r="CK2" s="19">
        <v>2.5000000000000001E-2</v>
      </c>
      <c r="CL2" s="1" t="s">
        <v>5</v>
      </c>
      <c r="CM2" s="19">
        <v>0.97499999999999998</v>
      </c>
      <c r="CN2" s="1" t="s">
        <v>70</v>
      </c>
      <c r="CO2" s="1" t="s">
        <v>71</v>
      </c>
    </row>
    <row r="3" spans="1:93" x14ac:dyDescent="0.25">
      <c r="A3" s="28">
        <v>1</v>
      </c>
      <c r="B3" s="28">
        <v>1</v>
      </c>
      <c r="C3" s="28" t="s">
        <v>0</v>
      </c>
      <c r="D3" s="28">
        <v>1</v>
      </c>
      <c r="E3" s="28">
        <v>1</v>
      </c>
      <c r="F3" s="28" t="s">
        <v>0</v>
      </c>
      <c r="I3" t="s">
        <v>397</v>
      </c>
      <c r="J3">
        <v>6.08</v>
      </c>
      <c r="K3">
        <v>1.73</v>
      </c>
      <c r="L3">
        <v>5.8479999999999997E-2</v>
      </c>
      <c r="M3">
        <v>2.8370000000000002</v>
      </c>
      <c r="N3">
        <v>6.0309999999999997</v>
      </c>
      <c r="O3">
        <v>9.5730000000000004</v>
      </c>
      <c r="P3">
        <v>41001</v>
      </c>
      <c r="Q3">
        <v>120000</v>
      </c>
      <c r="S3" t="s">
        <v>166</v>
      </c>
      <c r="T3">
        <v>6.0780000000000003</v>
      </c>
      <c r="U3">
        <v>1.6879999999999999</v>
      </c>
      <c r="V3">
        <v>5.7119999999999997E-2</v>
      </c>
      <c r="W3">
        <v>2.903</v>
      </c>
      <c r="X3">
        <v>6.0259999999999998</v>
      </c>
      <c r="Y3">
        <v>9.4710000000000001</v>
      </c>
      <c r="Z3">
        <v>41001</v>
      </c>
      <c r="AA3">
        <v>120000</v>
      </c>
      <c r="AC3">
        <v>1</v>
      </c>
      <c r="AD3" t="s">
        <v>1343</v>
      </c>
      <c r="AE3">
        <v>26.38</v>
      </c>
      <c r="AF3">
        <v>1.181</v>
      </c>
      <c r="AG3">
        <v>3.4270000000000002E-2</v>
      </c>
      <c r="AH3">
        <v>23</v>
      </c>
      <c r="AI3">
        <v>27</v>
      </c>
      <c r="AJ3">
        <v>27</v>
      </c>
      <c r="AK3">
        <v>41001</v>
      </c>
      <c r="AL3">
        <v>120000</v>
      </c>
      <c r="AN3">
        <v>1</v>
      </c>
      <c r="AO3" t="s">
        <v>1370</v>
      </c>
      <c r="AP3">
        <v>19.14</v>
      </c>
      <c r="AQ3">
        <v>1.333</v>
      </c>
      <c r="AR3">
        <v>4.0329999999999998E-2</v>
      </c>
      <c r="AS3">
        <v>15</v>
      </c>
      <c r="AT3">
        <v>20</v>
      </c>
      <c r="AU3">
        <v>20</v>
      </c>
      <c r="AV3">
        <v>41001</v>
      </c>
      <c r="AW3">
        <v>120000</v>
      </c>
      <c r="AY3">
        <v>2</v>
      </c>
      <c r="AZ3" t="s">
        <v>1496</v>
      </c>
      <c r="BA3">
        <v>6.766</v>
      </c>
      <c r="BB3">
        <v>1.8240000000000001</v>
      </c>
      <c r="BC3">
        <v>3.9649999999999998E-2</v>
      </c>
      <c r="BD3">
        <v>3.1440000000000001</v>
      </c>
      <c r="BE3">
        <v>6.766</v>
      </c>
      <c r="BF3">
        <v>10.39</v>
      </c>
      <c r="BG3">
        <v>50001</v>
      </c>
      <c r="BH3">
        <v>400000</v>
      </c>
      <c r="BJ3">
        <v>2</v>
      </c>
      <c r="BK3" t="s">
        <v>1497</v>
      </c>
      <c r="BL3">
        <v>6.766</v>
      </c>
      <c r="BM3">
        <v>1.7829999999999999</v>
      </c>
      <c r="BN3">
        <v>3.8769999999999999E-2</v>
      </c>
      <c r="BO3">
        <v>3.23</v>
      </c>
      <c r="BP3">
        <v>6.7690000000000001</v>
      </c>
      <c r="BQ3">
        <v>10.3</v>
      </c>
      <c r="BR3">
        <v>50001</v>
      </c>
      <c r="BS3">
        <v>400000</v>
      </c>
      <c r="BU3">
        <v>1</v>
      </c>
      <c r="BV3" t="s">
        <v>1343</v>
      </c>
      <c r="BW3">
        <v>25.87</v>
      </c>
      <c r="BX3">
        <v>1.7529999999999999</v>
      </c>
      <c r="BY3">
        <v>3.4889999999999997E-2</v>
      </c>
      <c r="BZ3">
        <v>21</v>
      </c>
      <c r="CA3">
        <v>27</v>
      </c>
      <c r="CB3">
        <v>27</v>
      </c>
      <c r="CC3">
        <v>50001</v>
      </c>
      <c r="CD3">
        <v>400000</v>
      </c>
      <c r="CF3">
        <v>1</v>
      </c>
      <c r="CG3" t="s">
        <v>1370</v>
      </c>
      <c r="CH3">
        <v>18.77</v>
      </c>
      <c r="CI3">
        <v>1.7170000000000001</v>
      </c>
      <c r="CJ3">
        <v>3.5659999999999997E-2</v>
      </c>
      <c r="CK3">
        <v>14</v>
      </c>
      <c r="CL3">
        <v>19</v>
      </c>
      <c r="CM3">
        <v>20</v>
      </c>
      <c r="CN3">
        <v>50001</v>
      </c>
      <c r="CO3">
        <v>400000</v>
      </c>
    </row>
    <row r="4" spans="1:93" x14ac:dyDescent="0.25">
      <c r="A4" s="28">
        <v>2</v>
      </c>
      <c r="B4" s="28">
        <v>2</v>
      </c>
      <c r="C4" s="28" t="s">
        <v>124</v>
      </c>
      <c r="D4" s="28">
        <v>2</v>
      </c>
      <c r="E4" s="28">
        <v>2</v>
      </c>
      <c r="F4" s="28" t="s">
        <v>154</v>
      </c>
      <c r="I4" t="s">
        <v>398</v>
      </c>
      <c r="J4">
        <v>6.0750000000000002</v>
      </c>
      <c r="K4">
        <v>1.645</v>
      </c>
      <c r="L4">
        <v>5.534E-2</v>
      </c>
      <c r="M4">
        <v>2.98</v>
      </c>
      <c r="N4">
        <v>6.032</v>
      </c>
      <c r="O4">
        <v>9.3829999999999991</v>
      </c>
      <c r="P4">
        <v>41001</v>
      </c>
      <c r="Q4">
        <v>120000</v>
      </c>
      <c r="S4" t="s">
        <v>167</v>
      </c>
      <c r="T4">
        <v>1.097</v>
      </c>
      <c r="U4">
        <v>1.1319999999999999</v>
      </c>
      <c r="V4">
        <v>2.6749999999999999E-2</v>
      </c>
      <c r="W4">
        <v>-1.107</v>
      </c>
      <c r="X4">
        <v>1.0920000000000001</v>
      </c>
      <c r="Y4">
        <v>3.3279999999999998</v>
      </c>
      <c r="Z4">
        <v>41001</v>
      </c>
      <c r="AA4">
        <v>120000</v>
      </c>
      <c r="AC4">
        <v>2</v>
      </c>
      <c r="AD4" t="s">
        <v>1344</v>
      </c>
      <c r="AE4">
        <v>4.1929999999999996</v>
      </c>
      <c r="AF4">
        <v>1.2010000000000001</v>
      </c>
      <c r="AG4">
        <v>2.681E-2</v>
      </c>
      <c r="AH4">
        <v>2</v>
      </c>
      <c r="AI4">
        <v>4</v>
      </c>
      <c r="AJ4">
        <v>7</v>
      </c>
      <c r="AK4">
        <v>41001</v>
      </c>
      <c r="AL4">
        <v>120000</v>
      </c>
      <c r="AN4">
        <v>2</v>
      </c>
      <c r="AO4" t="s">
        <v>1371</v>
      </c>
      <c r="AP4">
        <v>3.2170000000000001</v>
      </c>
      <c r="AQ4">
        <v>0.89090000000000003</v>
      </c>
      <c r="AR4">
        <v>2.0480000000000002E-2</v>
      </c>
      <c r="AS4">
        <v>2</v>
      </c>
      <c r="AT4">
        <v>3</v>
      </c>
      <c r="AU4">
        <v>5</v>
      </c>
      <c r="AV4">
        <v>41001</v>
      </c>
      <c r="AW4">
        <v>120000</v>
      </c>
      <c r="AY4">
        <v>3</v>
      </c>
      <c r="AZ4" t="s">
        <v>1498</v>
      </c>
      <c r="BA4">
        <v>6.7640000000000002</v>
      </c>
      <c r="BB4">
        <v>1.7410000000000001</v>
      </c>
      <c r="BC4">
        <v>3.7670000000000002E-2</v>
      </c>
      <c r="BD4">
        <v>3.3109999999999999</v>
      </c>
      <c r="BE4">
        <v>6.766</v>
      </c>
      <c r="BF4">
        <v>10.220000000000001</v>
      </c>
      <c r="BG4">
        <v>50001</v>
      </c>
      <c r="BH4">
        <v>400000</v>
      </c>
      <c r="BJ4">
        <v>3</v>
      </c>
      <c r="BK4" t="s">
        <v>1499</v>
      </c>
      <c r="BL4">
        <v>1.103</v>
      </c>
      <c r="BM4">
        <v>1.147</v>
      </c>
      <c r="BN4">
        <v>1.8200000000000001E-2</v>
      </c>
      <c r="BO4">
        <v>-1.1459999999999999</v>
      </c>
      <c r="BP4">
        <v>1.103</v>
      </c>
      <c r="BQ4">
        <v>3.3570000000000002</v>
      </c>
      <c r="BR4">
        <v>50001</v>
      </c>
      <c r="BS4">
        <v>400000</v>
      </c>
      <c r="BU4">
        <v>2</v>
      </c>
      <c r="BV4" t="s">
        <v>1344</v>
      </c>
      <c r="BW4">
        <v>3.7549999999999999</v>
      </c>
      <c r="BX4">
        <v>1.123</v>
      </c>
      <c r="BY4">
        <v>1.6420000000000001E-2</v>
      </c>
      <c r="BZ4">
        <v>2</v>
      </c>
      <c r="CA4">
        <v>4</v>
      </c>
      <c r="CB4">
        <v>6</v>
      </c>
      <c r="CC4">
        <v>50001</v>
      </c>
      <c r="CD4">
        <v>400000</v>
      </c>
      <c r="CF4">
        <v>2</v>
      </c>
      <c r="CG4" t="s">
        <v>1371</v>
      </c>
      <c r="CH4">
        <v>2.93</v>
      </c>
      <c r="CI4">
        <v>0.74009999999999998</v>
      </c>
      <c r="CJ4">
        <v>1.0659999999999999E-2</v>
      </c>
      <c r="CK4">
        <v>2</v>
      </c>
      <c r="CL4">
        <v>3</v>
      </c>
      <c r="CM4">
        <v>5</v>
      </c>
      <c r="CN4">
        <v>50001</v>
      </c>
      <c r="CO4">
        <v>400000</v>
      </c>
    </row>
    <row r="5" spans="1:93" x14ac:dyDescent="0.25">
      <c r="A5" s="28">
        <v>3</v>
      </c>
      <c r="B5" s="28"/>
      <c r="C5" s="28" t="s">
        <v>125</v>
      </c>
      <c r="D5" s="28">
        <v>2</v>
      </c>
      <c r="E5" s="28">
        <v>2</v>
      </c>
      <c r="F5" s="28" t="s">
        <v>125</v>
      </c>
      <c r="I5" t="s">
        <v>399</v>
      </c>
      <c r="J5">
        <v>1.097</v>
      </c>
      <c r="K5">
        <v>1.0680000000000001</v>
      </c>
      <c r="L5">
        <v>2.6499999999999999E-2</v>
      </c>
      <c r="M5">
        <v>-0.98229999999999995</v>
      </c>
      <c r="N5">
        <v>1.0920000000000001</v>
      </c>
      <c r="O5">
        <v>3.1960000000000002</v>
      </c>
      <c r="P5">
        <v>41001</v>
      </c>
      <c r="Q5">
        <v>120000</v>
      </c>
      <c r="S5" t="s">
        <v>168</v>
      </c>
      <c r="T5">
        <v>0.82720000000000005</v>
      </c>
      <c r="U5">
        <v>0.83320000000000005</v>
      </c>
      <c r="V5">
        <v>2.69E-2</v>
      </c>
      <c r="W5">
        <v>-0.7651</v>
      </c>
      <c r="X5">
        <v>0.82289999999999996</v>
      </c>
      <c r="Y5">
        <v>2.4929999999999999</v>
      </c>
      <c r="Z5">
        <v>41001</v>
      </c>
      <c r="AA5">
        <v>120000</v>
      </c>
      <c r="AC5">
        <v>3</v>
      </c>
      <c r="AD5" t="s">
        <v>1345</v>
      </c>
      <c r="AE5">
        <v>21.32</v>
      </c>
      <c r="AF5">
        <v>3.9</v>
      </c>
      <c r="AG5">
        <v>0.1133</v>
      </c>
      <c r="AH5">
        <v>14</v>
      </c>
      <c r="AI5">
        <v>22</v>
      </c>
      <c r="AJ5">
        <v>27</v>
      </c>
      <c r="AK5">
        <v>41001</v>
      </c>
      <c r="AL5">
        <v>120000</v>
      </c>
      <c r="AN5">
        <v>3</v>
      </c>
      <c r="AO5" t="s">
        <v>1372</v>
      </c>
      <c r="AP5">
        <v>14.37</v>
      </c>
      <c r="AQ5">
        <v>4.1459999999999999</v>
      </c>
      <c r="AR5">
        <v>5.4469999999999998E-2</v>
      </c>
      <c r="AS5">
        <v>6</v>
      </c>
      <c r="AT5">
        <v>15</v>
      </c>
      <c r="AU5">
        <v>20</v>
      </c>
      <c r="AV5">
        <v>41001</v>
      </c>
      <c r="AW5">
        <v>120000</v>
      </c>
      <c r="AY5">
        <v>4</v>
      </c>
      <c r="AZ5" t="s">
        <v>1500</v>
      </c>
      <c r="BA5">
        <v>1.103</v>
      </c>
      <c r="BB5">
        <v>1.083</v>
      </c>
      <c r="BC5">
        <v>1.8089999999999998E-2</v>
      </c>
      <c r="BD5">
        <v>-1.022</v>
      </c>
      <c r="BE5">
        <v>1.103</v>
      </c>
      <c r="BF5">
        <v>3.226</v>
      </c>
      <c r="BG5">
        <v>50001</v>
      </c>
      <c r="BH5">
        <v>400000</v>
      </c>
      <c r="BJ5">
        <v>4</v>
      </c>
      <c r="BK5" t="s">
        <v>1501</v>
      </c>
      <c r="BL5">
        <v>0.89800000000000002</v>
      </c>
      <c r="BM5">
        <v>0.85240000000000005</v>
      </c>
      <c r="BN5">
        <v>1.8190000000000001E-2</v>
      </c>
      <c r="BO5">
        <v>-0.75919999999999999</v>
      </c>
      <c r="BP5">
        <v>0.89100000000000001</v>
      </c>
      <c r="BQ5">
        <v>2.597</v>
      </c>
      <c r="BR5">
        <v>50001</v>
      </c>
      <c r="BS5">
        <v>400000</v>
      </c>
      <c r="BU5">
        <v>3</v>
      </c>
      <c r="BV5" t="s">
        <v>1345</v>
      </c>
      <c r="BW5">
        <v>18.809999999999999</v>
      </c>
      <c r="BX5">
        <v>4.57</v>
      </c>
      <c r="BY5">
        <v>8.1720000000000001E-2</v>
      </c>
      <c r="BZ5">
        <v>11</v>
      </c>
      <c r="CA5">
        <v>18</v>
      </c>
      <c r="CB5">
        <v>26</v>
      </c>
      <c r="CC5">
        <v>50001</v>
      </c>
      <c r="CD5">
        <v>400000</v>
      </c>
      <c r="CF5">
        <v>3</v>
      </c>
      <c r="CG5" t="s">
        <v>1372</v>
      </c>
      <c r="CH5">
        <v>13.17</v>
      </c>
      <c r="CI5">
        <v>4.5410000000000004</v>
      </c>
      <c r="CJ5">
        <v>3.8530000000000002E-2</v>
      </c>
      <c r="CK5">
        <v>5</v>
      </c>
      <c r="CL5">
        <v>13</v>
      </c>
      <c r="CM5">
        <v>20</v>
      </c>
      <c r="CN5">
        <v>50001</v>
      </c>
      <c r="CO5">
        <v>400000</v>
      </c>
    </row>
    <row r="6" spans="1:93" x14ac:dyDescent="0.25">
      <c r="A6" s="28">
        <v>4</v>
      </c>
      <c r="B6" s="28"/>
      <c r="C6" s="28" t="s">
        <v>126</v>
      </c>
      <c r="D6" s="28">
        <v>3</v>
      </c>
      <c r="E6" s="28">
        <v>3</v>
      </c>
      <c r="F6" s="28" t="s">
        <v>155</v>
      </c>
      <c r="I6" t="s">
        <v>400</v>
      </c>
      <c r="J6">
        <v>0.8911</v>
      </c>
      <c r="K6">
        <v>0.77490000000000003</v>
      </c>
      <c r="L6">
        <v>2.6980000000000001E-2</v>
      </c>
      <c r="M6">
        <v>-0.57709999999999995</v>
      </c>
      <c r="N6">
        <v>0.89170000000000005</v>
      </c>
      <c r="O6">
        <v>2.4350000000000001</v>
      </c>
      <c r="P6">
        <v>41001</v>
      </c>
      <c r="Q6">
        <v>120000</v>
      </c>
      <c r="S6" t="s">
        <v>169</v>
      </c>
      <c r="T6">
        <v>2.9129999999999998</v>
      </c>
      <c r="U6">
        <v>1.5169999999999999</v>
      </c>
      <c r="V6">
        <v>4.4679999999999997E-2</v>
      </c>
      <c r="W6">
        <v>4.2989999999999999E-3</v>
      </c>
      <c r="X6">
        <v>2.8969999999999998</v>
      </c>
      <c r="Y6">
        <v>5.94</v>
      </c>
      <c r="Z6">
        <v>41001</v>
      </c>
      <c r="AA6">
        <v>120000</v>
      </c>
      <c r="AC6">
        <v>4</v>
      </c>
      <c r="AD6" t="s">
        <v>1346</v>
      </c>
      <c r="AE6">
        <v>9.6519999999999992</v>
      </c>
      <c r="AF6">
        <v>6.09</v>
      </c>
      <c r="AG6">
        <v>0.13489999999999999</v>
      </c>
      <c r="AH6">
        <v>4</v>
      </c>
      <c r="AI6">
        <v>7</v>
      </c>
      <c r="AJ6">
        <v>26</v>
      </c>
      <c r="AK6">
        <v>41001</v>
      </c>
      <c r="AL6">
        <v>120000</v>
      </c>
      <c r="AN6">
        <v>4</v>
      </c>
      <c r="AO6" t="s">
        <v>1373</v>
      </c>
      <c r="AP6">
        <v>16.11</v>
      </c>
      <c r="AQ6">
        <v>2.5059999999999998</v>
      </c>
      <c r="AR6">
        <v>5.1679999999999997E-2</v>
      </c>
      <c r="AS6">
        <v>11</v>
      </c>
      <c r="AT6">
        <v>16</v>
      </c>
      <c r="AU6">
        <v>20</v>
      </c>
      <c r="AV6">
        <v>41001</v>
      </c>
      <c r="AW6">
        <v>120000</v>
      </c>
      <c r="AY6">
        <v>5</v>
      </c>
      <c r="AZ6" t="s">
        <v>1502</v>
      </c>
      <c r="BA6">
        <v>0.94830000000000003</v>
      </c>
      <c r="BB6">
        <v>0.79469999999999996</v>
      </c>
      <c r="BC6">
        <v>1.8259999999999998E-2</v>
      </c>
      <c r="BD6">
        <v>-0.58840000000000003</v>
      </c>
      <c r="BE6">
        <v>0.94059999999999999</v>
      </c>
      <c r="BF6">
        <v>2.5350000000000001</v>
      </c>
      <c r="BG6">
        <v>50001</v>
      </c>
      <c r="BH6">
        <v>400000</v>
      </c>
      <c r="BJ6">
        <v>5</v>
      </c>
      <c r="BK6" t="s">
        <v>1503</v>
      </c>
      <c r="BL6">
        <v>1.974</v>
      </c>
      <c r="BM6">
        <v>1.726</v>
      </c>
      <c r="BN6">
        <v>3.576E-2</v>
      </c>
      <c r="BO6">
        <v>-1.3480000000000001</v>
      </c>
      <c r="BP6">
        <v>1.958</v>
      </c>
      <c r="BQ6">
        <v>5.4119999999999999</v>
      </c>
      <c r="BR6">
        <v>50001</v>
      </c>
      <c r="BS6">
        <v>400000</v>
      </c>
      <c r="BU6">
        <v>4</v>
      </c>
      <c r="BV6" t="s">
        <v>1346</v>
      </c>
      <c r="BW6">
        <v>12.74</v>
      </c>
      <c r="BX6">
        <v>7.7519999999999998</v>
      </c>
      <c r="BY6">
        <v>0.12570000000000001</v>
      </c>
      <c r="BZ6">
        <v>5</v>
      </c>
      <c r="CA6">
        <v>10</v>
      </c>
      <c r="CB6">
        <v>27</v>
      </c>
      <c r="CC6">
        <v>50001</v>
      </c>
      <c r="CD6">
        <v>400000</v>
      </c>
      <c r="CF6">
        <v>4</v>
      </c>
      <c r="CG6" t="s">
        <v>1373</v>
      </c>
      <c r="CH6">
        <v>14.53</v>
      </c>
      <c r="CI6">
        <v>3.044</v>
      </c>
      <c r="CJ6">
        <v>4.095E-2</v>
      </c>
      <c r="CK6">
        <v>8</v>
      </c>
      <c r="CL6">
        <v>15</v>
      </c>
      <c r="CM6">
        <v>20</v>
      </c>
      <c r="CN6">
        <v>50001</v>
      </c>
      <c r="CO6">
        <v>400000</v>
      </c>
    </row>
    <row r="7" spans="1:93" x14ac:dyDescent="0.25">
      <c r="A7" s="28">
        <v>5</v>
      </c>
      <c r="B7" s="28">
        <v>3</v>
      </c>
      <c r="C7" s="28" t="s">
        <v>127</v>
      </c>
      <c r="D7" s="28">
        <v>4</v>
      </c>
      <c r="E7" s="28">
        <v>4</v>
      </c>
      <c r="F7" s="28" t="s">
        <v>127</v>
      </c>
      <c r="I7" t="s">
        <v>401</v>
      </c>
      <c r="J7">
        <v>0.7621</v>
      </c>
      <c r="K7">
        <v>0.86319999999999997</v>
      </c>
      <c r="L7">
        <v>2.6679999999999999E-2</v>
      </c>
      <c r="M7">
        <v>-0.90369999999999995</v>
      </c>
      <c r="N7">
        <v>0.7581</v>
      </c>
      <c r="O7">
        <v>2.4769999999999999</v>
      </c>
      <c r="P7">
        <v>41001</v>
      </c>
      <c r="Q7">
        <v>120000</v>
      </c>
      <c r="S7" t="s">
        <v>170</v>
      </c>
      <c r="T7">
        <v>1.4450000000000001</v>
      </c>
      <c r="U7">
        <v>0.27500000000000002</v>
      </c>
      <c r="V7">
        <v>2.8219999999999999E-3</v>
      </c>
      <c r="W7">
        <v>0.91259999999999997</v>
      </c>
      <c r="X7">
        <v>1.44</v>
      </c>
      <c r="Y7">
        <v>2.0139999999999998</v>
      </c>
      <c r="Z7">
        <v>41001</v>
      </c>
      <c r="AA7">
        <v>120000</v>
      </c>
      <c r="AC7">
        <v>5</v>
      </c>
      <c r="AD7" t="s">
        <v>1347</v>
      </c>
      <c r="AE7">
        <v>16.350000000000001</v>
      </c>
      <c r="AF7">
        <v>3.62</v>
      </c>
      <c r="AG7">
        <v>0.1085</v>
      </c>
      <c r="AH7">
        <v>8</v>
      </c>
      <c r="AI7">
        <v>17</v>
      </c>
      <c r="AJ7">
        <v>22</v>
      </c>
      <c r="AK7">
        <v>41001</v>
      </c>
      <c r="AL7">
        <v>120000</v>
      </c>
      <c r="AN7">
        <v>5</v>
      </c>
      <c r="AO7" t="s">
        <v>1374</v>
      </c>
      <c r="AP7">
        <v>7.516</v>
      </c>
      <c r="AQ7">
        <v>4.1159999999999997</v>
      </c>
      <c r="AR7">
        <v>9.221E-2</v>
      </c>
      <c r="AS7">
        <v>3</v>
      </c>
      <c r="AT7">
        <v>6</v>
      </c>
      <c r="AU7">
        <v>18</v>
      </c>
      <c r="AV7">
        <v>41001</v>
      </c>
      <c r="AW7">
        <v>120000</v>
      </c>
      <c r="AY7">
        <v>6</v>
      </c>
      <c r="AZ7" t="s">
        <v>1504</v>
      </c>
      <c r="BA7">
        <v>0.84740000000000004</v>
      </c>
      <c r="BB7">
        <v>0.88239999999999996</v>
      </c>
      <c r="BC7">
        <v>1.805E-2</v>
      </c>
      <c r="BD7">
        <v>-0.87339999999999995</v>
      </c>
      <c r="BE7">
        <v>0.84219999999999995</v>
      </c>
      <c r="BF7">
        <v>2.6019999999999999</v>
      </c>
      <c r="BG7">
        <v>50001</v>
      </c>
      <c r="BH7">
        <v>400000</v>
      </c>
      <c r="BJ7">
        <v>6</v>
      </c>
      <c r="BK7" t="s">
        <v>1505</v>
      </c>
      <c r="BL7">
        <v>1.0649999999999999</v>
      </c>
      <c r="BM7">
        <v>0.34229999999999999</v>
      </c>
      <c r="BN7">
        <v>5.5440000000000003E-3</v>
      </c>
      <c r="BO7">
        <v>0.39760000000000001</v>
      </c>
      <c r="BP7">
        <v>1.0609999999999999</v>
      </c>
      <c r="BQ7">
        <v>1.756</v>
      </c>
      <c r="BR7">
        <v>50001</v>
      </c>
      <c r="BS7">
        <v>400000</v>
      </c>
      <c r="BU7">
        <v>5</v>
      </c>
      <c r="BV7" t="s">
        <v>1347</v>
      </c>
      <c r="BW7">
        <v>17.07</v>
      </c>
      <c r="BX7">
        <v>3.7480000000000002</v>
      </c>
      <c r="BY7">
        <v>7.0150000000000004E-2</v>
      </c>
      <c r="BZ7">
        <v>9</v>
      </c>
      <c r="CA7">
        <v>18</v>
      </c>
      <c r="CB7">
        <v>23</v>
      </c>
      <c r="CC7">
        <v>50001</v>
      </c>
      <c r="CD7">
        <v>400000</v>
      </c>
      <c r="CF7">
        <v>5</v>
      </c>
      <c r="CG7" t="s">
        <v>1374</v>
      </c>
      <c r="CH7">
        <v>9.8770000000000007</v>
      </c>
      <c r="CI7">
        <v>5.3639999999999999</v>
      </c>
      <c r="CJ7">
        <v>8.8179999999999994E-2</v>
      </c>
      <c r="CK7">
        <v>4</v>
      </c>
      <c r="CL7">
        <v>8</v>
      </c>
      <c r="CM7">
        <v>20</v>
      </c>
      <c r="CN7">
        <v>50001</v>
      </c>
      <c r="CO7">
        <v>400000</v>
      </c>
    </row>
    <row r="8" spans="1:93" x14ac:dyDescent="0.25">
      <c r="A8" s="28">
        <v>6</v>
      </c>
      <c r="B8" s="28"/>
      <c r="C8" s="28" t="s">
        <v>128</v>
      </c>
      <c r="D8" s="28">
        <v>4</v>
      </c>
      <c r="E8" s="28">
        <v>4</v>
      </c>
      <c r="F8" s="28" t="s">
        <v>127</v>
      </c>
      <c r="I8" t="s">
        <v>402</v>
      </c>
      <c r="J8">
        <v>2.9129999999999998</v>
      </c>
      <c r="K8">
        <v>1.5660000000000001</v>
      </c>
      <c r="L8">
        <v>4.5039999999999997E-2</v>
      </c>
      <c r="M8">
        <v>-9.5409999999999995E-2</v>
      </c>
      <c r="N8">
        <v>2.8980000000000001</v>
      </c>
      <c r="O8">
        <v>6.0140000000000002</v>
      </c>
      <c r="P8">
        <v>41001</v>
      </c>
      <c r="Q8">
        <v>120000</v>
      </c>
      <c r="S8" t="s">
        <v>171</v>
      </c>
      <c r="T8">
        <v>0.80930000000000002</v>
      </c>
      <c r="U8">
        <v>0.2437</v>
      </c>
      <c r="V8">
        <v>2.0339999999999998E-3</v>
      </c>
      <c r="W8">
        <v>0.31709999999999999</v>
      </c>
      <c r="X8">
        <v>0.81210000000000004</v>
      </c>
      <c r="Y8">
        <v>1.2849999999999999</v>
      </c>
      <c r="Z8">
        <v>41001</v>
      </c>
      <c r="AA8">
        <v>120000</v>
      </c>
      <c r="AC8">
        <v>6</v>
      </c>
      <c r="AD8" t="s">
        <v>1348</v>
      </c>
      <c r="AE8">
        <v>15.66</v>
      </c>
      <c r="AF8">
        <v>4.1550000000000002</v>
      </c>
      <c r="AG8">
        <v>0.1061</v>
      </c>
      <c r="AH8">
        <v>7</v>
      </c>
      <c r="AI8">
        <v>16</v>
      </c>
      <c r="AJ8">
        <v>23</v>
      </c>
      <c r="AK8">
        <v>41001</v>
      </c>
      <c r="AL8">
        <v>120000</v>
      </c>
      <c r="AN8">
        <v>6</v>
      </c>
      <c r="AO8" t="s">
        <v>1375</v>
      </c>
      <c r="AP8">
        <v>12.45</v>
      </c>
      <c r="AQ8">
        <v>2.9649999999999999</v>
      </c>
      <c r="AR8">
        <v>9.0609999999999996E-2</v>
      </c>
      <c r="AS8">
        <v>6</v>
      </c>
      <c r="AT8">
        <v>13</v>
      </c>
      <c r="AU8">
        <v>17</v>
      </c>
      <c r="AV8">
        <v>41001</v>
      </c>
      <c r="AW8">
        <v>120000</v>
      </c>
      <c r="AY8">
        <v>7</v>
      </c>
      <c r="AZ8" t="s">
        <v>1506</v>
      </c>
      <c r="BA8">
        <v>1.9750000000000001</v>
      </c>
      <c r="BB8">
        <v>1.7669999999999999</v>
      </c>
      <c r="BC8">
        <v>3.5889999999999998E-2</v>
      </c>
      <c r="BD8">
        <v>-1.427</v>
      </c>
      <c r="BE8">
        <v>1.96</v>
      </c>
      <c r="BF8">
        <v>5.4909999999999997</v>
      </c>
      <c r="BG8">
        <v>50001</v>
      </c>
      <c r="BH8">
        <v>400000</v>
      </c>
      <c r="BJ8">
        <v>7</v>
      </c>
      <c r="BK8" t="s">
        <v>1507</v>
      </c>
      <c r="BL8">
        <v>0.56359999999999999</v>
      </c>
      <c r="BM8">
        <v>0.2737</v>
      </c>
      <c r="BN8">
        <v>3.558E-3</v>
      </c>
      <c r="BO8">
        <v>1.9369999999999998E-2</v>
      </c>
      <c r="BP8">
        <v>0.56410000000000005</v>
      </c>
      <c r="BQ8">
        <v>1.1040000000000001</v>
      </c>
      <c r="BR8">
        <v>50001</v>
      </c>
      <c r="BS8">
        <v>400000</v>
      </c>
      <c r="BU8">
        <v>6</v>
      </c>
      <c r="BV8" t="s">
        <v>1348</v>
      </c>
      <c r="BW8">
        <v>16.46</v>
      </c>
      <c r="BX8">
        <v>4.3540000000000001</v>
      </c>
      <c r="BY8">
        <v>6.8000000000000005E-2</v>
      </c>
      <c r="BZ8">
        <v>7</v>
      </c>
      <c r="CA8">
        <v>17</v>
      </c>
      <c r="CB8">
        <v>24</v>
      </c>
      <c r="CC8">
        <v>50001</v>
      </c>
      <c r="CD8">
        <v>400000</v>
      </c>
      <c r="CF8">
        <v>6</v>
      </c>
      <c r="CG8" t="s">
        <v>1375</v>
      </c>
      <c r="CH8">
        <v>13.04</v>
      </c>
      <c r="CI8">
        <v>3.081</v>
      </c>
      <c r="CJ8">
        <v>6.046E-2</v>
      </c>
      <c r="CK8">
        <v>7</v>
      </c>
      <c r="CL8">
        <v>13</v>
      </c>
      <c r="CM8">
        <v>18</v>
      </c>
      <c r="CN8">
        <v>50001</v>
      </c>
      <c r="CO8">
        <v>400000</v>
      </c>
    </row>
    <row r="9" spans="1:93" x14ac:dyDescent="0.25">
      <c r="A9" s="28">
        <v>7</v>
      </c>
      <c r="B9" s="28">
        <v>4</v>
      </c>
      <c r="C9" s="28" t="s">
        <v>129</v>
      </c>
      <c r="D9" s="28">
        <v>5</v>
      </c>
      <c r="E9" s="28">
        <v>5</v>
      </c>
      <c r="F9" s="28" t="s">
        <v>129</v>
      </c>
      <c r="I9" t="s">
        <v>403</v>
      </c>
      <c r="J9">
        <v>2.97</v>
      </c>
      <c r="K9">
        <v>1.4730000000000001</v>
      </c>
      <c r="L9">
        <v>4.3299999999999998E-2</v>
      </c>
      <c r="M9">
        <v>0.16339999999999999</v>
      </c>
      <c r="N9">
        <v>2.9460000000000002</v>
      </c>
      <c r="O9">
        <v>5.9210000000000003</v>
      </c>
      <c r="P9">
        <v>41001</v>
      </c>
      <c r="Q9">
        <v>120000</v>
      </c>
      <c r="S9" t="s">
        <v>172</v>
      </c>
      <c r="T9">
        <v>1.861</v>
      </c>
      <c r="U9">
        <v>1.4990000000000001</v>
      </c>
      <c r="V9">
        <v>4.6859999999999999E-2</v>
      </c>
      <c r="W9">
        <v>-1.0580000000000001</v>
      </c>
      <c r="X9">
        <v>1.85</v>
      </c>
      <c r="Y9">
        <v>4.8150000000000004</v>
      </c>
      <c r="Z9">
        <v>41001</v>
      </c>
      <c r="AA9">
        <v>120000</v>
      </c>
      <c r="AC9">
        <v>7</v>
      </c>
      <c r="AD9" t="s">
        <v>1349</v>
      </c>
      <c r="AE9">
        <v>22.93</v>
      </c>
      <c r="AF9">
        <v>2.871</v>
      </c>
      <c r="AG9">
        <v>7.0930000000000007E-2</v>
      </c>
      <c r="AH9">
        <v>16</v>
      </c>
      <c r="AI9">
        <v>24</v>
      </c>
      <c r="AJ9">
        <v>26</v>
      </c>
      <c r="AK9">
        <v>41001</v>
      </c>
      <c r="AL9">
        <v>120000</v>
      </c>
      <c r="AN9">
        <v>7</v>
      </c>
      <c r="AO9" t="s">
        <v>1376</v>
      </c>
      <c r="AP9">
        <v>16.13</v>
      </c>
      <c r="AQ9">
        <v>2.4780000000000002</v>
      </c>
      <c r="AR9">
        <v>7.5289999999999996E-2</v>
      </c>
      <c r="AS9">
        <v>10</v>
      </c>
      <c r="AT9">
        <v>17</v>
      </c>
      <c r="AU9">
        <v>19</v>
      </c>
      <c r="AV9">
        <v>41001</v>
      </c>
      <c r="AW9">
        <v>120000</v>
      </c>
      <c r="AY9">
        <v>8</v>
      </c>
      <c r="AZ9" t="s">
        <v>1508</v>
      </c>
      <c r="BA9">
        <v>2.028</v>
      </c>
      <c r="BB9">
        <v>1.6890000000000001</v>
      </c>
      <c r="BC9">
        <v>3.5090000000000003E-2</v>
      </c>
      <c r="BD9">
        <v>-1.216</v>
      </c>
      <c r="BE9">
        <v>2.0089999999999999</v>
      </c>
      <c r="BF9">
        <v>5.3920000000000003</v>
      </c>
      <c r="BG9">
        <v>50001</v>
      </c>
      <c r="BH9">
        <v>400000</v>
      </c>
      <c r="BJ9">
        <v>8</v>
      </c>
      <c r="BK9" t="s">
        <v>1509</v>
      </c>
      <c r="BL9">
        <v>1.714</v>
      </c>
      <c r="BM9">
        <v>1.464</v>
      </c>
      <c r="BN9">
        <v>2.946E-2</v>
      </c>
      <c r="BO9">
        <v>-1.1299999999999999</v>
      </c>
      <c r="BP9">
        <v>1.6950000000000001</v>
      </c>
      <c r="BQ9">
        <v>4.657</v>
      </c>
      <c r="BR9">
        <v>50001</v>
      </c>
      <c r="BS9">
        <v>400000</v>
      </c>
      <c r="BU9">
        <v>7</v>
      </c>
      <c r="BV9" t="s">
        <v>1349</v>
      </c>
      <c r="BW9">
        <v>22.77</v>
      </c>
      <c r="BX9">
        <v>3.1459999999999999</v>
      </c>
      <c r="BY9">
        <v>4.8930000000000001E-2</v>
      </c>
      <c r="BZ9">
        <v>15</v>
      </c>
      <c r="CA9">
        <v>24</v>
      </c>
      <c r="CB9">
        <v>27</v>
      </c>
      <c r="CC9">
        <v>50001</v>
      </c>
      <c r="CD9">
        <v>400000</v>
      </c>
      <c r="CF9">
        <v>7</v>
      </c>
      <c r="CG9" t="s">
        <v>1376</v>
      </c>
      <c r="CH9">
        <v>16.12</v>
      </c>
      <c r="CI9">
        <v>2.6389999999999998</v>
      </c>
      <c r="CJ9">
        <v>5.1069999999999997E-2</v>
      </c>
      <c r="CK9">
        <v>10</v>
      </c>
      <c r="CL9">
        <v>17</v>
      </c>
      <c r="CM9">
        <v>19</v>
      </c>
      <c r="CN9">
        <v>50001</v>
      </c>
      <c r="CO9">
        <v>400000</v>
      </c>
    </row>
    <row r="10" spans="1:93" x14ac:dyDescent="0.25">
      <c r="A10" s="28">
        <v>8</v>
      </c>
      <c r="B10" s="28"/>
      <c r="C10" s="28" t="s">
        <v>130</v>
      </c>
      <c r="D10" s="28">
        <v>5</v>
      </c>
      <c r="E10" s="28">
        <v>5</v>
      </c>
      <c r="F10" s="28" t="s">
        <v>129</v>
      </c>
      <c r="I10" t="s">
        <v>404</v>
      </c>
      <c r="J10">
        <v>2.855</v>
      </c>
      <c r="K10">
        <v>1.546</v>
      </c>
      <c r="L10">
        <v>4.48E-2</v>
      </c>
      <c r="M10">
        <v>-0.11600000000000001</v>
      </c>
      <c r="N10">
        <v>2.8370000000000002</v>
      </c>
      <c r="O10">
        <v>5.9370000000000003</v>
      </c>
      <c r="P10">
        <v>41001</v>
      </c>
      <c r="Q10">
        <v>120000</v>
      </c>
      <c r="S10" t="s">
        <v>173</v>
      </c>
      <c r="T10">
        <v>1.224</v>
      </c>
      <c r="U10">
        <v>0.39979999999999999</v>
      </c>
      <c r="V10">
        <v>2.0579999999999999E-3</v>
      </c>
      <c r="W10">
        <v>0.44140000000000001</v>
      </c>
      <c r="X10">
        <v>1.222</v>
      </c>
      <c r="Y10">
        <v>2.0099999999999998</v>
      </c>
      <c r="Z10">
        <v>41001</v>
      </c>
      <c r="AA10">
        <v>120000</v>
      </c>
      <c r="AC10">
        <v>8</v>
      </c>
      <c r="AD10" t="s">
        <v>1350</v>
      </c>
      <c r="AE10">
        <v>20.57</v>
      </c>
      <c r="AF10">
        <v>3.23</v>
      </c>
      <c r="AG10">
        <v>8.2379999999999995E-2</v>
      </c>
      <c r="AH10">
        <v>13</v>
      </c>
      <c r="AI10">
        <v>21</v>
      </c>
      <c r="AJ10">
        <v>25</v>
      </c>
      <c r="AK10">
        <v>41001</v>
      </c>
      <c r="AL10">
        <v>120000</v>
      </c>
      <c r="AN10">
        <v>8</v>
      </c>
      <c r="AO10" t="s">
        <v>1377</v>
      </c>
      <c r="AP10">
        <v>13.74</v>
      </c>
      <c r="AQ10">
        <v>3.3069999999999999</v>
      </c>
      <c r="AR10">
        <v>8.9109999999999995E-2</v>
      </c>
      <c r="AS10">
        <v>7</v>
      </c>
      <c r="AT10">
        <v>14</v>
      </c>
      <c r="AU10">
        <v>19</v>
      </c>
      <c r="AV10">
        <v>41001</v>
      </c>
      <c r="AW10">
        <v>120000</v>
      </c>
      <c r="AY10">
        <v>9</v>
      </c>
      <c r="AZ10" t="s">
        <v>1510</v>
      </c>
      <c r="BA10">
        <v>1.9179999999999999</v>
      </c>
      <c r="BB10">
        <v>1.752</v>
      </c>
      <c r="BC10">
        <v>3.5860000000000003E-2</v>
      </c>
      <c r="BD10">
        <v>-1.46</v>
      </c>
      <c r="BE10">
        <v>1.899</v>
      </c>
      <c r="BF10">
        <v>5.4080000000000004</v>
      </c>
      <c r="BG10">
        <v>50001</v>
      </c>
      <c r="BH10">
        <v>400000</v>
      </c>
      <c r="BJ10">
        <v>9</v>
      </c>
      <c r="BK10" t="s">
        <v>1511</v>
      </c>
      <c r="BL10">
        <v>0.82920000000000005</v>
      </c>
      <c r="BM10">
        <v>0.45150000000000001</v>
      </c>
      <c r="BN10">
        <v>5.4359999999999999E-3</v>
      </c>
      <c r="BO10">
        <v>-5.3379999999999997E-2</v>
      </c>
      <c r="BP10">
        <v>0.82799999999999996</v>
      </c>
      <c r="BQ10">
        <v>1.7230000000000001</v>
      </c>
      <c r="BR10">
        <v>50001</v>
      </c>
      <c r="BS10">
        <v>400000</v>
      </c>
      <c r="BU10">
        <v>8</v>
      </c>
      <c r="BV10" t="s">
        <v>1350</v>
      </c>
      <c r="BW10">
        <v>20.059999999999999</v>
      </c>
      <c r="BX10">
        <v>3.5350000000000001</v>
      </c>
      <c r="BY10">
        <v>5.8810000000000001E-2</v>
      </c>
      <c r="BZ10">
        <v>11</v>
      </c>
      <c r="CA10">
        <v>21</v>
      </c>
      <c r="CB10">
        <v>25</v>
      </c>
      <c r="CC10">
        <v>50001</v>
      </c>
      <c r="CD10">
        <v>400000</v>
      </c>
      <c r="CF10">
        <v>8</v>
      </c>
      <c r="CG10" t="s">
        <v>1377</v>
      </c>
      <c r="CH10">
        <v>14.47</v>
      </c>
      <c r="CI10">
        <v>3.4180000000000001</v>
      </c>
      <c r="CJ10">
        <v>5.8139999999999997E-2</v>
      </c>
      <c r="CK10">
        <v>7</v>
      </c>
      <c r="CL10">
        <v>15</v>
      </c>
      <c r="CM10">
        <v>19</v>
      </c>
      <c r="CN10">
        <v>50001</v>
      </c>
      <c r="CO10">
        <v>400000</v>
      </c>
    </row>
    <row r="11" spans="1:93" x14ac:dyDescent="0.25">
      <c r="A11" s="28">
        <v>9</v>
      </c>
      <c r="B11" s="28"/>
      <c r="C11" s="28" t="s">
        <v>131</v>
      </c>
      <c r="D11" s="28">
        <v>5</v>
      </c>
      <c r="E11" s="28">
        <v>5</v>
      </c>
      <c r="F11" s="28" t="s">
        <v>129</v>
      </c>
      <c r="I11" t="s">
        <v>405</v>
      </c>
      <c r="J11">
        <v>1.482</v>
      </c>
      <c r="K11">
        <v>0.4088</v>
      </c>
      <c r="L11">
        <v>4.875E-3</v>
      </c>
      <c r="M11">
        <v>0.69120000000000004</v>
      </c>
      <c r="N11">
        <v>1.4650000000000001</v>
      </c>
      <c r="O11">
        <v>2.3690000000000002</v>
      </c>
      <c r="P11">
        <v>41001</v>
      </c>
      <c r="Q11">
        <v>120000</v>
      </c>
      <c r="S11" t="s">
        <v>174</v>
      </c>
      <c r="T11">
        <v>2.14</v>
      </c>
      <c r="U11">
        <v>1.3180000000000001</v>
      </c>
      <c r="V11">
        <v>3.4500000000000003E-2</v>
      </c>
      <c r="W11">
        <v>-0.41599999999999998</v>
      </c>
      <c r="X11">
        <v>2.1389999999999998</v>
      </c>
      <c r="Y11">
        <v>4.7539999999999996</v>
      </c>
      <c r="Z11">
        <v>41001</v>
      </c>
      <c r="AA11">
        <v>120000</v>
      </c>
      <c r="AC11">
        <v>9</v>
      </c>
      <c r="AD11" t="s">
        <v>1351</v>
      </c>
      <c r="AE11">
        <v>21.29</v>
      </c>
      <c r="AF11">
        <v>3.073</v>
      </c>
      <c r="AG11">
        <v>8.2540000000000002E-2</v>
      </c>
      <c r="AH11">
        <v>14</v>
      </c>
      <c r="AI11">
        <v>22</v>
      </c>
      <c r="AJ11">
        <v>26</v>
      </c>
      <c r="AK11">
        <v>41001</v>
      </c>
      <c r="AL11">
        <v>120000</v>
      </c>
      <c r="AN11">
        <v>9</v>
      </c>
      <c r="AO11" t="s">
        <v>1378</v>
      </c>
      <c r="AP11">
        <v>9.8490000000000002</v>
      </c>
      <c r="AQ11">
        <v>4.4889999999999999</v>
      </c>
      <c r="AR11">
        <v>8.0199999999999994E-2</v>
      </c>
      <c r="AS11">
        <v>4</v>
      </c>
      <c r="AT11">
        <v>9</v>
      </c>
      <c r="AU11">
        <v>19</v>
      </c>
      <c r="AV11">
        <v>41001</v>
      </c>
      <c r="AW11">
        <v>120000</v>
      </c>
      <c r="AY11">
        <v>10</v>
      </c>
      <c r="AZ11" t="s">
        <v>1512</v>
      </c>
      <c r="BA11">
        <v>1.1120000000000001</v>
      </c>
      <c r="BB11">
        <v>0.4577</v>
      </c>
      <c r="BC11">
        <v>6.2729999999999999E-3</v>
      </c>
      <c r="BD11">
        <v>0.2288</v>
      </c>
      <c r="BE11">
        <v>1.0960000000000001</v>
      </c>
      <c r="BF11">
        <v>2.0779999999999998</v>
      </c>
      <c r="BG11">
        <v>50001</v>
      </c>
      <c r="BH11">
        <v>400000</v>
      </c>
      <c r="BJ11">
        <v>10</v>
      </c>
      <c r="BK11" t="s">
        <v>1513</v>
      </c>
      <c r="BL11">
        <v>1.726</v>
      </c>
      <c r="BM11">
        <v>1.3440000000000001</v>
      </c>
      <c r="BN11">
        <v>2.3300000000000001E-2</v>
      </c>
      <c r="BO11">
        <v>-0.89729999999999999</v>
      </c>
      <c r="BP11">
        <v>1.7210000000000001</v>
      </c>
      <c r="BQ11">
        <v>4.391</v>
      </c>
      <c r="BR11">
        <v>50001</v>
      </c>
      <c r="BS11">
        <v>400000</v>
      </c>
      <c r="BU11">
        <v>9</v>
      </c>
      <c r="BV11" t="s">
        <v>1351</v>
      </c>
      <c r="BW11">
        <v>21.35</v>
      </c>
      <c r="BX11">
        <v>3.2490000000000001</v>
      </c>
      <c r="BY11">
        <v>5.5669999999999997E-2</v>
      </c>
      <c r="BZ11">
        <v>13</v>
      </c>
      <c r="CA11">
        <v>22</v>
      </c>
      <c r="CB11">
        <v>26</v>
      </c>
      <c r="CC11">
        <v>50001</v>
      </c>
      <c r="CD11">
        <v>400000</v>
      </c>
      <c r="CF11">
        <v>9</v>
      </c>
      <c r="CG11" t="s">
        <v>1378</v>
      </c>
      <c r="CH11">
        <v>10.4</v>
      </c>
      <c r="CI11">
        <v>4.7839999999999998</v>
      </c>
      <c r="CJ11">
        <v>5.076E-2</v>
      </c>
      <c r="CK11">
        <v>4</v>
      </c>
      <c r="CL11">
        <v>9</v>
      </c>
      <c r="CM11">
        <v>20</v>
      </c>
      <c r="CN11">
        <v>50001</v>
      </c>
      <c r="CO11">
        <v>400000</v>
      </c>
    </row>
    <row r="12" spans="1:93" x14ac:dyDescent="0.25">
      <c r="A12" s="28">
        <v>10</v>
      </c>
      <c r="B12" s="28"/>
      <c r="C12" s="28" t="s">
        <v>43</v>
      </c>
      <c r="D12" s="28">
        <v>6</v>
      </c>
      <c r="E12" s="28">
        <v>6</v>
      </c>
      <c r="F12" s="28" t="s">
        <v>44</v>
      </c>
      <c r="I12" t="s">
        <v>406</v>
      </c>
      <c r="J12">
        <v>1.381</v>
      </c>
      <c r="K12">
        <v>0.2177</v>
      </c>
      <c r="L12">
        <v>1.8569999999999999E-3</v>
      </c>
      <c r="M12">
        <v>0.95409999999999995</v>
      </c>
      <c r="N12">
        <v>1.3819999999999999</v>
      </c>
      <c r="O12">
        <v>1.8120000000000001</v>
      </c>
      <c r="P12">
        <v>41001</v>
      </c>
      <c r="Q12">
        <v>120000</v>
      </c>
      <c r="S12" t="s">
        <v>175</v>
      </c>
      <c r="T12">
        <v>1.73</v>
      </c>
      <c r="U12">
        <v>1.1890000000000001</v>
      </c>
      <c r="V12">
        <v>3.0880000000000001E-2</v>
      </c>
      <c r="W12">
        <v>-0.60160000000000002</v>
      </c>
      <c r="X12">
        <v>1.7330000000000001</v>
      </c>
      <c r="Y12">
        <v>4.0430000000000001</v>
      </c>
      <c r="Z12">
        <v>41001</v>
      </c>
      <c r="AA12">
        <v>120000</v>
      </c>
      <c r="AC12">
        <v>10</v>
      </c>
      <c r="AD12" t="s">
        <v>1352</v>
      </c>
      <c r="AE12">
        <v>22.59</v>
      </c>
      <c r="AF12">
        <v>2.9740000000000002</v>
      </c>
      <c r="AG12">
        <v>7.3130000000000001E-2</v>
      </c>
      <c r="AH12">
        <v>15</v>
      </c>
      <c r="AI12">
        <v>23</v>
      </c>
      <c r="AJ12">
        <v>26</v>
      </c>
      <c r="AK12">
        <v>41001</v>
      </c>
      <c r="AL12">
        <v>120000</v>
      </c>
      <c r="AN12">
        <v>10</v>
      </c>
      <c r="AO12" t="s">
        <v>1379</v>
      </c>
      <c r="AP12">
        <v>11.48</v>
      </c>
      <c r="AQ12">
        <v>4.3499999999999996</v>
      </c>
      <c r="AR12">
        <v>7.4660000000000004E-2</v>
      </c>
      <c r="AS12">
        <v>4</v>
      </c>
      <c r="AT12">
        <v>11</v>
      </c>
      <c r="AU12">
        <v>20</v>
      </c>
      <c r="AV12">
        <v>41001</v>
      </c>
      <c r="AW12">
        <v>120000</v>
      </c>
      <c r="AY12">
        <v>11</v>
      </c>
      <c r="AZ12" t="s">
        <v>1514</v>
      </c>
      <c r="BA12">
        <v>0.99739999999999995</v>
      </c>
      <c r="BB12">
        <v>0.29959999999999998</v>
      </c>
      <c r="BC12">
        <v>5.306E-3</v>
      </c>
      <c r="BD12">
        <v>0.41049999999999998</v>
      </c>
      <c r="BE12">
        <v>0.99609999999999999</v>
      </c>
      <c r="BF12">
        <v>1.591</v>
      </c>
      <c r="BG12">
        <v>50001</v>
      </c>
      <c r="BH12">
        <v>400000</v>
      </c>
      <c r="BJ12">
        <v>11</v>
      </c>
      <c r="BK12" t="s">
        <v>1515</v>
      </c>
      <c r="BL12">
        <v>1.667</v>
      </c>
      <c r="BM12">
        <v>1.2</v>
      </c>
      <c r="BN12">
        <v>2.0920000000000001E-2</v>
      </c>
      <c r="BO12">
        <v>-0.66359999999999997</v>
      </c>
      <c r="BP12">
        <v>1.6559999999999999</v>
      </c>
      <c r="BQ12">
        <v>4.0410000000000004</v>
      </c>
      <c r="BR12">
        <v>50001</v>
      </c>
      <c r="BS12">
        <v>400000</v>
      </c>
      <c r="BU12">
        <v>10</v>
      </c>
      <c r="BV12" t="s">
        <v>1352</v>
      </c>
      <c r="BW12">
        <v>22.4</v>
      </c>
      <c r="BX12">
        <v>3.25</v>
      </c>
      <c r="BY12">
        <v>5.0700000000000002E-2</v>
      </c>
      <c r="BZ12">
        <v>14</v>
      </c>
      <c r="CA12">
        <v>23</v>
      </c>
      <c r="CB12">
        <v>26</v>
      </c>
      <c r="CC12">
        <v>50001</v>
      </c>
      <c r="CD12">
        <v>400000</v>
      </c>
      <c r="CF12">
        <v>10</v>
      </c>
      <c r="CG12" t="s">
        <v>1379</v>
      </c>
      <c r="CH12">
        <v>10.49</v>
      </c>
      <c r="CI12">
        <v>4.4359999999999999</v>
      </c>
      <c r="CJ12">
        <v>4.3240000000000001E-2</v>
      </c>
      <c r="CK12">
        <v>4</v>
      </c>
      <c r="CL12">
        <v>10</v>
      </c>
      <c r="CM12">
        <v>20</v>
      </c>
      <c r="CN12">
        <v>50001</v>
      </c>
      <c r="CO12">
        <v>400000</v>
      </c>
    </row>
    <row r="13" spans="1:93" x14ac:dyDescent="0.25">
      <c r="A13" s="28">
        <v>11</v>
      </c>
      <c r="B13" s="28">
        <v>5</v>
      </c>
      <c r="C13" s="28" t="s">
        <v>45</v>
      </c>
      <c r="D13" s="28">
        <v>6</v>
      </c>
      <c r="E13" s="28">
        <v>6</v>
      </c>
      <c r="F13" s="28" t="s">
        <v>44</v>
      </c>
      <c r="I13" t="s">
        <v>407</v>
      </c>
      <c r="J13">
        <v>1.44</v>
      </c>
      <c r="K13">
        <v>0.20660000000000001</v>
      </c>
      <c r="L13">
        <v>1.918E-3</v>
      </c>
      <c r="M13">
        <v>1.0389999999999999</v>
      </c>
      <c r="N13">
        <v>1.4390000000000001</v>
      </c>
      <c r="O13">
        <v>1.8520000000000001</v>
      </c>
      <c r="P13">
        <v>41001</v>
      </c>
      <c r="Q13">
        <v>120000</v>
      </c>
      <c r="S13" t="s">
        <v>176</v>
      </c>
      <c r="T13">
        <v>0.88759999999999994</v>
      </c>
      <c r="U13">
        <v>0.89710000000000001</v>
      </c>
      <c r="V13">
        <v>2.802E-2</v>
      </c>
      <c r="W13">
        <v>-0.84470000000000001</v>
      </c>
      <c r="X13">
        <v>0.88939999999999997</v>
      </c>
      <c r="Y13">
        <v>2.6669999999999998</v>
      </c>
      <c r="Z13">
        <v>41001</v>
      </c>
      <c r="AA13">
        <v>120000</v>
      </c>
      <c r="AC13">
        <v>11</v>
      </c>
      <c r="AD13" t="s">
        <v>1353</v>
      </c>
      <c r="AE13">
        <v>17.940000000000001</v>
      </c>
      <c r="AF13">
        <v>4.5270000000000001</v>
      </c>
      <c r="AG13">
        <v>0.10059999999999999</v>
      </c>
      <c r="AH13">
        <v>8</v>
      </c>
      <c r="AI13">
        <v>18</v>
      </c>
      <c r="AJ13">
        <v>26</v>
      </c>
      <c r="AK13">
        <v>41001</v>
      </c>
      <c r="AL13">
        <v>120000</v>
      </c>
      <c r="AN13">
        <v>11</v>
      </c>
      <c r="AO13" t="s">
        <v>1380</v>
      </c>
      <c r="AP13">
        <v>15.68</v>
      </c>
      <c r="AQ13">
        <v>2.97</v>
      </c>
      <c r="AR13">
        <v>6.037E-2</v>
      </c>
      <c r="AS13">
        <v>9</v>
      </c>
      <c r="AT13">
        <v>16</v>
      </c>
      <c r="AU13">
        <v>20</v>
      </c>
      <c r="AV13">
        <v>41001</v>
      </c>
      <c r="AW13">
        <v>120000</v>
      </c>
      <c r="AY13">
        <v>12</v>
      </c>
      <c r="AZ13" t="s">
        <v>1516</v>
      </c>
      <c r="BA13">
        <v>1.0680000000000001</v>
      </c>
      <c r="BB13">
        <v>0.28770000000000001</v>
      </c>
      <c r="BC13">
        <v>5.189E-3</v>
      </c>
      <c r="BD13">
        <v>0.50660000000000005</v>
      </c>
      <c r="BE13">
        <v>1.0660000000000001</v>
      </c>
      <c r="BF13">
        <v>1.64</v>
      </c>
      <c r="BG13">
        <v>50001</v>
      </c>
      <c r="BH13">
        <v>400000</v>
      </c>
      <c r="BJ13">
        <v>12</v>
      </c>
      <c r="BK13" t="s">
        <v>1517</v>
      </c>
      <c r="BL13">
        <v>0.75019999999999998</v>
      </c>
      <c r="BM13">
        <v>0.92359999999999998</v>
      </c>
      <c r="BN13">
        <v>1.932E-2</v>
      </c>
      <c r="BO13">
        <v>-1.028</v>
      </c>
      <c r="BP13">
        <v>0.74060000000000004</v>
      </c>
      <c r="BQ13">
        <v>2.5979999999999999</v>
      </c>
      <c r="BR13">
        <v>50001</v>
      </c>
      <c r="BS13">
        <v>400000</v>
      </c>
      <c r="BU13">
        <v>11</v>
      </c>
      <c r="BV13" t="s">
        <v>1353</v>
      </c>
      <c r="BW13">
        <v>18.920000000000002</v>
      </c>
      <c r="BX13">
        <v>4.734</v>
      </c>
      <c r="BY13">
        <v>6.4699999999999994E-2</v>
      </c>
      <c r="BZ13">
        <v>8</v>
      </c>
      <c r="CA13">
        <v>20</v>
      </c>
      <c r="CB13">
        <v>26</v>
      </c>
      <c r="CC13">
        <v>50001</v>
      </c>
      <c r="CD13">
        <v>400000</v>
      </c>
      <c r="CF13">
        <v>11</v>
      </c>
      <c r="CG13" t="s">
        <v>1380</v>
      </c>
      <c r="CH13">
        <v>15.28</v>
      </c>
      <c r="CI13">
        <v>3.2469999999999999</v>
      </c>
      <c r="CJ13">
        <v>4.0070000000000001E-2</v>
      </c>
      <c r="CK13">
        <v>8</v>
      </c>
      <c r="CL13">
        <v>16</v>
      </c>
      <c r="CM13">
        <v>20</v>
      </c>
      <c r="CN13">
        <v>50001</v>
      </c>
      <c r="CO13">
        <v>400000</v>
      </c>
    </row>
    <row r="14" spans="1:93" x14ac:dyDescent="0.25">
      <c r="A14" s="28">
        <v>12</v>
      </c>
      <c r="B14" s="28"/>
      <c r="C14" s="28" t="s">
        <v>46</v>
      </c>
      <c r="D14" s="28">
        <v>6</v>
      </c>
      <c r="E14" s="28">
        <v>6</v>
      </c>
      <c r="F14" s="28" t="s">
        <v>44</v>
      </c>
      <c r="I14" t="s">
        <v>408</v>
      </c>
      <c r="J14">
        <v>1.478</v>
      </c>
      <c r="K14">
        <v>0.35470000000000002</v>
      </c>
      <c r="L14">
        <v>2.7950000000000002E-3</v>
      </c>
      <c r="M14">
        <v>0.79649999999999999</v>
      </c>
      <c r="N14">
        <v>1.4670000000000001</v>
      </c>
      <c r="O14">
        <v>2.2269999999999999</v>
      </c>
      <c r="P14">
        <v>41001</v>
      </c>
      <c r="Q14">
        <v>120000</v>
      </c>
      <c r="S14" t="s">
        <v>177</v>
      </c>
      <c r="T14">
        <v>2.5019999999999998</v>
      </c>
      <c r="U14">
        <v>1.7170000000000001</v>
      </c>
      <c r="V14">
        <v>5.4879999999999998E-2</v>
      </c>
      <c r="W14">
        <v>-0.81579999999999997</v>
      </c>
      <c r="X14">
        <v>2.5</v>
      </c>
      <c r="Y14">
        <v>5.875</v>
      </c>
      <c r="Z14">
        <v>41001</v>
      </c>
      <c r="AA14">
        <v>120000</v>
      </c>
      <c r="AC14">
        <v>12</v>
      </c>
      <c r="AD14" t="s">
        <v>1354</v>
      </c>
      <c r="AE14">
        <v>20.49</v>
      </c>
      <c r="AF14">
        <v>5.0209999999999999</v>
      </c>
      <c r="AG14">
        <v>0.1142</v>
      </c>
      <c r="AH14">
        <v>10</v>
      </c>
      <c r="AI14">
        <v>21</v>
      </c>
      <c r="AJ14">
        <v>27</v>
      </c>
      <c r="AK14">
        <v>41001</v>
      </c>
      <c r="AL14">
        <v>120000</v>
      </c>
      <c r="AN14">
        <v>12</v>
      </c>
      <c r="AO14" t="s">
        <v>1381</v>
      </c>
      <c r="AP14">
        <v>9.1379999999999999</v>
      </c>
      <c r="AQ14">
        <v>4.9560000000000004</v>
      </c>
      <c r="AR14">
        <v>0.1326</v>
      </c>
      <c r="AS14">
        <v>4</v>
      </c>
      <c r="AT14">
        <v>7</v>
      </c>
      <c r="AU14">
        <v>20</v>
      </c>
      <c r="AV14">
        <v>41001</v>
      </c>
      <c r="AW14">
        <v>120000</v>
      </c>
      <c r="AY14">
        <v>13</v>
      </c>
      <c r="AZ14" t="s">
        <v>1518</v>
      </c>
      <c r="BA14">
        <v>1.083</v>
      </c>
      <c r="BB14">
        <v>0.41320000000000001</v>
      </c>
      <c r="BC14">
        <v>5.6449999999999998E-3</v>
      </c>
      <c r="BD14">
        <v>0.27560000000000001</v>
      </c>
      <c r="BE14">
        <v>1.0760000000000001</v>
      </c>
      <c r="BF14">
        <v>1.9259999999999999</v>
      </c>
      <c r="BG14">
        <v>50001</v>
      </c>
      <c r="BH14">
        <v>400000</v>
      </c>
      <c r="BJ14">
        <v>13</v>
      </c>
      <c r="BK14" t="s">
        <v>1519</v>
      </c>
      <c r="BL14">
        <v>2.3650000000000002</v>
      </c>
      <c r="BM14">
        <v>1.673</v>
      </c>
      <c r="BN14">
        <v>3.4290000000000001E-2</v>
      </c>
      <c r="BO14">
        <v>-0.86929999999999996</v>
      </c>
      <c r="BP14">
        <v>2.3420000000000001</v>
      </c>
      <c r="BQ14">
        <v>5.7240000000000002</v>
      </c>
      <c r="BR14">
        <v>50001</v>
      </c>
      <c r="BS14">
        <v>400000</v>
      </c>
      <c r="BU14">
        <v>12</v>
      </c>
      <c r="BV14" t="s">
        <v>1354</v>
      </c>
      <c r="BW14">
        <v>19.510000000000002</v>
      </c>
      <c r="BX14">
        <v>5.49</v>
      </c>
      <c r="BY14">
        <v>7.6160000000000005E-2</v>
      </c>
      <c r="BZ14">
        <v>9</v>
      </c>
      <c r="CA14">
        <v>20</v>
      </c>
      <c r="CB14">
        <v>27</v>
      </c>
      <c r="CC14">
        <v>50001</v>
      </c>
      <c r="CD14">
        <v>400000</v>
      </c>
      <c r="CF14">
        <v>12</v>
      </c>
      <c r="CG14" t="s">
        <v>1381</v>
      </c>
      <c r="CH14">
        <v>8.6300000000000008</v>
      </c>
      <c r="CI14">
        <v>4.8540000000000001</v>
      </c>
      <c r="CJ14">
        <v>7.8149999999999997E-2</v>
      </c>
      <c r="CK14">
        <v>4</v>
      </c>
      <c r="CL14">
        <v>7</v>
      </c>
      <c r="CM14">
        <v>20</v>
      </c>
      <c r="CN14">
        <v>50001</v>
      </c>
      <c r="CO14">
        <v>400000</v>
      </c>
    </row>
    <row r="15" spans="1:93" x14ac:dyDescent="0.25">
      <c r="A15" s="28">
        <v>13</v>
      </c>
      <c r="B15" s="28">
        <v>6</v>
      </c>
      <c r="C15" s="28" t="s">
        <v>47</v>
      </c>
      <c r="D15" s="28">
        <v>6</v>
      </c>
      <c r="E15" s="28">
        <v>6</v>
      </c>
      <c r="F15" s="28" t="s">
        <v>44</v>
      </c>
      <c r="I15" t="s">
        <v>409</v>
      </c>
      <c r="J15">
        <v>0.69420000000000004</v>
      </c>
      <c r="K15">
        <v>0.27700000000000002</v>
      </c>
      <c r="L15">
        <v>2.2260000000000001E-3</v>
      </c>
      <c r="M15">
        <v>0.1229</v>
      </c>
      <c r="N15">
        <v>0.70350000000000001</v>
      </c>
      <c r="O15">
        <v>1.2170000000000001</v>
      </c>
      <c r="P15">
        <v>41001</v>
      </c>
      <c r="Q15">
        <v>120000</v>
      </c>
      <c r="S15" t="s">
        <v>178</v>
      </c>
      <c r="T15">
        <v>1.833</v>
      </c>
      <c r="U15">
        <v>1.071</v>
      </c>
      <c r="V15">
        <v>3.422E-2</v>
      </c>
      <c r="W15">
        <v>-0.24529999999999999</v>
      </c>
      <c r="X15">
        <v>1.833</v>
      </c>
      <c r="Y15">
        <v>3.9380000000000002</v>
      </c>
      <c r="Z15">
        <v>41001</v>
      </c>
      <c r="AA15">
        <v>120000</v>
      </c>
      <c r="AC15">
        <v>13</v>
      </c>
      <c r="AD15" t="s">
        <v>1355</v>
      </c>
      <c r="AE15">
        <v>11.67</v>
      </c>
      <c r="AF15">
        <v>7.0490000000000004</v>
      </c>
      <c r="AG15">
        <v>0.1933</v>
      </c>
      <c r="AH15">
        <v>5</v>
      </c>
      <c r="AI15">
        <v>8</v>
      </c>
      <c r="AJ15">
        <v>27</v>
      </c>
      <c r="AK15">
        <v>41001</v>
      </c>
      <c r="AL15">
        <v>120000</v>
      </c>
      <c r="AN15">
        <v>13</v>
      </c>
      <c r="AO15" t="s">
        <v>1382</v>
      </c>
      <c r="AP15">
        <v>11.06</v>
      </c>
      <c r="AQ15">
        <v>3.6930000000000001</v>
      </c>
      <c r="AR15">
        <v>7.9680000000000001E-2</v>
      </c>
      <c r="AS15">
        <v>5</v>
      </c>
      <c r="AT15">
        <v>11</v>
      </c>
      <c r="AU15">
        <v>19</v>
      </c>
      <c r="AV15">
        <v>41001</v>
      </c>
      <c r="AW15">
        <v>120000</v>
      </c>
      <c r="AY15">
        <v>14</v>
      </c>
      <c r="AZ15" t="s">
        <v>1520</v>
      </c>
      <c r="BA15">
        <v>0.45550000000000002</v>
      </c>
      <c r="BB15">
        <v>0.29859999999999998</v>
      </c>
      <c r="BC15">
        <v>3.503E-3</v>
      </c>
      <c r="BD15">
        <v>-0.1452</v>
      </c>
      <c r="BE15">
        <v>0.46039999999999998</v>
      </c>
      <c r="BF15">
        <v>1.032</v>
      </c>
      <c r="BG15">
        <v>50001</v>
      </c>
      <c r="BH15">
        <v>400000</v>
      </c>
      <c r="BJ15">
        <v>14</v>
      </c>
      <c r="BK15" t="s">
        <v>1521</v>
      </c>
      <c r="BL15">
        <v>1.6659999999999999</v>
      </c>
      <c r="BM15">
        <v>1.0569999999999999</v>
      </c>
      <c r="BN15">
        <v>2.2120000000000001E-2</v>
      </c>
      <c r="BO15">
        <v>-0.39140000000000003</v>
      </c>
      <c r="BP15">
        <v>1.6479999999999999</v>
      </c>
      <c r="BQ15">
        <v>3.8010000000000002</v>
      </c>
      <c r="BR15">
        <v>50001</v>
      </c>
      <c r="BS15">
        <v>400000</v>
      </c>
      <c r="BU15">
        <v>13</v>
      </c>
      <c r="BV15" t="s">
        <v>1355</v>
      </c>
      <c r="BW15">
        <v>10.85</v>
      </c>
      <c r="BX15">
        <v>6.7850000000000001</v>
      </c>
      <c r="BY15">
        <v>0.11210000000000001</v>
      </c>
      <c r="BZ15">
        <v>5</v>
      </c>
      <c r="CA15">
        <v>7</v>
      </c>
      <c r="CB15">
        <v>27</v>
      </c>
      <c r="CC15">
        <v>50001</v>
      </c>
      <c r="CD15">
        <v>400000</v>
      </c>
      <c r="CF15">
        <v>13</v>
      </c>
      <c r="CG15" t="s">
        <v>1382</v>
      </c>
      <c r="CH15">
        <v>10.47</v>
      </c>
      <c r="CI15">
        <v>3.7709999999999999</v>
      </c>
      <c r="CJ15">
        <v>4.7050000000000002E-2</v>
      </c>
      <c r="CK15">
        <v>5</v>
      </c>
      <c r="CL15">
        <v>10</v>
      </c>
      <c r="CM15">
        <v>19</v>
      </c>
      <c r="CN15">
        <v>50001</v>
      </c>
      <c r="CO15">
        <v>400000</v>
      </c>
    </row>
    <row r="16" spans="1:93" x14ac:dyDescent="0.25">
      <c r="A16" s="28">
        <v>14</v>
      </c>
      <c r="B16" s="28">
        <v>7</v>
      </c>
      <c r="C16" s="28" t="s">
        <v>49</v>
      </c>
      <c r="D16" s="28">
        <v>7</v>
      </c>
      <c r="E16" s="28">
        <v>7</v>
      </c>
      <c r="F16" s="28" t="s">
        <v>48</v>
      </c>
      <c r="I16" t="s">
        <v>410</v>
      </c>
      <c r="J16">
        <v>0.9385</v>
      </c>
      <c r="K16">
        <v>0.24940000000000001</v>
      </c>
      <c r="L16">
        <v>2.2000000000000001E-3</v>
      </c>
      <c r="M16">
        <v>0.45619999999999999</v>
      </c>
      <c r="N16">
        <v>0.93389999999999995</v>
      </c>
      <c r="O16">
        <v>1.444</v>
      </c>
      <c r="P16">
        <v>41001</v>
      </c>
      <c r="Q16">
        <v>120000</v>
      </c>
      <c r="S16" t="s">
        <v>179</v>
      </c>
      <c r="T16">
        <v>9.6419999999999995</v>
      </c>
      <c r="U16">
        <v>2.0009999999999999</v>
      </c>
      <c r="V16">
        <v>6.5589999999999996E-2</v>
      </c>
      <c r="W16">
        <v>5.8780000000000001</v>
      </c>
      <c r="X16">
        <v>9.5820000000000007</v>
      </c>
      <c r="Y16">
        <v>13.67</v>
      </c>
      <c r="Z16">
        <v>41001</v>
      </c>
      <c r="AA16">
        <v>120000</v>
      </c>
      <c r="AC16">
        <v>14</v>
      </c>
      <c r="AD16" t="s">
        <v>1356</v>
      </c>
      <c r="AE16">
        <v>14.4</v>
      </c>
      <c r="AF16">
        <v>5.7839999999999998</v>
      </c>
      <c r="AG16">
        <v>0.14050000000000001</v>
      </c>
      <c r="AH16">
        <v>6</v>
      </c>
      <c r="AI16">
        <v>13</v>
      </c>
      <c r="AJ16">
        <v>26</v>
      </c>
      <c r="AK16">
        <v>41001</v>
      </c>
      <c r="AL16">
        <v>120000</v>
      </c>
      <c r="AN16">
        <v>14</v>
      </c>
      <c r="AO16" t="s">
        <v>1383</v>
      </c>
      <c r="AP16">
        <v>1.1970000000000001</v>
      </c>
      <c r="AQ16">
        <v>0.42680000000000001</v>
      </c>
      <c r="AR16">
        <v>8.0370000000000007E-3</v>
      </c>
      <c r="AS16">
        <v>1</v>
      </c>
      <c r="AT16">
        <v>1</v>
      </c>
      <c r="AU16">
        <v>2</v>
      </c>
      <c r="AV16">
        <v>41001</v>
      </c>
      <c r="AW16">
        <v>120000</v>
      </c>
      <c r="AY16">
        <v>15</v>
      </c>
      <c r="AZ16" t="s">
        <v>1522</v>
      </c>
      <c r="BA16">
        <v>0.70730000000000004</v>
      </c>
      <c r="BB16">
        <v>0.27439999999999998</v>
      </c>
      <c r="BC16">
        <v>3.4190000000000002E-3</v>
      </c>
      <c r="BD16">
        <v>0.18090000000000001</v>
      </c>
      <c r="BE16">
        <v>0.70320000000000005</v>
      </c>
      <c r="BF16">
        <v>1.2589999999999999</v>
      </c>
      <c r="BG16">
        <v>50001</v>
      </c>
      <c r="BH16">
        <v>400000</v>
      </c>
      <c r="BJ16">
        <v>15</v>
      </c>
      <c r="BK16" t="s">
        <v>1523</v>
      </c>
      <c r="BL16">
        <v>9.6259999999999994</v>
      </c>
      <c r="BM16">
        <v>2.0590000000000002</v>
      </c>
      <c r="BN16">
        <v>4.3459999999999999E-2</v>
      </c>
      <c r="BO16">
        <v>5.5229999999999997</v>
      </c>
      <c r="BP16">
        <v>9.625</v>
      </c>
      <c r="BQ16">
        <v>13.66</v>
      </c>
      <c r="BR16">
        <v>50001</v>
      </c>
      <c r="BS16">
        <v>400000</v>
      </c>
      <c r="BU16">
        <v>14</v>
      </c>
      <c r="BV16" t="s">
        <v>1356</v>
      </c>
      <c r="BW16">
        <v>13.41</v>
      </c>
      <c r="BX16">
        <v>5.7649999999999997</v>
      </c>
      <c r="BY16">
        <v>8.2239999999999994E-2</v>
      </c>
      <c r="BZ16">
        <v>6</v>
      </c>
      <c r="CA16">
        <v>12</v>
      </c>
      <c r="CB16">
        <v>26</v>
      </c>
      <c r="CC16">
        <v>50001</v>
      </c>
      <c r="CD16">
        <v>400000</v>
      </c>
      <c r="CF16">
        <v>14</v>
      </c>
      <c r="CG16" t="s">
        <v>1383</v>
      </c>
      <c r="CH16">
        <v>1.1870000000000001</v>
      </c>
      <c r="CI16">
        <v>0.42749999999999999</v>
      </c>
      <c r="CJ16">
        <v>5.4130000000000003E-3</v>
      </c>
      <c r="CK16">
        <v>1</v>
      </c>
      <c r="CL16">
        <v>1</v>
      </c>
      <c r="CM16">
        <v>2</v>
      </c>
      <c r="CN16">
        <v>50001</v>
      </c>
      <c r="CO16">
        <v>400000</v>
      </c>
    </row>
    <row r="17" spans="1:93" x14ac:dyDescent="0.25">
      <c r="A17" s="28">
        <v>15</v>
      </c>
      <c r="B17" s="28">
        <v>8</v>
      </c>
      <c r="C17" s="28" t="s">
        <v>50</v>
      </c>
      <c r="D17" s="28">
        <v>7</v>
      </c>
      <c r="E17" s="28">
        <v>7</v>
      </c>
      <c r="F17" s="28" t="s">
        <v>48</v>
      </c>
      <c r="I17" t="s">
        <v>411</v>
      </c>
      <c r="J17">
        <v>0.87609999999999999</v>
      </c>
      <c r="K17">
        <v>0.20610000000000001</v>
      </c>
      <c r="L17">
        <v>1.6559999999999999E-3</v>
      </c>
      <c r="M17">
        <v>0.47360000000000002</v>
      </c>
      <c r="N17">
        <v>0.87429999999999997</v>
      </c>
      <c r="O17">
        <v>1.288</v>
      </c>
      <c r="P17">
        <v>41001</v>
      </c>
      <c r="Q17">
        <v>120000</v>
      </c>
      <c r="S17" t="s">
        <v>180</v>
      </c>
      <c r="T17">
        <v>2.4889999999999999</v>
      </c>
      <c r="U17">
        <v>0.9486</v>
      </c>
      <c r="V17">
        <v>2.726E-2</v>
      </c>
      <c r="W17">
        <v>0.64300000000000002</v>
      </c>
      <c r="X17">
        <v>2.4790000000000001</v>
      </c>
      <c r="Y17">
        <v>4.3739999999999997</v>
      </c>
      <c r="Z17">
        <v>41001</v>
      </c>
      <c r="AA17">
        <v>120000</v>
      </c>
      <c r="AC17">
        <v>15</v>
      </c>
      <c r="AD17" t="s">
        <v>1357</v>
      </c>
      <c r="AE17">
        <v>14.18</v>
      </c>
      <c r="AF17">
        <v>5.2930000000000001</v>
      </c>
      <c r="AG17">
        <v>0.1201</v>
      </c>
      <c r="AH17">
        <v>7</v>
      </c>
      <c r="AI17">
        <v>13</v>
      </c>
      <c r="AJ17">
        <v>25</v>
      </c>
      <c r="AK17">
        <v>41001</v>
      </c>
      <c r="AL17">
        <v>120000</v>
      </c>
      <c r="AN17">
        <v>15</v>
      </c>
      <c r="AO17" t="s">
        <v>1384</v>
      </c>
      <c r="AP17">
        <v>7.8879999999999999</v>
      </c>
      <c r="AQ17">
        <v>2.8959999999999999</v>
      </c>
      <c r="AR17">
        <v>4.9340000000000002E-2</v>
      </c>
      <c r="AS17">
        <v>4</v>
      </c>
      <c r="AT17">
        <v>7</v>
      </c>
      <c r="AU17">
        <v>15</v>
      </c>
      <c r="AV17">
        <v>41001</v>
      </c>
      <c r="AW17">
        <v>120000</v>
      </c>
      <c r="AY17">
        <v>16</v>
      </c>
      <c r="AZ17" t="s">
        <v>1524</v>
      </c>
      <c r="BA17">
        <v>0.60119999999999996</v>
      </c>
      <c r="BB17">
        <v>0.25080000000000002</v>
      </c>
      <c r="BC17">
        <v>3.8470000000000002E-3</v>
      </c>
      <c r="BD17">
        <v>0.11169999999999999</v>
      </c>
      <c r="BE17">
        <v>0.59960000000000002</v>
      </c>
      <c r="BF17">
        <v>1.1000000000000001</v>
      </c>
      <c r="BG17">
        <v>50001</v>
      </c>
      <c r="BH17">
        <v>400000</v>
      </c>
      <c r="BJ17">
        <v>16</v>
      </c>
      <c r="BK17" t="s">
        <v>1525</v>
      </c>
      <c r="BL17">
        <v>1.8879999999999999</v>
      </c>
      <c r="BM17">
        <v>1.018</v>
      </c>
      <c r="BN17">
        <v>2.06E-2</v>
      </c>
      <c r="BO17">
        <v>-0.1036</v>
      </c>
      <c r="BP17">
        <v>1.8819999999999999</v>
      </c>
      <c r="BQ17">
        <v>3.9180000000000001</v>
      </c>
      <c r="BR17">
        <v>50001</v>
      </c>
      <c r="BS17">
        <v>400000</v>
      </c>
      <c r="BU17">
        <v>15</v>
      </c>
      <c r="BV17" t="s">
        <v>1357</v>
      </c>
      <c r="BW17">
        <v>13.19</v>
      </c>
      <c r="BX17">
        <v>5.2670000000000003</v>
      </c>
      <c r="BY17">
        <v>7.0440000000000003E-2</v>
      </c>
      <c r="BZ17">
        <v>6</v>
      </c>
      <c r="CA17">
        <v>12</v>
      </c>
      <c r="CB17">
        <v>25</v>
      </c>
      <c r="CC17">
        <v>50001</v>
      </c>
      <c r="CD17">
        <v>400000</v>
      </c>
      <c r="CF17">
        <v>15</v>
      </c>
      <c r="CG17" t="s">
        <v>1384</v>
      </c>
      <c r="CH17">
        <v>9.1910000000000007</v>
      </c>
      <c r="CI17">
        <v>3.5259999999999998</v>
      </c>
      <c r="CJ17">
        <v>3.8809999999999997E-2</v>
      </c>
      <c r="CK17">
        <v>4</v>
      </c>
      <c r="CL17">
        <v>9</v>
      </c>
      <c r="CM17">
        <v>18</v>
      </c>
      <c r="CN17">
        <v>50001</v>
      </c>
      <c r="CO17">
        <v>400000</v>
      </c>
    </row>
    <row r="18" spans="1:93" x14ac:dyDescent="0.25">
      <c r="A18" s="28">
        <v>16</v>
      </c>
      <c r="B18" s="28">
        <v>9</v>
      </c>
      <c r="C18" s="28" t="s">
        <v>51</v>
      </c>
      <c r="D18" s="28">
        <v>7</v>
      </c>
      <c r="E18" s="28">
        <v>7</v>
      </c>
      <c r="F18" s="28" t="s">
        <v>48</v>
      </c>
      <c r="I18" t="s">
        <v>412</v>
      </c>
      <c r="J18">
        <v>0.72909999999999997</v>
      </c>
      <c r="K18">
        <v>0.27079999999999999</v>
      </c>
      <c r="L18">
        <v>2.0799999999999998E-3</v>
      </c>
      <c r="M18">
        <v>0.1711</v>
      </c>
      <c r="N18">
        <v>0.7379</v>
      </c>
      <c r="O18">
        <v>1.244</v>
      </c>
      <c r="P18">
        <v>41001</v>
      </c>
      <c r="Q18">
        <v>120000</v>
      </c>
      <c r="S18" t="s">
        <v>181</v>
      </c>
      <c r="T18">
        <v>2.21</v>
      </c>
      <c r="U18">
        <v>0.70389999999999997</v>
      </c>
      <c r="V18">
        <v>2.2210000000000001E-2</v>
      </c>
      <c r="W18">
        <v>0.85550000000000004</v>
      </c>
      <c r="X18">
        <v>2.2069999999999999</v>
      </c>
      <c r="Y18">
        <v>3.5960000000000001</v>
      </c>
      <c r="Z18">
        <v>41001</v>
      </c>
      <c r="AA18">
        <v>120000</v>
      </c>
      <c r="AC18">
        <v>16</v>
      </c>
      <c r="AD18" t="s">
        <v>1358</v>
      </c>
      <c r="AE18">
        <v>1.375</v>
      </c>
      <c r="AF18">
        <v>0.76680000000000004</v>
      </c>
      <c r="AG18">
        <v>1.5010000000000001E-2</v>
      </c>
      <c r="AH18">
        <v>1</v>
      </c>
      <c r="AI18">
        <v>1</v>
      </c>
      <c r="AJ18">
        <v>3</v>
      </c>
      <c r="AK18">
        <v>41001</v>
      </c>
      <c r="AL18">
        <v>120000</v>
      </c>
      <c r="AN18">
        <v>16</v>
      </c>
      <c r="AO18" t="s">
        <v>1385</v>
      </c>
      <c r="AP18">
        <v>8.7089999999999996</v>
      </c>
      <c r="AQ18">
        <v>2.1880000000000002</v>
      </c>
      <c r="AR18">
        <v>3.2489999999999998E-2</v>
      </c>
      <c r="AS18">
        <v>5</v>
      </c>
      <c r="AT18">
        <v>9</v>
      </c>
      <c r="AU18">
        <v>13</v>
      </c>
      <c r="AV18">
        <v>41001</v>
      </c>
      <c r="AW18">
        <v>120000</v>
      </c>
      <c r="AY18">
        <v>17</v>
      </c>
      <c r="AZ18" t="s">
        <v>1526</v>
      </c>
      <c r="BA18">
        <v>0.4899</v>
      </c>
      <c r="BB18">
        <v>0.29320000000000002</v>
      </c>
      <c r="BC18">
        <v>3.4919999999999999E-3</v>
      </c>
      <c r="BD18">
        <v>-9.8710000000000006E-2</v>
      </c>
      <c r="BE18">
        <v>0.49390000000000001</v>
      </c>
      <c r="BF18">
        <v>1.0569999999999999</v>
      </c>
      <c r="BG18">
        <v>50001</v>
      </c>
      <c r="BH18">
        <v>400000</v>
      </c>
      <c r="BJ18">
        <v>17</v>
      </c>
      <c r="BK18" t="s">
        <v>1527</v>
      </c>
      <c r="BL18">
        <v>1.8939999999999999</v>
      </c>
      <c r="BM18">
        <v>0.74609999999999999</v>
      </c>
      <c r="BN18">
        <v>1.6140000000000002E-2</v>
      </c>
      <c r="BO18">
        <v>0.44600000000000001</v>
      </c>
      <c r="BP18">
        <v>1.8879999999999999</v>
      </c>
      <c r="BQ18">
        <v>3.3929999999999998</v>
      </c>
      <c r="BR18">
        <v>50001</v>
      </c>
      <c r="BS18">
        <v>400000</v>
      </c>
      <c r="BU18">
        <v>16</v>
      </c>
      <c r="BV18" t="s">
        <v>1358</v>
      </c>
      <c r="BW18">
        <v>1.345</v>
      </c>
      <c r="BX18">
        <v>0.74629999999999996</v>
      </c>
      <c r="BY18">
        <v>9.7929999999999996E-3</v>
      </c>
      <c r="BZ18">
        <v>1</v>
      </c>
      <c r="CA18">
        <v>1</v>
      </c>
      <c r="CB18">
        <v>3</v>
      </c>
      <c r="CC18">
        <v>50001</v>
      </c>
      <c r="CD18">
        <v>400000</v>
      </c>
      <c r="CF18">
        <v>16</v>
      </c>
      <c r="CG18" t="s">
        <v>1385</v>
      </c>
      <c r="CH18">
        <v>8.7010000000000005</v>
      </c>
      <c r="CI18">
        <v>2.3029999999999999</v>
      </c>
      <c r="CJ18">
        <v>1.968E-2</v>
      </c>
      <c r="CK18">
        <v>5</v>
      </c>
      <c r="CL18">
        <v>9</v>
      </c>
      <c r="CM18">
        <v>14</v>
      </c>
      <c r="CN18">
        <v>50001</v>
      </c>
      <c r="CO18">
        <v>400000</v>
      </c>
    </row>
    <row r="19" spans="1:93" x14ac:dyDescent="0.25">
      <c r="A19" s="28">
        <v>17</v>
      </c>
      <c r="B19" s="28">
        <v>10</v>
      </c>
      <c r="C19" s="28" t="s">
        <v>52</v>
      </c>
      <c r="D19" s="28">
        <v>7</v>
      </c>
      <c r="E19" s="28">
        <v>7</v>
      </c>
      <c r="F19" s="28" t="s">
        <v>48</v>
      </c>
      <c r="I19" t="s">
        <v>413</v>
      </c>
      <c r="J19">
        <v>1.86</v>
      </c>
      <c r="K19">
        <v>1.4279999999999999</v>
      </c>
      <c r="L19">
        <v>4.6670000000000003E-2</v>
      </c>
      <c r="M19">
        <v>-0.91200000000000003</v>
      </c>
      <c r="N19">
        <v>1.853</v>
      </c>
      <c r="O19">
        <v>4.6719999999999997</v>
      </c>
      <c r="P19">
        <v>41001</v>
      </c>
      <c r="Q19">
        <v>120000</v>
      </c>
      <c r="S19" t="s">
        <v>182</v>
      </c>
      <c r="T19">
        <v>8.2270000000000003</v>
      </c>
      <c r="U19">
        <v>1.2150000000000001</v>
      </c>
      <c r="V19">
        <v>3.9149999999999997E-2</v>
      </c>
      <c r="W19">
        <v>5.8550000000000004</v>
      </c>
      <c r="X19">
        <v>8.23</v>
      </c>
      <c r="Y19">
        <v>10.61</v>
      </c>
      <c r="Z19">
        <v>41001</v>
      </c>
      <c r="AA19">
        <v>120000</v>
      </c>
      <c r="AC19">
        <v>17</v>
      </c>
      <c r="AD19" t="s">
        <v>1359</v>
      </c>
      <c r="AE19">
        <v>9.48</v>
      </c>
      <c r="AF19">
        <v>4.0060000000000002</v>
      </c>
      <c r="AG19">
        <v>6.9419999999999996E-2</v>
      </c>
      <c r="AH19">
        <v>5</v>
      </c>
      <c r="AI19">
        <v>8</v>
      </c>
      <c r="AJ19">
        <v>20</v>
      </c>
      <c r="AK19">
        <v>41001</v>
      </c>
      <c r="AL19">
        <v>120000</v>
      </c>
      <c r="AN19">
        <v>17</v>
      </c>
      <c r="AO19" t="s">
        <v>1386</v>
      </c>
      <c r="AP19">
        <v>1.855</v>
      </c>
      <c r="AQ19">
        <v>0.46039999999999998</v>
      </c>
      <c r="AR19">
        <v>8.8109999999999994E-3</v>
      </c>
      <c r="AS19">
        <v>1</v>
      </c>
      <c r="AT19">
        <v>2</v>
      </c>
      <c r="AU19">
        <v>3</v>
      </c>
      <c r="AV19">
        <v>41001</v>
      </c>
      <c r="AW19">
        <v>120000</v>
      </c>
      <c r="AY19">
        <v>18</v>
      </c>
      <c r="AZ19" t="s">
        <v>1528</v>
      </c>
      <c r="BA19">
        <v>1.7130000000000001</v>
      </c>
      <c r="BB19">
        <v>1.393</v>
      </c>
      <c r="BC19">
        <v>2.9309999999999999E-2</v>
      </c>
      <c r="BD19">
        <v>-0.98960000000000004</v>
      </c>
      <c r="BE19">
        <v>1.6879999999999999</v>
      </c>
      <c r="BF19">
        <v>4.5179999999999998</v>
      </c>
      <c r="BG19">
        <v>50001</v>
      </c>
      <c r="BH19">
        <v>400000</v>
      </c>
      <c r="BJ19">
        <v>18</v>
      </c>
      <c r="BK19" t="s">
        <v>1529</v>
      </c>
      <c r="BL19">
        <v>8.0329999999999995</v>
      </c>
      <c r="BM19">
        <v>1.2230000000000001</v>
      </c>
      <c r="BN19">
        <v>2.5749999999999999E-2</v>
      </c>
      <c r="BO19">
        <v>5.65</v>
      </c>
      <c r="BP19">
        <v>8.0310000000000006</v>
      </c>
      <c r="BQ19">
        <v>10.46</v>
      </c>
      <c r="BR19">
        <v>50001</v>
      </c>
      <c r="BS19">
        <v>400000</v>
      </c>
      <c r="BU19">
        <v>17</v>
      </c>
      <c r="BV19" t="s">
        <v>1359</v>
      </c>
      <c r="BW19">
        <v>11.12</v>
      </c>
      <c r="BX19">
        <v>4.91</v>
      </c>
      <c r="BY19">
        <v>5.8069999999999997E-2</v>
      </c>
      <c r="BZ19">
        <v>5</v>
      </c>
      <c r="CA19">
        <v>10</v>
      </c>
      <c r="CB19">
        <v>24</v>
      </c>
      <c r="CC19">
        <v>50001</v>
      </c>
      <c r="CD19">
        <v>400000</v>
      </c>
      <c r="CF19">
        <v>17</v>
      </c>
      <c r="CG19" t="s">
        <v>1386</v>
      </c>
      <c r="CH19">
        <v>2.0110000000000001</v>
      </c>
      <c r="CI19">
        <v>0.59640000000000004</v>
      </c>
      <c r="CJ19">
        <v>8.371E-3</v>
      </c>
      <c r="CK19">
        <v>1</v>
      </c>
      <c r="CL19">
        <v>2</v>
      </c>
      <c r="CM19">
        <v>3</v>
      </c>
      <c r="CN19">
        <v>50001</v>
      </c>
      <c r="CO19">
        <v>400000</v>
      </c>
    </row>
    <row r="20" spans="1:93" x14ac:dyDescent="0.25">
      <c r="A20" s="28">
        <v>18</v>
      </c>
      <c r="B20" s="28"/>
      <c r="C20" s="28" t="s">
        <v>132</v>
      </c>
      <c r="D20" s="28">
        <v>8</v>
      </c>
      <c r="E20" s="28"/>
      <c r="F20" s="28" t="s">
        <v>132</v>
      </c>
      <c r="I20" t="s">
        <v>414</v>
      </c>
      <c r="J20">
        <v>1.224</v>
      </c>
      <c r="K20">
        <v>0.39979999999999999</v>
      </c>
      <c r="L20">
        <v>2.0579999999999999E-3</v>
      </c>
      <c r="M20">
        <v>0.44140000000000001</v>
      </c>
      <c r="N20">
        <v>1.222</v>
      </c>
      <c r="O20">
        <v>2.0099999999999998</v>
      </c>
      <c r="P20">
        <v>41001</v>
      </c>
      <c r="Q20">
        <v>120000</v>
      </c>
      <c r="S20" t="s">
        <v>183</v>
      </c>
      <c r="T20">
        <v>1.5820000000000001</v>
      </c>
      <c r="U20">
        <v>0.77839999999999998</v>
      </c>
      <c r="V20">
        <v>1.8509999999999999E-2</v>
      </c>
      <c r="W20">
        <v>7.9579999999999998E-2</v>
      </c>
      <c r="X20">
        <v>1.575</v>
      </c>
      <c r="Y20">
        <v>3.1309999999999998</v>
      </c>
      <c r="Z20">
        <v>41001</v>
      </c>
      <c r="AA20">
        <v>120000</v>
      </c>
      <c r="AC20">
        <v>18</v>
      </c>
      <c r="AD20" t="s">
        <v>1360</v>
      </c>
      <c r="AE20">
        <v>11.38</v>
      </c>
      <c r="AF20">
        <v>3.274</v>
      </c>
      <c r="AG20">
        <v>3.9960000000000002E-2</v>
      </c>
      <c r="AH20">
        <v>6</v>
      </c>
      <c r="AI20">
        <v>11</v>
      </c>
      <c r="AJ20">
        <v>19</v>
      </c>
      <c r="AK20">
        <v>41001</v>
      </c>
      <c r="AL20">
        <v>120000</v>
      </c>
      <c r="AN20">
        <v>18</v>
      </c>
      <c r="AO20" t="s">
        <v>1387</v>
      </c>
      <c r="AP20">
        <v>12</v>
      </c>
      <c r="AQ20">
        <v>3.4239999999999999</v>
      </c>
      <c r="AR20">
        <v>4.8649999999999999E-2</v>
      </c>
      <c r="AS20">
        <v>5</v>
      </c>
      <c r="AT20">
        <v>12</v>
      </c>
      <c r="AU20">
        <v>19</v>
      </c>
      <c r="AV20">
        <v>41001</v>
      </c>
      <c r="AW20">
        <v>120000</v>
      </c>
      <c r="AY20">
        <v>19</v>
      </c>
      <c r="AZ20" t="s">
        <v>1530</v>
      </c>
      <c r="BA20">
        <v>0.82920000000000005</v>
      </c>
      <c r="BB20">
        <v>0.45150000000000001</v>
      </c>
      <c r="BC20">
        <v>5.4359999999999999E-3</v>
      </c>
      <c r="BD20">
        <v>-5.3379999999999997E-2</v>
      </c>
      <c r="BE20">
        <v>0.82799999999999996</v>
      </c>
      <c r="BF20">
        <v>1.7230000000000001</v>
      </c>
      <c r="BG20">
        <v>50001</v>
      </c>
      <c r="BH20">
        <v>400000</v>
      </c>
      <c r="BJ20">
        <v>19</v>
      </c>
      <c r="BK20" t="s">
        <v>1531</v>
      </c>
      <c r="BL20">
        <v>1.248</v>
      </c>
      <c r="BM20">
        <v>0.80210000000000004</v>
      </c>
      <c r="BN20">
        <v>1.3259999999999999E-2</v>
      </c>
      <c r="BO20">
        <v>-0.32469999999999999</v>
      </c>
      <c r="BP20">
        <v>1.246</v>
      </c>
      <c r="BQ20">
        <v>2.8380000000000001</v>
      </c>
      <c r="BR20">
        <v>50001</v>
      </c>
      <c r="BS20">
        <v>400000</v>
      </c>
      <c r="BU20">
        <v>18</v>
      </c>
      <c r="BV20" t="s">
        <v>1360</v>
      </c>
      <c r="BW20">
        <v>11.14</v>
      </c>
      <c r="BX20">
        <v>3.379</v>
      </c>
      <c r="BY20">
        <v>2.5530000000000001E-2</v>
      </c>
      <c r="BZ20">
        <v>6</v>
      </c>
      <c r="CA20">
        <v>11</v>
      </c>
      <c r="CB20">
        <v>19</v>
      </c>
      <c r="CC20">
        <v>50001</v>
      </c>
      <c r="CD20">
        <v>400000</v>
      </c>
      <c r="CF20">
        <v>18</v>
      </c>
      <c r="CG20" t="s">
        <v>1387</v>
      </c>
      <c r="CH20">
        <v>12.35</v>
      </c>
      <c r="CI20">
        <v>3.6560000000000001</v>
      </c>
      <c r="CJ20">
        <v>0.03</v>
      </c>
      <c r="CK20">
        <v>5</v>
      </c>
      <c r="CL20">
        <v>12</v>
      </c>
      <c r="CM20">
        <v>19</v>
      </c>
      <c r="CN20">
        <v>50001</v>
      </c>
      <c r="CO20">
        <v>400000</v>
      </c>
    </row>
    <row r="21" spans="1:93" x14ac:dyDescent="0.25">
      <c r="A21" s="28">
        <v>19</v>
      </c>
      <c r="B21" s="28">
        <v>11</v>
      </c>
      <c r="C21" s="28" t="s">
        <v>84</v>
      </c>
      <c r="D21" s="28">
        <v>9</v>
      </c>
      <c r="E21" s="28">
        <v>8</v>
      </c>
      <c r="F21" s="28" t="s">
        <v>84</v>
      </c>
      <c r="I21" t="s">
        <v>415</v>
      </c>
      <c r="J21">
        <v>2.14</v>
      </c>
      <c r="K21">
        <v>1.28</v>
      </c>
      <c r="L21">
        <v>3.4200000000000001E-2</v>
      </c>
      <c r="M21">
        <v>-0.34189999999999998</v>
      </c>
      <c r="N21">
        <v>2.1360000000000001</v>
      </c>
      <c r="O21">
        <v>4.6829999999999998</v>
      </c>
      <c r="P21">
        <v>41001</v>
      </c>
      <c r="Q21">
        <v>120000</v>
      </c>
      <c r="S21" t="s">
        <v>184</v>
      </c>
      <c r="T21">
        <v>3.044</v>
      </c>
      <c r="U21">
        <v>1.732</v>
      </c>
      <c r="V21">
        <v>5.4379999999999998E-2</v>
      </c>
      <c r="W21">
        <v>-0.3286</v>
      </c>
      <c r="X21">
        <v>3.032</v>
      </c>
      <c r="Y21">
        <v>6.4669999999999996</v>
      </c>
      <c r="Z21">
        <v>41001</v>
      </c>
      <c r="AA21">
        <v>120000</v>
      </c>
      <c r="AC21">
        <v>19</v>
      </c>
      <c r="AD21" t="s">
        <v>1361</v>
      </c>
      <c r="AE21">
        <v>10.84</v>
      </c>
      <c r="AF21">
        <v>3.113</v>
      </c>
      <c r="AG21">
        <v>4.351E-2</v>
      </c>
      <c r="AH21">
        <v>6</v>
      </c>
      <c r="AI21">
        <v>10</v>
      </c>
      <c r="AJ21">
        <v>18</v>
      </c>
      <c r="AK21">
        <v>41001</v>
      </c>
      <c r="AL21">
        <v>120000</v>
      </c>
      <c r="AN21">
        <v>19</v>
      </c>
      <c r="AO21" t="s">
        <v>1388</v>
      </c>
      <c r="AP21">
        <v>7.3659999999999997</v>
      </c>
      <c r="AQ21">
        <v>4.37</v>
      </c>
      <c r="AR21">
        <v>0.10979999999999999</v>
      </c>
      <c r="AS21">
        <v>3</v>
      </c>
      <c r="AT21">
        <v>6</v>
      </c>
      <c r="AU21">
        <v>19</v>
      </c>
      <c r="AV21">
        <v>41001</v>
      </c>
      <c r="AW21">
        <v>120000</v>
      </c>
      <c r="AY21">
        <v>20</v>
      </c>
      <c r="AZ21" t="s">
        <v>1532</v>
      </c>
      <c r="BA21">
        <v>1.7250000000000001</v>
      </c>
      <c r="BB21">
        <v>1.3080000000000001</v>
      </c>
      <c r="BC21">
        <v>2.317E-2</v>
      </c>
      <c r="BD21">
        <v>-0.82299999999999995</v>
      </c>
      <c r="BE21">
        <v>1.72</v>
      </c>
      <c r="BF21">
        <v>4.3209999999999997</v>
      </c>
      <c r="BG21">
        <v>50001</v>
      </c>
      <c r="BH21">
        <v>400000</v>
      </c>
      <c r="BJ21">
        <v>20</v>
      </c>
      <c r="BK21" t="s">
        <v>1533</v>
      </c>
      <c r="BL21">
        <v>2.91</v>
      </c>
      <c r="BM21">
        <v>1.6930000000000001</v>
      </c>
      <c r="BN21">
        <v>3.3770000000000001E-2</v>
      </c>
      <c r="BO21">
        <v>-0.36170000000000002</v>
      </c>
      <c r="BP21">
        <v>2.8879999999999999</v>
      </c>
      <c r="BQ21">
        <v>6.2969999999999997</v>
      </c>
      <c r="BR21">
        <v>50001</v>
      </c>
      <c r="BS21">
        <v>400000</v>
      </c>
      <c r="BU21">
        <v>19</v>
      </c>
      <c r="BV21" t="s">
        <v>1361</v>
      </c>
      <c r="BW21">
        <v>11</v>
      </c>
      <c r="BX21">
        <v>3.3580000000000001</v>
      </c>
      <c r="BY21">
        <v>2.809E-2</v>
      </c>
      <c r="BZ21">
        <v>6</v>
      </c>
      <c r="CA21">
        <v>11</v>
      </c>
      <c r="CB21">
        <v>19</v>
      </c>
      <c r="CC21">
        <v>50001</v>
      </c>
      <c r="CD21">
        <v>400000</v>
      </c>
      <c r="CF21">
        <v>19</v>
      </c>
      <c r="CG21" t="s">
        <v>1388</v>
      </c>
      <c r="CH21">
        <v>6.9109999999999996</v>
      </c>
      <c r="CI21">
        <v>4.1609999999999996</v>
      </c>
      <c r="CJ21">
        <v>6.0879999999999997E-2</v>
      </c>
      <c r="CK21">
        <v>3</v>
      </c>
      <c r="CL21">
        <v>5</v>
      </c>
      <c r="CM21">
        <v>19</v>
      </c>
      <c r="CN21">
        <v>50001</v>
      </c>
      <c r="CO21">
        <v>400000</v>
      </c>
    </row>
    <row r="22" spans="1:93" x14ac:dyDescent="0.25">
      <c r="A22" s="28">
        <v>20</v>
      </c>
      <c r="B22" s="28"/>
      <c r="C22" s="28" t="s">
        <v>133</v>
      </c>
      <c r="D22" s="28">
        <v>10</v>
      </c>
      <c r="E22" s="28">
        <v>9</v>
      </c>
      <c r="F22" s="28" t="s">
        <v>156</v>
      </c>
      <c r="I22" t="s">
        <v>416</v>
      </c>
      <c r="J22">
        <v>1.73</v>
      </c>
      <c r="K22">
        <v>1.1479999999999999</v>
      </c>
      <c r="L22">
        <v>3.0640000000000001E-2</v>
      </c>
      <c r="M22">
        <v>-0.52749999999999997</v>
      </c>
      <c r="N22">
        <v>1.73</v>
      </c>
      <c r="O22">
        <v>3.97</v>
      </c>
      <c r="P22">
        <v>41001</v>
      </c>
      <c r="Q22">
        <v>120000</v>
      </c>
      <c r="S22" t="s">
        <v>185</v>
      </c>
      <c r="T22">
        <v>1.796</v>
      </c>
      <c r="U22">
        <v>1.0720000000000001</v>
      </c>
      <c r="V22">
        <v>1.282E-2</v>
      </c>
      <c r="W22">
        <v>-0.2903</v>
      </c>
      <c r="X22">
        <v>1.7929999999999999</v>
      </c>
      <c r="Y22">
        <v>3.93</v>
      </c>
      <c r="Z22">
        <v>41001</v>
      </c>
      <c r="AA22">
        <v>120000</v>
      </c>
      <c r="AC22">
        <v>20</v>
      </c>
      <c r="AD22" t="s">
        <v>1362</v>
      </c>
      <c r="AE22">
        <v>10.26</v>
      </c>
      <c r="AF22">
        <v>3.476</v>
      </c>
      <c r="AG22">
        <v>4.4269999999999997E-2</v>
      </c>
      <c r="AH22">
        <v>5</v>
      </c>
      <c r="AI22">
        <v>10</v>
      </c>
      <c r="AJ22">
        <v>19</v>
      </c>
      <c r="AK22">
        <v>41001</v>
      </c>
      <c r="AL22">
        <v>120000</v>
      </c>
      <c r="AN22">
        <v>20</v>
      </c>
      <c r="AO22" t="s">
        <v>1389</v>
      </c>
      <c r="AP22">
        <v>11.11</v>
      </c>
      <c r="AQ22">
        <v>4.7549999999999999</v>
      </c>
      <c r="AR22">
        <v>8.4779999999999994E-2</v>
      </c>
      <c r="AS22">
        <v>4</v>
      </c>
      <c r="AT22">
        <v>11</v>
      </c>
      <c r="AU22">
        <v>20</v>
      </c>
      <c r="AV22">
        <v>41001</v>
      </c>
      <c r="AW22">
        <v>120000</v>
      </c>
      <c r="AY22">
        <v>21</v>
      </c>
      <c r="AZ22" t="s">
        <v>1534</v>
      </c>
      <c r="BA22">
        <v>1.667</v>
      </c>
      <c r="BB22">
        <v>1.159</v>
      </c>
      <c r="BC22">
        <v>2.077E-2</v>
      </c>
      <c r="BD22">
        <v>-0.58789999999999998</v>
      </c>
      <c r="BE22">
        <v>1.657</v>
      </c>
      <c r="BF22">
        <v>3.9630000000000001</v>
      </c>
      <c r="BG22">
        <v>50001</v>
      </c>
      <c r="BH22">
        <v>400000</v>
      </c>
      <c r="BJ22">
        <v>21</v>
      </c>
      <c r="BK22" t="s">
        <v>1535</v>
      </c>
      <c r="BL22">
        <v>1.4359999999999999</v>
      </c>
      <c r="BM22">
        <v>1.0820000000000001</v>
      </c>
      <c r="BN22">
        <v>9.5350000000000001E-3</v>
      </c>
      <c r="BO22">
        <v>-0.68440000000000001</v>
      </c>
      <c r="BP22">
        <v>1.4350000000000001</v>
      </c>
      <c r="BQ22">
        <v>3.5720000000000001</v>
      </c>
      <c r="BR22">
        <v>50001</v>
      </c>
      <c r="BS22">
        <v>400000</v>
      </c>
      <c r="BU22">
        <v>20</v>
      </c>
      <c r="BV22" t="s">
        <v>1362</v>
      </c>
      <c r="BW22">
        <v>10.29</v>
      </c>
      <c r="BX22">
        <v>3.694</v>
      </c>
      <c r="BY22">
        <v>2.9049999999999999E-2</v>
      </c>
      <c r="BZ22">
        <v>5</v>
      </c>
      <c r="CA22">
        <v>10</v>
      </c>
      <c r="CB22">
        <v>20</v>
      </c>
      <c r="CC22">
        <v>50001</v>
      </c>
      <c r="CD22">
        <v>400000</v>
      </c>
      <c r="CF22">
        <v>20</v>
      </c>
      <c r="CG22" t="s">
        <v>1389</v>
      </c>
      <c r="CH22">
        <v>11.47</v>
      </c>
      <c r="CI22">
        <v>4.9260000000000002</v>
      </c>
      <c r="CJ22">
        <v>5.0819999999999997E-2</v>
      </c>
      <c r="CK22">
        <v>4</v>
      </c>
      <c r="CL22">
        <v>11</v>
      </c>
      <c r="CM22">
        <v>20</v>
      </c>
      <c r="CN22">
        <v>50001</v>
      </c>
      <c r="CO22">
        <v>400000</v>
      </c>
    </row>
    <row r="23" spans="1:93" x14ac:dyDescent="0.25">
      <c r="A23" s="28">
        <v>21</v>
      </c>
      <c r="B23" s="28"/>
      <c r="C23" s="28" t="s">
        <v>134</v>
      </c>
      <c r="D23" s="28">
        <v>11</v>
      </c>
      <c r="E23" s="28">
        <v>10</v>
      </c>
      <c r="F23" s="28" t="s">
        <v>157</v>
      </c>
      <c r="I23" t="s">
        <v>417</v>
      </c>
      <c r="J23">
        <v>0.87870000000000004</v>
      </c>
      <c r="K23">
        <v>0.92330000000000001</v>
      </c>
      <c r="L23">
        <v>2.801E-2</v>
      </c>
      <c r="M23">
        <v>-0.89880000000000004</v>
      </c>
      <c r="N23">
        <v>0.87739999999999996</v>
      </c>
      <c r="O23">
        <v>2.7160000000000002</v>
      </c>
      <c r="P23">
        <v>41001</v>
      </c>
      <c r="Q23">
        <v>120000</v>
      </c>
      <c r="S23" t="s">
        <v>186</v>
      </c>
      <c r="T23">
        <v>2.7109999999999999</v>
      </c>
      <c r="U23">
        <v>1.7130000000000001</v>
      </c>
      <c r="V23">
        <v>5.5300000000000002E-2</v>
      </c>
      <c r="W23">
        <v>-0.63170000000000004</v>
      </c>
      <c r="X23">
        <v>2.6949999999999998</v>
      </c>
      <c r="Y23">
        <v>6.0830000000000002</v>
      </c>
      <c r="Z23">
        <v>41001</v>
      </c>
      <c r="AA23">
        <v>120000</v>
      </c>
      <c r="AC23">
        <v>21</v>
      </c>
      <c r="AD23" t="s">
        <v>1363</v>
      </c>
      <c r="AE23">
        <v>2.3359999999999999</v>
      </c>
      <c r="AF23">
        <v>0.67789999999999995</v>
      </c>
      <c r="AG23">
        <v>8.8599999999999998E-3</v>
      </c>
      <c r="AH23">
        <v>1</v>
      </c>
      <c r="AI23">
        <v>2</v>
      </c>
      <c r="AJ23">
        <v>3</v>
      </c>
      <c r="AK23">
        <v>41001</v>
      </c>
      <c r="AL23">
        <v>120000</v>
      </c>
      <c r="AY23">
        <v>22</v>
      </c>
      <c r="AZ23" t="s">
        <v>1536</v>
      </c>
      <c r="BA23">
        <v>0.73450000000000004</v>
      </c>
      <c r="BB23">
        <v>0.94920000000000004</v>
      </c>
      <c r="BC23">
        <v>1.9369999999999998E-2</v>
      </c>
      <c r="BD23">
        <v>-1.1020000000000001</v>
      </c>
      <c r="BE23">
        <v>0.72670000000000001</v>
      </c>
      <c r="BF23">
        <v>2.6269999999999998</v>
      </c>
      <c r="BG23">
        <v>50001</v>
      </c>
      <c r="BH23">
        <v>400000</v>
      </c>
      <c r="BJ23">
        <v>22</v>
      </c>
      <c r="BK23" t="s">
        <v>1537</v>
      </c>
      <c r="BL23">
        <v>2.581</v>
      </c>
      <c r="BM23">
        <v>1.68</v>
      </c>
      <c r="BN23">
        <v>3.4520000000000002E-2</v>
      </c>
      <c r="BO23">
        <v>-0.66269999999999996</v>
      </c>
      <c r="BP23">
        <v>2.5539999999999998</v>
      </c>
      <c r="BQ23">
        <v>5.9589999999999996</v>
      </c>
      <c r="BR23">
        <v>50001</v>
      </c>
      <c r="BS23">
        <v>400000</v>
      </c>
      <c r="BU23">
        <v>21</v>
      </c>
      <c r="BV23" t="s">
        <v>1363</v>
      </c>
      <c r="BW23">
        <v>2.4870000000000001</v>
      </c>
      <c r="BX23">
        <v>0.77359999999999995</v>
      </c>
      <c r="BY23">
        <v>8.4860000000000005E-3</v>
      </c>
      <c r="BZ23">
        <v>1</v>
      </c>
      <c r="CA23">
        <v>2</v>
      </c>
      <c r="CB23">
        <v>4</v>
      </c>
      <c r="CC23">
        <v>50001</v>
      </c>
      <c r="CD23">
        <v>400000</v>
      </c>
    </row>
    <row r="24" spans="1:93" x14ac:dyDescent="0.25">
      <c r="A24" s="28">
        <v>22</v>
      </c>
      <c r="B24" s="28"/>
      <c r="C24" s="28" t="s">
        <v>135</v>
      </c>
      <c r="D24" s="28">
        <v>12</v>
      </c>
      <c r="E24" s="28">
        <f>D25-1</f>
        <v>11</v>
      </c>
      <c r="F24" s="28" t="s">
        <v>158</v>
      </c>
      <c r="I24" t="s">
        <v>418</v>
      </c>
      <c r="J24">
        <v>0.95050000000000001</v>
      </c>
      <c r="K24">
        <v>0.92490000000000006</v>
      </c>
      <c r="L24">
        <v>2.801E-2</v>
      </c>
      <c r="M24">
        <v>-0.82450000000000001</v>
      </c>
      <c r="N24">
        <v>0.95230000000000004</v>
      </c>
      <c r="O24">
        <v>2.7909999999999999</v>
      </c>
      <c r="P24">
        <v>41001</v>
      </c>
      <c r="Q24">
        <v>120000</v>
      </c>
      <c r="S24" t="s">
        <v>187</v>
      </c>
      <c r="T24">
        <v>-4.9809999999999999</v>
      </c>
      <c r="U24">
        <v>1.752</v>
      </c>
      <c r="V24">
        <v>4.6940000000000003E-2</v>
      </c>
      <c r="W24">
        <v>-8.4749999999999996</v>
      </c>
      <c r="X24">
        <v>-4.9649999999999999</v>
      </c>
      <c r="Y24">
        <v>-1.583</v>
      </c>
      <c r="Z24">
        <v>41001</v>
      </c>
      <c r="AA24">
        <v>120000</v>
      </c>
      <c r="AC24">
        <v>22</v>
      </c>
      <c r="AD24" t="s">
        <v>1364</v>
      </c>
      <c r="AE24">
        <v>2.3969999999999998</v>
      </c>
      <c r="AF24">
        <v>0.73680000000000001</v>
      </c>
      <c r="AG24">
        <v>9.6200000000000001E-3</v>
      </c>
      <c r="AH24">
        <v>1</v>
      </c>
      <c r="AI24">
        <v>2</v>
      </c>
      <c r="AJ24">
        <v>4</v>
      </c>
      <c r="AK24">
        <v>41001</v>
      </c>
      <c r="AL24">
        <v>120000</v>
      </c>
      <c r="AY24">
        <v>23</v>
      </c>
      <c r="AZ24" t="s">
        <v>1538</v>
      </c>
      <c r="BA24">
        <v>0.82789999999999997</v>
      </c>
      <c r="BB24">
        <v>0.94799999999999995</v>
      </c>
      <c r="BC24">
        <v>1.9259999999999999E-2</v>
      </c>
      <c r="BD24">
        <v>-0.99909999999999999</v>
      </c>
      <c r="BE24">
        <v>0.81979999999999997</v>
      </c>
      <c r="BF24">
        <v>2.72</v>
      </c>
      <c r="BG24">
        <v>50001</v>
      </c>
      <c r="BH24">
        <v>400000</v>
      </c>
      <c r="BU24">
        <v>22</v>
      </c>
      <c r="BV24" t="s">
        <v>1364</v>
      </c>
      <c r="BW24">
        <v>2.5569999999999999</v>
      </c>
      <c r="BX24">
        <v>0.84370000000000001</v>
      </c>
      <c r="BY24">
        <v>8.6779999999999999E-3</v>
      </c>
      <c r="BZ24">
        <v>1</v>
      </c>
      <c r="CA24">
        <v>3</v>
      </c>
      <c r="CB24">
        <v>4</v>
      </c>
      <c r="CC24">
        <v>50001</v>
      </c>
      <c r="CD24">
        <v>400000</v>
      </c>
    </row>
    <row r="25" spans="1:93" x14ac:dyDescent="0.25">
      <c r="A25" s="28">
        <v>23</v>
      </c>
      <c r="B25" s="28">
        <v>12</v>
      </c>
      <c r="C25" s="28" t="s">
        <v>136</v>
      </c>
      <c r="D25" s="28">
        <v>12</v>
      </c>
      <c r="E25" s="28">
        <f>D26-1</f>
        <v>11</v>
      </c>
      <c r="F25" s="28" t="s">
        <v>158</v>
      </c>
      <c r="I25" t="s">
        <v>419</v>
      </c>
      <c r="J25">
        <v>0.86099999999999999</v>
      </c>
      <c r="K25">
        <v>0.9244</v>
      </c>
      <c r="L25">
        <v>2.794E-2</v>
      </c>
      <c r="M25">
        <v>-0.92959999999999998</v>
      </c>
      <c r="N25">
        <v>0.86539999999999995</v>
      </c>
      <c r="O25">
        <v>2.6920000000000002</v>
      </c>
      <c r="P25">
        <v>41001</v>
      </c>
      <c r="Q25">
        <v>120000</v>
      </c>
      <c r="S25" t="s">
        <v>188</v>
      </c>
      <c r="T25">
        <v>-5.2510000000000003</v>
      </c>
      <c r="U25">
        <v>1.5269999999999999</v>
      </c>
      <c r="V25">
        <v>4.419E-2</v>
      </c>
      <c r="W25">
        <v>-8.2949999999999999</v>
      </c>
      <c r="X25">
        <v>-5.2229999999999999</v>
      </c>
      <c r="Y25">
        <v>-2.3559999999999999</v>
      </c>
      <c r="Z25">
        <v>41001</v>
      </c>
      <c r="AA25">
        <v>120000</v>
      </c>
      <c r="AC25">
        <v>23</v>
      </c>
      <c r="AD25" t="s">
        <v>1365</v>
      </c>
      <c r="AE25">
        <v>15.86</v>
      </c>
      <c r="AF25">
        <v>4.883</v>
      </c>
      <c r="AG25">
        <v>5.953E-2</v>
      </c>
      <c r="AH25">
        <v>7</v>
      </c>
      <c r="AI25">
        <v>16</v>
      </c>
      <c r="AJ25">
        <v>26</v>
      </c>
      <c r="AK25">
        <v>41001</v>
      </c>
      <c r="AL25">
        <v>120000</v>
      </c>
      <c r="AY25">
        <v>24</v>
      </c>
      <c r="AZ25" t="s">
        <v>1539</v>
      </c>
      <c r="BA25">
        <v>0.73380000000000001</v>
      </c>
      <c r="BB25">
        <v>0.94630000000000003</v>
      </c>
      <c r="BC25">
        <v>1.9279999999999999E-2</v>
      </c>
      <c r="BD25">
        <v>-1.093</v>
      </c>
      <c r="BE25">
        <v>0.72599999999999998</v>
      </c>
      <c r="BF25">
        <v>2.6219999999999999</v>
      </c>
      <c r="BG25">
        <v>50001</v>
      </c>
      <c r="BH25">
        <v>400000</v>
      </c>
      <c r="BU25">
        <v>23</v>
      </c>
      <c r="BV25" t="s">
        <v>1365</v>
      </c>
      <c r="BW25">
        <v>16.05</v>
      </c>
      <c r="BX25">
        <v>5.1550000000000002</v>
      </c>
      <c r="BY25">
        <v>3.533E-2</v>
      </c>
      <c r="BZ25">
        <v>7</v>
      </c>
      <c r="CA25">
        <v>16</v>
      </c>
      <c r="CB25">
        <v>26</v>
      </c>
      <c r="CC25">
        <v>50001</v>
      </c>
      <c r="CD25">
        <v>400000</v>
      </c>
    </row>
    <row r="26" spans="1:93" x14ac:dyDescent="0.25">
      <c r="A26" s="28">
        <v>24</v>
      </c>
      <c r="B26" s="28"/>
      <c r="C26" s="28" t="s">
        <v>137</v>
      </c>
      <c r="D26" s="28">
        <v>12</v>
      </c>
      <c r="E26" s="28">
        <f>D27-1</f>
        <v>11</v>
      </c>
      <c r="F26" s="28" t="s">
        <v>158</v>
      </c>
      <c r="I26" t="s">
        <v>420</v>
      </c>
      <c r="J26">
        <v>0.86909999999999998</v>
      </c>
      <c r="K26">
        <v>0.91159999999999997</v>
      </c>
      <c r="L26">
        <v>2.758E-2</v>
      </c>
      <c r="M26">
        <v>-0.89770000000000005</v>
      </c>
      <c r="N26">
        <v>0.87180000000000002</v>
      </c>
      <c r="O26">
        <v>2.6739999999999999</v>
      </c>
      <c r="P26">
        <v>41001</v>
      </c>
      <c r="Q26">
        <v>120000</v>
      </c>
      <c r="S26" t="s">
        <v>189</v>
      </c>
      <c r="T26">
        <v>-3.1659999999999999</v>
      </c>
      <c r="U26">
        <v>1.97</v>
      </c>
      <c r="V26">
        <v>5.4289999999999998E-2</v>
      </c>
      <c r="W26">
        <v>-7.01</v>
      </c>
      <c r="X26">
        <v>-3.194</v>
      </c>
      <c r="Y26">
        <v>0.7319</v>
      </c>
      <c r="Z26">
        <v>41001</v>
      </c>
      <c r="AA26">
        <v>120000</v>
      </c>
      <c r="AC26">
        <v>24</v>
      </c>
      <c r="AD26" t="s">
        <v>1366</v>
      </c>
      <c r="AE26">
        <v>15.61</v>
      </c>
      <c r="AF26">
        <v>5.0069999999999997</v>
      </c>
      <c r="AG26">
        <v>6.3549999999999995E-2</v>
      </c>
      <c r="AH26">
        <v>7</v>
      </c>
      <c r="AI26">
        <v>15</v>
      </c>
      <c r="AJ26">
        <v>26</v>
      </c>
      <c r="AK26">
        <v>41001</v>
      </c>
      <c r="AL26">
        <v>120000</v>
      </c>
      <c r="AY26">
        <v>25</v>
      </c>
      <c r="AZ26" t="s">
        <v>1540</v>
      </c>
      <c r="BA26">
        <v>0.70440000000000003</v>
      </c>
      <c r="BB26">
        <v>0.94230000000000003</v>
      </c>
      <c r="BC26">
        <v>1.9199999999999998E-2</v>
      </c>
      <c r="BD26">
        <v>-1.121</v>
      </c>
      <c r="BE26">
        <v>0.69740000000000002</v>
      </c>
      <c r="BF26">
        <v>2.5830000000000002</v>
      </c>
      <c r="BG26">
        <v>50001</v>
      </c>
      <c r="BH26">
        <v>400000</v>
      </c>
      <c r="BU26">
        <v>24</v>
      </c>
      <c r="BV26" t="s">
        <v>1366</v>
      </c>
      <c r="BW26">
        <v>15.93</v>
      </c>
      <c r="BX26">
        <v>5.3230000000000004</v>
      </c>
      <c r="BY26">
        <v>3.9390000000000001E-2</v>
      </c>
      <c r="BZ26">
        <v>7</v>
      </c>
      <c r="CA26">
        <v>16</v>
      </c>
      <c r="CB26">
        <v>26</v>
      </c>
      <c r="CC26">
        <v>50001</v>
      </c>
      <c r="CD26">
        <v>400000</v>
      </c>
    </row>
    <row r="27" spans="1:93" x14ac:dyDescent="0.25">
      <c r="A27" s="28">
        <v>25</v>
      </c>
      <c r="B27" s="28"/>
      <c r="C27" s="28" t="s">
        <v>138</v>
      </c>
      <c r="D27" s="28">
        <v>12</v>
      </c>
      <c r="E27" s="28">
        <v>11</v>
      </c>
      <c r="F27" s="28" t="s">
        <v>158</v>
      </c>
      <c r="I27" t="s">
        <v>421</v>
      </c>
      <c r="J27">
        <v>2.5019999999999998</v>
      </c>
      <c r="K27">
        <v>1.6879999999999999</v>
      </c>
      <c r="L27">
        <v>5.4629999999999998E-2</v>
      </c>
      <c r="M27">
        <v>-0.74980000000000002</v>
      </c>
      <c r="N27">
        <v>2.4990000000000001</v>
      </c>
      <c r="O27">
        <v>5.8250000000000002</v>
      </c>
      <c r="P27">
        <v>41001</v>
      </c>
      <c r="Q27">
        <v>120000</v>
      </c>
      <c r="S27" t="s">
        <v>190</v>
      </c>
      <c r="T27">
        <v>-4.633</v>
      </c>
      <c r="U27">
        <v>1.6859999999999999</v>
      </c>
      <c r="V27">
        <v>5.6059999999999999E-2</v>
      </c>
      <c r="W27">
        <v>-8.0459999999999994</v>
      </c>
      <c r="X27">
        <v>-4.5869999999999997</v>
      </c>
      <c r="Y27">
        <v>-1.4690000000000001</v>
      </c>
      <c r="Z27">
        <v>41001</v>
      </c>
      <c r="AA27">
        <v>120000</v>
      </c>
      <c r="AC27">
        <v>25</v>
      </c>
      <c r="AD27" t="s">
        <v>1367</v>
      </c>
      <c r="AE27">
        <v>15.4</v>
      </c>
      <c r="AF27">
        <v>4.9480000000000004</v>
      </c>
      <c r="AG27">
        <v>6.5089999999999995E-2</v>
      </c>
      <c r="AH27">
        <v>7</v>
      </c>
      <c r="AI27">
        <v>15</v>
      </c>
      <c r="AJ27">
        <v>25</v>
      </c>
      <c r="AK27">
        <v>41001</v>
      </c>
      <c r="AL27">
        <v>120000</v>
      </c>
      <c r="AY27">
        <v>26</v>
      </c>
      <c r="AZ27" t="s">
        <v>1541</v>
      </c>
      <c r="BA27">
        <v>2.3660000000000001</v>
      </c>
      <c r="BB27">
        <v>1.645</v>
      </c>
      <c r="BC27">
        <v>3.4160000000000003E-2</v>
      </c>
      <c r="BD27">
        <v>-0.8175</v>
      </c>
      <c r="BE27">
        <v>2.343</v>
      </c>
      <c r="BF27">
        <v>5.6719999999999997</v>
      </c>
      <c r="BG27">
        <v>50001</v>
      </c>
      <c r="BH27">
        <v>400000</v>
      </c>
      <c r="BU27">
        <v>25</v>
      </c>
      <c r="BV27" t="s">
        <v>1367</v>
      </c>
      <c r="BW27">
        <v>15.8</v>
      </c>
      <c r="BX27">
        <v>5.2450000000000001</v>
      </c>
      <c r="BY27">
        <v>4.0710000000000003E-2</v>
      </c>
      <c r="BZ27">
        <v>7</v>
      </c>
      <c r="CA27">
        <v>16</v>
      </c>
      <c r="CB27">
        <v>26</v>
      </c>
      <c r="CC27">
        <v>50001</v>
      </c>
      <c r="CD27">
        <v>400000</v>
      </c>
    </row>
    <row r="28" spans="1:93" x14ac:dyDescent="0.25">
      <c r="A28" s="28">
        <v>26</v>
      </c>
      <c r="B28" s="28">
        <v>13</v>
      </c>
      <c r="C28" s="28" t="s">
        <v>139</v>
      </c>
      <c r="D28" s="28">
        <v>13</v>
      </c>
      <c r="E28" s="28">
        <v>12</v>
      </c>
      <c r="F28" s="28" t="s">
        <v>139</v>
      </c>
      <c r="I28" t="s">
        <v>422</v>
      </c>
      <c r="J28">
        <v>1.829</v>
      </c>
      <c r="K28">
        <v>1.117</v>
      </c>
      <c r="L28">
        <v>3.5619999999999999E-2</v>
      </c>
      <c r="M28">
        <v>-0.34460000000000002</v>
      </c>
      <c r="N28">
        <v>1.827</v>
      </c>
      <c r="O28">
        <v>4.0419999999999998</v>
      </c>
      <c r="P28">
        <v>41001</v>
      </c>
      <c r="Q28">
        <v>120000</v>
      </c>
      <c r="S28" t="s">
        <v>191</v>
      </c>
      <c r="T28">
        <v>-5.2690000000000001</v>
      </c>
      <c r="U28">
        <v>1.694</v>
      </c>
      <c r="V28">
        <v>5.6610000000000001E-2</v>
      </c>
      <c r="W28">
        <v>-8.6859999999999999</v>
      </c>
      <c r="X28">
        <v>-5.218</v>
      </c>
      <c r="Y28">
        <v>-2.0830000000000002</v>
      </c>
      <c r="Z28">
        <v>41001</v>
      </c>
      <c r="AA28">
        <v>120000</v>
      </c>
      <c r="AC28">
        <v>26</v>
      </c>
      <c r="AD28" t="s">
        <v>1368</v>
      </c>
      <c r="AE28">
        <v>9.2080000000000002</v>
      </c>
      <c r="AF28">
        <v>6.01</v>
      </c>
      <c r="AG28">
        <v>0.15640000000000001</v>
      </c>
      <c r="AH28">
        <v>4</v>
      </c>
      <c r="AI28">
        <v>6</v>
      </c>
      <c r="AJ28">
        <v>26</v>
      </c>
      <c r="AK28">
        <v>41001</v>
      </c>
      <c r="AL28">
        <v>120000</v>
      </c>
      <c r="AY28">
        <v>27</v>
      </c>
      <c r="AZ28" t="s">
        <v>1542</v>
      </c>
      <c r="BA28">
        <v>1.6659999999999999</v>
      </c>
      <c r="BB28">
        <v>1.1000000000000001</v>
      </c>
      <c r="BC28">
        <v>2.2849999999999999E-2</v>
      </c>
      <c r="BD28">
        <v>-0.47349999999999998</v>
      </c>
      <c r="BE28">
        <v>1.645</v>
      </c>
      <c r="BF28">
        <v>3.8889999999999998</v>
      </c>
      <c r="BG28">
        <v>50001</v>
      </c>
      <c r="BH28">
        <v>400000</v>
      </c>
      <c r="BU28">
        <v>26</v>
      </c>
      <c r="BV28" t="s">
        <v>1368</v>
      </c>
      <c r="BW28">
        <v>8.5050000000000008</v>
      </c>
      <c r="BX28">
        <v>5.6029999999999998</v>
      </c>
      <c r="BY28">
        <v>8.541E-2</v>
      </c>
      <c r="BZ28">
        <v>4</v>
      </c>
      <c r="CA28">
        <v>6</v>
      </c>
      <c r="CB28">
        <v>26</v>
      </c>
      <c r="CC28">
        <v>50001</v>
      </c>
      <c r="CD28">
        <v>400000</v>
      </c>
    </row>
    <row r="29" spans="1:93" x14ac:dyDescent="0.25">
      <c r="A29" s="28">
        <v>27</v>
      </c>
      <c r="B29" s="28">
        <v>14</v>
      </c>
      <c r="C29" s="28" t="s">
        <v>140</v>
      </c>
      <c r="D29" s="28">
        <v>14</v>
      </c>
      <c r="E29" s="28">
        <v>13</v>
      </c>
      <c r="F29" s="28" t="s">
        <v>159</v>
      </c>
      <c r="I29" t="s">
        <v>423</v>
      </c>
      <c r="J29">
        <v>1.8380000000000001</v>
      </c>
      <c r="K29">
        <v>1.024</v>
      </c>
      <c r="L29">
        <v>3.2550000000000003E-2</v>
      </c>
      <c r="M29">
        <v>-0.1348</v>
      </c>
      <c r="N29">
        <v>1.8360000000000001</v>
      </c>
      <c r="O29">
        <v>3.843</v>
      </c>
      <c r="P29">
        <v>41001</v>
      </c>
      <c r="Q29">
        <v>120000</v>
      </c>
      <c r="S29" t="s">
        <v>192</v>
      </c>
      <c r="T29">
        <v>-4.2169999999999996</v>
      </c>
      <c r="U29">
        <v>2.0249999999999999</v>
      </c>
      <c r="V29">
        <v>5.9029999999999999E-2</v>
      </c>
      <c r="W29">
        <v>-8.2219999999999995</v>
      </c>
      <c r="X29">
        <v>-4.1870000000000003</v>
      </c>
      <c r="Y29">
        <v>-0.2676</v>
      </c>
      <c r="Z29">
        <v>41001</v>
      </c>
      <c r="AA29">
        <v>120000</v>
      </c>
      <c r="AC29">
        <v>27</v>
      </c>
      <c r="AD29" t="s">
        <v>1369</v>
      </c>
      <c r="AE29">
        <v>14.23</v>
      </c>
      <c r="AF29">
        <v>6.5739999999999998</v>
      </c>
      <c r="AG29">
        <v>0.1051</v>
      </c>
      <c r="AH29">
        <v>5</v>
      </c>
      <c r="AI29">
        <v>14</v>
      </c>
      <c r="AJ29">
        <v>27</v>
      </c>
      <c r="AK29">
        <v>41001</v>
      </c>
      <c r="AL29">
        <v>120000</v>
      </c>
      <c r="AY29">
        <v>28</v>
      </c>
      <c r="AZ29" t="s">
        <v>1543</v>
      </c>
      <c r="BA29">
        <v>1.6659999999999999</v>
      </c>
      <c r="BB29">
        <v>1.0129999999999999</v>
      </c>
      <c r="BC29">
        <v>2.1260000000000001E-2</v>
      </c>
      <c r="BD29">
        <v>-0.29870000000000002</v>
      </c>
      <c r="BE29">
        <v>1.6479999999999999</v>
      </c>
      <c r="BF29">
        <v>3.706</v>
      </c>
      <c r="BG29">
        <v>50001</v>
      </c>
      <c r="BH29">
        <v>400000</v>
      </c>
      <c r="BU29">
        <v>27</v>
      </c>
      <c r="BV29" t="s">
        <v>1369</v>
      </c>
      <c r="BW29">
        <v>14.6</v>
      </c>
      <c r="BX29">
        <v>6.7759999999999998</v>
      </c>
      <c r="BY29">
        <v>6.1260000000000002E-2</v>
      </c>
      <c r="BZ29">
        <v>5</v>
      </c>
      <c r="CA29">
        <v>14</v>
      </c>
      <c r="CB29">
        <v>27</v>
      </c>
      <c r="CC29">
        <v>50001</v>
      </c>
      <c r="CD29">
        <v>400000</v>
      </c>
    </row>
    <row r="30" spans="1:93" x14ac:dyDescent="0.25">
      <c r="A30" s="28">
        <v>28</v>
      </c>
      <c r="B30" s="28">
        <v>15</v>
      </c>
      <c r="C30" s="28" t="s">
        <v>141</v>
      </c>
      <c r="D30" s="28">
        <v>14</v>
      </c>
      <c r="E30" s="28">
        <v>13</v>
      </c>
      <c r="F30" s="28" t="s">
        <v>159</v>
      </c>
      <c r="I30" t="s">
        <v>424</v>
      </c>
      <c r="J30">
        <v>9.6430000000000007</v>
      </c>
      <c r="K30">
        <v>1.978</v>
      </c>
      <c r="L30">
        <v>6.5320000000000003E-2</v>
      </c>
      <c r="M30">
        <v>5.9329999999999998</v>
      </c>
      <c r="N30">
        <v>9.58</v>
      </c>
      <c r="O30">
        <v>13.61</v>
      </c>
      <c r="P30">
        <v>41001</v>
      </c>
      <c r="Q30">
        <v>120000</v>
      </c>
      <c r="S30" t="s">
        <v>193</v>
      </c>
      <c r="T30">
        <v>-4.8540000000000001</v>
      </c>
      <c r="U30">
        <v>1.7230000000000001</v>
      </c>
      <c r="V30">
        <v>5.6660000000000002E-2</v>
      </c>
      <c r="W30">
        <v>-8.3309999999999995</v>
      </c>
      <c r="X30">
        <v>-4.8179999999999996</v>
      </c>
      <c r="Y30">
        <v>-1.593</v>
      </c>
      <c r="Z30">
        <v>41001</v>
      </c>
      <c r="AA30">
        <v>120000</v>
      </c>
      <c r="AY30">
        <v>29</v>
      </c>
      <c r="AZ30" t="s">
        <v>1544</v>
      </c>
      <c r="BA30">
        <v>9.6259999999999994</v>
      </c>
      <c r="BB30">
        <v>2.0369999999999999</v>
      </c>
      <c r="BC30">
        <v>4.3279999999999999E-2</v>
      </c>
      <c r="BD30">
        <v>5.5640000000000001</v>
      </c>
      <c r="BE30">
        <v>9.6259999999999994</v>
      </c>
      <c r="BF30">
        <v>13.62</v>
      </c>
      <c r="BG30">
        <v>50001</v>
      </c>
      <c r="BH30">
        <v>400000</v>
      </c>
    </row>
    <row r="31" spans="1:93" x14ac:dyDescent="0.25">
      <c r="A31" s="28">
        <v>29</v>
      </c>
      <c r="B31" s="28">
        <v>16</v>
      </c>
      <c r="C31" s="28" t="s">
        <v>142</v>
      </c>
      <c r="D31" s="28">
        <v>15</v>
      </c>
      <c r="E31" s="28">
        <v>14</v>
      </c>
      <c r="F31" s="28" t="s">
        <v>160</v>
      </c>
      <c r="I31" t="s">
        <v>425</v>
      </c>
      <c r="J31">
        <v>2.524</v>
      </c>
      <c r="K31">
        <v>0.92159999999999997</v>
      </c>
      <c r="L31">
        <v>2.6749999999999999E-2</v>
      </c>
      <c r="M31">
        <v>0.71860000000000002</v>
      </c>
      <c r="N31">
        <v>2.516</v>
      </c>
      <c r="O31">
        <v>4.3520000000000003</v>
      </c>
      <c r="P31">
        <v>41001</v>
      </c>
      <c r="Q31">
        <v>120000</v>
      </c>
      <c r="S31" t="s">
        <v>194</v>
      </c>
      <c r="T31">
        <v>-3.9380000000000002</v>
      </c>
      <c r="U31">
        <v>1.849</v>
      </c>
      <c r="V31">
        <v>4.7899999999999998E-2</v>
      </c>
      <c r="W31">
        <v>-7.62</v>
      </c>
      <c r="X31">
        <v>-3.91</v>
      </c>
      <c r="Y31">
        <v>-0.32390000000000002</v>
      </c>
      <c r="Z31">
        <v>41001</v>
      </c>
      <c r="AA31">
        <v>120000</v>
      </c>
      <c r="AY31">
        <v>30</v>
      </c>
      <c r="AZ31" t="s">
        <v>1545</v>
      </c>
      <c r="BA31">
        <v>1.9339999999999999</v>
      </c>
      <c r="BB31">
        <v>0.99039999999999995</v>
      </c>
      <c r="BC31">
        <v>2.026E-2</v>
      </c>
      <c r="BD31">
        <v>3.052E-3</v>
      </c>
      <c r="BE31">
        <v>1.925</v>
      </c>
      <c r="BF31">
        <v>3.911</v>
      </c>
      <c r="BG31">
        <v>50001</v>
      </c>
      <c r="BH31">
        <v>400000</v>
      </c>
    </row>
    <row r="32" spans="1:93" x14ac:dyDescent="0.25">
      <c r="A32" s="28">
        <v>30</v>
      </c>
      <c r="B32" s="28">
        <v>17</v>
      </c>
      <c r="C32" s="28" t="s">
        <v>143</v>
      </c>
      <c r="D32" s="28">
        <v>16</v>
      </c>
      <c r="E32" s="28">
        <f>D33-1</f>
        <v>15</v>
      </c>
      <c r="F32" s="28" t="s">
        <v>161</v>
      </c>
      <c r="I32" t="s">
        <v>426</v>
      </c>
      <c r="J32">
        <v>2.4550000000000001</v>
      </c>
      <c r="K32">
        <v>0.96819999999999995</v>
      </c>
      <c r="L32">
        <v>2.743E-2</v>
      </c>
      <c r="M32">
        <v>0.5675</v>
      </c>
      <c r="N32">
        <v>2.4449999999999998</v>
      </c>
      <c r="O32">
        <v>4.3849999999999998</v>
      </c>
      <c r="P32">
        <v>41001</v>
      </c>
      <c r="Q32">
        <v>120000</v>
      </c>
      <c r="S32" t="s">
        <v>195</v>
      </c>
      <c r="T32">
        <v>-4.3479999999999999</v>
      </c>
      <c r="U32">
        <v>1.7490000000000001</v>
      </c>
      <c r="V32">
        <v>4.648E-2</v>
      </c>
      <c r="W32">
        <v>-7.8529999999999998</v>
      </c>
      <c r="X32">
        <v>-4.3159999999999998</v>
      </c>
      <c r="Y32">
        <v>-0.98080000000000001</v>
      </c>
      <c r="Z32">
        <v>41001</v>
      </c>
      <c r="AA32">
        <v>120000</v>
      </c>
      <c r="AY32">
        <v>31</v>
      </c>
      <c r="AZ32" t="s">
        <v>1546</v>
      </c>
      <c r="BA32">
        <v>1.843</v>
      </c>
      <c r="BB32">
        <v>1.042</v>
      </c>
      <c r="BC32">
        <v>2.078E-2</v>
      </c>
      <c r="BD32">
        <v>-0.19739999999999999</v>
      </c>
      <c r="BE32">
        <v>1.8360000000000001</v>
      </c>
      <c r="BF32">
        <v>3.9169999999999998</v>
      </c>
      <c r="BG32">
        <v>50001</v>
      </c>
      <c r="BH32">
        <v>400000</v>
      </c>
    </row>
    <row r="33" spans="1:60" x14ac:dyDescent="0.25">
      <c r="A33" s="28">
        <v>31</v>
      </c>
      <c r="B33" s="28"/>
      <c r="C33" s="28" t="s">
        <v>144</v>
      </c>
      <c r="D33" s="28">
        <v>16</v>
      </c>
      <c r="E33" s="28">
        <v>15</v>
      </c>
      <c r="F33" s="28" t="s">
        <v>161</v>
      </c>
      <c r="I33" t="s">
        <v>427</v>
      </c>
      <c r="J33">
        <v>2.1360000000000001</v>
      </c>
      <c r="K33">
        <v>0.70620000000000005</v>
      </c>
      <c r="L33">
        <v>2.147E-2</v>
      </c>
      <c r="M33">
        <v>0.77429999999999999</v>
      </c>
      <c r="N33">
        <v>2.1349999999999998</v>
      </c>
      <c r="O33">
        <v>3.5169999999999999</v>
      </c>
      <c r="P33">
        <v>41001</v>
      </c>
      <c r="Q33">
        <v>120000</v>
      </c>
      <c r="S33" t="s">
        <v>196</v>
      </c>
      <c r="T33">
        <v>-5.1909999999999998</v>
      </c>
      <c r="U33">
        <v>1.57</v>
      </c>
      <c r="V33">
        <v>4.4900000000000002E-2</v>
      </c>
      <c r="W33">
        <v>-8.3450000000000006</v>
      </c>
      <c r="X33">
        <v>-5.157</v>
      </c>
      <c r="Y33">
        <v>-2.177</v>
      </c>
      <c r="Z33">
        <v>41001</v>
      </c>
      <c r="AA33">
        <v>120000</v>
      </c>
      <c r="AY33">
        <v>32</v>
      </c>
      <c r="AZ33" t="s">
        <v>1547</v>
      </c>
      <c r="BA33">
        <v>1.84</v>
      </c>
      <c r="BB33">
        <v>0.74180000000000001</v>
      </c>
      <c r="BC33">
        <v>1.558E-2</v>
      </c>
      <c r="BD33">
        <v>0.39779999999999999</v>
      </c>
      <c r="BE33">
        <v>1.833</v>
      </c>
      <c r="BF33">
        <v>3.32</v>
      </c>
      <c r="BG33">
        <v>50001</v>
      </c>
      <c r="BH33">
        <v>400000</v>
      </c>
    </row>
    <row r="34" spans="1:60" x14ac:dyDescent="0.25">
      <c r="A34" s="28">
        <v>32</v>
      </c>
      <c r="B34" s="28">
        <v>18</v>
      </c>
      <c r="C34" s="28" t="s">
        <v>53</v>
      </c>
      <c r="D34" s="28">
        <v>17</v>
      </c>
      <c r="E34" s="28">
        <f>D35-1</f>
        <v>16</v>
      </c>
      <c r="F34" s="28" t="s">
        <v>123</v>
      </c>
      <c r="I34" t="s">
        <v>428</v>
      </c>
      <c r="J34">
        <v>2.0990000000000002</v>
      </c>
      <c r="K34">
        <v>0.76919999999999999</v>
      </c>
      <c r="L34">
        <v>2.3019999999999999E-2</v>
      </c>
      <c r="M34">
        <v>0.60840000000000005</v>
      </c>
      <c r="N34">
        <v>2.0979999999999999</v>
      </c>
      <c r="O34">
        <v>3.5979999999999999</v>
      </c>
      <c r="P34">
        <v>41001</v>
      </c>
      <c r="Q34">
        <v>120000</v>
      </c>
      <c r="S34" t="s">
        <v>197</v>
      </c>
      <c r="T34">
        <v>-3.5760000000000001</v>
      </c>
      <c r="U34">
        <v>2.194</v>
      </c>
      <c r="V34">
        <v>6.5449999999999994E-2</v>
      </c>
      <c r="W34">
        <v>-7.9130000000000003</v>
      </c>
      <c r="X34">
        <v>-3.5419999999999998</v>
      </c>
      <c r="Y34">
        <v>0.66749999999999998</v>
      </c>
      <c r="Z34">
        <v>41001</v>
      </c>
      <c r="AA34">
        <v>120000</v>
      </c>
      <c r="AY34">
        <v>33</v>
      </c>
      <c r="AZ34" t="s">
        <v>1548</v>
      </c>
      <c r="BA34">
        <v>1.796</v>
      </c>
      <c r="BB34">
        <v>0.80700000000000005</v>
      </c>
      <c r="BC34">
        <v>1.6619999999999999E-2</v>
      </c>
      <c r="BD34">
        <v>0.2177</v>
      </c>
      <c r="BE34">
        <v>1.7929999999999999</v>
      </c>
      <c r="BF34">
        <v>3.403</v>
      </c>
      <c r="BG34">
        <v>50001</v>
      </c>
      <c r="BH34">
        <v>400000</v>
      </c>
    </row>
    <row r="35" spans="1:60" x14ac:dyDescent="0.25">
      <c r="A35" s="28">
        <v>33</v>
      </c>
      <c r="B35" s="28"/>
      <c r="C35" s="28" t="s">
        <v>145</v>
      </c>
      <c r="D35" s="28">
        <v>17</v>
      </c>
      <c r="E35" s="28">
        <f>D36-1</f>
        <v>16</v>
      </c>
      <c r="F35" s="28" t="s">
        <v>123</v>
      </c>
      <c r="I35" t="s">
        <v>429</v>
      </c>
      <c r="J35">
        <v>2.2909999999999999</v>
      </c>
      <c r="K35">
        <v>0.77129999999999999</v>
      </c>
      <c r="L35">
        <v>2.299E-2</v>
      </c>
      <c r="M35">
        <v>0.80430000000000001</v>
      </c>
      <c r="N35">
        <v>2.286</v>
      </c>
      <c r="O35">
        <v>3.8180000000000001</v>
      </c>
      <c r="P35">
        <v>41001</v>
      </c>
      <c r="Q35">
        <v>120000</v>
      </c>
      <c r="S35" t="s">
        <v>198</v>
      </c>
      <c r="T35">
        <v>-4.2450000000000001</v>
      </c>
      <c r="U35">
        <v>1.7270000000000001</v>
      </c>
      <c r="V35">
        <v>5.0439999999999999E-2</v>
      </c>
      <c r="W35">
        <v>-7.65</v>
      </c>
      <c r="X35">
        <v>-4.2249999999999996</v>
      </c>
      <c r="Y35">
        <v>-0.89459999999999995</v>
      </c>
      <c r="Z35">
        <v>41001</v>
      </c>
      <c r="AA35">
        <v>120000</v>
      </c>
      <c r="AY35">
        <v>34</v>
      </c>
      <c r="AZ35" t="s">
        <v>1549</v>
      </c>
      <c r="BA35">
        <v>1.9890000000000001</v>
      </c>
      <c r="BB35">
        <v>0.81100000000000005</v>
      </c>
      <c r="BC35">
        <v>1.6639999999999999E-2</v>
      </c>
      <c r="BD35">
        <v>0.42559999999999998</v>
      </c>
      <c r="BE35">
        <v>1.976</v>
      </c>
      <c r="BF35">
        <v>3.6269999999999998</v>
      </c>
      <c r="BG35">
        <v>50001</v>
      </c>
      <c r="BH35">
        <v>400000</v>
      </c>
    </row>
    <row r="36" spans="1:60" x14ac:dyDescent="0.25">
      <c r="A36" s="28">
        <v>34</v>
      </c>
      <c r="B36" s="28"/>
      <c r="C36" s="28" t="s">
        <v>146</v>
      </c>
      <c r="D36" s="28">
        <v>17</v>
      </c>
      <c r="E36" s="28">
        <f>D37-1</f>
        <v>16</v>
      </c>
      <c r="F36" s="28" t="s">
        <v>123</v>
      </c>
      <c r="I36" t="s">
        <v>430</v>
      </c>
      <c r="J36">
        <v>2.2050000000000001</v>
      </c>
      <c r="K36">
        <v>0.69569999999999999</v>
      </c>
      <c r="L36">
        <v>2.0969999999999999E-2</v>
      </c>
      <c r="M36">
        <v>0.86060000000000003</v>
      </c>
      <c r="N36">
        <v>2.2050000000000001</v>
      </c>
      <c r="O36">
        <v>3.5760000000000001</v>
      </c>
      <c r="P36">
        <v>41001</v>
      </c>
      <c r="Q36">
        <v>120000</v>
      </c>
      <c r="S36" t="s">
        <v>199</v>
      </c>
      <c r="T36">
        <v>3.5640000000000001</v>
      </c>
      <c r="U36">
        <v>1.0580000000000001</v>
      </c>
      <c r="V36">
        <v>1.559E-2</v>
      </c>
      <c r="W36">
        <v>1.4730000000000001</v>
      </c>
      <c r="X36">
        <v>3.5670000000000002</v>
      </c>
      <c r="Y36">
        <v>5.6280000000000001</v>
      </c>
      <c r="Z36">
        <v>41001</v>
      </c>
      <c r="AA36">
        <v>120000</v>
      </c>
      <c r="AY36">
        <v>35</v>
      </c>
      <c r="AZ36" t="s">
        <v>1550</v>
      </c>
      <c r="BA36">
        <v>1.857</v>
      </c>
      <c r="BB36">
        <v>0.74160000000000004</v>
      </c>
      <c r="BC36">
        <v>1.5469999999999999E-2</v>
      </c>
      <c r="BD36">
        <v>0.41339999999999999</v>
      </c>
      <c r="BE36">
        <v>1.85</v>
      </c>
      <c r="BF36">
        <v>3.339</v>
      </c>
      <c r="BG36">
        <v>50001</v>
      </c>
      <c r="BH36">
        <v>400000</v>
      </c>
    </row>
    <row r="37" spans="1:60" x14ac:dyDescent="0.25">
      <c r="A37" s="28">
        <v>35</v>
      </c>
      <c r="B37" s="28">
        <v>19</v>
      </c>
      <c r="C37" s="28" t="s">
        <v>54</v>
      </c>
      <c r="D37" s="28">
        <v>17</v>
      </c>
      <c r="E37" s="28">
        <f>D38-1</f>
        <v>16</v>
      </c>
      <c r="F37" s="28" t="s">
        <v>123</v>
      </c>
      <c r="I37" t="s">
        <v>431</v>
      </c>
      <c r="J37">
        <v>2.3180000000000001</v>
      </c>
      <c r="K37">
        <v>0.78069999999999995</v>
      </c>
      <c r="L37">
        <v>2.2190000000000001E-2</v>
      </c>
      <c r="M37">
        <v>0.8276</v>
      </c>
      <c r="N37">
        <v>2.3090000000000002</v>
      </c>
      <c r="O37">
        <v>3.8759999999999999</v>
      </c>
      <c r="P37">
        <v>41001</v>
      </c>
      <c r="Q37">
        <v>120000</v>
      </c>
      <c r="S37" t="s">
        <v>200</v>
      </c>
      <c r="T37">
        <v>-3.589</v>
      </c>
      <c r="U37">
        <v>1.6419999999999999</v>
      </c>
      <c r="V37">
        <v>4.7070000000000001E-2</v>
      </c>
      <c r="W37">
        <v>-6.8620000000000001</v>
      </c>
      <c r="X37">
        <v>-3.5590000000000002</v>
      </c>
      <c r="Y37">
        <v>-0.45750000000000002</v>
      </c>
      <c r="Z37">
        <v>41001</v>
      </c>
      <c r="AA37">
        <v>120000</v>
      </c>
      <c r="AY37">
        <v>36</v>
      </c>
      <c r="AZ37" t="s">
        <v>1551</v>
      </c>
      <c r="BA37">
        <v>1.984</v>
      </c>
      <c r="BB37">
        <v>0.8216</v>
      </c>
      <c r="BC37">
        <v>1.6219999999999998E-2</v>
      </c>
      <c r="BD37">
        <v>0.40310000000000001</v>
      </c>
      <c r="BE37">
        <v>1.9730000000000001</v>
      </c>
      <c r="BF37">
        <v>3.64</v>
      </c>
      <c r="BG37">
        <v>50001</v>
      </c>
      <c r="BH37">
        <v>400000</v>
      </c>
    </row>
    <row r="38" spans="1:60" x14ac:dyDescent="0.25">
      <c r="A38" s="28">
        <v>36</v>
      </c>
      <c r="B38" s="28">
        <v>20</v>
      </c>
      <c r="C38" s="28" t="s">
        <v>147</v>
      </c>
      <c r="D38" s="28">
        <v>17</v>
      </c>
      <c r="E38" s="28">
        <v>16</v>
      </c>
      <c r="F38" s="28" t="s">
        <v>123</v>
      </c>
      <c r="I38" t="s">
        <v>432</v>
      </c>
      <c r="J38">
        <v>8.2390000000000008</v>
      </c>
      <c r="K38">
        <v>1.1830000000000001</v>
      </c>
      <c r="L38">
        <v>3.875E-2</v>
      </c>
      <c r="M38">
        <v>5.9340000000000002</v>
      </c>
      <c r="N38">
        <v>8.24</v>
      </c>
      <c r="O38">
        <v>10.55</v>
      </c>
      <c r="P38">
        <v>41001</v>
      </c>
      <c r="Q38">
        <v>120000</v>
      </c>
      <c r="S38" t="s">
        <v>201</v>
      </c>
      <c r="T38">
        <v>-3.8679999999999999</v>
      </c>
      <c r="U38">
        <v>1.57</v>
      </c>
      <c r="V38">
        <v>4.7440000000000003E-2</v>
      </c>
      <c r="W38">
        <v>-7.0140000000000002</v>
      </c>
      <c r="X38">
        <v>-3.8330000000000002</v>
      </c>
      <c r="Y38">
        <v>-0.88690000000000002</v>
      </c>
      <c r="Z38">
        <v>41001</v>
      </c>
      <c r="AA38">
        <v>120000</v>
      </c>
      <c r="AY38">
        <v>37</v>
      </c>
      <c r="AZ38" t="s">
        <v>1552</v>
      </c>
      <c r="BA38">
        <v>8.048</v>
      </c>
      <c r="BB38">
        <v>1.1879999999999999</v>
      </c>
      <c r="BC38">
        <v>2.546E-2</v>
      </c>
      <c r="BD38">
        <v>5.7350000000000003</v>
      </c>
      <c r="BE38">
        <v>8.0440000000000005</v>
      </c>
      <c r="BF38">
        <v>10.41</v>
      </c>
      <c r="BG38">
        <v>50001</v>
      </c>
      <c r="BH38">
        <v>400000</v>
      </c>
    </row>
    <row r="39" spans="1:60" x14ac:dyDescent="0.25">
      <c r="A39" s="28">
        <v>37</v>
      </c>
      <c r="B39" s="28">
        <v>21</v>
      </c>
      <c r="C39" s="28" t="s">
        <v>148</v>
      </c>
      <c r="D39" s="28">
        <v>18</v>
      </c>
      <c r="E39" s="28">
        <v>17</v>
      </c>
      <c r="F39" s="28" t="s">
        <v>162</v>
      </c>
      <c r="I39" t="s">
        <v>433</v>
      </c>
      <c r="J39">
        <v>8.2129999999999992</v>
      </c>
      <c r="K39">
        <v>1.2390000000000001</v>
      </c>
      <c r="L39">
        <v>3.9320000000000001E-2</v>
      </c>
      <c r="M39">
        <v>5.7939999999999996</v>
      </c>
      <c r="N39">
        <v>8.2189999999999994</v>
      </c>
      <c r="O39">
        <v>10.64</v>
      </c>
      <c r="P39">
        <v>41001</v>
      </c>
      <c r="Q39">
        <v>120000</v>
      </c>
      <c r="S39" t="s">
        <v>202</v>
      </c>
      <c r="T39">
        <v>2.149</v>
      </c>
      <c r="U39">
        <v>1.212</v>
      </c>
      <c r="V39">
        <v>2.741E-2</v>
      </c>
      <c r="W39">
        <v>-0.24160000000000001</v>
      </c>
      <c r="X39">
        <v>2.1579999999999999</v>
      </c>
      <c r="Y39">
        <v>4.4989999999999997</v>
      </c>
      <c r="Z39">
        <v>41001</v>
      </c>
      <c r="AA39">
        <v>120000</v>
      </c>
      <c r="AY39">
        <v>38</v>
      </c>
      <c r="AZ39" t="s">
        <v>1553</v>
      </c>
      <c r="BA39">
        <v>8.0180000000000007</v>
      </c>
      <c r="BB39">
        <v>1.2470000000000001</v>
      </c>
      <c r="BC39">
        <v>2.5829999999999999E-2</v>
      </c>
      <c r="BD39">
        <v>5.59</v>
      </c>
      <c r="BE39">
        <v>8.016</v>
      </c>
      <c r="BF39">
        <v>10.49</v>
      </c>
      <c r="BG39">
        <v>50001</v>
      </c>
      <c r="BH39">
        <v>400000</v>
      </c>
    </row>
    <row r="40" spans="1:60" x14ac:dyDescent="0.25">
      <c r="A40" s="28">
        <v>38</v>
      </c>
      <c r="B40" s="28">
        <v>22</v>
      </c>
      <c r="C40" s="28" t="s">
        <v>149</v>
      </c>
      <c r="D40" s="28">
        <v>18</v>
      </c>
      <c r="E40" s="28">
        <v>17</v>
      </c>
      <c r="F40" s="28" t="s">
        <v>162</v>
      </c>
      <c r="I40" t="s">
        <v>434</v>
      </c>
      <c r="J40">
        <v>1.546</v>
      </c>
      <c r="K40">
        <v>0.76329999999999998</v>
      </c>
      <c r="L40">
        <v>1.6539999999999999E-2</v>
      </c>
      <c r="M40">
        <v>6.2460000000000002E-2</v>
      </c>
      <c r="N40">
        <v>1.5409999999999999</v>
      </c>
      <c r="O40">
        <v>3.0649999999999999</v>
      </c>
      <c r="P40">
        <v>41001</v>
      </c>
      <c r="Q40">
        <v>120000</v>
      </c>
      <c r="S40" t="s">
        <v>203</v>
      </c>
      <c r="T40">
        <v>-4.4969999999999999</v>
      </c>
      <c r="U40">
        <v>1.665</v>
      </c>
      <c r="V40">
        <v>4.9349999999999998E-2</v>
      </c>
      <c r="W40">
        <v>-7.8319999999999999</v>
      </c>
      <c r="X40">
        <v>-4.45</v>
      </c>
      <c r="Y40">
        <v>-1.304</v>
      </c>
      <c r="Z40">
        <v>41001</v>
      </c>
      <c r="AA40">
        <v>120000</v>
      </c>
      <c r="AY40">
        <v>39</v>
      </c>
      <c r="AZ40" t="s">
        <v>1554</v>
      </c>
      <c r="BA40">
        <v>1.2270000000000001</v>
      </c>
      <c r="BB40">
        <v>0.7833</v>
      </c>
      <c r="BC40">
        <v>1.191E-2</v>
      </c>
      <c r="BD40">
        <v>-0.30709999999999998</v>
      </c>
      <c r="BE40">
        <v>1.226</v>
      </c>
      <c r="BF40">
        <v>2.7759999999999998</v>
      </c>
      <c r="BG40">
        <v>50001</v>
      </c>
      <c r="BH40">
        <v>400000</v>
      </c>
    </row>
    <row r="41" spans="1:60" x14ac:dyDescent="0.25">
      <c r="A41" s="28">
        <v>39</v>
      </c>
      <c r="B41" s="28">
        <v>23</v>
      </c>
      <c r="C41" s="28" t="s">
        <v>122</v>
      </c>
      <c r="D41" s="28">
        <v>19</v>
      </c>
      <c r="E41" s="28">
        <f>D42-1</f>
        <v>18</v>
      </c>
      <c r="F41" s="28" t="s">
        <v>55</v>
      </c>
      <c r="I41" t="s">
        <v>435</v>
      </c>
      <c r="J41">
        <v>1.5880000000000001</v>
      </c>
      <c r="K41">
        <v>0.81720000000000004</v>
      </c>
      <c r="L41">
        <v>1.89E-2</v>
      </c>
      <c r="M41">
        <v>2.3289999999999999E-3</v>
      </c>
      <c r="N41">
        <v>1.579</v>
      </c>
      <c r="O41">
        <v>3.2160000000000002</v>
      </c>
      <c r="P41">
        <v>41001</v>
      </c>
      <c r="Q41">
        <v>120000</v>
      </c>
      <c r="S41" t="s">
        <v>204</v>
      </c>
      <c r="T41">
        <v>-3.0339999999999998</v>
      </c>
      <c r="U41">
        <v>2.2029999999999998</v>
      </c>
      <c r="V41">
        <v>6.5250000000000002E-2</v>
      </c>
      <c r="W41">
        <v>-7.3689999999999998</v>
      </c>
      <c r="X41">
        <v>-3.012</v>
      </c>
      <c r="Y41">
        <v>1.2969999999999999</v>
      </c>
      <c r="Z41">
        <v>41001</v>
      </c>
      <c r="AA41">
        <v>120000</v>
      </c>
      <c r="AY41">
        <v>40</v>
      </c>
      <c r="AZ41" t="s">
        <v>1555</v>
      </c>
      <c r="BA41">
        <v>1.2529999999999999</v>
      </c>
      <c r="BB41">
        <v>0.84370000000000001</v>
      </c>
      <c r="BC41">
        <v>1.3559999999999999E-2</v>
      </c>
      <c r="BD41">
        <v>-0.40010000000000001</v>
      </c>
      <c r="BE41">
        <v>1.252</v>
      </c>
      <c r="BF41">
        <v>2.919</v>
      </c>
      <c r="BG41">
        <v>50001</v>
      </c>
      <c r="BH41">
        <v>400000</v>
      </c>
    </row>
    <row r="42" spans="1:60" x14ac:dyDescent="0.25">
      <c r="A42" s="28">
        <v>40</v>
      </c>
      <c r="B42" s="28">
        <v>24</v>
      </c>
      <c r="C42" s="28" t="s">
        <v>121</v>
      </c>
      <c r="D42" s="28">
        <v>19</v>
      </c>
      <c r="E42" s="28">
        <f>D43-1</f>
        <v>18</v>
      </c>
      <c r="F42" s="28" t="s">
        <v>55</v>
      </c>
      <c r="I42" t="s">
        <v>436</v>
      </c>
      <c r="J42">
        <v>1.61</v>
      </c>
      <c r="K42">
        <v>0.81720000000000004</v>
      </c>
      <c r="L42">
        <v>1.9560000000000001E-2</v>
      </c>
      <c r="M42">
        <v>3.2980000000000002E-2</v>
      </c>
      <c r="N42">
        <v>1.6</v>
      </c>
      <c r="O42">
        <v>3.242</v>
      </c>
      <c r="P42">
        <v>41001</v>
      </c>
      <c r="Q42">
        <v>120000</v>
      </c>
      <c r="S42" t="s">
        <v>205</v>
      </c>
      <c r="T42">
        <v>-4.282</v>
      </c>
      <c r="U42">
        <v>1.954</v>
      </c>
      <c r="V42">
        <v>5.6340000000000001E-2</v>
      </c>
      <c r="W42">
        <v>-8.2309999999999999</v>
      </c>
      <c r="X42">
        <v>-4.2460000000000004</v>
      </c>
      <c r="Y42">
        <v>-0.54790000000000005</v>
      </c>
      <c r="Z42">
        <v>41001</v>
      </c>
      <c r="AA42">
        <v>120000</v>
      </c>
      <c r="AY42">
        <v>41</v>
      </c>
      <c r="AZ42" t="s">
        <v>1556</v>
      </c>
      <c r="BA42">
        <v>1.2669999999999999</v>
      </c>
      <c r="BB42">
        <v>0.84230000000000005</v>
      </c>
      <c r="BC42">
        <v>1.409E-2</v>
      </c>
      <c r="BD42">
        <v>-0.3846</v>
      </c>
      <c r="BE42">
        <v>1.2629999999999999</v>
      </c>
      <c r="BF42">
        <v>2.9340000000000002</v>
      </c>
      <c r="BG42">
        <v>50001</v>
      </c>
      <c r="BH42">
        <v>400000</v>
      </c>
    </row>
    <row r="43" spans="1:60" x14ac:dyDescent="0.25">
      <c r="A43" s="28">
        <v>41</v>
      </c>
      <c r="B43" s="28">
        <v>25</v>
      </c>
      <c r="C43" s="28" t="s">
        <v>150</v>
      </c>
      <c r="D43" s="28">
        <v>19</v>
      </c>
      <c r="E43" s="28">
        <v>18</v>
      </c>
      <c r="F43" s="28" t="s">
        <v>55</v>
      </c>
      <c r="I43" t="s">
        <v>437</v>
      </c>
      <c r="J43">
        <v>3.0430000000000001</v>
      </c>
      <c r="K43">
        <v>1.6879999999999999</v>
      </c>
      <c r="L43">
        <v>5.407E-2</v>
      </c>
      <c r="M43">
        <v>-0.24660000000000001</v>
      </c>
      <c r="N43">
        <v>3.03</v>
      </c>
      <c r="O43">
        <v>6.3769999999999998</v>
      </c>
      <c r="P43">
        <v>41001</v>
      </c>
      <c r="Q43">
        <v>120000</v>
      </c>
      <c r="S43" t="s">
        <v>206</v>
      </c>
      <c r="T43">
        <v>-3.367</v>
      </c>
      <c r="U43">
        <v>2.1949999999999998</v>
      </c>
      <c r="V43">
        <v>6.6239999999999993E-2</v>
      </c>
      <c r="W43">
        <v>-7.7060000000000004</v>
      </c>
      <c r="X43">
        <v>-3.3410000000000002</v>
      </c>
      <c r="Y43">
        <v>0.8992</v>
      </c>
      <c r="Z43">
        <v>41001</v>
      </c>
      <c r="AA43">
        <v>120000</v>
      </c>
      <c r="AY43">
        <v>42</v>
      </c>
      <c r="AZ43" t="s">
        <v>1557</v>
      </c>
      <c r="BA43">
        <v>2.911</v>
      </c>
      <c r="BB43">
        <v>1.647</v>
      </c>
      <c r="BC43">
        <v>3.3610000000000001E-2</v>
      </c>
      <c r="BD43">
        <v>-0.2737</v>
      </c>
      <c r="BE43">
        <v>2.8879999999999999</v>
      </c>
      <c r="BF43">
        <v>6.21</v>
      </c>
      <c r="BG43">
        <v>50001</v>
      </c>
      <c r="BH43">
        <v>400000</v>
      </c>
    </row>
    <row r="44" spans="1:60" x14ac:dyDescent="0.25">
      <c r="A44" s="28">
        <v>42</v>
      </c>
      <c r="B44" s="28">
        <v>26</v>
      </c>
      <c r="C44" s="28" t="s">
        <v>151</v>
      </c>
      <c r="D44" s="28">
        <v>20</v>
      </c>
      <c r="E44" s="28">
        <v>19</v>
      </c>
      <c r="F44" s="28" t="s">
        <v>163</v>
      </c>
      <c r="I44" t="s">
        <v>438</v>
      </c>
      <c r="J44">
        <v>1.7969999999999999</v>
      </c>
      <c r="K44">
        <v>0.99839999999999995</v>
      </c>
      <c r="L44">
        <v>1.227E-2</v>
      </c>
      <c r="M44">
        <v>-0.1515</v>
      </c>
      <c r="N44">
        <v>1.7929999999999999</v>
      </c>
      <c r="O44">
        <v>3.7749999999999999</v>
      </c>
      <c r="P44">
        <v>41001</v>
      </c>
      <c r="Q44">
        <v>120000</v>
      </c>
      <c r="S44" t="s">
        <v>207</v>
      </c>
      <c r="T44">
        <v>-0.27010000000000001</v>
      </c>
      <c r="U44">
        <v>0.98070000000000002</v>
      </c>
      <c r="V44">
        <v>1.001E-2</v>
      </c>
      <c r="W44">
        <v>-2.2040000000000002</v>
      </c>
      <c r="X44">
        <v>-0.2702</v>
      </c>
      <c r="Y44">
        <v>1.6759999999999999</v>
      </c>
      <c r="Z44">
        <v>41001</v>
      </c>
      <c r="AA44">
        <v>120000</v>
      </c>
      <c r="AY44">
        <v>43</v>
      </c>
      <c r="AZ44" t="s">
        <v>1558</v>
      </c>
      <c r="BA44">
        <v>1.4370000000000001</v>
      </c>
      <c r="BB44">
        <v>1.008</v>
      </c>
      <c r="BC44">
        <v>9.2350000000000002E-3</v>
      </c>
      <c r="BD44">
        <v>-0.53520000000000001</v>
      </c>
      <c r="BE44">
        <v>1.4339999999999999</v>
      </c>
      <c r="BF44">
        <v>3.4260000000000002</v>
      </c>
      <c r="BG44">
        <v>50001</v>
      </c>
      <c r="BH44">
        <v>400000</v>
      </c>
    </row>
    <row r="45" spans="1:60" x14ac:dyDescent="0.25">
      <c r="A45" s="28">
        <v>43</v>
      </c>
      <c r="B45" s="28">
        <v>27</v>
      </c>
      <c r="C45" s="28" t="s">
        <v>152</v>
      </c>
      <c r="D45" s="28">
        <v>21</v>
      </c>
      <c r="E45" s="28">
        <v>20</v>
      </c>
      <c r="F45" s="28" t="s">
        <v>164</v>
      </c>
      <c r="I45" t="s">
        <v>439</v>
      </c>
      <c r="J45">
        <v>2.7109999999999999</v>
      </c>
      <c r="K45">
        <v>1.6859999999999999</v>
      </c>
      <c r="L45">
        <v>5.5079999999999997E-2</v>
      </c>
      <c r="M45">
        <v>-0.5615</v>
      </c>
      <c r="N45">
        <v>2.6930000000000001</v>
      </c>
      <c r="O45">
        <v>6.0359999999999996</v>
      </c>
      <c r="P45">
        <v>41001</v>
      </c>
      <c r="Q45">
        <v>120000</v>
      </c>
      <c r="S45" t="s">
        <v>208</v>
      </c>
      <c r="T45">
        <v>1.8149999999999999</v>
      </c>
      <c r="U45">
        <v>1.5960000000000001</v>
      </c>
      <c r="V45">
        <v>3.2489999999999998E-2</v>
      </c>
      <c r="W45">
        <v>-1.2629999999999999</v>
      </c>
      <c r="X45">
        <v>1.8009999999999999</v>
      </c>
      <c r="Y45">
        <v>4.9939999999999998</v>
      </c>
      <c r="Z45">
        <v>41001</v>
      </c>
      <c r="AA45">
        <v>120000</v>
      </c>
      <c r="AY45">
        <v>44</v>
      </c>
      <c r="AZ45" t="s">
        <v>1559</v>
      </c>
      <c r="BA45">
        <v>2.581</v>
      </c>
      <c r="BB45">
        <v>1.6519999999999999</v>
      </c>
      <c r="BC45">
        <v>3.4369999999999998E-2</v>
      </c>
      <c r="BD45">
        <v>-0.60840000000000005</v>
      </c>
      <c r="BE45">
        <v>2.5550000000000002</v>
      </c>
      <c r="BF45">
        <v>5.9020000000000001</v>
      </c>
      <c r="BG45">
        <v>50001</v>
      </c>
      <c r="BH45">
        <v>400000</v>
      </c>
    </row>
    <row r="46" spans="1:60" x14ac:dyDescent="0.25">
      <c r="A46" s="28">
        <v>44</v>
      </c>
      <c r="B46" s="28"/>
      <c r="C46" s="28" t="s">
        <v>153</v>
      </c>
      <c r="D46" s="28">
        <v>22</v>
      </c>
      <c r="E46" s="28"/>
      <c r="F46" s="28" t="s">
        <v>165</v>
      </c>
      <c r="I46" t="s">
        <v>440</v>
      </c>
      <c r="J46">
        <v>-5.0109999999999998E-3</v>
      </c>
      <c r="K46">
        <v>0.53549999999999998</v>
      </c>
      <c r="L46">
        <v>4.6499999999999996E-3</v>
      </c>
      <c r="M46">
        <v>-1.129</v>
      </c>
      <c r="N46">
        <v>-3.5869999999999999E-3</v>
      </c>
      <c r="O46">
        <v>1.117</v>
      </c>
      <c r="P46">
        <v>41001</v>
      </c>
      <c r="Q46">
        <v>120000</v>
      </c>
      <c r="S46" t="s">
        <v>209</v>
      </c>
      <c r="T46">
        <v>0.34810000000000002</v>
      </c>
      <c r="U46">
        <v>1.133</v>
      </c>
      <c r="V46">
        <v>2.504E-2</v>
      </c>
      <c r="W46">
        <v>-1.885</v>
      </c>
      <c r="X46">
        <v>0.35070000000000001</v>
      </c>
      <c r="Y46">
        <v>2.556</v>
      </c>
      <c r="Z46">
        <v>41001</v>
      </c>
      <c r="AA46">
        <v>120000</v>
      </c>
    </row>
    <row r="47" spans="1:60" x14ac:dyDescent="0.25">
      <c r="I47" t="s">
        <v>441</v>
      </c>
      <c r="J47">
        <v>-4.9829999999999997</v>
      </c>
      <c r="K47">
        <v>1.752</v>
      </c>
      <c r="L47">
        <v>4.8280000000000003E-2</v>
      </c>
      <c r="M47">
        <v>-8.4789999999999992</v>
      </c>
      <c r="N47">
        <v>-4.9649999999999999</v>
      </c>
      <c r="O47">
        <v>-1.6120000000000001</v>
      </c>
      <c r="P47">
        <v>41001</v>
      </c>
      <c r="Q47">
        <v>120000</v>
      </c>
      <c r="S47" t="s">
        <v>210</v>
      </c>
      <c r="T47">
        <v>-0.28810000000000002</v>
      </c>
      <c r="U47">
        <v>1.1439999999999999</v>
      </c>
      <c r="V47">
        <v>2.5999999999999999E-2</v>
      </c>
      <c r="W47">
        <v>-2.532</v>
      </c>
      <c r="X47">
        <v>-0.2863</v>
      </c>
      <c r="Y47">
        <v>1.944</v>
      </c>
      <c r="Z47">
        <v>41001</v>
      </c>
      <c r="AA47">
        <v>120000</v>
      </c>
    </row>
    <row r="48" spans="1:60" x14ac:dyDescent="0.25">
      <c r="I48" t="s">
        <v>442</v>
      </c>
      <c r="J48">
        <v>-5.1890000000000001</v>
      </c>
      <c r="K48">
        <v>1.534</v>
      </c>
      <c r="L48">
        <v>4.5400000000000003E-2</v>
      </c>
      <c r="M48">
        <v>-8.2569999999999997</v>
      </c>
      <c r="N48">
        <v>-5.1539999999999999</v>
      </c>
      <c r="O48">
        <v>-2.2879999999999998</v>
      </c>
      <c r="P48">
        <v>41001</v>
      </c>
      <c r="Q48">
        <v>120000</v>
      </c>
      <c r="S48" t="s">
        <v>211</v>
      </c>
      <c r="T48">
        <v>0.76370000000000005</v>
      </c>
      <c r="U48">
        <v>1.615</v>
      </c>
      <c r="V48">
        <v>3.6380000000000003E-2</v>
      </c>
      <c r="W48">
        <v>-2.3959999999999999</v>
      </c>
      <c r="X48">
        <v>0.76039999999999996</v>
      </c>
      <c r="Y48">
        <v>3.9359999999999999</v>
      </c>
      <c r="Z48">
        <v>41001</v>
      </c>
      <c r="AA48">
        <v>120000</v>
      </c>
    </row>
    <row r="49" spans="9:27" x14ac:dyDescent="0.25">
      <c r="I49" t="s">
        <v>443</v>
      </c>
      <c r="J49">
        <v>-5.3179999999999996</v>
      </c>
      <c r="K49">
        <v>1.597</v>
      </c>
      <c r="L49">
        <v>4.6039999999999998E-2</v>
      </c>
      <c r="M49">
        <v>-8.5109999999999992</v>
      </c>
      <c r="N49">
        <v>-5.2850000000000001</v>
      </c>
      <c r="O49">
        <v>-2.2919999999999998</v>
      </c>
      <c r="P49">
        <v>41001</v>
      </c>
      <c r="Q49">
        <v>120000</v>
      </c>
      <c r="S49" t="s">
        <v>212</v>
      </c>
      <c r="T49">
        <v>0.1265</v>
      </c>
      <c r="U49">
        <v>1.1910000000000001</v>
      </c>
      <c r="V49">
        <v>2.615E-2</v>
      </c>
      <c r="W49">
        <v>-2.202</v>
      </c>
      <c r="X49">
        <v>0.12970000000000001</v>
      </c>
      <c r="Y49">
        <v>2.4670000000000001</v>
      </c>
      <c r="Z49">
        <v>41001</v>
      </c>
      <c r="AA49">
        <v>120000</v>
      </c>
    </row>
    <row r="50" spans="9:27" x14ac:dyDescent="0.25">
      <c r="I50" t="s">
        <v>444</v>
      </c>
      <c r="J50">
        <v>-3.1659999999999999</v>
      </c>
      <c r="K50">
        <v>2.0409999999999999</v>
      </c>
      <c r="L50">
        <v>5.577E-2</v>
      </c>
      <c r="M50">
        <v>-7.1429999999999998</v>
      </c>
      <c r="N50">
        <v>-3.1930000000000001</v>
      </c>
      <c r="O50">
        <v>0.86839999999999995</v>
      </c>
      <c r="P50">
        <v>41001</v>
      </c>
      <c r="Q50">
        <v>120000</v>
      </c>
      <c r="S50" t="s">
        <v>213</v>
      </c>
      <c r="T50">
        <v>1.0429999999999999</v>
      </c>
      <c r="U50">
        <v>1.4159999999999999</v>
      </c>
      <c r="V50">
        <v>2.034E-2</v>
      </c>
      <c r="W50">
        <v>-1.7250000000000001</v>
      </c>
      <c r="X50">
        <v>1.03</v>
      </c>
      <c r="Y50">
        <v>3.831</v>
      </c>
      <c r="Z50">
        <v>41001</v>
      </c>
      <c r="AA50">
        <v>120000</v>
      </c>
    </row>
    <row r="51" spans="9:27" x14ac:dyDescent="0.25">
      <c r="I51" t="s">
        <v>445</v>
      </c>
      <c r="J51">
        <v>-3.11</v>
      </c>
      <c r="K51">
        <v>1.9730000000000001</v>
      </c>
      <c r="L51">
        <v>5.4670000000000003E-2</v>
      </c>
      <c r="M51">
        <v>-6.9619999999999997</v>
      </c>
      <c r="N51">
        <v>-3.1339999999999999</v>
      </c>
      <c r="O51">
        <v>0.7913</v>
      </c>
      <c r="P51">
        <v>41001</v>
      </c>
      <c r="Q51">
        <v>120000</v>
      </c>
      <c r="S51" t="s">
        <v>214</v>
      </c>
      <c r="T51">
        <v>0.63249999999999995</v>
      </c>
      <c r="U51">
        <v>1.3069999999999999</v>
      </c>
      <c r="V51">
        <v>1.7569999999999999E-2</v>
      </c>
      <c r="W51">
        <v>-1.9379999999999999</v>
      </c>
      <c r="X51">
        <v>0.62929999999999997</v>
      </c>
      <c r="Y51">
        <v>3.2210000000000001</v>
      </c>
      <c r="Z51">
        <v>41001</v>
      </c>
      <c r="AA51">
        <v>120000</v>
      </c>
    </row>
    <row r="52" spans="9:27" x14ac:dyDescent="0.25">
      <c r="I52" t="s">
        <v>446</v>
      </c>
      <c r="J52">
        <v>-3.2250000000000001</v>
      </c>
      <c r="K52">
        <v>2.0289999999999999</v>
      </c>
      <c r="L52">
        <v>5.5649999999999998E-2</v>
      </c>
      <c r="M52">
        <v>-7.1849999999999996</v>
      </c>
      <c r="N52">
        <v>-3.254</v>
      </c>
      <c r="O52">
        <v>0.78290000000000004</v>
      </c>
      <c r="P52">
        <v>41001</v>
      </c>
      <c r="Q52">
        <v>120000</v>
      </c>
      <c r="S52" t="s">
        <v>215</v>
      </c>
      <c r="T52">
        <v>-0.2097</v>
      </c>
      <c r="U52">
        <v>1.0469999999999999</v>
      </c>
      <c r="V52">
        <v>1.2070000000000001E-2</v>
      </c>
      <c r="W52">
        <v>-2.262</v>
      </c>
      <c r="X52">
        <v>-0.2097</v>
      </c>
      <c r="Y52">
        <v>1.859</v>
      </c>
      <c r="Z52">
        <v>41001</v>
      </c>
      <c r="AA52">
        <v>120000</v>
      </c>
    </row>
    <row r="53" spans="9:27" x14ac:dyDescent="0.25">
      <c r="I53" t="s">
        <v>447</v>
      </c>
      <c r="J53">
        <v>-4.5979999999999999</v>
      </c>
      <c r="K53">
        <v>1.73</v>
      </c>
      <c r="L53">
        <v>5.6439999999999997E-2</v>
      </c>
      <c r="M53">
        <v>-8.0960000000000001</v>
      </c>
      <c r="N53">
        <v>-4.5469999999999997</v>
      </c>
      <c r="O53">
        <v>-1.339</v>
      </c>
      <c r="P53">
        <v>41001</v>
      </c>
      <c r="Q53">
        <v>120000</v>
      </c>
      <c r="S53" t="s">
        <v>216</v>
      </c>
      <c r="T53">
        <v>1.405</v>
      </c>
      <c r="U53">
        <v>1.8180000000000001</v>
      </c>
      <c r="V53">
        <v>4.58E-2</v>
      </c>
      <c r="W53">
        <v>-2.177</v>
      </c>
      <c r="X53">
        <v>1.413</v>
      </c>
      <c r="Y53">
        <v>4.93</v>
      </c>
      <c r="Z53">
        <v>41001</v>
      </c>
      <c r="AA53">
        <v>120000</v>
      </c>
    </row>
    <row r="54" spans="9:27" x14ac:dyDescent="0.25">
      <c r="I54" t="s">
        <v>448</v>
      </c>
      <c r="J54">
        <v>-4.6989999999999998</v>
      </c>
      <c r="K54">
        <v>1.73</v>
      </c>
      <c r="L54">
        <v>5.7939999999999998E-2</v>
      </c>
      <c r="M54">
        <v>-8.1969999999999992</v>
      </c>
      <c r="N54">
        <v>-4.6459999999999999</v>
      </c>
      <c r="O54">
        <v>-1.4410000000000001</v>
      </c>
      <c r="P54">
        <v>41001</v>
      </c>
      <c r="Q54">
        <v>120000</v>
      </c>
      <c r="S54" t="s">
        <v>217</v>
      </c>
      <c r="T54">
        <v>0.73529999999999995</v>
      </c>
      <c r="U54">
        <v>1.222</v>
      </c>
      <c r="V54">
        <v>2.1100000000000001E-2</v>
      </c>
      <c r="W54">
        <v>-1.651</v>
      </c>
      <c r="X54">
        <v>0.72840000000000005</v>
      </c>
      <c r="Y54">
        <v>3.1520000000000001</v>
      </c>
      <c r="Z54">
        <v>41001</v>
      </c>
      <c r="AA54">
        <v>120000</v>
      </c>
    </row>
    <row r="55" spans="9:27" x14ac:dyDescent="0.25">
      <c r="I55" t="s">
        <v>449</v>
      </c>
      <c r="J55">
        <v>-4.6399999999999997</v>
      </c>
      <c r="K55">
        <v>1.7250000000000001</v>
      </c>
      <c r="L55">
        <v>5.772E-2</v>
      </c>
      <c r="M55">
        <v>-8.1229999999999993</v>
      </c>
      <c r="N55">
        <v>-4.5919999999999996</v>
      </c>
      <c r="O55">
        <v>-1.3959999999999999</v>
      </c>
      <c r="P55">
        <v>41001</v>
      </c>
      <c r="Q55">
        <v>120000</v>
      </c>
      <c r="S55" t="s">
        <v>218</v>
      </c>
      <c r="T55">
        <v>8.5449999999999999</v>
      </c>
      <c r="U55">
        <v>2.0489999999999999</v>
      </c>
      <c r="V55">
        <v>5.6259999999999998E-2</v>
      </c>
      <c r="W55">
        <v>4.53</v>
      </c>
      <c r="X55">
        <v>8.548</v>
      </c>
      <c r="Y55">
        <v>12.56</v>
      </c>
      <c r="Z55">
        <v>41001</v>
      </c>
      <c r="AA55">
        <v>120000</v>
      </c>
    </row>
    <row r="56" spans="9:27" x14ac:dyDescent="0.25">
      <c r="I56" t="s">
        <v>450</v>
      </c>
      <c r="J56">
        <v>-4.6020000000000003</v>
      </c>
      <c r="K56">
        <v>1.7470000000000001</v>
      </c>
      <c r="L56">
        <v>5.7680000000000002E-2</v>
      </c>
      <c r="M56">
        <v>-8.1329999999999991</v>
      </c>
      <c r="N56">
        <v>-4.5629999999999997</v>
      </c>
      <c r="O56">
        <v>-1.3180000000000001</v>
      </c>
      <c r="P56">
        <v>41001</v>
      </c>
      <c r="Q56">
        <v>120000</v>
      </c>
      <c r="S56" t="s">
        <v>219</v>
      </c>
      <c r="T56">
        <v>1.3919999999999999</v>
      </c>
      <c r="U56">
        <v>1.1140000000000001</v>
      </c>
      <c r="V56">
        <v>1.3100000000000001E-2</v>
      </c>
      <c r="W56">
        <v>-0.79269999999999996</v>
      </c>
      <c r="X56">
        <v>1.385</v>
      </c>
      <c r="Y56">
        <v>3.601</v>
      </c>
      <c r="Z56">
        <v>41001</v>
      </c>
      <c r="AA56">
        <v>120000</v>
      </c>
    </row>
    <row r="57" spans="9:27" x14ac:dyDescent="0.25">
      <c r="I57" t="s">
        <v>451</v>
      </c>
      <c r="J57">
        <v>-5.3860000000000001</v>
      </c>
      <c r="K57">
        <v>1.7410000000000001</v>
      </c>
      <c r="L57">
        <v>5.8009999999999999E-2</v>
      </c>
      <c r="M57">
        <v>-8.9049999999999994</v>
      </c>
      <c r="N57">
        <v>-5.3410000000000002</v>
      </c>
      <c r="O57">
        <v>-2.1139999999999999</v>
      </c>
      <c r="P57">
        <v>41001</v>
      </c>
      <c r="Q57">
        <v>120000</v>
      </c>
      <c r="S57" t="s">
        <v>220</v>
      </c>
      <c r="T57">
        <v>1.113</v>
      </c>
      <c r="U57">
        <v>0.93810000000000004</v>
      </c>
      <c r="V57">
        <v>9.7199999999999995E-3</v>
      </c>
      <c r="W57">
        <v>-0.71709999999999996</v>
      </c>
      <c r="X57">
        <v>1.107</v>
      </c>
      <c r="Y57">
        <v>2.96</v>
      </c>
      <c r="Z57">
        <v>41001</v>
      </c>
      <c r="AA57">
        <v>120000</v>
      </c>
    </row>
    <row r="58" spans="9:27" x14ac:dyDescent="0.25">
      <c r="I58" t="s">
        <v>452</v>
      </c>
      <c r="J58">
        <v>-5.141</v>
      </c>
      <c r="K58">
        <v>1.7330000000000001</v>
      </c>
      <c r="L58">
        <v>5.7799999999999997E-2</v>
      </c>
      <c r="M58">
        <v>-8.64</v>
      </c>
      <c r="N58">
        <v>-5.0910000000000002</v>
      </c>
      <c r="O58">
        <v>-1.8859999999999999</v>
      </c>
      <c r="P58">
        <v>41001</v>
      </c>
      <c r="Q58">
        <v>120000</v>
      </c>
      <c r="S58" t="s">
        <v>221</v>
      </c>
      <c r="T58">
        <v>7.1289999999999996</v>
      </c>
      <c r="U58">
        <v>1.319</v>
      </c>
      <c r="V58">
        <v>2.6339999999999999E-2</v>
      </c>
      <c r="W58">
        <v>4.5469999999999997</v>
      </c>
      <c r="X58">
        <v>7.125</v>
      </c>
      <c r="Y58">
        <v>9.7439999999999998</v>
      </c>
      <c r="Z58">
        <v>41001</v>
      </c>
      <c r="AA58">
        <v>120000</v>
      </c>
    </row>
    <row r="59" spans="9:27" x14ac:dyDescent="0.25">
      <c r="I59" t="s">
        <v>453</v>
      </c>
      <c r="J59">
        <v>-5.2039999999999997</v>
      </c>
      <c r="K59">
        <v>1.7330000000000001</v>
      </c>
      <c r="L59">
        <v>5.8090000000000003E-2</v>
      </c>
      <c r="M59">
        <v>-8.7040000000000006</v>
      </c>
      <c r="N59">
        <v>-5.1529999999999996</v>
      </c>
      <c r="O59">
        <v>-1.9510000000000001</v>
      </c>
      <c r="P59">
        <v>41001</v>
      </c>
      <c r="Q59">
        <v>120000</v>
      </c>
      <c r="S59" t="s">
        <v>222</v>
      </c>
      <c r="T59">
        <v>0.48420000000000002</v>
      </c>
      <c r="U59">
        <v>1.1259999999999999</v>
      </c>
      <c r="V59">
        <v>1.515E-2</v>
      </c>
      <c r="W59">
        <v>-1.7210000000000001</v>
      </c>
      <c r="X59">
        <v>0.48349999999999999</v>
      </c>
      <c r="Y59">
        <v>2.7</v>
      </c>
      <c r="Z59">
        <v>41001</v>
      </c>
      <c r="AA59">
        <v>120000</v>
      </c>
    </row>
    <row r="60" spans="9:27" x14ac:dyDescent="0.25">
      <c r="I60" t="s">
        <v>454</v>
      </c>
      <c r="J60">
        <v>-5.351</v>
      </c>
      <c r="K60">
        <v>1.74</v>
      </c>
      <c r="L60">
        <v>5.8049999999999997E-2</v>
      </c>
      <c r="M60">
        <v>-8.8689999999999998</v>
      </c>
      <c r="N60">
        <v>-5.3049999999999997</v>
      </c>
      <c r="O60">
        <v>-2.0779999999999998</v>
      </c>
      <c r="P60">
        <v>41001</v>
      </c>
      <c r="Q60">
        <v>120000</v>
      </c>
      <c r="S60" t="s">
        <v>223</v>
      </c>
      <c r="T60">
        <v>1.9470000000000001</v>
      </c>
      <c r="U60">
        <v>1.833</v>
      </c>
      <c r="V60">
        <v>4.5179999999999998E-2</v>
      </c>
      <c r="W60">
        <v>-1.631</v>
      </c>
      <c r="X60">
        <v>1.9450000000000001</v>
      </c>
      <c r="Y60">
        <v>5.5750000000000002</v>
      </c>
      <c r="Z60">
        <v>41001</v>
      </c>
      <c r="AA60">
        <v>120000</v>
      </c>
    </row>
    <row r="61" spans="9:27" x14ac:dyDescent="0.25">
      <c r="I61" t="s">
        <v>455</v>
      </c>
      <c r="J61">
        <v>-4.22</v>
      </c>
      <c r="K61">
        <v>2.008</v>
      </c>
      <c r="L61">
        <v>6.0179999999999997E-2</v>
      </c>
      <c r="M61">
        <v>-8.19</v>
      </c>
      <c r="N61">
        <v>-4.1879999999999997</v>
      </c>
      <c r="O61">
        <v>-0.31119999999999998</v>
      </c>
      <c r="P61">
        <v>41001</v>
      </c>
      <c r="Q61">
        <v>120000</v>
      </c>
      <c r="S61" t="s">
        <v>224</v>
      </c>
      <c r="T61">
        <v>0.69899999999999995</v>
      </c>
      <c r="U61">
        <v>1.508</v>
      </c>
      <c r="V61">
        <v>2.656E-2</v>
      </c>
      <c r="W61">
        <v>-2.2799999999999998</v>
      </c>
      <c r="X61">
        <v>0.70389999999999997</v>
      </c>
      <c r="Y61">
        <v>3.6339999999999999</v>
      </c>
      <c r="Z61">
        <v>41001</v>
      </c>
      <c r="AA61">
        <v>120000</v>
      </c>
    </row>
    <row r="62" spans="9:27" x14ac:dyDescent="0.25">
      <c r="I62" t="s">
        <v>456</v>
      </c>
      <c r="J62">
        <v>-4.8559999999999999</v>
      </c>
      <c r="K62">
        <v>1.764</v>
      </c>
      <c r="L62">
        <v>5.8029999999999998E-2</v>
      </c>
      <c r="M62">
        <v>-8.4160000000000004</v>
      </c>
      <c r="N62">
        <v>-4.8170000000000002</v>
      </c>
      <c r="O62">
        <v>-1.5249999999999999</v>
      </c>
      <c r="P62">
        <v>41001</v>
      </c>
      <c r="Q62">
        <v>120000</v>
      </c>
      <c r="S62" t="s">
        <v>225</v>
      </c>
      <c r="T62">
        <v>1.6140000000000001</v>
      </c>
      <c r="U62">
        <v>1.8149999999999999</v>
      </c>
      <c r="V62">
        <v>4.641E-2</v>
      </c>
      <c r="W62">
        <v>-1.8979999999999999</v>
      </c>
      <c r="X62">
        <v>1.609</v>
      </c>
      <c r="Y62">
        <v>5.2160000000000002</v>
      </c>
      <c r="Z62">
        <v>41001</v>
      </c>
      <c r="AA62">
        <v>120000</v>
      </c>
    </row>
    <row r="63" spans="9:27" x14ac:dyDescent="0.25">
      <c r="I63" t="s">
        <v>457</v>
      </c>
      <c r="J63">
        <v>-3.94</v>
      </c>
      <c r="K63">
        <v>1.8580000000000001</v>
      </c>
      <c r="L63">
        <v>4.9029999999999997E-2</v>
      </c>
      <c r="M63">
        <v>-7.6420000000000003</v>
      </c>
      <c r="N63">
        <v>-3.9129999999999998</v>
      </c>
      <c r="O63">
        <v>-0.33410000000000001</v>
      </c>
      <c r="P63">
        <v>41001</v>
      </c>
      <c r="Q63">
        <v>120000</v>
      </c>
      <c r="S63" t="s">
        <v>226</v>
      </c>
      <c r="T63">
        <v>2.085</v>
      </c>
      <c r="U63">
        <v>1.3480000000000001</v>
      </c>
      <c r="V63">
        <v>3.0249999999999999E-2</v>
      </c>
      <c r="W63">
        <v>-0.48320000000000002</v>
      </c>
      <c r="X63">
        <v>2.0489999999999999</v>
      </c>
      <c r="Y63">
        <v>4.782</v>
      </c>
      <c r="Z63">
        <v>41001</v>
      </c>
      <c r="AA63">
        <v>120000</v>
      </c>
    </row>
    <row r="64" spans="9:27" x14ac:dyDescent="0.25">
      <c r="I64" t="s">
        <v>458</v>
      </c>
      <c r="J64">
        <v>-4.3499999999999996</v>
      </c>
      <c r="K64">
        <v>1.7609999999999999</v>
      </c>
      <c r="L64">
        <v>4.7750000000000001E-2</v>
      </c>
      <c r="M64">
        <v>-7.8959999999999999</v>
      </c>
      <c r="N64">
        <v>-4.3179999999999996</v>
      </c>
      <c r="O64">
        <v>-0.9738</v>
      </c>
      <c r="P64">
        <v>41001</v>
      </c>
      <c r="Q64">
        <v>120000</v>
      </c>
      <c r="S64" t="s">
        <v>227</v>
      </c>
      <c r="T64">
        <v>0.61819999999999997</v>
      </c>
      <c r="U64">
        <v>0.83340000000000003</v>
      </c>
      <c r="V64">
        <v>2.5139999999999999E-2</v>
      </c>
      <c r="W64">
        <v>-1.044</v>
      </c>
      <c r="X64">
        <v>0.62380000000000002</v>
      </c>
      <c r="Y64">
        <v>2.214</v>
      </c>
      <c r="Z64">
        <v>41001</v>
      </c>
      <c r="AA64">
        <v>120000</v>
      </c>
    </row>
    <row r="65" spans="9:27" x14ac:dyDescent="0.25">
      <c r="I65" t="s">
        <v>459</v>
      </c>
      <c r="J65">
        <v>-5.2009999999999996</v>
      </c>
      <c r="K65">
        <v>1.6279999999999999</v>
      </c>
      <c r="L65">
        <v>4.6309999999999997E-2</v>
      </c>
      <c r="M65">
        <v>-8.4700000000000006</v>
      </c>
      <c r="N65">
        <v>-5.1660000000000004</v>
      </c>
      <c r="O65">
        <v>-2.085</v>
      </c>
      <c r="P65">
        <v>41001</v>
      </c>
      <c r="Q65">
        <v>120000</v>
      </c>
      <c r="S65" t="s">
        <v>228</v>
      </c>
      <c r="T65">
        <v>-1.7919999999999998E-2</v>
      </c>
      <c r="U65">
        <v>0.84830000000000005</v>
      </c>
      <c r="V65">
        <v>2.615E-2</v>
      </c>
      <c r="W65">
        <v>-1.712</v>
      </c>
      <c r="X65">
        <v>-9.0779999999999993E-3</v>
      </c>
      <c r="Y65">
        <v>1.605</v>
      </c>
      <c r="Z65">
        <v>41001</v>
      </c>
      <c r="AA65">
        <v>120000</v>
      </c>
    </row>
    <row r="66" spans="9:27" x14ac:dyDescent="0.25">
      <c r="I66" t="s">
        <v>460</v>
      </c>
      <c r="J66">
        <v>-5.1289999999999996</v>
      </c>
      <c r="K66">
        <v>1.6259999999999999</v>
      </c>
      <c r="L66">
        <v>4.6269999999999999E-2</v>
      </c>
      <c r="M66">
        <v>-8.3849999999999998</v>
      </c>
      <c r="N66">
        <v>-5.0949999999999998</v>
      </c>
      <c r="O66">
        <v>-2.0099999999999998</v>
      </c>
      <c r="P66">
        <v>41001</v>
      </c>
      <c r="Q66">
        <v>120000</v>
      </c>
      <c r="S66" t="s">
        <v>229</v>
      </c>
      <c r="T66">
        <v>1.034</v>
      </c>
      <c r="U66">
        <v>1.3979999999999999</v>
      </c>
      <c r="V66">
        <v>3.5319999999999997E-2</v>
      </c>
      <c r="W66">
        <v>-1.7030000000000001</v>
      </c>
      <c r="X66">
        <v>1.0269999999999999</v>
      </c>
      <c r="Y66">
        <v>3.7930000000000001</v>
      </c>
      <c r="Z66">
        <v>41001</v>
      </c>
      <c r="AA66">
        <v>120000</v>
      </c>
    </row>
    <row r="67" spans="9:27" x14ac:dyDescent="0.25">
      <c r="I67" t="s">
        <v>461</v>
      </c>
      <c r="J67">
        <v>-5.2190000000000003</v>
      </c>
      <c r="K67">
        <v>1.629</v>
      </c>
      <c r="L67">
        <v>4.6390000000000001E-2</v>
      </c>
      <c r="M67">
        <v>-8.4979999999999993</v>
      </c>
      <c r="N67">
        <v>-5.1829999999999998</v>
      </c>
      <c r="O67">
        <v>-2.09</v>
      </c>
      <c r="P67">
        <v>41001</v>
      </c>
      <c r="Q67">
        <v>120000</v>
      </c>
      <c r="S67" t="s">
        <v>230</v>
      </c>
      <c r="T67">
        <v>0.39660000000000001</v>
      </c>
      <c r="U67">
        <v>0.9093</v>
      </c>
      <c r="V67">
        <v>2.6280000000000001E-2</v>
      </c>
      <c r="W67">
        <v>-1.4019999999999999</v>
      </c>
      <c r="X67">
        <v>0.39860000000000001</v>
      </c>
      <c r="Y67">
        <v>2.157</v>
      </c>
      <c r="Z67">
        <v>41001</v>
      </c>
      <c r="AA67">
        <v>120000</v>
      </c>
    </row>
    <row r="68" spans="9:27" x14ac:dyDescent="0.25">
      <c r="I68" t="s">
        <v>462</v>
      </c>
      <c r="J68">
        <v>-5.2110000000000003</v>
      </c>
      <c r="K68">
        <v>1.629</v>
      </c>
      <c r="L68">
        <v>4.6530000000000002E-2</v>
      </c>
      <c r="M68">
        <v>-8.4849999999999994</v>
      </c>
      <c r="N68">
        <v>-5.1779999999999999</v>
      </c>
      <c r="O68">
        <v>-2.085</v>
      </c>
      <c r="P68">
        <v>41001</v>
      </c>
      <c r="Q68">
        <v>120000</v>
      </c>
      <c r="S68" t="s">
        <v>231</v>
      </c>
      <c r="T68">
        <v>1.3129999999999999</v>
      </c>
      <c r="U68">
        <v>1.1180000000000001</v>
      </c>
      <c r="V68">
        <v>1.678E-2</v>
      </c>
      <c r="W68">
        <v>-0.872</v>
      </c>
      <c r="X68">
        <v>1.3129999999999999</v>
      </c>
      <c r="Y68">
        <v>3.5230000000000001</v>
      </c>
      <c r="Z68">
        <v>41001</v>
      </c>
      <c r="AA68">
        <v>120000</v>
      </c>
    </row>
    <row r="69" spans="9:27" x14ac:dyDescent="0.25">
      <c r="I69" t="s">
        <v>463</v>
      </c>
      <c r="J69">
        <v>-3.5779999999999998</v>
      </c>
      <c r="K69">
        <v>2.2040000000000002</v>
      </c>
      <c r="L69">
        <v>6.6409999999999997E-2</v>
      </c>
      <c r="M69">
        <v>-7.93</v>
      </c>
      <c r="N69">
        <v>-3.5470000000000002</v>
      </c>
      <c r="O69">
        <v>0.6825</v>
      </c>
      <c r="P69">
        <v>41001</v>
      </c>
      <c r="Q69">
        <v>120000</v>
      </c>
      <c r="S69" t="s">
        <v>232</v>
      </c>
      <c r="T69">
        <v>0.90269999999999995</v>
      </c>
      <c r="U69">
        <v>0.98250000000000004</v>
      </c>
      <c r="V69">
        <v>1.321E-2</v>
      </c>
      <c r="W69">
        <v>-1.044</v>
      </c>
      <c r="X69">
        <v>0.9022</v>
      </c>
      <c r="Y69">
        <v>2.83</v>
      </c>
      <c r="Z69">
        <v>41001</v>
      </c>
      <c r="AA69">
        <v>120000</v>
      </c>
    </row>
    <row r="70" spans="9:27" x14ac:dyDescent="0.25">
      <c r="I70" t="s">
        <v>464</v>
      </c>
      <c r="J70">
        <v>-4.2510000000000003</v>
      </c>
      <c r="K70">
        <v>1.7969999999999999</v>
      </c>
      <c r="L70">
        <v>5.262E-2</v>
      </c>
      <c r="M70">
        <v>-7.8049999999999997</v>
      </c>
      <c r="N70">
        <v>-4.2290000000000001</v>
      </c>
      <c r="O70">
        <v>-0.77349999999999997</v>
      </c>
      <c r="P70">
        <v>41001</v>
      </c>
      <c r="Q70">
        <v>120000</v>
      </c>
      <c r="S70" t="s">
        <v>233</v>
      </c>
      <c r="T70">
        <v>6.0389999999999999E-2</v>
      </c>
      <c r="U70">
        <v>0.60209999999999997</v>
      </c>
      <c r="V70">
        <v>6.0590000000000001E-3</v>
      </c>
      <c r="W70">
        <v>-1.125</v>
      </c>
      <c r="X70">
        <v>5.6419999999999998E-2</v>
      </c>
      <c r="Y70">
        <v>1.2569999999999999</v>
      </c>
      <c r="Z70">
        <v>41001</v>
      </c>
      <c r="AA70">
        <v>120000</v>
      </c>
    </row>
    <row r="71" spans="9:27" x14ac:dyDescent="0.25">
      <c r="I71" t="s">
        <v>465</v>
      </c>
      <c r="J71">
        <v>-4.242</v>
      </c>
      <c r="K71">
        <v>1.74</v>
      </c>
      <c r="L71">
        <v>5.1040000000000002E-2</v>
      </c>
      <c r="M71">
        <v>-7.6829999999999998</v>
      </c>
      <c r="N71">
        <v>-4.2110000000000003</v>
      </c>
      <c r="O71">
        <v>-0.89190000000000003</v>
      </c>
      <c r="P71">
        <v>41001</v>
      </c>
      <c r="Q71">
        <v>120000</v>
      </c>
      <c r="S71" t="s">
        <v>234</v>
      </c>
      <c r="T71">
        <v>1.675</v>
      </c>
      <c r="U71">
        <v>1.6319999999999999</v>
      </c>
      <c r="V71">
        <v>4.4889999999999999E-2</v>
      </c>
      <c r="W71">
        <v>-1.56</v>
      </c>
      <c r="X71">
        <v>1.6830000000000001</v>
      </c>
      <c r="Y71">
        <v>4.8979999999999997</v>
      </c>
      <c r="Z71">
        <v>41001</v>
      </c>
      <c r="AA71">
        <v>120000</v>
      </c>
    </row>
    <row r="72" spans="9:27" x14ac:dyDescent="0.25">
      <c r="I72" t="s">
        <v>466</v>
      </c>
      <c r="J72">
        <v>3.5630000000000002</v>
      </c>
      <c r="K72">
        <v>0.94230000000000003</v>
      </c>
      <c r="L72">
        <v>1.345E-2</v>
      </c>
      <c r="M72">
        <v>1.7010000000000001</v>
      </c>
      <c r="N72">
        <v>3.5659999999999998</v>
      </c>
      <c r="O72">
        <v>5.4020000000000001</v>
      </c>
      <c r="P72">
        <v>41001</v>
      </c>
      <c r="Q72">
        <v>120000</v>
      </c>
      <c r="S72" t="s">
        <v>235</v>
      </c>
      <c r="T72">
        <v>1.0049999999999999</v>
      </c>
      <c r="U72">
        <v>0.91400000000000003</v>
      </c>
      <c r="V72">
        <v>1.9109999999999999E-2</v>
      </c>
      <c r="W72">
        <v>-0.77510000000000001</v>
      </c>
      <c r="X72">
        <v>1.0009999999999999</v>
      </c>
      <c r="Y72">
        <v>2.8050000000000002</v>
      </c>
      <c r="Z72">
        <v>41001</v>
      </c>
      <c r="AA72">
        <v>120000</v>
      </c>
    </row>
    <row r="73" spans="9:27" x14ac:dyDescent="0.25">
      <c r="I73" t="s">
        <v>467</v>
      </c>
      <c r="J73">
        <v>-3.556</v>
      </c>
      <c r="K73">
        <v>1.6719999999999999</v>
      </c>
      <c r="L73">
        <v>4.8500000000000001E-2</v>
      </c>
      <c r="M73">
        <v>-6.8959999999999999</v>
      </c>
      <c r="N73">
        <v>-3.5230000000000001</v>
      </c>
      <c r="O73">
        <v>-0.36820000000000003</v>
      </c>
      <c r="P73">
        <v>41001</v>
      </c>
      <c r="Q73">
        <v>120000</v>
      </c>
      <c r="S73" t="s">
        <v>236</v>
      </c>
      <c r="T73">
        <v>8.8149999999999995</v>
      </c>
      <c r="U73">
        <v>1.863</v>
      </c>
      <c r="V73">
        <v>5.3690000000000002E-2</v>
      </c>
      <c r="W73">
        <v>5.2089999999999996</v>
      </c>
      <c r="X73">
        <v>8.7919999999999998</v>
      </c>
      <c r="Y73">
        <v>12.51</v>
      </c>
      <c r="Z73">
        <v>41001</v>
      </c>
      <c r="AA73">
        <v>120000</v>
      </c>
    </row>
    <row r="74" spans="9:27" x14ac:dyDescent="0.25">
      <c r="I74" t="s">
        <v>468</v>
      </c>
      <c r="J74">
        <v>-3.625</v>
      </c>
      <c r="K74">
        <v>1.6919999999999999</v>
      </c>
      <c r="L74">
        <v>4.8480000000000002E-2</v>
      </c>
      <c r="M74">
        <v>-7</v>
      </c>
      <c r="N74">
        <v>-3.5979999999999999</v>
      </c>
      <c r="O74">
        <v>-0.40350000000000003</v>
      </c>
      <c r="P74">
        <v>41001</v>
      </c>
      <c r="Q74">
        <v>120000</v>
      </c>
      <c r="S74" t="s">
        <v>237</v>
      </c>
      <c r="T74">
        <v>1.6619999999999999</v>
      </c>
      <c r="U74">
        <v>0.76770000000000005</v>
      </c>
      <c r="V74">
        <v>1.031E-2</v>
      </c>
      <c r="W74">
        <v>0.15329999999999999</v>
      </c>
      <c r="X74">
        <v>1.6639999999999999</v>
      </c>
      <c r="Y74">
        <v>3.1619999999999999</v>
      </c>
      <c r="Z74">
        <v>41001</v>
      </c>
      <c r="AA74">
        <v>120000</v>
      </c>
    </row>
    <row r="75" spans="9:27" x14ac:dyDescent="0.25">
      <c r="I75" t="s">
        <v>469</v>
      </c>
      <c r="J75">
        <v>-3.944</v>
      </c>
      <c r="K75">
        <v>1.625</v>
      </c>
      <c r="L75">
        <v>4.9169999999999998E-2</v>
      </c>
      <c r="M75">
        <v>-7.2119999999999997</v>
      </c>
      <c r="N75">
        <v>-3.9079999999999999</v>
      </c>
      <c r="O75">
        <v>-0.86939999999999995</v>
      </c>
      <c r="P75">
        <v>41001</v>
      </c>
      <c r="Q75">
        <v>120000</v>
      </c>
      <c r="S75" t="s">
        <v>238</v>
      </c>
      <c r="T75">
        <v>1.383</v>
      </c>
      <c r="U75">
        <v>0.57050000000000001</v>
      </c>
      <c r="V75">
        <v>7.5529999999999998E-3</v>
      </c>
      <c r="W75">
        <v>0.2656</v>
      </c>
      <c r="X75">
        <v>1.381</v>
      </c>
      <c r="Y75">
        <v>2.5089999999999999</v>
      </c>
      <c r="Z75">
        <v>41001</v>
      </c>
      <c r="AA75">
        <v>120000</v>
      </c>
    </row>
    <row r="76" spans="9:27" x14ac:dyDescent="0.25">
      <c r="I76" t="s">
        <v>470</v>
      </c>
      <c r="J76">
        <v>-3.9809999999999999</v>
      </c>
      <c r="K76">
        <v>1.6279999999999999</v>
      </c>
      <c r="L76">
        <v>4.854E-2</v>
      </c>
      <c r="M76">
        <v>-7.2450000000000001</v>
      </c>
      <c r="N76">
        <v>-3.9510000000000001</v>
      </c>
      <c r="O76">
        <v>-0.88890000000000002</v>
      </c>
      <c r="P76">
        <v>41001</v>
      </c>
      <c r="Q76">
        <v>120000</v>
      </c>
      <c r="S76" t="s">
        <v>239</v>
      </c>
      <c r="T76">
        <v>7.4</v>
      </c>
      <c r="U76">
        <v>0.998</v>
      </c>
      <c r="V76">
        <v>2.2669999999999999E-2</v>
      </c>
      <c r="W76">
        <v>5.4340000000000002</v>
      </c>
      <c r="X76">
        <v>7.4</v>
      </c>
      <c r="Y76">
        <v>9.3529999999999998</v>
      </c>
      <c r="Z76">
        <v>41001</v>
      </c>
      <c r="AA76">
        <v>120000</v>
      </c>
    </row>
    <row r="77" spans="9:27" x14ac:dyDescent="0.25">
      <c r="I77" t="s">
        <v>471</v>
      </c>
      <c r="J77">
        <v>-3.7890000000000001</v>
      </c>
      <c r="K77">
        <v>1.6319999999999999</v>
      </c>
      <c r="L77">
        <v>4.8529999999999997E-2</v>
      </c>
      <c r="M77">
        <v>-7.0519999999999996</v>
      </c>
      <c r="N77">
        <v>-3.7530000000000001</v>
      </c>
      <c r="O77">
        <v>-0.68279999999999996</v>
      </c>
      <c r="P77">
        <v>41001</v>
      </c>
      <c r="Q77">
        <v>120000</v>
      </c>
      <c r="S77" t="s">
        <v>240</v>
      </c>
      <c r="T77">
        <v>0.75439999999999996</v>
      </c>
      <c r="U77">
        <v>0.80020000000000002</v>
      </c>
      <c r="V77">
        <v>1.332E-2</v>
      </c>
      <c r="W77">
        <v>-0.83340000000000003</v>
      </c>
      <c r="X77">
        <v>0.75929999999999997</v>
      </c>
      <c r="Y77">
        <v>2.3170000000000002</v>
      </c>
      <c r="Z77">
        <v>41001</v>
      </c>
      <c r="AA77">
        <v>120000</v>
      </c>
    </row>
    <row r="78" spans="9:27" x14ac:dyDescent="0.25">
      <c r="I78" t="s">
        <v>472</v>
      </c>
      <c r="J78">
        <v>-3.875</v>
      </c>
      <c r="K78">
        <v>1.627</v>
      </c>
      <c r="L78">
        <v>4.9390000000000003E-2</v>
      </c>
      <c r="M78">
        <v>-7.14</v>
      </c>
      <c r="N78">
        <v>-3.839</v>
      </c>
      <c r="O78">
        <v>-0.79849999999999999</v>
      </c>
      <c r="P78">
        <v>41001</v>
      </c>
      <c r="Q78">
        <v>120000</v>
      </c>
      <c r="S78" t="s">
        <v>241</v>
      </c>
      <c r="T78">
        <v>2.2170000000000001</v>
      </c>
      <c r="U78">
        <v>1.6479999999999999</v>
      </c>
      <c r="V78">
        <v>4.4240000000000002E-2</v>
      </c>
      <c r="W78">
        <v>-0.99270000000000003</v>
      </c>
      <c r="X78">
        <v>2.214</v>
      </c>
      <c r="Y78">
        <v>5.4989999999999997</v>
      </c>
      <c r="Z78">
        <v>41001</v>
      </c>
      <c r="AA78">
        <v>120000</v>
      </c>
    </row>
    <row r="79" spans="9:27" x14ac:dyDescent="0.25">
      <c r="I79" t="s">
        <v>473</v>
      </c>
      <c r="J79">
        <v>-3.762</v>
      </c>
      <c r="K79">
        <v>1.653</v>
      </c>
      <c r="L79">
        <v>4.9160000000000002E-2</v>
      </c>
      <c r="M79">
        <v>-7.0720000000000001</v>
      </c>
      <c r="N79">
        <v>-3.7280000000000002</v>
      </c>
      <c r="O79">
        <v>-0.61070000000000002</v>
      </c>
      <c r="P79">
        <v>41001</v>
      </c>
      <c r="Q79">
        <v>120000</v>
      </c>
      <c r="S79" t="s">
        <v>242</v>
      </c>
      <c r="T79">
        <v>0.96909999999999996</v>
      </c>
      <c r="U79">
        <v>1.302</v>
      </c>
      <c r="V79">
        <v>2.6679999999999999E-2</v>
      </c>
      <c r="W79">
        <v>-1.613</v>
      </c>
      <c r="X79">
        <v>0.98060000000000003</v>
      </c>
      <c r="Y79">
        <v>3.5110000000000001</v>
      </c>
      <c r="Z79">
        <v>41001</v>
      </c>
      <c r="AA79">
        <v>120000</v>
      </c>
    </row>
    <row r="80" spans="9:27" x14ac:dyDescent="0.25">
      <c r="I80" t="s">
        <v>474</v>
      </c>
      <c r="J80">
        <v>2.1589999999999998</v>
      </c>
      <c r="K80">
        <v>1.2350000000000001</v>
      </c>
      <c r="L80">
        <v>2.879E-2</v>
      </c>
      <c r="M80">
        <v>-0.28170000000000001</v>
      </c>
      <c r="N80">
        <v>2.1659999999999999</v>
      </c>
      <c r="O80">
        <v>4.5510000000000002</v>
      </c>
      <c r="P80">
        <v>41001</v>
      </c>
      <c r="Q80">
        <v>120000</v>
      </c>
      <c r="S80" t="s">
        <v>243</v>
      </c>
      <c r="T80">
        <v>1.8839999999999999</v>
      </c>
      <c r="U80">
        <v>1.633</v>
      </c>
      <c r="V80">
        <v>4.5530000000000001E-2</v>
      </c>
      <c r="W80">
        <v>-1.2929999999999999</v>
      </c>
      <c r="X80">
        <v>1.873</v>
      </c>
      <c r="Y80">
        <v>5.1150000000000002</v>
      </c>
      <c r="Z80">
        <v>41001</v>
      </c>
      <c r="AA80">
        <v>120000</v>
      </c>
    </row>
    <row r="81" spans="9:27" x14ac:dyDescent="0.25">
      <c r="I81" t="s">
        <v>475</v>
      </c>
      <c r="J81">
        <v>2.133</v>
      </c>
      <c r="K81">
        <v>1.2909999999999999</v>
      </c>
      <c r="L81">
        <v>2.911E-2</v>
      </c>
      <c r="M81">
        <v>-0.40820000000000001</v>
      </c>
      <c r="N81">
        <v>2.1379999999999999</v>
      </c>
      <c r="O81">
        <v>4.6260000000000003</v>
      </c>
      <c r="P81">
        <v>41001</v>
      </c>
      <c r="Q81">
        <v>120000</v>
      </c>
      <c r="S81" t="s">
        <v>244</v>
      </c>
      <c r="T81">
        <v>-1.4670000000000001</v>
      </c>
      <c r="U81">
        <v>1.5189999999999999</v>
      </c>
      <c r="V81">
        <v>4.3400000000000001E-2</v>
      </c>
      <c r="W81">
        <v>-4.5</v>
      </c>
      <c r="X81">
        <v>-1.452</v>
      </c>
      <c r="Y81">
        <v>1.4410000000000001</v>
      </c>
      <c r="Z81">
        <v>41001</v>
      </c>
      <c r="AA81">
        <v>120000</v>
      </c>
    </row>
    <row r="82" spans="9:27" x14ac:dyDescent="0.25">
      <c r="I82" t="s">
        <v>476</v>
      </c>
      <c r="J82">
        <v>-4.5339999999999998</v>
      </c>
      <c r="K82">
        <v>1.7250000000000001</v>
      </c>
      <c r="L82">
        <v>5.16E-2</v>
      </c>
      <c r="M82">
        <v>-8.0060000000000002</v>
      </c>
      <c r="N82">
        <v>-4.4930000000000003</v>
      </c>
      <c r="O82">
        <v>-1.2509999999999999</v>
      </c>
      <c r="P82">
        <v>41001</v>
      </c>
      <c r="Q82">
        <v>120000</v>
      </c>
      <c r="S82" t="s">
        <v>245</v>
      </c>
      <c r="T82">
        <v>-2.1030000000000002</v>
      </c>
      <c r="U82">
        <v>1.526</v>
      </c>
      <c r="V82">
        <v>4.4110000000000003E-2</v>
      </c>
      <c r="W82">
        <v>-5.14</v>
      </c>
      <c r="X82">
        <v>-2.09</v>
      </c>
      <c r="Y82">
        <v>0.81479999999999997</v>
      </c>
      <c r="Z82">
        <v>41001</v>
      </c>
      <c r="AA82">
        <v>120000</v>
      </c>
    </row>
    <row r="83" spans="9:27" x14ac:dyDescent="0.25">
      <c r="I83" t="s">
        <v>477</v>
      </c>
      <c r="J83">
        <v>-4.492</v>
      </c>
      <c r="K83">
        <v>1.72</v>
      </c>
      <c r="L83">
        <v>5.067E-2</v>
      </c>
      <c r="M83">
        <v>-7.9420000000000002</v>
      </c>
      <c r="N83">
        <v>-4.4530000000000003</v>
      </c>
      <c r="O83">
        <v>-1.1990000000000001</v>
      </c>
      <c r="P83">
        <v>41001</v>
      </c>
      <c r="Q83">
        <v>120000</v>
      </c>
      <c r="S83" t="s">
        <v>246</v>
      </c>
      <c r="T83">
        <v>-1.052</v>
      </c>
      <c r="U83">
        <v>1.879</v>
      </c>
      <c r="V83">
        <v>4.8460000000000003E-2</v>
      </c>
      <c r="W83">
        <v>-4.8380000000000001</v>
      </c>
      <c r="X83">
        <v>-1.034</v>
      </c>
      <c r="Y83">
        <v>2.573</v>
      </c>
      <c r="Z83">
        <v>41001</v>
      </c>
      <c r="AA83">
        <v>120000</v>
      </c>
    </row>
    <row r="84" spans="9:27" x14ac:dyDescent="0.25">
      <c r="I84" t="s">
        <v>478</v>
      </c>
      <c r="J84">
        <v>-4.47</v>
      </c>
      <c r="K84">
        <v>1.706</v>
      </c>
      <c r="L84">
        <v>5.0160000000000003E-2</v>
      </c>
      <c r="M84">
        <v>-7.899</v>
      </c>
      <c r="N84">
        <v>-4.4279999999999999</v>
      </c>
      <c r="O84">
        <v>-1.218</v>
      </c>
      <c r="P84">
        <v>41001</v>
      </c>
      <c r="Q84">
        <v>120000</v>
      </c>
      <c r="S84" t="s">
        <v>247</v>
      </c>
      <c r="T84">
        <v>-1.6890000000000001</v>
      </c>
      <c r="U84">
        <v>1.5620000000000001</v>
      </c>
      <c r="V84">
        <v>4.419E-2</v>
      </c>
      <c r="W84">
        <v>-4.798</v>
      </c>
      <c r="X84">
        <v>-1.6759999999999999</v>
      </c>
      <c r="Y84">
        <v>1.302</v>
      </c>
      <c r="Z84">
        <v>41001</v>
      </c>
      <c r="AA84">
        <v>120000</v>
      </c>
    </row>
    <row r="85" spans="9:27" x14ac:dyDescent="0.25">
      <c r="I85" t="s">
        <v>479</v>
      </c>
      <c r="J85">
        <v>-3.0369999999999999</v>
      </c>
      <c r="K85">
        <v>2.2010000000000001</v>
      </c>
      <c r="L85">
        <v>6.6140000000000004E-2</v>
      </c>
      <c r="M85">
        <v>-7.3639999999999999</v>
      </c>
      <c r="N85">
        <v>-3.008</v>
      </c>
      <c r="O85">
        <v>1.2869999999999999</v>
      </c>
      <c r="P85">
        <v>41001</v>
      </c>
      <c r="Q85">
        <v>120000</v>
      </c>
      <c r="S85" t="s">
        <v>248</v>
      </c>
      <c r="T85">
        <v>-0.77210000000000001</v>
      </c>
      <c r="U85">
        <v>1.6779999999999999</v>
      </c>
      <c r="V85">
        <v>3.492E-2</v>
      </c>
      <c r="W85">
        <v>-4.1070000000000002</v>
      </c>
      <c r="X85">
        <v>-0.76139999999999997</v>
      </c>
      <c r="Y85">
        <v>2.4940000000000002</v>
      </c>
      <c r="Z85">
        <v>41001</v>
      </c>
      <c r="AA85">
        <v>120000</v>
      </c>
    </row>
    <row r="86" spans="9:27" x14ac:dyDescent="0.25">
      <c r="I86" t="s">
        <v>480</v>
      </c>
      <c r="J86">
        <v>-4.2830000000000004</v>
      </c>
      <c r="K86">
        <v>1.9510000000000001</v>
      </c>
      <c r="L86">
        <v>5.7599999999999998E-2</v>
      </c>
      <c r="M86">
        <v>-8.2249999999999996</v>
      </c>
      <c r="N86">
        <v>-4.2460000000000004</v>
      </c>
      <c r="O86">
        <v>-0.55330000000000001</v>
      </c>
      <c r="P86">
        <v>41001</v>
      </c>
      <c r="Q86">
        <v>120000</v>
      </c>
      <c r="S86" t="s">
        <v>249</v>
      </c>
      <c r="T86">
        <v>-1.1830000000000001</v>
      </c>
      <c r="U86">
        <v>1.593</v>
      </c>
      <c r="V86">
        <v>3.3099999999999997E-2</v>
      </c>
      <c r="W86">
        <v>-4.3360000000000003</v>
      </c>
      <c r="X86">
        <v>-1.1719999999999999</v>
      </c>
      <c r="Y86">
        <v>1.9139999999999999</v>
      </c>
      <c r="Z86">
        <v>41001</v>
      </c>
      <c r="AA86">
        <v>120000</v>
      </c>
    </row>
    <row r="87" spans="9:27" x14ac:dyDescent="0.25">
      <c r="I87" t="s">
        <v>481</v>
      </c>
      <c r="J87">
        <v>-3.3690000000000002</v>
      </c>
      <c r="K87">
        <v>2.2040000000000002</v>
      </c>
      <c r="L87">
        <v>6.7080000000000001E-2</v>
      </c>
      <c r="M87">
        <v>-7.7320000000000002</v>
      </c>
      <c r="N87">
        <v>-3.3380000000000001</v>
      </c>
      <c r="O87">
        <v>0.90590000000000004</v>
      </c>
      <c r="P87">
        <v>41001</v>
      </c>
      <c r="Q87">
        <v>120000</v>
      </c>
      <c r="S87" t="s">
        <v>250</v>
      </c>
      <c r="T87">
        <v>-2.0249999999999999</v>
      </c>
      <c r="U87">
        <v>1.407</v>
      </c>
      <c r="V87">
        <v>3.1260000000000003E-2</v>
      </c>
      <c r="W87">
        <v>-4.8360000000000003</v>
      </c>
      <c r="X87">
        <v>-2.0030000000000001</v>
      </c>
      <c r="Y87">
        <v>0.70499999999999996</v>
      </c>
      <c r="Z87">
        <v>41001</v>
      </c>
      <c r="AA87">
        <v>120000</v>
      </c>
    </row>
    <row r="88" spans="9:27" x14ac:dyDescent="0.25">
      <c r="I88" t="s">
        <v>482</v>
      </c>
      <c r="J88">
        <v>-4.9779999999999998</v>
      </c>
      <c r="K88">
        <v>1.669</v>
      </c>
      <c r="L88">
        <v>4.4769999999999997E-2</v>
      </c>
      <c r="M88">
        <v>-8.2959999999999994</v>
      </c>
      <c r="N88">
        <v>-4.9610000000000003</v>
      </c>
      <c r="O88">
        <v>-1.748</v>
      </c>
      <c r="P88">
        <v>41001</v>
      </c>
      <c r="Q88">
        <v>120000</v>
      </c>
      <c r="S88" t="s">
        <v>251</v>
      </c>
      <c r="T88">
        <v>-0.41060000000000002</v>
      </c>
      <c r="U88">
        <v>2.0640000000000001</v>
      </c>
      <c r="V88">
        <v>5.5780000000000003E-2</v>
      </c>
      <c r="W88">
        <v>-4.5330000000000004</v>
      </c>
      <c r="X88">
        <v>-0.39129999999999998</v>
      </c>
      <c r="Y88">
        <v>3.577</v>
      </c>
      <c r="Z88">
        <v>41001</v>
      </c>
      <c r="AA88">
        <v>120000</v>
      </c>
    </row>
    <row r="89" spans="9:27" x14ac:dyDescent="0.25">
      <c r="I89" t="s">
        <v>483</v>
      </c>
      <c r="J89">
        <v>-5.1840000000000002</v>
      </c>
      <c r="K89">
        <v>1.4390000000000001</v>
      </c>
      <c r="L89">
        <v>4.1829999999999999E-2</v>
      </c>
      <c r="M89">
        <v>-8.0709999999999997</v>
      </c>
      <c r="N89">
        <v>-5.1559999999999997</v>
      </c>
      <c r="O89">
        <v>-2.456</v>
      </c>
      <c r="P89">
        <v>41001</v>
      </c>
      <c r="Q89">
        <v>120000</v>
      </c>
      <c r="S89" t="s">
        <v>252</v>
      </c>
      <c r="T89">
        <v>-1.08</v>
      </c>
      <c r="U89">
        <v>1.55</v>
      </c>
      <c r="V89">
        <v>3.7080000000000002E-2</v>
      </c>
      <c r="W89">
        <v>-4.24</v>
      </c>
      <c r="X89">
        <v>-1.05</v>
      </c>
      <c r="Y89">
        <v>1.8859999999999999</v>
      </c>
      <c r="Z89">
        <v>41001</v>
      </c>
      <c r="AA89">
        <v>120000</v>
      </c>
    </row>
    <row r="90" spans="9:27" x14ac:dyDescent="0.25">
      <c r="I90" t="s">
        <v>484</v>
      </c>
      <c r="J90">
        <v>-5.3129999999999997</v>
      </c>
      <c r="K90">
        <v>1.506</v>
      </c>
      <c r="L90">
        <v>4.249E-2</v>
      </c>
      <c r="M90">
        <v>-8.3209999999999997</v>
      </c>
      <c r="N90">
        <v>-5.2880000000000003</v>
      </c>
      <c r="O90">
        <v>-2.4470000000000001</v>
      </c>
      <c r="P90">
        <v>41001</v>
      </c>
      <c r="Q90">
        <v>120000</v>
      </c>
      <c r="S90" t="s">
        <v>253</v>
      </c>
      <c r="T90">
        <v>6.73</v>
      </c>
      <c r="U90">
        <v>2.2450000000000001</v>
      </c>
      <c r="V90">
        <v>6.232E-2</v>
      </c>
      <c r="W90">
        <v>2.3039999999999998</v>
      </c>
      <c r="X90">
        <v>6.7530000000000001</v>
      </c>
      <c r="Y90">
        <v>11.09</v>
      </c>
      <c r="Z90">
        <v>41001</v>
      </c>
      <c r="AA90">
        <v>120000</v>
      </c>
    </row>
    <row r="91" spans="9:27" x14ac:dyDescent="0.25">
      <c r="I91" t="s">
        <v>485</v>
      </c>
      <c r="J91">
        <v>-3.161</v>
      </c>
      <c r="K91">
        <v>1.9710000000000001</v>
      </c>
      <c r="L91">
        <v>5.2830000000000002E-2</v>
      </c>
      <c r="M91">
        <v>-6.9980000000000002</v>
      </c>
      <c r="N91">
        <v>-3.19</v>
      </c>
      <c r="O91">
        <v>0.75970000000000004</v>
      </c>
      <c r="P91">
        <v>41001</v>
      </c>
      <c r="Q91">
        <v>120000</v>
      </c>
      <c r="S91" t="s">
        <v>254</v>
      </c>
      <c r="T91">
        <v>-0.42330000000000001</v>
      </c>
      <c r="U91">
        <v>1.484</v>
      </c>
      <c r="V91">
        <v>3.363E-2</v>
      </c>
      <c r="W91">
        <v>-3.4289999999999998</v>
      </c>
      <c r="X91">
        <v>-0.4022</v>
      </c>
      <c r="Y91">
        <v>2.42</v>
      </c>
      <c r="Z91">
        <v>41001</v>
      </c>
      <c r="AA91">
        <v>120000</v>
      </c>
    </row>
    <row r="92" spans="9:27" x14ac:dyDescent="0.25">
      <c r="I92" t="s">
        <v>486</v>
      </c>
      <c r="J92">
        <v>-3.105</v>
      </c>
      <c r="K92">
        <v>1.901</v>
      </c>
      <c r="L92">
        <v>5.1659999999999998E-2</v>
      </c>
      <c r="M92">
        <v>-6.8049999999999997</v>
      </c>
      <c r="N92">
        <v>-3.129</v>
      </c>
      <c r="O92">
        <v>0.66159999999999997</v>
      </c>
      <c r="P92">
        <v>41001</v>
      </c>
      <c r="Q92">
        <v>120000</v>
      </c>
      <c r="S92" t="s">
        <v>255</v>
      </c>
      <c r="T92">
        <v>-0.7026</v>
      </c>
      <c r="U92">
        <v>1.3959999999999999</v>
      </c>
      <c r="V92">
        <v>3.286E-2</v>
      </c>
      <c r="W92">
        <v>-3.5019999999999998</v>
      </c>
      <c r="X92">
        <v>-0.67469999999999997</v>
      </c>
      <c r="Y92">
        <v>1.956</v>
      </c>
      <c r="Z92">
        <v>41001</v>
      </c>
      <c r="AA92">
        <v>120000</v>
      </c>
    </row>
    <row r="93" spans="9:27" x14ac:dyDescent="0.25">
      <c r="I93" t="s">
        <v>487</v>
      </c>
      <c r="J93">
        <v>-3.22</v>
      </c>
      <c r="K93">
        <v>1.958</v>
      </c>
      <c r="L93">
        <v>5.2699999999999997E-2</v>
      </c>
      <c r="M93">
        <v>-7.0339999999999998</v>
      </c>
      <c r="N93">
        <v>-3.2450000000000001</v>
      </c>
      <c r="O93">
        <v>0.66769999999999996</v>
      </c>
      <c r="P93">
        <v>41001</v>
      </c>
      <c r="Q93">
        <v>120000</v>
      </c>
      <c r="S93" t="s">
        <v>256</v>
      </c>
      <c r="T93">
        <v>5.3140000000000001</v>
      </c>
      <c r="U93">
        <v>1.589</v>
      </c>
      <c r="V93">
        <v>3.8460000000000001E-2</v>
      </c>
      <c r="W93">
        <v>2.1110000000000002</v>
      </c>
      <c r="X93">
        <v>5.3449999999999998</v>
      </c>
      <c r="Y93">
        <v>8.3719999999999999</v>
      </c>
      <c r="Z93">
        <v>41001</v>
      </c>
      <c r="AA93">
        <v>120000</v>
      </c>
    </row>
    <row r="94" spans="9:27" x14ac:dyDescent="0.25">
      <c r="I94" t="s">
        <v>488</v>
      </c>
      <c r="J94">
        <v>-4.593</v>
      </c>
      <c r="K94">
        <v>1.6459999999999999</v>
      </c>
      <c r="L94">
        <v>5.3220000000000003E-2</v>
      </c>
      <c r="M94">
        <v>-7.9279999999999999</v>
      </c>
      <c r="N94">
        <v>-4.5549999999999997</v>
      </c>
      <c r="O94">
        <v>-1.49</v>
      </c>
      <c r="P94">
        <v>41001</v>
      </c>
      <c r="Q94">
        <v>120000</v>
      </c>
      <c r="S94" t="s">
        <v>257</v>
      </c>
      <c r="T94">
        <v>-1.331</v>
      </c>
      <c r="U94">
        <v>1.498</v>
      </c>
      <c r="V94">
        <v>3.5659999999999997E-2</v>
      </c>
      <c r="W94">
        <v>-4.3310000000000004</v>
      </c>
      <c r="X94">
        <v>-1.3149999999999999</v>
      </c>
      <c r="Y94">
        <v>1.532</v>
      </c>
      <c r="Z94">
        <v>41001</v>
      </c>
      <c r="AA94">
        <v>120000</v>
      </c>
    </row>
    <row r="95" spans="9:27" x14ac:dyDescent="0.25">
      <c r="I95" t="s">
        <v>489</v>
      </c>
      <c r="J95">
        <v>-4.6929999999999996</v>
      </c>
      <c r="K95">
        <v>1.6459999999999999</v>
      </c>
      <c r="L95">
        <v>5.4780000000000002E-2</v>
      </c>
      <c r="M95">
        <v>-8.0229999999999997</v>
      </c>
      <c r="N95">
        <v>-4.6520000000000001</v>
      </c>
      <c r="O95">
        <v>-1.6080000000000001</v>
      </c>
      <c r="P95">
        <v>41001</v>
      </c>
      <c r="Q95">
        <v>120000</v>
      </c>
      <c r="S95" t="s">
        <v>258</v>
      </c>
      <c r="T95">
        <v>0.13159999999999999</v>
      </c>
      <c r="U95">
        <v>2.073</v>
      </c>
      <c r="V95">
        <v>5.5640000000000002E-2</v>
      </c>
      <c r="W95">
        <v>-3.9769999999999999</v>
      </c>
      <c r="X95">
        <v>0.1376</v>
      </c>
      <c r="Y95">
        <v>4.1740000000000004</v>
      </c>
      <c r="Z95">
        <v>41001</v>
      </c>
      <c r="AA95">
        <v>120000</v>
      </c>
    </row>
    <row r="96" spans="9:27" x14ac:dyDescent="0.25">
      <c r="I96" t="s">
        <v>490</v>
      </c>
      <c r="J96">
        <v>-4.6349999999999998</v>
      </c>
      <c r="K96">
        <v>1.64</v>
      </c>
      <c r="L96">
        <v>5.4559999999999997E-2</v>
      </c>
      <c r="M96">
        <v>-7.9509999999999996</v>
      </c>
      <c r="N96">
        <v>-4.5970000000000004</v>
      </c>
      <c r="O96">
        <v>-1.54</v>
      </c>
      <c r="P96">
        <v>41001</v>
      </c>
      <c r="Q96">
        <v>120000</v>
      </c>
      <c r="S96" t="s">
        <v>259</v>
      </c>
      <c r="T96">
        <v>-1.1160000000000001</v>
      </c>
      <c r="U96">
        <v>1.8140000000000001</v>
      </c>
      <c r="V96">
        <v>4.4119999999999999E-2</v>
      </c>
      <c r="W96">
        <v>-4.6539999999999999</v>
      </c>
      <c r="X96">
        <v>-1.1180000000000001</v>
      </c>
      <c r="Y96">
        <v>2.4350000000000001</v>
      </c>
      <c r="Z96">
        <v>41001</v>
      </c>
      <c r="AA96">
        <v>120000</v>
      </c>
    </row>
    <row r="97" spans="9:27" x14ac:dyDescent="0.25">
      <c r="I97" t="s">
        <v>491</v>
      </c>
      <c r="J97">
        <v>-4.5970000000000004</v>
      </c>
      <c r="K97">
        <v>1.663</v>
      </c>
      <c r="L97">
        <v>5.4510000000000003E-2</v>
      </c>
      <c r="M97">
        <v>-7.9729999999999999</v>
      </c>
      <c r="N97">
        <v>-4.5640000000000001</v>
      </c>
      <c r="O97">
        <v>-1.4710000000000001</v>
      </c>
      <c r="P97">
        <v>41001</v>
      </c>
      <c r="Q97">
        <v>120000</v>
      </c>
      <c r="S97" t="s">
        <v>260</v>
      </c>
      <c r="T97">
        <v>-0.20150000000000001</v>
      </c>
      <c r="U97">
        <v>2.06</v>
      </c>
      <c r="V97">
        <v>5.6669999999999998E-2</v>
      </c>
      <c r="W97">
        <v>-4.3280000000000003</v>
      </c>
      <c r="X97">
        <v>-0.1971</v>
      </c>
      <c r="Y97">
        <v>3.81</v>
      </c>
      <c r="Z97">
        <v>41001</v>
      </c>
      <c r="AA97">
        <v>120000</v>
      </c>
    </row>
    <row r="98" spans="9:27" x14ac:dyDescent="0.25">
      <c r="I98" t="s">
        <v>492</v>
      </c>
      <c r="J98">
        <v>-5.3810000000000002</v>
      </c>
      <c r="K98">
        <v>1.657</v>
      </c>
      <c r="L98">
        <v>5.4859999999999999E-2</v>
      </c>
      <c r="M98">
        <v>-8.7219999999999995</v>
      </c>
      <c r="N98">
        <v>-5.3410000000000002</v>
      </c>
      <c r="O98">
        <v>-2.2530000000000001</v>
      </c>
      <c r="P98">
        <v>41001</v>
      </c>
      <c r="Q98">
        <v>120000</v>
      </c>
      <c r="S98" t="s">
        <v>261</v>
      </c>
      <c r="T98">
        <v>-0.63619999999999999</v>
      </c>
      <c r="U98">
        <v>0.34100000000000003</v>
      </c>
      <c r="V98">
        <v>2.4499999999999999E-3</v>
      </c>
      <c r="W98">
        <v>-1.3320000000000001</v>
      </c>
      <c r="X98">
        <v>-0.62980000000000003</v>
      </c>
      <c r="Y98">
        <v>2.5180000000000001E-2</v>
      </c>
      <c r="Z98">
        <v>41001</v>
      </c>
      <c r="AA98">
        <v>120000</v>
      </c>
    </row>
    <row r="99" spans="9:27" x14ac:dyDescent="0.25">
      <c r="I99" t="s">
        <v>493</v>
      </c>
      <c r="J99">
        <v>-5.1360000000000001</v>
      </c>
      <c r="K99">
        <v>1.649</v>
      </c>
      <c r="L99">
        <v>5.4640000000000001E-2</v>
      </c>
      <c r="M99">
        <v>-8.4700000000000006</v>
      </c>
      <c r="N99">
        <v>-5.0979999999999999</v>
      </c>
      <c r="O99">
        <v>-2.0299999999999998</v>
      </c>
      <c r="P99">
        <v>41001</v>
      </c>
      <c r="Q99">
        <v>120000</v>
      </c>
      <c r="S99" t="s">
        <v>262</v>
      </c>
      <c r="T99">
        <v>0.41560000000000002</v>
      </c>
      <c r="U99">
        <v>1.5029999999999999</v>
      </c>
      <c r="V99">
        <v>4.5629999999999997E-2</v>
      </c>
      <c r="W99">
        <v>-2.5179999999999998</v>
      </c>
      <c r="X99">
        <v>0.40670000000000001</v>
      </c>
      <c r="Y99">
        <v>3.391</v>
      </c>
      <c r="Z99">
        <v>41001</v>
      </c>
      <c r="AA99">
        <v>120000</v>
      </c>
    </row>
    <row r="100" spans="9:27" x14ac:dyDescent="0.25">
      <c r="I100" t="s">
        <v>494</v>
      </c>
      <c r="J100">
        <v>-5.1989999999999998</v>
      </c>
      <c r="K100">
        <v>1.6479999999999999</v>
      </c>
      <c r="L100">
        <v>5.4940000000000003E-2</v>
      </c>
      <c r="M100">
        <v>-8.5289999999999999</v>
      </c>
      <c r="N100">
        <v>-5.1589999999999998</v>
      </c>
      <c r="O100">
        <v>-2.089</v>
      </c>
      <c r="P100">
        <v>41001</v>
      </c>
      <c r="Q100">
        <v>120000</v>
      </c>
      <c r="S100" t="s">
        <v>263</v>
      </c>
      <c r="T100">
        <v>-0.22159999999999999</v>
      </c>
      <c r="U100">
        <v>0.45119999999999999</v>
      </c>
      <c r="V100">
        <v>2.5010000000000002E-3</v>
      </c>
      <c r="W100">
        <v>-1.119</v>
      </c>
      <c r="X100">
        <v>-0.219</v>
      </c>
      <c r="Y100">
        <v>0.66010000000000002</v>
      </c>
      <c r="Z100">
        <v>41001</v>
      </c>
      <c r="AA100">
        <v>120000</v>
      </c>
    </row>
    <row r="101" spans="9:27" x14ac:dyDescent="0.25">
      <c r="I101" t="s">
        <v>495</v>
      </c>
      <c r="J101">
        <v>-5.3460000000000001</v>
      </c>
      <c r="K101">
        <v>1.6559999999999999</v>
      </c>
      <c r="L101">
        <v>5.4899999999999997E-2</v>
      </c>
      <c r="M101">
        <v>-8.7010000000000005</v>
      </c>
      <c r="N101">
        <v>-5.3079999999999998</v>
      </c>
      <c r="O101">
        <v>-2.2330000000000001</v>
      </c>
      <c r="P101">
        <v>41001</v>
      </c>
      <c r="Q101">
        <v>120000</v>
      </c>
      <c r="S101" t="s">
        <v>264</v>
      </c>
      <c r="T101">
        <v>0.69499999999999995</v>
      </c>
      <c r="U101">
        <v>1.32</v>
      </c>
      <c r="V101">
        <v>3.3079999999999998E-2</v>
      </c>
      <c r="W101">
        <v>-1.877</v>
      </c>
      <c r="X101">
        <v>0.69479999999999997</v>
      </c>
      <c r="Y101">
        <v>3.3279999999999998</v>
      </c>
      <c r="Z101">
        <v>41001</v>
      </c>
      <c r="AA101">
        <v>120000</v>
      </c>
    </row>
    <row r="102" spans="9:27" x14ac:dyDescent="0.25">
      <c r="I102" t="s">
        <v>496</v>
      </c>
      <c r="J102">
        <v>-4.2149999999999999</v>
      </c>
      <c r="K102">
        <v>1.9359999999999999</v>
      </c>
      <c r="L102">
        <v>5.74E-2</v>
      </c>
      <c r="M102">
        <v>-8.0679999999999996</v>
      </c>
      <c r="N102">
        <v>-4.1870000000000003</v>
      </c>
      <c r="O102">
        <v>-0.45440000000000003</v>
      </c>
      <c r="P102">
        <v>41001</v>
      </c>
      <c r="Q102">
        <v>120000</v>
      </c>
      <c r="S102" t="s">
        <v>265</v>
      </c>
      <c r="T102">
        <v>0.28439999999999999</v>
      </c>
      <c r="U102">
        <v>1.1910000000000001</v>
      </c>
      <c r="V102">
        <v>2.9350000000000001E-2</v>
      </c>
      <c r="W102">
        <v>-2.0609999999999999</v>
      </c>
      <c r="X102">
        <v>0.28539999999999999</v>
      </c>
      <c r="Y102">
        <v>2.613</v>
      </c>
      <c r="Z102">
        <v>41001</v>
      </c>
      <c r="AA102">
        <v>120000</v>
      </c>
    </row>
    <row r="103" spans="9:27" x14ac:dyDescent="0.25">
      <c r="I103" t="s">
        <v>497</v>
      </c>
      <c r="J103">
        <v>-4.851</v>
      </c>
      <c r="K103">
        <v>1.681</v>
      </c>
      <c r="L103">
        <v>5.4879999999999998E-2</v>
      </c>
      <c r="M103">
        <v>-8.2409999999999997</v>
      </c>
      <c r="N103">
        <v>-4.8150000000000004</v>
      </c>
      <c r="O103">
        <v>-1.677</v>
      </c>
      <c r="P103">
        <v>41001</v>
      </c>
      <c r="Q103">
        <v>120000</v>
      </c>
      <c r="S103" t="s">
        <v>266</v>
      </c>
      <c r="T103">
        <v>-0.55779999999999996</v>
      </c>
      <c r="U103">
        <v>0.89639999999999997</v>
      </c>
      <c r="V103">
        <v>2.6280000000000001E-2</v>
      </c>
      <c r="W103">
        <v>-2.282</v>
      </c>
      <c r="X103">
        <v>-0.56020000000000003</v>
      </c>
      <c r="Y103">
        <v>1.236</v>
      </c>
      <c r="Z103">
        <v>41001</v>
      </c>
      <c r="AA103">
        <v>120000</v>
      </c>
    </row>
    <row r="104" spans="9:27" x14ac:dyDescent="0.25">
      <c r="I104" t="s">
        <v>498</v>
      </c>
      <c r="J104">
        <v>-3.9350000000000001</v>
      </c>
      <c r="K104">
        <v>1.78</v>
      </c>
      <c r="L104">
        <v>4.5710000000000001E-2</v>
      </c>
      <c r="M104">
        <v>-7.4779999999999998</v>
      </c>
      <c r="N104">
        <v>-3.911</v>
      </c>
      <c r="O104">
        <v>-0.46729999999999999</v>
      </c>
      <c r="P104">
        <v>41001</v>
      </c>
      <c r="Q104">
        <v>120000</v>
      </c>
      <c r="S104" t="s">
        <v>267</v>
      </c>
      <c r="T104">
        <v>1.056</v>
      </c>
      <c r="U104">
        <v>1.7210000000000001</v>
      </c>
      <c r="V104">
        <v>5.3800000000000001E-2</v>
      </c>
      <c r="W104">
        <v>-2.278</v>
      </c>
      <c r="X104">
        <v>1.054</v>
      </c>
      <c r="Y104">
        <v>4.4409999999999998</v>
      </c>
      <c r="Z104">
        <v>41001</v>
      </c>
      <c r="AA104">
        <v>120000</v>
      </c>
    </row>
    <row r="105" spans="9:27" x14ac:dyDescent="0.25">
      <c r="I105" t="s">
        <v>499</v>
      </c>
      <c r="J105">
        <v>-4.3449999999999998</v>
      </c>
      <c r="K105">
        <v>1.679</v>
      </c>
      <c r="L105">
        <v>4.4310000000000002E-2</v>
      </c>
      <c r="M105">
        <v>-7.7119999999999997</v>
      </c>
      <c r="N105">
        <v>-4.3159999999999998</v>
      </c>
      <c r="O105">
        <v>-1.117</v>
      </c>
      <c r="P105">
        <v>41001</v>
      </c>
      <c r="Q105">
        <v>120000</v>
      </c>
      <c r="S105" t="s">
        <v>268</v>
      </c>
      <c r="T105">
        <v>0.38719999999999999</v>
      </c>
      <c r="U105">
        <v>1.0720000000000001</v>
      </c>
      <c r="V105">
        <v>3.2669999999999998E-2</v>
      </c>
      <c r="W105">
        <v>-1.698</v>
      </c>
      <c r="X105">
        <v>0.38869999999999999</v>
      </c>
      <c r="Y105">
        <v>2.4969999999999999</v>
      </c>
      <c r="Z105">
        <v>41001</v>
      </c>
      <c r="AA105">
        <v>120000</v>
      </c>
    </row>
    <row r="106" spans="9:27" x14ac:dyDescent="0.25">
      <c r="I106" t="s">
        <v>500</v>
      </c>
      <c r="J106">
        <v>-5.1959999999999997</v>
      </c>
      <c r="K106">
        <v>1.5389999999999999</v>
      </c>
      <c r="L106">
        <v>4.2790000000000002E-2</v>
      </c>
      <c r="M106">
        <v>-8.2829999999999995</v>
      </c>
      <c r="N106">
        <v>-5.1710000000000003</v>
      </c>
      <c r="O106">
        <v>-2.2370000000000001</v>
      </c>
      <c r="P106">
        <v>41001</v>
      </c>
      <c r="Q106">
        <v>120000</v>
      </c>
      <c r="S106" t="s">
        <v>269</v>
      </c>
      <c r="T106">
        <v>8.1969999999999992</v>
      </c>
      <c r="U106">
        <v>1.998</v>
      </c>
      <c r="V106">
        <v>6.4619999999999997E-2</v>
      </c>
      <c r="W106">
        <v>4.4340000000000002</v>
      </c>
      <c r="X106">
        <v>8.1379999999999999</v>
      </c>
      <c r="Y106">
        <v>12.2</v>
      </c>
      <c r="Z106">
        <v>41001</v>
      </c>
      <c r="AA106">
        <v>120000</v>
      </c>
    </row>
    <row r="107" spans="9:27" x14ac:dyDescent="0.25">
      <c r="I107" t="s">
        <v>501</v>
      </c>
      <c r="J107">
        <v>-5.1239999999999997</v>
      </c>
      <c r="K107">
        <v>1.538</v>
      </c>
      <c r="L107">
        <v>4.2750000000000003E-2</v>
      </c>
      <c r="M107">
        <v>-8.1980000000000004</v>
      </c>
      <c r="N107">
        <v>-5.0979999999999999</v>
      </c>
      <c r="O107">
        <v>-2.1720000000000002</v>
      </c>
      <c r="P107">
        <v>41001</v>
      </c>
      <c r="Q107">
        <v>120000</v>
      </c>
      <c r="S107" t="s">
        <v>270</v>
      </c>
      <c r="T107">
        <v>1.044</v>
      </c>
      <c r="U107">
        <v>0.94930000000000003</v>
      </c>
      <c r="V107">
        <v>2.5590000000000002E-2</v>
      </c>
      <c r="W107">
        <v>-0.8075</v>
      </c>
      <c r="X107">
        <v>1.034</v>
      </c>
      <c r="Y107">
        <v>2.9239999999999999</v>
      </c>
      <c r="Z107">
        <v>41001</v>
      </c>
      <c r="AA107">
        <v>120000</v>
      </c>
    </row>
    <row r="108" spans="9:27" x14ac:dyDescent="0.25">
      <c r="I108" t="s">
        <v>502</v>
      </c>
      <c r="J108">
        <v>-5.2140000000000004</v>
      </c>
      <c r="K108">
        <v>1.54</v>
      </c>
      <c r="L108">
        <v>4.2869999999999998E-2</v>
      </c>
      <c r="M108">
        <v>-8.3109999999999999</v>
      </c>
      <c r="N108">
        <v>-5.1870000000000003</v>
      </c>
      <c r="O108">
        <v>-2.2639999999999998</v>
      </c>
      <c r="P108">
        <v>41001</v>
      </c>
      <c r="Q108">
        <v>120000</v>
      </c>
      <c r="S108" t="s">
        <v>271</v>
      </c>
      <c r="T108">
        <v>0.76439999999999997</v>
      </c>
      <c r="U108">
        <v>0.70169999999999999</v>
      </c>
      <c r="V108">
        <v>2.0389999999999998E-2</v>
      </c>
      <c r="W108">
        <v>-0.58540000000000003</v>
      </c>
      <c r="X108">
        <v>0.76119999999999999</v>
      </c>
      <c r="Y108">
        <v>2.1419999999999999</v>
      </c>
      <c r="Z108">
        <v>41001</v>
      </c>
      <c r="AA108">
        <v>120000</v>
      </c>
    </row>
    <row r="109" spans="9:27" x14ac:dyDescent="0.25">
      <c r="I109" t="s">
        <v>503</v>
      </c>
      <c r="J109">
        <v>-5.2060000000000004</v>
      </c>
      <c r="K109">
        <v>1.54</v>
      </c>
      <c r="L109">
        <v>4.301E-2</v>
      </c>
      <c r="M109">
        <v>-8.2940000000000005</v>
      </c>
      <c r="N109">
        <v>-5.1820000000000004</v>
      </c>
      <c r="O109">
        <v>-2.2509999999999999</v>
      </c>
      <c r="P109">
        <v>41001</v>
      </c>
      <c r="Q109">
        <v>120000</v>
      </c>
      <c r="S109" t="s">
        <v>272</v>
      </c>
      <c r="T109">
        <v>6.7809999999999997</v>
      </c>
      <c r="U109">
        <v>1.216</v>
      </c>
      <c r="V109">
        <v>3.7819999999999999E-2</v>
      </c>
      <c r="W109">
        <v>4.4020000000000001</v>
      </c>
      <c r="X109">
        <v>6.7869999999999999</v>
      </c>
      <c r="Y109">
        <v>9.18</v>
      </c>
      <c r="Z109">
        <v>41001</v>
      </c>
      <c r="AA109">
        <v>120000</v>
      </c>
    </row>
    <row r="110" spans="9:27" x14ac:dyDescent="0.25">
      <c r="I110" t="s">
        <v>504</v>
      </c>
      <c r="J110">
        <v>-3.573</v>
      </c>
      <c r="K110">
        <v>2.1389999999999998</v>
      </c>
      <c r="L110">
        <v>6.3880000000000006E-2</v>
      </c>
      <c r="M110">
        <v>-7.8029999999999999</v>
      </c>
      <c r="N110">
        <v>-3.5369999999999999</v>
      </c>
      <c r="O110">
        <v>0.56330000000000002</v>
      </c>
      <c r="P110">
        <v>41001</v>
      </c>
      <c r="Q110">
        <v>120000</v>
      </c>
      <c r="S110" t="s">
        <v>273</v>
      </c>
      <c r="T110">
        <v>0.1361</v>
      </c>
      <c r="U110">
        <v>0.79100000000000004</v>
      </c>
      <c r="V110">
        <v>1.694E-2</v>
      </c>
      <c r="W110">
        <v>-1.4059999999999999</v>
      </c>
      <c r="X110">
        <v>0.1305</v>
      </c>
      <c r="Y110">
        <v>1.702</v>
      </c>
      <c r="Z110">
        <v>41001</v>
      </c>
      <c r="AA110">
        <v>120000</v>
      </c>
    </row>
    <row r="111" spans="9:27" x14ac:dyDescent="0.25">
      <c r="I111" t="s">
        <v>505</v>
      </c>
      <c r="J111">
        <v>-4.2460000000000004</v>
      </c>
      <c r="K111">
        <v>1.7150000000000001</v>
      </c>
      <c r="L111">
        <v>4.9430000000000002E-2</v>
      </c>
      <c r="M111">
        <v>-7.6269999999999998</v>
      </c>
      <c r="N111">
        <v>-4.2279999999999998</v>
      </c>
      <c r="O111">
        <v>-0.89739999999999998</v>
      </c>
      <c r="P111">
        <v>41001</v>
      </c>
      <c r="Q111">
        <v>120000</v>
      </c>
      <c r="S111" t="s">
        <v>274</v>
      </c>
      <c r="T111">
        <v>1.599</v>
      </c>
      <c r="U111">
        <v>1.7350000000000001</v>
      </c>
      <c r="V111">
        <v>5.3269999999999998E-2</v>
      </c>
      <c r="W111">
        <v>-1.772</v>
      </c>
      <c r="X111">
        <v>1.59</v>
      </c>
      <c r="Y111">
        <v>5.0250000000000004</v>
      </c>
      <c r="Z111">
        <v>41001</v>
      </c>
      <c r="AA111">
        <v>120000</v>
      </c>
    </row>
    <row r="112" spans="9:27" x14ac:dyDescent="0.25">
      <c r="I112" t="s">
        <v>506</v>
      </c>
      <c r="J112">
        <v>-4.2370000000000001</v>
      </c>
      <c r="K112">
        <v>1.655</v>
      </c>
      <c r="L112">
        <v>4.7730000000000002E-2</v>
      </c>
      <c r="M112">
        <v>-7.5170000000000003</v>
      </c>
      <c r="N112">
        <v>-4.2140000000000004</v>
      </c>
      <c r="O112">
        <v>-1.0189999999999999</v>
      </c>
      <c r="P112">
        <v>41001</v>
      </c>
      <c r="Q112">
        <v>120000</v>
      </c>
      <c r="S112" t="s">
        <v>275</v>
      </c>
      <c r="T112">
        <v>0.35089999999999999</v>
      </c>
      <c r="U112">
        <v>1.042</v>
      </c>
      <c r="V112">
        <v>1.1560000000000001E-2</v>
      </c>
      <c r="W112">
        <v>-1.6859999999999999</v>
      </c>
      <c r="X112">
        <v>0.34889999999999999</v>
      </c>
      <c r="Y112">
        <v>2.4089999999999998</v>
      </c>
      <c r="Z112">
        <v>41001</v>
      </c>
      <c r="AA112">
        <v>120000</v>
      </c>
    </row>
    <row r="113" spans="9:27" x14ac:dyDescent="0.25">
      <c r="I113" t="s">
        <v>507</v>
      </c>
      <c r="J113">
        <v>3.5680000000000001</v>
      </c>
      <c r="K113">
        <v>1.081</v>
      </c>
      <c r="L113">
        <v>1.6820000000000002E-2</v>
      </c>
      <c r="M113">
        <v>1.4370000000000001</v>
      </c>
      <c r="N113">
        <v>3.5710000000000002</v>
      </c>
      <c r="O113">
        <v>5.681</v>
      </c>
      <c r="P113">
        <v>41001</v>
      </c>
      <c r="Q113">
        <v>120000</v>
      </c>
      <c r="S113" t="s">
        <v>276</v>
      </c>
      <c r="T113">
        <v>1.266</v>
      </c>
      <c r="U113">
        <v>1.718</v>
      </c>
      <c r="V113">
        <v>5.4260000000000003E-2</v>
      </c>
      <c r="W113">
        <v>-2.0920000000000001</v>
      </c>
      <c r="X113">
        <v>1.2509999999999999</v>
      </c>
      <c r="Y113">
        <v>4.641</v>
      </c>
      <c r="Z113">
        <v>41001</v>
      </c>
      <c r="AA113">
        <v>120000</v>
      </c>
    </row>
    <row r="114" spans="9:27" x14ac:dyDescent="0.25">
      <c r="I114" t="s">
        <v>508</v>
      </c>
      <c r="J114">
        <v>-3.5510000000000002</v>
      </c>
      <c r="K114">
        <v>1.585</v>
      </c>
      <c r="L114">
        <v>4.505E-2</v>
      </c>
      <c r="M114">
        <v>-6.7210000000000001</v>
      </c>
      <c r="N114">
        <v>-3.5249999999999999</v>
      </c>
      <c r="O114">
        <v>-0.52539999999999998</v>
      </c>
      <c r="P114">
        <v>41001</v>
      </c>
      <c r="Q114">
        <v>120000</v>
      </c>
      <c r="S114" t="s">
        <v>277</v>
      </c>
      <c r="T114">
        <v>1.052</v>
      </c>
      <c r="U114">
        <v>1.5109999999999999</v>
      </c>
      <c r="V114">
        <v>4.6350000000000002E-2</v>
      </c>
      <c r="W114">
        <v>-1.8979999999999999</v>
      </c>
      <c r="X114">
        <v>1.04</v>
      </c>
      <c r="Y114">
        <v>4.0250000000000004</v>
      </c>
      <c r="Z114">
        <v>41001</v>
      </c>
      <c r="AA114">
        <v>120000</v>
      </c>
    </row>
    <row r="115" spans="9:27" x14ac:dyDescent="0.25">
      <c r="I115" t="s">
        <v>509</v>
      </c>
      <c r="J115">
        <v>-3.62</v>
      </c>
      <c r="K115">
        <v>1.607</v>
      </c>
      <c r="L115">
        <v>4.5030000000000001E-2</v>
      </c>
      <c r="M115">
        <v>-6.8369999999999997</v>
      </c>
      <c r="N115">
        <v>-3.5979999999999999</v>
      </c>
      <c r="O115">
        <v>-0.55559999999999998</v>
      </c>
      <c r="P115">
        <v>41001</v>
      </c>
      <c r="Q115">
        <v>120000</v>
      </c>
      <c r="S115" t="s">
        <v>278</v>
      </c>
      <c r="T115">
        <v>0.41449999999999998</v>
      </c>
      <c r="U115">
        <v>0.44209999999999999</v>
      </c>
      <c r="V115">
        <v>2.1870000000000001E-3</v>
      </c>
      <c r="W115">
        <v>-0.45119999999999999</v>
      </c>
      <c r="X115">
        <v>0.41370000000000001</v>
      </c>
      <c r="Y115">
        <v>1.2809999999999999</v>
      </c>
      <c r="Z115">
        <v>41001</v>
      </c>
      <c r="AA115">
        <v>120000</v>
      </c>
    </row>
    <row r="116" spans="9:27" x14ac:dyDescent="0.25">
      <c r="I116" t="s">
        <v>510</v>
      </c>
      <c r="J116">
        <v>-3.9390000000000001</v>
      </c>
      <c r="K116">
        <v>1.5349999999999999</v>
      </c>
      <c r="L116">
        <v>4.5679999999999998E-2</v>
      </c>
      <c r="M116">
        <v>-7.0129999999999999</v>
      </c>
      <c r="N116">
        <v>-3.9089999999999998</v>
      </c>
      <c r="O116">
        <v>-1.0269999999999999</v>
      </c>
      <c r="P116">
        <v>41001</v>
      </c>
      <c r="Q116">
        <v>120000</v>
      </c>
      <c r="S116" t="s">
        <v>279</v>
      </c>
      <c r="T116">
        <v>1.331</v>
      </c>
      <c r="U116">
        <v>1.3280000000000001</v>
      </c>
      <c r="V116">
        <v>3.3860000000000001E-2</v>
      </c>
      <c r="W116">
        <v>-1.238</v>
      </c>
      <c r="X116">
        <v>1.33</v>
      </c>
      <c r="Y116">
        <v>3.9820000000000002</v>
      </c>
      <c r="Z116">
        <v>41001</v>
      </c>
      <c r="AA116">
        <v>120000</v>
      </c>
    </row>
    <row r="117" spans="9:27" x14ac:dyDescent="0.25">
      <c r="I117" t="s">
        <v>511</v>
      </c>
      <c r="J117">
        <v>-3.976</v>
      </c>
      <c r="K117">
        <v>1.5389999999999999</v>
      </c>
      <c r="L117">
        <v>4.505E-2</v>
      </c>
      <c r="M117">
        <v>-7.0529999999999999</v>
      </c>
      <c r="N117">
        <v>-3.9460000000000002</v>
      </c>
      <c r="O117">
        <v>-1.0369999999999999</v>
      </c>
      <c r="P117">
        <v>41001</v>
      </c>
      <c r="Q117">
        <v>120000</v>
      </c>
      <c r="S117" t="s">
        <v>280</v>
      </c>
      <c r="T117">
        <v>0.92059999999999997</v>
      </c>
      <c r="U117">
        <v>1.1990000000000001</v>
      </c>
      <c r="V117">
        <v>3.015E-2</v>
      </c>
      <c r="W117">
        <v>-1.4159999999999999</v>
      </c>
      <c r="X117">
        <v>0.92510000000000003</v>
      </c>
      <c r="Y117">
        <v>3.2629999999999999</v>
      </c>
      <c r="Z117">
        <v>41001</v>
      </c>
      <c r="AA117">
        <v>120000</v>
      </c>
    </row>
    <row r="118" spans="9:27" x14ac:dyDescent="0.25">
      <c r="I118" t="s">
        <v>512</v>
      </c>
      <c r="J118">
        <v>-3.7839999999999998</v>
      </c>
      <c r="K118">
        <v>1.5429999999999999</v>
      </c>
      <c r="L118">
        <v>4.5039999999999997E-2</v>
      </c>
      <c r="M118">
        <v>-6.8689999999999998</v>
      </c>
      <c r="N118">
        <v>-3.7549999999999999</v>
      </c>
      <c r="O118">
        <v>-0.84440000000000004</v>
      </c>
      <c r="P118">
        <v>41001</v>
      </c>
      <c r="Q118">
        <v>120000</v>
      </c>
      <c r="S118" t="s">
        <v>281</v>
      </c>
      <c r="T118">
        <v>7.8310000000000005E-2</v>
      </c>
      <c r="U118">
        <v>0.91169999999999995</v>
      </c>
      <c r="V118">
        <v>2.7279999999999999E-2</v>
      </c>
      <c r="W118">
        <v>-1.681</v>
      </c>
      <c r="X118">
        <v>8.0610000000000001E-2</v>
      </c>
      <c r="Y118">
        <v>1.879</v>
      </c>
      <c r="Z118">
        <v>41001</v>
      </c>
      <c r="AA118">
        <v>120000</v>
      </c>
    </row>
    <row r="119" spans="9:27" x14ac:dyDescent="0.25">
      <c r="I119" t="s">
        <v>513</v>
      </c>
      <c r="J119">
        <v>-3.87</v>
      </c>
      <c r="K119">
        <v>1.5369999999999999</v>
      </c>
      <c r="L119">
        <v>4.5920000000000002E-2</v>
      </c>
      <c r="M119">
        <v>-6.9660000000000002</v>
      </c>
      <c r="N119">
        <v>-3.835</v>
      </c>
      <c r="O119">
        <v>-0.9526</v>
      </c>
      <c r="P119">
        <v>41001</v>
      </c>
      <c r="Q119">
        <v>120000</v>
      </c>
      <c r="S119" t="s">
        <v>282</v>
      </c>
      <c r="T119">
        <v>1.6930000000000001</v>
      </c>
      <c r="U119">
        <v>1.7270000000000001</v>
      </c>
      <c r="V119">
        <v>5.4429999999999999E-2</v>
      </c>
      <c r="W119">
        <v>-1.6559999999999999</v>
      </c>
      <c r="X119">
        <v>1.6859999999999999</v>
      </c>
      <c r="Y119">
        <v>5.077</v>
      </c>
      <c r="Z119">
        <v>41001</v>
      </c>
      <c r="AA119">
        <v>120000</v>
      </c>
    </row>
    <row r="120" spans="9:27" x14ac:dyDescent="0.25">
      <c r="I120" t="s">
        <v>514</v>
      </c>
      <c r="J120">
        <v>-3.7570000000000001</v>
      </c>
      <c r="K120">
        <v>1.5649999999999999</v>
      </c>
      <c r="L120">
        <v>4.5679999999999998E-2</v>
      </c>
      <c r="M120">
        <v>-6.8819999999999997</v>
      </c>
      <c r="N120">
        <v>-3.726</v>
      </c>
      <c r="O120">
        <v>-0.76519999999999999</v>
      </c>
      <c r="P120">
        <v>41001</v>
      </c>
      <c r="Q120">
        <v>120000</v>
      </c>
      <c r="S120" t="s">
        <v>283</v>
      </c>
      <c r="T120">
        <v>1.0229999999999999</v>
      </c>
      <c r="U120">
        <v>1.085</v>
      </c>
      <c r="V120">
        <v>3.3579999999999999E-2</v>
      </c>
      <c r="W120">
        <v>-1.077</v>
      </c>
      <c r="X120">
        <v>1.0189999999999999</v>
      </c>
      <c r="Y120">
        <v>3.1629999999999998</v>
      </c>
      <c r="Z120">
        <v>41001</v>
      </c>
      <c r="AA120">
        <v>120000</v>
      </c>
    </row>
    <row r="121" spans="9:27" x14ac:dyDescent="0.25">
      <c r="I121" t="s">
        <v>515</v>
      </c>
      <c r="J121">
        <v>2.1640000000000001</v>
      </c>
      <c r="K121">
        <v>1.117</v>
      </c>
      <c r="L121">
        <v>2.495E-2</v>
      </c>
      <c r="M121">
        <v>-5.1459999999999999E-2</v>
      </c>
      <c r="N121">
        <v>2.17</v>
      </c>
      <c r="O121">
        <v>4.3250000000000002</v>
      </c>
      <c r="P121">
        <v>41001</v>
      </c>
      <c r="Q121">
        <v>120000</v>
      </c>
      <c r="S121" t="s">
        <v>284</v>
      </c>
      <c r="T121">
        <v>8.8330000000000002</v>
      </c>
      <c r="U121">
        <v>2.0049999999999999</v>
      </c>
      <c r="V121">
        <v>6.5140000000000003E-2</v>
      </c>
      <c r="W121">
        <v>5.0629999999999997</v>
      </c>
      <c r="X121">
        <v>8.7780000000000005</v>
      </c>
      <c r="Y121">
        <v>12.86</v>
      </c>
      <c r="Z121">
        <v>41001</v>
      </c>
      <c r="AA121">
        <v>120000</v>
      </c>
    </row>
    <row r="122" spans="9:27" x14ac:dyDescent="0.25">
      <c r="I122" t="s">
        <v>516</v>
      </c>
      <c r="J122">
        <v>2.1379999999999999</v>
      </c>
      <c r="K122">
        <v>1.179</v>
      </c>
      <c r="L122">
        <v>2.528E-2</v>
      </c>
      <c r="M122">
        <v>-0.1895</v>
      </c>
      <c r="N122">
        <v>2.1429999999999998</v>
      </c>
      <c r="O122">
        <v>4.4349999999999996</v>
      </c>
      <c r="P122">
        <v>41001</v>
      </c>
      <c r="Q122">
        <v>120000</v>
      </c>
      <c r="S122" t="s">
        <v>285</v>
      </c>
      <c r="T122">
        <v>1.68</v>
      </c>
      <c r="U122">
        <v>0.96230000000000004</v>
      </c>
      <c r="V122">
        <v>2.6530000000000001E-2</v>
      </c>
      <c r="W122">
        <v>-0.20649999999999999</v>
      </c>
      <c r="X122">
        <v>1.675</v>
      </c>
      <c r="Y122">
        <v>3.5840000000000001</v>
      </c>
      <c r="Z122">
        <v>41001</v>
      </c>
      <c r="AA122">
        <v>120000</v>
      </c>
    </row>
    <row r="123" spans="9:27" x14ac:dyDescent="0.25">
      <c r="I123" t="s">
        <v>517</v>
      </c>
      <c r="J123">
        <v>-4.5289999999999999</v>
      </c>
      <c r="K123">
        <v>1.641</v>
      </c>
      <c r="L123">
        <v>4.8189999999999997E-2</v>
      </c>
      <c r="M123">
        <v>-7.8360000000000003</v>
      </c>
      <c r="N123">
        <v>-4.492</v>
      </c>
      <c r="O123">
        <v>-1.3919999999999999</v>
      </c>
      <c r="P123">
        <v>41001</v>
      </c>
      <c r="Q123">
        <v>120000</v>
      </c>
      <c r="S123" t="s">
        <v>286</v>
      </c>
      <c r="T123">
        <v>1.401</v>
      </c>
      <c r="U123">
        <v>0.72450000000000003</v>
      </c>
      <c r="V123">
        <v>2.145E-2</v>
      </c>
      <c r="W123">
        <v>-2.9129999999999998E-3</v>
      </c>
      <c r="X123">
        <v>1.4</v>
      </c>
      <c r="Y123">
        <v>2.8239999999999998</v>
      </c>
      <c r="Z123">
        <v>41001</v>
      </c>
      <c r="AA123">
        <v>120000</v>
      </c>
    </row>
    <row r="124" spans="9:27" x14ac:dyDescent="0.25">
      <c r="I124" t="s">
        <v>518</v>
      </c>
      <c r="J124">
        <v>-4.4870000000000001</v>
      </c>
      <c r="K124">
        <v>1.6359999999999999</v>
      </c>
      <c r="L124">
        <v>4.7230000000000001E-2</v>
      </c>
      <c r="M124">
        <v>-7.758</v>
      </c>
      <c r="N124">
        <v>-4.4539999999999997</v>
      </c>
      <c r="O124">
        <v>-1.347</v>
      </c>
      <c r="P124">
        <v>41001</v>
      </c>
      <c r="Q124">
        <v>120000</v>
      </c>
      <c r="S124" t="s">
        <v>287</v>
      </c>
      <c r="T124">
        <v>7.4180000000000001</v>
      </c>
      <c r="U124">
        <v>1.2250000000000001</v>
      </c>
      <c r="V124">
        <v>3.8539999999999998E-2</v>
      </c>
      <c r="W124">
        <v>5.0270000000000001</v>
      </c>
      <c r="X124">
        <v>7.423</v>
      </c>
      <c r="Y124">
        <v>9.827</v>
      </c>
      <c r="Z124">
        <v>41001</v>
      </c>
      <c r="AA124">
        <v>120000</v>
      </c>
    </row>
    <row r="125" spans="9:27" x14ac:dyDescent="0.25">
      <c r="I125" t="s">
        <v>519</v>
      </c>
      <c r="J125">
        <v>-4.4649999999999999</v>
      </c>
      <c r="K125">
        <v>1.6220000000000001</v>
      </c>
      <c r="L125">
        <v>4.6710000000000002E-2</v>
      </c>
      <c r="M125">
        <v>-7.7130000000000001</v>
      </c>
      <c r="N125">
        <v>-4.4279999999999999</v>
      </c>
      <c r="O125">
        <v>-1.3720000000000001</v>
      </c>
      <c r="P125">
        <v>41001</v>
      </c>
      <c r="Q125">
        <v>120000</v>
      </c>
      <c r="S125" t="s">
        <v>288</v>
      </c>
      <c r="T125">
        <v>0.77229999999999999</v>
      </c>
      <c r="U125">
        <v>0.78600000000000003</v>
      </c>
      <c r="V125">
        <v>1.7670000000000002E-2</v>
      </c>
      <c r="W125">
        <v>-0.74680000000000002</v>
      </c>
      <c r="X125">
        <v>0.76439999999999997</v>
      </c>
      <c r="Y125">
        <v>2.3279999999999998</v>
      </c>
      <c r="Z125">
        <v>41001</v>
      </c>
      <c r="AA125">
        <v>120000</v>
      </c>
    </row>
    <row r="126" spans="9:27" x14ac:dyDescent="0.25">
      <c r="I126" t="s">
        <v>520</v>
      </c>
      <c r="J126">
        <v>-3.032</v>
      </c>
      <c r="K126">
        <v>2.1349999999999998</v>
      </c>
      <c r="L126">
        <v>6.3589999999999994E-2</v>
      </c>
      <c r="M126">
        <v>-7.2249999999999996</v>
      </c>
      <c r="N126">
        <v>-3.004</v>
      </c>
      <c r="O126">
        <v>1.1679999999999999</v>
      </c>
      <c r="P126">
        <v>41001</v>
      </c>
      <c r="Q126">
        <v>120000</v>
      </c>
      <c r="S126" t="s">
        <v>289</v>
      </c>
      <c r="T126">
        <v>2.2349999999999999</v>
      </c>
      <c r="U126">
        <v>1.742</v>
      </c>
      <c r="V126">
        <v>5.3920000000000003E-2</v>
      </c>
      <c r="W126">
        <v>-1.173</v>
      </c>
      <c r="X126">
        <v>2.2210000000000001</v>
      </c>
      <c r="Y126">
        <v>5.67</v>
      </c>
      <c r="Z126">
        <v>41001</v>
      </c>
      <c r="AA126">
        <v>120000</v>
      </c>
    </row>
    <row r="127" spans="9:27" x14ac:dyDescent="0.25">
      <c r="I127" t="s">
        <v>521</v>
      </c>
      <c r="J127">
        <v>-4.2779999999999996</v>
      </c>
      <c r="K127">
        <v>1.879</v>
      </c>
      <c r="L127">
        <v>5.4460000000000001E-2</v>
      </c>
      <c r="M127">
        <v>-8.0719999999999992</v>
      </c>
      <c r="N127">
        <v>-4.2469999999999999</v>
      </c>
      <c r="O127">
        <v>-0.67379999999999995</v>
      </c>
      <c r="P127">
        <v>41001</v>
      </c>
      <c r="Q127">
        <v>120000</v>
      </c>
      <c r="S127" t="s">
        <v>290</v>
      </c>
      <c r="T127">
        <v>0.98699999999999999</v>
      </c>
      <c r="U127">
        <v>1.089</v>
      </c>
      <c r="V127">
        <v>1.252E-2</v>
      </c>
      <c r="W127">
        <v>-1.141</v>
      </c>
      <c r="X127">
        <v>0.98399999999999999</v>
      </c>
      <c r="Y127">
        <v>3.14</v>
      </c>
      <c r="Z127">
        <v>41001</v>
      </c>
      <c r="AA127">
        <v>120000</v>
      </c>
    </row>
    <row r="128" spans="9:27" x14ac:dyDescent="0.25">
      <c r="I128" t="s">
        <v>522</v>
      </c>
      <c r="J128">
        <v>-3.3639999999999999</v>
      </c>
      <c r="K128">
        <v>2.1389999999999998</v>
      </c>
      <c r="L128">
        <v>6.4579999999999999E-2</v>
      </c>
      <c r="M128">
        <v>-7.6070000000000002</v>
      </c>
      <c r="N128">
        <v>-3.339</v>
      </c>
      <c r="O128">
        <v>0.78710000000000002</v>
      </c>
      <c r="P128">
        <v>41001</v>
      </c>
      <c r="Q128">
        <v>120000</v>
      </c>
      <c r="S128" t="s">
        <v>291</v>
      </c>
      <c r="T128">
        <v>1.9019999999999999</v>
      </c>
      <c r="U128">
        <v>1.7230000000000001</v>
      </c>
      <c r="V128">
        <v>5.484E-2</v>
      </c>
      <c r="W128">
        <v>-1.4630000000000001</v>
      </c>
      <c r="X128">
        <v>1.881</v>
      </c>
      <c r="Y128">
        <v>5.2889999999999997</v>
      </c>
      <c r="Z128">
        <v>41001</v>
      </c>
      <c r="AA128">
        <v>120000</v>
      </c>
    </row>
    <row r="129" spans="9:27" x14ac:dyDescent="0.25">
      <c r="I129" t="s">
        <v>523</v>
      </c>
      <c r="J129">
        <v>-0.20619999999999999</v>
      </c>
      <c r="K129">
        <v>0.8468</v>
      </c>
      <c r="L129">
        <v>9.4280000000000006E-3</v>
      </c>
      <c r="M129">
        <v>-1.8580000000000001</v>
      </c>
      <c r="N129">
        <v>-0.2112</v>
      </c>
      <c r="O129">
        <v>1.4810000000000001</v>
      </c>
      <c r="P129">
        <v>41001</v>
      </c>
      <c r="Q129">
        <v>120000</v>
      </c>
      <c r="S129" t="s">
        <v>292</v>
      </c>
      <c r="T129">
        <v>-0.63719999999999999</v>
      </c>
      <c r="U129">
        <v>1.546</v>
      </c>
      <c r="V129">
        <v>4.6530000000000002E-2</v>
      </c>
      <c r="W129">
        <v>-3.7040000000000002</v>
      </c>
      <c r="X129">
        <v>-0.62360000000000004</v>
      </c>
      <c r="Y129">
        <v>2.3730000000000002</v>
      </c>
      <c r="Z129">
        <v>41001</v>
      </c>
      <c r="AA129">
        <v>120000</v>
      </c>
    </row>
    <row r="130" spans="9:27" x14ac:dyDescent="0.25">
      <c r="I130" t="s">
        <v>524</v>
      </c>
      <c r="J130">
        <v>-0.3352</v>
      </c>
      <c r="K130">
        <v>0.94030000000000002</v>
      </c>
      <c r="L130">
        <v>9.4420000000000007E-3</v>
      </c>
      <c r="M130">
        <v>-2.1930000000000001</v>
      </c>
      <c r="N130">
        <v>-0.33650000000000002</v>
      </c>
      <c r="O130">
        <v>1.522</v>
      </c>
      <c r="P130">
        <v>41001</v>
      </c>
      <c r="Q130">
        <v>120000</v>
      </c>
      <c r="S130" t="s">
        <v>293</v>
      </c>
      <c r="T130">
        <v>0.27939999999999998</v>
      </c>
      <c r="U130">
        <v>1.7190000000000001</v>
      </c>
      <c r="V130">
        <v>3.8920000000000003E-2</v>
      </c>
      <c r="W130">
        <v>-3.141</v>
      </c>
      <c r="X130">
        <v>0.29880000000000001</v>
      </c>
      <c r="Y130">
        <v>3.6230000000000002</v>
      </c>
      <c r="Z130">
        <v>41001</v>
      </c>
      <c r="AA130">
        <v>120000</v>
      </c>
    </row>
    <row r="131" spans="9:27" x14ac:dyDescent="0.25">
      <c r="I131" t="s">
        <v>525</v>
      </c>
      <c r="J131">
        <v>1.8160000000000001</v>
      </c>
      <c r="K131">
        <v>1.6</v>
      </c>
      <c r="L131">
        <v>3.2779999999999997E-2</v>
      </c>
      <c r="M131">
        <v>-1.274</v>
      </c>
      <c r="N131">
        <v>1.8009999999999999</v>
      </c>
      <c r="O131">
        <v>4.9980000000000002</v>
      </c>
      <c r="P131">
        <v>41001</v>
      </c>
      <c r="Q131">
        <v>120000</v>
      </c>
      <c r="S131" t="s">
        <v>294</v>
      </c>
      <c r="T131">
        <v>-0.13109999999999999</v>
      </c>
      <c r="U131">
        <v>1.623</v>
      </c>
      <c r="V131">
        <v>3.8800000000000001E-2</v>
      </c>
      <c r="W131">
        <v>-3.2949999999999999</v>
      </c>
      <c r="X131">
        <v>-0.1308</v>
      </c>
      <c r="Y131">
        <v>3.077</v>
      </c>
      <c r="Z131">
        <v>41001</v>
      </c>
      <c r="AA131">
        <v>120000</v>
      </c>
    </row>
    <row r="132" spans="9:27" x14ac:dyDescent="0.25">
      <c r="I132" t="s">
        <v>526</v>
      </c>
      <c r="J132">
        <v>1.873</v>
      </c>
      <c r="K132">
        <v>1.5089999999999999</v>
      </c>
      <c r="L132">
        <v>3.0759999999999999E-2</v>
      </c>
      <c r="M132">
        <v>-1.032</v>
      </c>
      <c r="N132">
        <v>1.845</v>
      </c>
      <c r="O132">
        <v>4.8920000000000003</v>
      </c>
      <c r="P132">
        <v>41001</v>
      </c>
      <c r="Q132">
        <v>120000</v>
      </c>
      <c r="S132" t="s">
        <v>295</v>
      </c>
      <c r="T132">
        <v>-0.97340000000000004</v>
      </c>
      <c r="U132">
        <v>1.4510000000000001</v>
      </c>
      <c r="V132">
        <v>3.6679999999999997E-2</v>
      </c>
      <c r="W132">
        <v>-3.835</v>
      </c>
      <c r="X132">
        <v>-0.97550000000000003</v>
      </c>
      <c r="Y132">
        <v>1.8939999999999999</v>
      </c>
      <c r="Z132">
        <v>41001</v>
      </c>
      <c r="AA132">
        <v>120000</v>
      </c>
    </row>
    <row r="133" spans="9:27" x14ac:dyDescent="0.25">
      <c r="I133" t="s">
        <v>527</v>
      </c>
      <c r="J133">
        <v>1.758</v>
      </c>
      <c r="K133">
        <v>1.58</v>
      </c>
      <c r="L133">
        <v>3.245E-2</v>
      </c>
      <c r="M133">
        <v>-1.2909999999999999</v>
      </c>
      <c r="N133">
        <v>1.744</v>
      </c>
      <c r="O133">
        <v>4.91</v>
      </c>
      <c r="P133">
        <v>41001</v>
      </c>
      <c r="Q133">
        <v>120000</v>
      </c>
      <c r="S133" t="s">
        <v>296</v>
      </c>
      <c r="T133">
        <v>0.64090000000000003</v>
      </c>
      <c r="U133">
        <v>1.075</v>
      </c>
      <c r="V133">
        <v>1.359E-2</v>
      </c>
      <c r="W133">
        <v>-1.486</v>
      </c>
      <c r="X133">
        <v>0.63500000000000001</v>
      </c>
      <c r="Y133">
        <v>2.7709999999999999</v>
      </c>
      <c r="Z133">
        <v>41001</v>
      </c>
      <c r="AA133">
        <v>120000</v>
      </c>
    </row>
    <row r="134" spans="9:27" x14ac:dyDescent="0.25">
      <c r="I134" t="s">
        <v>528</v>
      </c>
      <c r="J134">
        <v>0.38490000000000002</v>
      </c>
      <c r="K134">
        <v>1.0760000000000001</v>
      </c>
      <c r="L134">
        <v>2.3109999999999999E-2</v>
      </c>
      <c r="M134">
        <v>-1.7350000000000001</v>
      </c>
      <c r="N134">
        <v>0.38490000000000002</v>
      </c>
      <c r="O134">
        <v>2.4980000000000002</v>
      </c>
      <c r="P134">
        <v>41001</v>
      </c>
      <c r="Q134">
        <v>120000</v>
      </c>
      <c r="S134" t="s">
        <v>297</v>
      </c>
      <c r="T134">
        <v>-2.835E-2</v>
      </c>
      <c r="U134">
        <v>1.056</v>
      </c>
      <c r="V134">
        <v>1.9990000000000001E-2</v>
      </c>
      <c r="W134">
        <v>-2.1160000000000001</v>
      </c>
      <c r="X134">
        <v>-2.3429999999999999E-2</v>
      </c>
      <c r="Y134">
        <v>2.0449999999999999</v>
      </c>
      <c r="Z134">
        <v>41001</v>
      </c>
      <c r="AA134">
        <v>120000</v>
      </c>
    </row>
    <row r="135" spans="9:27" x14ac:dyDescent="0.25">
      <c r="I135" t="s">
        <v>529</v>
      </c>
      <c r="J135">
        <v>0.28410000000000002</v>
      </c>
      <c r="K135">
        <v>1.073</v>
      </c>
      <c r="L135">
        <v>2.563E-2</v>
      </c>
      <c r="M135">
        <v>-1.82</v>
      </c>
      <c r="N135">
        <v>0.28799999999999998</v>
      </c>
      <c r="O135">
        <v>2.3780000000000001</v>
      </c>
      <c r="P135">
        <v>41001</v>
      </c>
      <c r="Q135">
        <v>120000</v>
      </c>
      <c r="S135" t="s">
        <v>298</v>
      </c>
      <c r="T135">
        <v>7.7809999999999997</v>
      </c>
      <c r="U135">
        <v>2.2829999999999999</v>
      </c>
      <c r="V135">
        <v>6.6489999999999994E-2</v>
      </c>
      <c r="W135">
        <v>3.3370000000000002</v>
      </c>
      <c r="X135">
        <v>7.77</v>
      </c>
      <c r="Y135">
        <v>12.31</v>
      </c>
      <c r="Z135">
        <v>41001</v>
      </c>
      <c r="AA135">
        <v>120000</v>
      </c>
    </row>
    <row r="136" spans="9:27" x14ac:dyDescent="0.25">
      <c r="I136" t="s">
        <v>530</v>
      </c>
      <c r="J136">
        <v>0.34279999999999999</v>
      </c>
      <c r="K136">
        <v>1.0640000000000001</v>
      </c>
      <c r="L136">
        <v>2.528E-2</v>
      </c>
      <c r="M136">
        <v>-1.7430000000000001</v>
      </c>
      <c r="N136">
        <v>0.34570000000000001</v>
      </c>
      <c r="O136">
        <v>2.4180000000000001</v>
      </c>
      <c r="P136">
        <v>41001</v>
      </c>
      <c r="Q136">
        <v>120000</v>
      </c>
      <c r="S136" t="s">
        <v>299</v>
      </c>
      <c r="T136">
        <v>0.62819999999999998</v>
      </c>
      <c r="U136">
        <v>1.496</v>
      </c>
      <c r="V136">
        <v>3.7350000000000001E-2</v>
      </c>
      <c r="W136">
        <v>-2.323</v>
      </c>
      <c r="X136">
        <v>0.62770000000000004</v>
      </c>
      <c r="Y136">
        <v>3.589</v>
      </c>
      <c r="Z136">
        <v>41001</v>
      </c>
      <c r="AA136">
        <v>120000</v>
      </c>
    </row>
    <row r="137" spans="9:27" x14ac:dyDescent="0.25">
      <c r="I137" t="s">
        <v>531</v>
      </c>
      <c r="J137">
        <v>0.38090000000000002</v>
      </c>
      <c r="K137">
        <v>1.0980000000000001</v>
      </c>
      <c r="L137">
        <v>2.5090000000000001E-2</v>
      </c>
      <c r="M137">
        <v>-1.778</v>
      </c>
      <c r="N137">
        <v>0.3821</v>
      </c>
      <c r="O137">
        <v>2.5310000000000001</v>
      </c>
      <c r="P137">
        <v>41001</v>
      </c>
      <c r="Q137">
        <v>120000</v>
      </c>
      <c r="S137" t="s">
        <v>300</v>
      </c>
      <c r="T137">
        <v>0.34889999999999999</v>
      </c>
      <c r="U137">
        <v>1.3740000000000001</v>
      </c>
      <c r="V137">
        <v>3.5749999999999997E-2</v>
      </c>
      <c r="W137">
        <v>-2.359</v>
      </c>
      <c r="X137">
        <v>0.35060000000000002</v>
      </c>
      <c r="Y137">
        <v>3.0609999999999999</v>
      </c>
      <c r="Z137">
        <v>41001</v>
      </c>
      <c r="AA137">
        <v>120000</v>
      </c>
    </row>
    <row r="138" spans="9:27" x14ac:dyDescent="0.25">
      <c r="I138" t="s">
        <v>532</v>
      </c>
      <c r="J138">
        <v>-0.40310000000000001</v>
      </c>
      <c r="K138">
        <v>1.0900000000000001</v>
      </c>
      <c r="L138">
        <v>2.5839999999999998E-2</v>
      </c>
      <c r="M138">
        <v>-2.5310000000000001</v>
      </c>
      <c r="N138">
        <v>-0.40079999999999999</v>
      </c>
      <c r="O138">
        <v>1.712</v>
      </c>
      <c r="P138">
        <v>41001</v>
      </c>
      <c r="Q138">
        <v>120000</v>
      </c>
      <c r="S138" t="s">
        <v>301</v>
      </c>
      <c r="T138">
        <v>6.3659999999999997</v>
      </c>
      <c r="U138">
        <v>1.6479999999999999</v>
      </c>
      <c r="V138">
        <v>4.4150000000000002E-2</v>
      </c>
      <c r="W138">
        <v>3.129</v>
      </c>
      <c r="X138">
        <v>6.3650000000000002</v>
      </c>
      <c r="Y138">
        <v>9.5709999999999997</v>
      </c>
      <c r="Z138">
        <v>41001</v>
      </c>
      <c r="AA138">
        <v>120000</v>
      </c>
    </row>
    <row r="139" spans="9:27" x14ac:dyDescent="0.25">
      <c r="I139" t="s">
        <v>533</v>
      </c>
      <c r="J139">
        <v>-0.1588</v>
      </c>
      <c r="K139">
        <v>1.077</v>
      </c>
      <c r="L139">
        <v>2.5479999999999999E-2</v>
      </c>
      <c r="M139">
        <v>-2.266</v>
      </c>
      <c r="N139">
        <v>-0.15429999999999999</v>
      </c>
      <c r="O139">
        <v>1.9419999999999999</v>
      </c>
      <c r="P139">
        <v>41001</v>
      </c>
      <c r="Q139">
        <v>120000</v>
      </c>
      <c r="S139" t="s">
        <v>302</v>
      </c>
      <c r="T139">
        <v>-0.27939999999999998</v>
      </c>
      <c r="U139">
        <v>1.5069999999999999</v>
      </c>
      <c r="V139">
        <v>3.8949999999999999E-2</v>
      </c>
      <c r="W139">
        <v>-3.2410000000000001</v>
      </c>
      <c r="X139">
        <v>-0.27489999999999998</v>
      </c>
      <c r="Y139">
        <v>2.6669999999999998</v>
      </c>
      <c r="Z139">
        <v>41001</v>
      </c>
      <c r="AA139">
        <v>120000</v>
      </c>
    </row>
    <row r="140" spans="9:27" x14ac:dyDescent="0.25">
      <c r="I140" t="s">
        <v>534</v>
      </c>
      <c r="J140">
        <v>-0.22120000000000001</v>
      </c>
      <c r="K140">
        <v>1.077</v>
      </c>
      <c r="L140">
        <v>2.5930000000000002E-2</v>
      </c>
      <c r="M140">
        <v>-2.335</v>
      </c>
      <c r="N140">
        <v>-0.2165</v>
      </c>
      <c r="O140">
        <v>1.877</v>
      </c>
      <c r="P140">
        <v>41001</v>
      </c>
      <c r="Q140">
        <v>120000</v>
      </c>
      <c r="S140" t="s">
        <v>303</v>
      </c>
      <c r="T140">
        <v>1.1830000000000001</v>
      </c>
      <c r="U140">
        <v>1.0980000000000001</v>
      </c>
      <c r="V140">
        <v>1.217E-2</v>
      </c>
      <c r="W140">
        <v>-0.96809999999999996</v>
      </c>
      <c r="X140">
        <v>1.179</v>
      </c>
      <c r="Y140">
        <v>3.3660000000000001</v>
      </c>
      <c r="Z140">
        <v>41001</v>
      </c>
      <c r="AA140">
        <v>120000</v>
      </c>
    </row>
    <row r="141" spans="9:27" x14ac:dyDescent="0.25">
      <c r="I141" t="s">
        <v>535</v>
      </c>
      <c r="J141">
        <v>-0.36820000000000003</v>
      </c>
      <c r="K141">
        <v>1.089</v>
      </c>
      <c r="L141">
        <v>2.5909999999999999E-2</v>
      </c>
      <c r="M141">
        <v>-2.5030000000000001</v>
      </c>
      <c r="N141">
        <v>-0.36320000000000002</v>
      </c>
      <c r="O141">
        <v>1.7529999999999999</v>
      </c>
      <c r="P141">
        <v>41001</v>
      </c>
      <c r="Q141">
        <v>120000</v>
      </c>
      <c r="S141" t="s">
        <v>304</v>
      </c>
      <c r="T141">
        <v>-6.4689999999999998E-2</v>
      </c>
      <c r="U141">
        <v>1.8109999999999999</v>
      </c>
      <c r="V141">
        <v>4.6149999999999997E-2</v>
      </c>
      <c r="W141">
        <v>-3.6469999999999998</v>
      </c>
      <c r="X141">
        <v>-6.2700000000000006E-2</v>
      </c>
      <c r="Y141">
        <v>3.4860000000000002</v>
      </c>
      <c r="Z141">
        <v>41001</v>
      </c>
      <c r="AA141">
        <v>120000</v>
      </c>
    </row>
    <row r="142" spans="9:27" x14ac:dyDescent="0.25">
      <c r="I142" t="s">
        <v>536</v>
      </c>
      <c r="J142">
        <v>0.76270000000000004</v>
      </c>
      <c r="K142">
        <v>1.502</v>
      </c>
      <c r="L142">
        <v>3.6040000000000003E-2</v>
      </c>
      <c r="M142">
        <v>-2.1579999999999999</v>
      </c>
      <c r="N142">
        <v>0.755</v>
      </c>
      <c r="O142">
        <v>3.7189999999999999</v>
      </c>
      <c r="P142">
        <v>41001</v>
      </c>
      <c r="Q142">
        <v>120000</v>
      </c>
      <c r="S142" t="s">
        <v>305</v>
      </c>
      <c r="T142">
        <v>0.85009999999999997</v>
      </c>
      <c r="U142">
        <v>1.077</v>
      </c>
      <c r="V142">
        <v>1.4080000000000001E-2</v>
      </c>
      <c r="W142">
        <v>-1.2669999999999999</v>
      </c>
      <c r="X142">
        <v>0.84519999999999995</v>
      </c>
      <c r="Y142">
        <v>2.9830000000000001</v>
      </c>
      <c r="Z142">
        <v>41001</v>
      </c>
      <c r="AA142">
        <v>120000</v>
      </c>
    </row>
    <row r="143" spans="9:27" x14ac:dyDescent="0.25">
      <c r="I143" t="s">
        <v>537</v>
      </c>
      <c r="J143">
        <v>0.1265</v>
      </c>
      <c r="K143">
        <v>1.1299999999999999</v>
      </c>
      <c r="L143">
        <v>2.5899999999999999E-2</v>
      </c>
      <c r="M143">
        <v>-2.0779999999999998</v>
      </c>
      <c r="N143">
        <v>0.13009999999999999</v>
      </c>
      <c r="O143">
        <v>2.3380000000000001</v>
      </c>
      <c r="P143">
        <v>41001</v>
      </c>
      <c r="Q143">
        <v>120000</v>
      </c>
      <c r="S143" t="s">
        <v>306</v>
      </c>
      <c r="T143">
        <v>0.91659999999999997</v>
      </c>
      <c r="U143">
        <v>1.3680000000000001</v>
      </c>
      <c r="V143">
        <v>3.3959999999999997E-2</v>
      </c>
      <c r="W143">
        <v>-1.7529999999999999</v>
      </c>
      <c r="X143">
        <v>0.9143</v>
      </c>
      <c r="Y143">
        <v>3.62</v>
      </c>
      <c r="Z143">
        <v>41001</v>
      </c>
      <c r="AA143">
        <v>120000</v>
      </c>
    </row>
    <row r="144" spans="9:27" x14ac:dyDescent="0.25">
      <c r="I144" t="s">
        <v>538</v>
      </c>
      <c r="J144">
        <v>1.042</v>
      </c>
      <c r="K144">
        <v>1.329</v>
      </c>
      <c r="L144">
        <v>1.966E-2</v>
      </c>
      <c r="M144">
        <v>-1.5509999999999999</v>
      </c>
      <c r="N144">
        <v>1.0309999999999999</v>
      </c>
      <c r="O144">
        <v>3.6579999999999999</v>
      </c>
      <c r="P144">
        <v>41001</v>
      </c>
      <c r="Q144">
        <v>120000</v>
      </c>
      <c r="S144" t="s">
        <v>307</v>
      </c>
      <c r="T144">
        <v>0.50600000000000001</v>
      </c>
      <c r="U144">
        <v>1.244</v>
      </c>
      <c r="V144">
        <v>3.0329999999999999E-2</v>
      </c>
      <c r="W144">
        <v>-1.9379999999999999</v>
      </c>
      <c r="X144">
        <v>0.50539999999999996</v>
      </c>
      <c r="Y144">
        <v>2.9430000000000001</v>
      </c>
      <c r="Z144">
        <v>41001</v>
      </c>
      <c r="AA144">
        <v>120000</v>
      </c>
    </row>
    <row r="145" spans="9:27" x14ac:dyDescent="0.25">
      <c r="I145" t="s">
        <v>539</v>
      </c>
      <c r="J145">
        <v>0.63239999999999996</v>
      </c>
      <c r="K145">
        <v>1.2110000000000001</v>
      </c>
      <c r="L145">
        <v>1.6729999999999998E-2</v>
      </c>
      <c r="M145">
        <v>-1.75</v>
      </c>
      <c r="N145">
        <v>0.62960000000000005</v>
      </c>
      <c r="O145">
        <v>3.02</v>
      </c>
      <c r="P145">
        <v>41001</v>
      </c>
      <c r="Q145">
        <v>120000</v>
      </c>
      <c r="S145" t="s">
        <v>308</v>
      </c>
      <c r="T145">
        <v>-0.3362</v>
      </c>
      <c r="U145">
        <v>0.96730000000000005</v>
      </c>
      <c r="V145">
        <v>2.742E-2</v>
      </c>
      <c r="W145">
        <v>-2.2109999999999999</v>
      </c>
      <c r="X145">
        <v>-0.33589999999999998</v>
      </c>
      <c r="Y145">
        <v>1.587</v>
      </c>
      <c r="Z145">
        <v>41001</v>
      </c>
      <c r="AA145">
        <v>120000</v>
      </c>
    </row>
    <row r="146" spans="9:27" x14ac:dyDescent="0.25">
      <c r="I146" t="s">
        <v>540</v>
      </c>
      <c r="J146">
        <v>-0.21870000000000001</v>
      </c>
      <c r="K146">
        <v>0.99850000000000005</v>
      </c>
      <c r="L146">
        <v>1.145E-2</v>
      </c>
      <c r="M146">
        <v>-2.1659999999999999</v>
      </c>
      <c r="N146">
        <v>-0.2203</v>
      </c>
      <c r="O146">
        <v>1.7569999999999999</v>
      </c>
      <c r="P146">
        <v>41001</v>
      </c>
      <c r="Q146">
        <v>120000</v>
      </c>
      <c r="S146" t="s">
        <v>309</v>
      </c>
      <c r="T146">
        <v>1.278</v>
      </c>
      <c r="U146">
        <v>1.76</v>
      </c>
      <c r="V146">
        <v>5.459E-2</v>
      </c>
      <c r="W146">
        <v>-2.1240000000000001</v>
      </c>
      <c r="X146">
        <v>1.266</v>
      </c>
      <c r="Y146">
        <v>4.7359999999999998</v>
      </c>
      <c r="Z146">
        <v>41001</v>
      </c>
      <c r="AA146">
        <v>120000</v>
      </c>
    </row>
    <row r="147" spans="9:27" x14ac:dyDescent="0.25">
      <c r="I147" t="s">
        <v>541</v>
      </c>
      <c r="J147">
        <v>-0.14680000000000001</v>
      </c>
      <c r="K147">
        <v>1.0029999999999999</v>
      </c>
      <c r="L147">
        <v>1.1480000000000001E-2</v>
      </c>
      <c r="M147">
        <v>-2.109</v>
      </c>
      <c r="N147">
        <v>-0.14799999999999999</v>
      </c>
      <c r="O147">
        <v>1.84</v>
      </c>
      <c r="P147">
        <v>41001</v>
      </c>
      <c r="Q147">
        <v>120000</v>
      </c>
      <c r="S147" t="s">
        <v>310</v>
      </c>
      <c r="T147">
        <v>0.60880000000000001</v>
      </c>
      <c r="U147">
        <v>1.1319999999999999</v>
      </c>
      <c r="V147">
        <v>3.3750000000000002E-2</v>
      </c>
      <c r="W147">
        <v>-1.58</v>
      </c>
      <c r="X147">
        <v>0.60740000000000005</v>
      </c>
      <c r="Y147">
        <v>2.843</v>
      </c>
      <c r="Z147">
        <v>41001</v>
      </c>
      <c r="AA147">
        <v>120000</v>
      </c>
    </row>
    <row r="148" spans="9:27" x14ac:dyDescent="0.25">
      <c r="I148" t="s">
        <v>542</v>
      </c>
      <c r="J148">
        <v>-0.2364</v>
      </c>
      <c r="K148">
        <v>1.002</v>
      </c>
      <c r="L148">
        <v>1.15E-2</v>
      </c>
      <c r="M148">
        <v>-2.194</v>
      </c>
      <c r="N148">
        <v>-0.23699999999999999</v>
      </c>
      <c r="O148">
        <v>1.758</v>
      </c>
      <c r="P148">
        <v>41001</v>
      </c>
      <c r="Q148">
        <v>120000</v>
      </c>
      <c r="S148" t="s">
        <v>311</v>
      </c>
      <c r="T148">
        <v>8.4190000000000005</v>
      </c>
      <c r="U148">
        <v>2.0299999999999998</v>
      </c>
      <c r="V148">
        <v>6.5170000000000006E-2</v>
      </c>
      <c r="W148">
        <v>4.5730000000000004</v>
      </c>
      <c r="X148">
        <v>8.3659999999999997</v>
      </c>
      <c r="Y148">
        <v>12.47</v>
      </c>
      <c r="Z148">
        <v>41001</v>
      </c>
      <c r="AA148">
        <v>120000</v>
      </c>
    </row>
    <row r="149" spans="9:27" x14ac:dyDescent="0.25">
      <c r="I149" t="s">
        <v>543</v>
      </c>
      <c r="J149">
        <v>-0.22819999999999999</v>
      </c>
      <c r="K149">
        <v>0.99390000000000001</v>
      </c>
      <c r="L149">
        <v>1.124E-2</v>
      </c>
      <c r="M149">
        <v>-2.1709999999999998</v>
      </c>
      <c r="N149">
        <v>-0.2331</v>
      </c>
      <c r="O149">
        <v>1.7410000000000001</v>
      </c>
      <c r="P149">
        <v>41001</v>
      </c>
      <c r="Q149">
        <v>120000</v>
      </c>
      <c r="S149" t="s">
        <v>312</v>
      </c>
      <c r="T149">
        <v>1.2649999999999999</v>
      </c>
      <c r="U149">
        <v>1.018</v>
      </c>
      <c r="V149">
        <v>2.664E-2</v>
      </c>
      <c r="W149">
        <v>-0.72529999999999994</v>
      </c>
      <c r="X149">
        <v>1.26</v>
      </c>
      <c r="Y149">
        <v>3.278</v>
      </c>
      <c r="Z149">
        <v>41001</v>
      </c>
      <c r="AA149">
        <v>120000</v>
      </c>
    </row>
    <row r="150" spans="9:27" x14ac:dyDescent="0.25">
      <c r="I150" t="s">
        <v>544</v>
      </c>
      <c r="J150">
        <v>1.405</v>
      </c>
      <c r="K150">
        <v>1.7509999999999999</v>
      </c>
      <c r="L150">
        <v>4.5379999999999997E-2</v>
      </c>
      <c r="M150">
        <v>-2.0329999999999999</v>
      </c>
      <c r="N150">
        <v>1.417</v>
      </c>
      <c r="O150">
        <v>4.7990000000000004</v>
      </c>
      <c r="P150">
        <v>41001</v>
      </c>
      <c r="Q150">
        <v>120000</v>
      </c>
      <c r="S150" t="s">
        <v>313</v>
      </c>
      <c r="T150">
        <v>0.98609999999999998</v>
      </c>
      <c r="U150">
        <v>0.79320000000000002</v>
      </c>
      <c r="V150">
        <v>2.1600000000000001E-2</v>
      </c>
      <c r="W150">
        <v>-0.55159999999999998</v>
      </c>
      <c r="X150">
        <v>0.98480000000000001</v>
      </c>
      <c r="Y150">
        <v>2.5459999999999998</v>
      </c>
      <c r="Z150">
        <v>41001</v>
      </c>
      <c r="AA150">
        <v>120000</v>
      </c>
    </row>
    <row r="151" spans="9:27" x14ac:dyDescent="0.25">
      <c r="I151" t="s">
        <v>545</v>
      </c>
      <c r="J151">
        <v>0.73170000000000002</v>
      </c>
      <c r="K151">
        <v>1.2050000000000001</v>
      </c>
      <c r="L151">
        <v>2.2540000000000001E-2</v>
      </c>
      <c r="M151">
        <v>-1.6220000000000001</v>
      </c>
      <c r="N151">
        <v>0.72470000000000001</v>
      </c>
      <c r="O151">
        <v>3.121</v>
      </c>
      <c r="P151">
        <v>41001</v>
      </c>
      <c r="Q151">
        <v>120000</v>
      </c>
      <c r="S151" t="s">
        <v>314</v>
      </c>
      <c r="T151">
        <v>7.0030000000000001</v>
      </c>
      <c r="U151">
        <v>1.266</v>
      </c>
      <c r="V151">
        <v>3.8620000000000002E-2</v>
      </c>
      <c r="W151">
        <v>4.5289999999999999</v>
      </c>
      <c r="X151">
        <v>7.0039999999999996</v>
      </c>
      <c r="Y151">
        <v>9.4969999999999999</v>
      </c>
      <c r="Z151">
        <v>41001</v>
      </c>
      <c r="AA151">
        <v>120000</v>
      </c>
    </row>
    <row r="152" spans="9:27" x14ac:dyDescent="0.25">
      <c r="I152" t="s">
        <v>546</v>
      </c>
      <c r="J152">
        <v>0.74029999999999996</v>
      </c>
      <c r="K152">
        <v>1.1200000000000001</v>
      </c>
      <c r="L152">
        <v>1.8780000000000002E-2</v>
      </c>
      <c r="M152">
        <v>-1.452</v>
      </c>
      <c r="N152">
        <v>0.73199999999999998</v>
      </c>
      <c r="O152">
        <v>2.9660000000000002</v>
      </c>
      <c r="P152">
        <v>41001</v>
      </c>
      <c r="Q152">
        <v>120000</v>
      </c>
      <c r="S152" t="s">
        <v>315</v>
      </c>
      <c r="T152">
        <v>0.35780000000000001</v>
      </c>
      <c r="U152">
        <v>0.86070000000000002</v>
      </c>
      <c r="V152">
        <v>1.797E-2</v>
      </c>
      <c r="W152">
        <v>-1.3169999999999999</v>
      </c>
      <c r="X152">
        <v>0.35680000000000001</v>
      </c>
      <c r="Y152">
        <v>2.06</v>
      </c>
      <c r="Z152">
        <v>41001</v>
      </c>
      <c r="AA152">
        <v>120000</v>
      </c>
    </row>
    <row r="153" spans="9:27" x14ac:dyDescent="0.25">
      <c r="I153" t="s">
        <v>547</v>
      </c>
      <c r="J153">
        <v>8.5449999999999999</v>
      </c>
      <c r="K153">
        <v>1.992</v>
      </c>
      <c r="L153">
        <v>5.5789999999999999E-2</v>
      </c>
      <c r="M153">
        <v>4.6479999999999997</v>
      </c>
      <c r="N153">
        <v>8.548</v>
      </c>
      <c r="O153">
        <v>12.47</v>
      </c>
      <c r="P153">
        <v>41001</v>
      </c>
      <c r="Q153">
        <v>120000</v>
      </c>
      <c r="S153" t="s">
        <v>316</v>
      </c>
      <c r="T153">
        <v>1.82</v>
      </c>
      <c r="U153">
        <v>1.774</v>
      </c>
      <c r="V153">
        <v>5.4100000000000002E-2</v>
      </c>
      <c r="W153">
        <v>-1.6279999999999999</v>
      </c>
      <c r="X153">
        <v>1.8069999999999999</v>
      </c>
      <c r="Y153">
        <v>5.327</v>
      </c>
      <c r="Z153">
        <v>41001</v>
      </c>
      <c r="AA153">
        <v>120000</v>
      </c>
    </row>
    <row r="154" spans="9:27" x14ac:dyDescent="0.25">
      <c r="I154" t="s">
        <v>548</v>
      </c>
      <c r="J154">
        <v>1.4259999999999999</v>
      </c>
      <c r="K154">
        <v>1.0269999999999999</v>
      </c>
      <c r="L154">
        <v>1.221E-2</v>
      </c>
      <c r="M154">
        <v>-0.57969999999999999</v>
      </c>
      <c r="N154">
        <v>1.417</v>
      </c>
      <c r="O154">
        <v>3.464</v>
      </c>
      <c r="P154">
        <v>41001</v>
      </c>
      <c r="Q154">
        <v>120000</v>
      </c>
      <c r="S154" t="s">
        <v>317</v>
      </c>
      <c r="T154">
        <v>0.57250000000000001</v>
      </c>
      <c r="U154">
        <v>1.1319999999999999</v>
      </c>
      <c r="V154">
        <v>1.2500000000000001E-2</v>
      </c>
      <c r="W154">
        <v>-1.639</v>
      </c>
      <c r="X154">
        <v>0.56610000000000005</v>
      </c>
      <c r="Y154">
        <v>2.8029999999999999</v>
      </c>
      <c r="Z154">
        <v>41001</v>
      </c>
      <c r="AA154">
        <v>120000</v>
      </c>
    </row>
    <row r="155" spans="9:27" x14ac:dyDescent="0.25">
      <c r="I155" t="s">
        <v>549</v>
      </c>
      <c r="J155">
        <v>1.357</v>
      </c>
      <c r="K155">
        <v>1.0640000000000001</v>
      </c>
      <c r="L155">
        <v>1.274E-2</v>
      </c>
      <c r="M155">
        <v>-0.73209999999999997</v>
      </c>
      <c r="N155">
        <v>1.351</v>
      </c>
      <c r="O155">
        <v>3.472</v>
      </c>
      <c r="P155">
        <v>41001</v>
      </c>
      <c r="Q155">
        <v>120000</v>
      </c>
      <c r="S155" t="s">
        <v>318</v>
      </c>
      <c r="T155">
        <v>1.4870000000000001</v>
      </c>
      <c r="U155">
        <v>1.756</v>
      </c>
      <c r="V155">
        <v>5.5010000000000003E-2</v>
      </c>
      <c r="W155">
        <v>-1.944</v>
      </c>
      <c r="X155">
        <v>1.472</v>
      </c>
      <c r="Y155">
        <v>4.9329999999999998</v>
      </c>
      <c r="Z155">
        <v>41001</v>
      </c>
      <c r="AA155">
        <v>120000</v>
      </c>
    </row>
    <row r="156" spans="9:27" x14ac:dyDescent="0.25">
      <c r="I156" t="s">
        <v>550</v>
      </c>
      <c r="J156">
        <v>1.038</v>
      </c>
      <c r="K156">
        <v>0.89429999999999998</v>
      </c>
      <c r="L156">
        <v>9.6190000000000008E-3</v>
      </c>
      <c r="M156">
        <v>-0.70699999999999996</v>
      </c>
      <c r="N156">
        <v>1.034</v>
      </c>
      <c r="O156">
        <v>2.81</v>
      </c>
      <c r="P156">
        <v>41001</v>
      </c>
      <c r="Q156">
        <v>120000</v>
      </c>
      <c r="S156" t="s">
        <v>319</v>
      </c>
      <c r="T156">
        <v>-0.41049999999999998</v>
      </c>
      <c r="U156">
        <v>1.4019999999999999</v>
      </c>
      <c r="V156">
        <v>2.0760000000000001E-2</v>
      </c>
      <c r="W156">
        <v>-3.1680000000000001</v>
      </c>
      <c r="X156">
        <v>-0.40110000000000001</v>
      </c>
      <c r="Y156">
        <v>2.3639999999999999</v>
      </c>
      <c r="Z156">
        <v>41001</v>
      </c>
      <c r="AA156">
        <v>120000</v>
      </c>
    </row>
    <row r="157" spans="9:27" x14ac:dyDescent="0.25">
      <c r="I157" t="s">
        <v>551</v>
      </c>
      <c r="J157">
        <v>1.0009999999999999</v>
      </c>
      <c r="K157">
        <v>0.83909999999999996</v>
      </c>
      <c r="L157">
        <v>8.2299999999999995E-3</v>
      </c>
      <c r="M157">
        <v>-0.64</v>
      </c>
      <c r="N157">
        <v>0.99470000000000003</v>
      </c>
      <c r="O157">
        <v>2.6640000000000001</v>
      </c>
      <c r="P157">
        <v>41001</v>
      </c>
      <c r="Q157">
        <v>120000</v>
      </c>
      <c r="S157" t="s">
        <v>320</v>
      </c>
      <c r="T157">
        <v>-1.2529999999999999</v>
      </c>
      <c r="U157">
        <v>1.1870000000000001</v>
      </c>
      <c r="V157">
        <v>1.8169999999999999E-2</v>
      </c>
      <c r="W157">
        <v>-3.5910000000000002</v>
      </c>
      <c r="X157">
        <v>-1.248</v>
      </c>
      <c r="Y157">
        <v>1.0620000000000001</v>
      </c>
      <c r="Z157">
        <v>41001</v>
      </c>
      <c r="AA157">
        <v>120000</v>
      </c>
    </row>
    <row r="158" spans="9:27" x14ac:dyDescent="0.25">
      <c r="I158" t="s">
        <v>552</v>
      </c>
      <c r="J158">
        <v>1.194</v>
      </c>
      <c r="K158">
        <v>0.90690000000000004</v>
      </c>
      <c r="L158">
        <v>8.9269999999999992E-3</v>
      </c>
      <c r="M158">
        <v>-0.55900000000000005</v>
      </c>
      <c r="N158">
        <v>1.1870000000000001</v>
      </c>
      <c r="O158">
        <v>2.996</v>
      </c>
      <c r="P158">
        <v>41001</v>
      </c>
      <c r="Q158">
        <v>120000</v>
      </c>
      <c r="S158" t="s">
        <v>321</v>
      </c>
      <c r="T158">
        <v>0.36149999999999999</v>
      </c>
      <c r="U158">
        <v>1.9</v>
      </c>
      <c r="V158">
        <v>4.777E-2</v>
      </c>
      <c r="W158">
        <v>-3.3380000000000001</v>
      </c>
      <c r="X158">
        <v>0.33960000000000001</v>
      </c>
      <c r="Y158">
        <v>4.069</v>
      </c>
      <c r="Z158">
        <v>41001</v>
      </c>
      <c r="AA158">
        <v>120000</v>
      </c>
    </row>
    <row r="159" spans="9:27" x14ac:dyDescent="0.25">
      <c r="I159" t="s">
        <v>553</v>
      </c>
      <c r="J159">
        <v>1.1080000000000001</v>
      </c>
      <c r="K159">
        <v>0.89439999999999997</v>
      </c>
      <c r="L159">
        <v>9.9469999999999992E-3</v>
      </c>
      <c r="M159">
        <v>-0.64400000000000002</v>
      </c>
      <c r="N159">
        <v>1.1000000000000001</v>
      </c>
      <c r="O159">
        <v>2.883</v>
      </c>
      <c r="P159">
        <v>41001</v>
      </c>
      <c r="Q159">
        <v>120000</v>
      </c>
      <c r="S159" t="s">
        <v>322</v>
      </c>
      <c r="T159">
        <v>-0.30780000000000002</v>
      </c>
      <c r="U159">
        <v>1.359</v>
      </c>
      <c r="V159">
        <v>2.5690000000000001E-2</v>
      </c>
      <c r="W159">
        <v>-2.9529999999999998</v>
      </c>
      <c r="X159">
        <v>-0.32200000000000001</v>
      </c>
      <c r="Y159">
        <v>2.3889999999999998</v>
      </c>
      <c r="Z159">
        <v>41001</v>
      </c>
      <c r="AA159">
        <v>120000</v>
      </c>
    </row>
    <row r="160" spans="9:27" x14ac:dyDescent="0.25">
      <c r="I160" t="s">
        <v>554</v>
      </c>
      <c r="J160">
        <v>1.2210000000000001</v>
      </c>
      <c r="K160">
        <v>0.93089999999999995</v>
      </c>
      <c r="L160">
        <v>9.4109999999999992E-3</v>
      </c>
      <c r="M160">
        <v>-0.57750000000000001</v>
      </c>
      <c r="N160">
        <v>1.2090000000000001</v>
      </c>
      <c r="O160">
        <v>3.077</v>
      </c>
      <c r="P160">
        <v>41001</v>
      </c>
      <c r="Q160">
        <v>120000</v>
      </c>
      <c r="S160" t="s">
        <v>323</v>
      </c>
      <c r="T160">
        <v>7.5019999999999998</v>
      </c>
      <c r="U160">
        <v>2.129</v>
      </c>
      <c r="V160">
        <v>5.6899999999999999E-2</v>
      </c>
      <c r="W160">
        <v>3.38</v>
      </c>
      <c r="X160">
        <v>7.4820000000000002</v>
      </c>
      <c r="Y160">
        <v>11.72</v>
      </c>
      <c r="Z160">
        <v>41001</v>
      </c>
      <c r="AA160">
        <v>120000</v>
      </c>
    </row>
    <row r="161" spans="9:27" x14ac:dyDescent="0.25">
      <c r="I161" t="s">
        <v>555</v>
      </c>
      <c r="J161">
        <v>7.1420000000000003</v>
      </c>
      <c r="K161">
        <v>1.2330000000000001</v>
      </c>
      <c r="L161">
        <v>2.5530000000000001E-2</v>
      </c>
      <c r="M161">
        <v>4.7160000000000002</v>
      </c>
      <c r="N161">
        <v>7.1349999999999998</v>
      </c>
      <c r="O161">
        <v>9.5779999999999994</v>
      </c>
      <c r="P161">
        <v>41001</v>
      </c>
      <c r="Q161">
        <v>120000</v>
      </c>
      <c r="S161" t="s">
        <v>324</v>
      </c>
      <c r="T161">
        <v>0.3488</v>
      </c>
      <c r="U161">
        <v>1.266</v>
      </c>
      <c r="V161">
        <v>2.0840000000000001E-2</v>
      </c>
      <c r="W161">
        <v>-2.137</v>
      </c>
      <c r="X161">
        <v>0.35439999999999999</v>
      </c>
      <c r="Y161">
        <v>2.8410000000000002</v>
      </c>
      <c r="Z161">
        <v>41001</v>
      </c>
      <c r="AA161">
        <v>120000</v>
      </c>
    </row>
    <row r="162" spans="9:27" x14ac:dyDescent="0.25">
      <c r="I162" t="s">
        <v>556</v>
      </c>
      <c r="J162">
        <v>7.1150000000000002</v>
      </c>
      <c r="K162">
        <v>1.2869999999999999</v>
      </c>
      <c r="L162">
        <v>2.6270000000000002E-2</v>
      </c>
      <c r="M162">
        <v>4.5890000000000004</v>
      </c>
      <c r="N162">
        <v>7.1059999999999999</v>
      </c>
      <c r="O162">
        <v>9.6630000000000003</v>
      </c>
      <c r="P162">
        <v>41001</v>
      </c>
      <c r="Q162">
        <v>120000</v>
      </c>
      <c r="S162" t="s">
        <v>325</v>
      </c>
      <c r="T162">
        <v>6.9489999999999996E-2</v>
      </c>
      <c r="U162">
        <v>1.165</v>
      </c>
      <c r="V162">
        <v>1.9910000000000001E-2</v>
      </c>
      <c r="W162">
        <v>-2.2570000000000001</v>
      </c>
      <c r="X162">
        <v>8.0049999999999996E-2</v>
      </c>
      <c r="Y162">
        <v>2.355</v>
      </c>
      <c r="Z162">
        <v>41001</v>
      </c>
      <c r="AA162">
        <v>120000</v>
      </c>
    </row>
    <row r="163" spans="9:27" x14ac:dyDescent="0.25">
      <c r="I163" t="s">
        <v>557</v>
      </c>
      <c r="J163">
        <v>0.4486</v>
      </c>
      <c r="K163">
        <v>1.0860000000000001</v>
      </c>
      <c r="L163">
        <v>1.5709999999999998E-2</v>
      </c>
      <c r="M163">
        <v>-1.6739999999999999</v>
      </c>
      <c r="N163">
        <v>0.44790000000000002</v>
      </c>
      <c r="O163">
        <v>2.5819999999999999</v>
      </c>
      <c r="P163">
        <v>41001</v>
      </c>
      <c r="Q163">
        <v>120000</v>
      </c>
      <c r="S163" t="s">
        <v>326</v>
      </c>
      <c r="T163">
        <v>6.0860000000000003</v>
      </c>
      <c r="U163">
        <v>1.4259999999999999</v>
      </c>
      <c r="V163">
        <v>2.869E-2</v>
      </c>
      <c r="W163">
        <v>3.2570000000000001</v>
      </c>
      <c r="X163">
        <v>6.1</v>
      </c>
      <c r="Y163">
        <v>8.8829999999999991</v>
      </c>
      <c r="Z163">
        <v>41001</v>
      </c>
      <c r="AA163">
        <v>120000</v>
      </c>
    </row>
    <row r="164" spans="9:27" x14ac:dyDescent="0.25">
      <c r="I164" t="s">
        <v>558</v>
      </c>
      <c r="J164">
        <v>0.49020000000000002</v>
      </c>
      <c r="K164">
        <v>1.08</v>
      </c>
      <c r="L164">
        <v>1.4330000000000001E-2</v>
      </c>
      <c r="M164">
        <v>-1.623</v>
      </c>
      <c r="N164">
        <v>0.4874</v>
      </c>
      <c r="O164">
        <v>2.6120000000000001</v>
      </c>
      <c r="P164">
        <v>41001</v>
      </c>
      <c r="Q164">
        <v>120000</v>
      </c>
      <c r="S164" t="s">
        <v>327</v>
      </c>
      <c r="T164">
        <v>-0.55879999999999996</v>
      </c>
      <c r="U164">
        <v>1.3</v>
      </c>
      <c r="V164">
        <v>2.3279999999999999E-2</v>
      </c>
      <c r="W164">
        <v>-3.101</v>
      </c>
      <c r="X164">
        <v>-0.55840000000000001</v>
      </c>
      <c r="Y164">
        <v>1.9770000000000001</v>
      </c>
      <c r="Z164">
        <v>41001</v>
      </c>
      <c r="AA164">
        <v>120000</v>
      </c>
    </row>
    <row r="165" spans="9:27" x14ac:dyDescent="0.25">
      <c r="I165" t="s">
        <v>559</v>
      </c>
      <c r="J165">
        <v>0.51239999999999997</v>
      </c>
      <c r="K165">
        <v>1.0660000000000001</v>
      </c>
      <c r="L165">
        <v>1.396E-2</v>
      </c>
      <c r="M165">
        <v>-1.569</v>
      </c>
      <c r="N165">
        <v>0.51190000000000002</v>
      </c>
      <c r="O165">
        <v>2.6150000000000002</v>
      </c>
      <c r="P165">
        <v>41001</v>
      </c>
      <c r="Q165">
        <v>120000</v>
      </c>
      <c r="S165" t="s">
        <v>328</v>
      </c>
      <c r="T165">
        <v>0.90369999999999995</v>
      </c>
      <c r="U165">
        <v>1.915</v>
      </c>
      <c r="V165">
        <v>4.6960000000000002E-2</v>
      </c>
      <c r="W165">
        <v>-2.7719999999999998</v>
      </c>
      <c r="X165">
        <v>0.87719999999999998</v>
      </c>
      <c r="Y165">
        <v>4.7359999999999998</v>
      </c>
      <c r="Z165">
        <v>41001</v>
      </c>
      <c r="AA165">
        <v>120000</v>
      </c>
    </row>
    <row r="166" spans="9:27" x14ac:dyDescent="0.25">
      <c r="I166" t="s">
        <v>560</v>
      </c>
      <c r="J166">
        <v>1.946</v>
      </c>
      <c r="K166">
        <v>1.752</v>
      </c>
      <c r="L166">
        <v>4.471E-2</v>
      </c>
      <c r="M166">
        <v>-1.472</v>
      </c>
      <c r="N166">
        <v>1.9410000000000001</v>
      </c>
      <c r="O166">
        <v>5.41</v>
      </c>
      <c r="P166">
        <v>41001</v>
      </c>
      <c r="Q166">
        <v>120000</v>
      </c>
      <c r="S166" t="s">
        <v>329</v>
      </c>
      <c r="T166">
        <v>-0.34410000000000002</v>
      </c>
      <c r="U166">
        <v>1.6619999999999999</v>
      </c>
      <c r="V166">
        <v>3.4540000000000001E-2</v>
      </c>
      <c r="W166">
        <v>-3.5939999999999999</v>
      </c>
      <c r="X166">
        <v>-0.35020000000000001</v>
      </c>
      <c r="Y166">
        <v>2.92</v>
      </c>
      <c r="Z166">
        <v>41001</v>
      </c>
      <c r="AA166">
        <v>120000</v>
      </c>
    </row>
    <row r="167" spans="9:27" x14ac:dyDescent="0.25">
      <c r="I167" t="s">
        <v>561</v>
      </c>
      <c r="J167">
        <v>0.6996</v>
      </c>
      <c r="K167">
        <v>1.407</v>
      </c>
      <c r="L167">
        <v>2.605E-2</v>
      </c>
      <c r="M167">
        <v>-2.085</v>
      </c>
      <c r="N167">
        <v>0.70240000000000002</v>
      </c>
      <c r="O167">
        <v>3.4380000000000002</v>
      </c>
      <c r="P167">
        <v>41001</v>
      </c>
      <c r="Q167">
        <v>120000</v>
      </c>
      <c r="S167" t="s">
        <v>330</v>
      </c>
      <c r="T167">
        <v>0.57069999999999999</v>
      </c>
      <c r="U167">
        <v>1.8979999999999999</v>
      </c>
      <c r="V167">
        <v>4.8169999999999998E-2</v>
      </c>
      <c r="W167">
        <v>-3.0779999999999998</v>
      </c>
      <c r="X167">
        <v>0.53269999999999995</v>
      </c>
      <c r="Y167">
        <v>4.3719999999999999</v>
      </c>
      <c r="Z167">
        <v>41001</v>
      </c>
      <c r="AA167">
        <v>120000</v>
      </c>
    </row>
    <row r="168" spans="9:27" x14ac:dyDescent="0.25">
      <c r="I168" t="s">
        <v>562</v>
      </c>
      <c r="J168">
        <v>1.6140000000000001</v>
      </c>
      <c r="K168">
        <v>1.7490000000000001</v>
      </c>
      <c r="L168">
        <v>4.5999999999999999E-2</v>
      </c>
      <c r="M168">
        <v>-1.77</v>
      </c>
      <c r="N168">
        <v>1.61</v>
      </c>
      <c r="O168">
        <v>5.0839999999999996</v>
      </c>
      <c r="P168">
        <v>41001</v>
      </c>
      <c r="Q168">
        <v>120000</v>
      </c>
      <c r="S168" t="s">
        <v>331</v>
      </c>
      <c r="T168">
        <v>-0.84230000000000005</v>
      </c>
      <c r="U168">
        <v>1.06</v>
      </c>
      <c r="V168">
        <v>1.485E-2</v>
      </c>
      <c r="W168">
        <v>-2.923</v>
      </c>
      <c r="X168">
        <v>-0.8377</v>
      </c>
      <c r="Y168">
        <v>1.2470000000000001</v>
      </c>
      <c r="Z168">
        <v>41001</v>
      </c>
      <c r="AA168">
        <v>120000</v>
      </c>
    </row>
    <row r="169" spans="9:27" x14ac:dyDescent="0.25">
      <c r="I169" t="s">
        <v>563</v>
      </c>
      <c r="J169">
        <v>-0.12889999999999999</v>
      </c>
      <c r="K169">
        <v>0.4516</v>
      </c>
      <c r="L169">
        <v>2.4130000000000002E-3</v>
      </c>
      <c r="M169">
        <v>-1.1160000000000001</v>
      </c>
      <c r="N169">
        <v>-9.3329999999999996E-2</v>
      </c>
      <c r="O169">
        <v>0.74429999999999996</v>
      </c>
      <c r="P169">
        <v>41001</v>
      </c>
      <c r="Q169">
        <v>120000</v>
      </c>
      <c r="S169" t="s">
        <v>332</v>
      </c>
      <c r="T169">
        <v>0.77200000000000002</v>
      </c>
      <c r="U169">
        <v>1.83</v>
      </c>
      <c r="V169">
        <v>4.761E-2</v>
      </c>
      <c r="W169">
        <v>-2.8820000000000001</v>
      </c>
      <c r="X169">
        <v>0.78190000000000004</v>
      </c>
      <c r="Y169">
        <v>4.3179999999999996</v>
      </c>
      <c r="Z169">
        <v>41001</v>
      </c>
      <c r="AA169">
        <v>120000</v>
      </c>
    </row>
    <row r="170" spans="9:27" x14ac:dyDescent="0.25">
      <c r="I170" t="s">
        <v>564</v>
      </c>
      <c r="J170">
        <v>2.0219999999999998</v>
      </c>
      <c r="K170">
        <v>1.357</v>
      </c>
      <c r="L170">
        <v>3.04E-2</v>
      </c>
      <c r="M170">
        <v>-0.58979999999999999</v>
      </c>
      <c r="N170">
        <v>1.996</v>
      </c>
      <c r="O170">
        <v>4.7519999999999998</v>
      </c>
      <c r="P170">
        <v>41001</v>
      </c>
      <c r="Q170">
        <v>120000</v>
      </c>
      <c r="S170" t="s">
        <v>333</v>
      </c>
      <c r="T170">
        <v>0.1028</v>
      </c>
      <c r="U170">
        <v>1.236</v>
      </c>
      <c r="V170">
        <v>2.4230000000000002E-2</v>
      </c>
      <c r="W170">
        <v>-2.31</v>
      </c>
      <c r="X170">
        <v>9.9360000000000004E-2</v>
      </c>
      <c r="Y170">
        <v>2.5339999999999998</v>
      </c>
      <c r="Z170">
        <v>41001</v>
      </c>
      <c r="AA170">
        <v>120000</v>
      </c>
    </row>
    <row r="171" spans="9:27" x14ac:dyDescent="0.25">
      <c r="I171" t="s">
        <v>565</v>
      </c>
      <c r="J171">
        <v>2.0790000000000002</v>
      </c>
      <c r="K171">
        <v>1.25</v>
      </c>
      <c r="L171">
        <v>2.8330000000000001E-2</v>
      </c>
      <c r="M171">
        <v>-0.28370000000000001</v>
      </c>
      <c r="N171">
        <v>2.0419999999999998</v>
      </c>
      <c r="O171">
        <v>4.6109999999999998</v>
      </c>
      <c r="P171">
        <v>41001</v>
      </c>
      <c r="Q171">
        <v>120000</v>
      </c>
      <c r="S171" t="s">
        <v>334</v>
      </c>
      <c r="T171">
        <v>7.9130000000000003</v>
      </c>
      <c r="U171">
        <v>2.0499999999999998</v>
      </c>
      <c r="V171">
        <v>5.568E-2</v>
      </c>
      <c r="W171">
        <v>3.9790000000000001</v>
      </c>
      <c r="X171">
        <v>7.87</v>
      </c>
      <c r="Y171">
        <v>11.98</v>
      </c>
      <c r="Z171">
        <v>41001</v>
      </c>
      <c r="AA171">
        <v>120000</v>
      </c>
    </row>
    <row r="172" spans="9:27" x14ac:dyDescent="0.25">
      <c r="I172" t="s">
        <v>566</v>
      </c>
      <c r="J172">
        <v>1.964</v>
      </c>
      <c r="K172">
        <v>1.335</v>
      </c>
      <c r="L172">
        <v>3.0099999999999998E-2</v>
      </c>
      <c r="M172">
        <v>-0.59309999999999996</v>
      </c>
      <c r="N172">
        <v>1.9319999999999999</v>
      </c>
      <c r="O172">
        <v>4.6479999999999997</v>
      </c>
      <c r="P172">
        <v>41001</v>
      </c>
      <c r="Q172">
        <v>120000</v>
      </c>
      <c r="S172" t="s">
        <v>335</v>
      </c>
      <c r="T172">
        <v>0.75929999999999997</v>
      </c>
      <c r="U172">
        <v>1.149</v>
      </c>
      <c r="V172">
        <v>1.7569999999999999E-2</v>
      </c>
      <c r="W172">
        <v>-1.482</v>
      </c>
      <c r="X172">
        <v>0.75390000000000001</v>
      </c>
      <c r="Y172">
        <v>3.0049999999999999</v>
      </c>
      <c r="Z172">
        <v>41001</v>
      </c>
      <c r="AA172">
        <v>120000</v>
      </c>
    </row>
    <row r="173" spans="9:27" x14ac:dyDescent="0.25">
      <c r="I173" t="s">
        <v>567</v>
      </c>
      <c r="J173">
        <v>0.59119999999999995</v>
      </c>
      <c r="K173">
        <v>0.78659999999999997</v>
      </c>
      <c r="L173">
        <v>2.349E-2</v>
      </c>
      <c r="M173">
        <v>-0.9738</v>
      </c>
      <c r="N173">
        <v>0.59719999999999995</v>
      </c>
      <c r="O173">
        <v>2.0950000000000002</v>
      </c>
      <c r="P173">
        <v>41001</v>
      </c>
      <c r="Q173">
        <v>120000</v>
      </c>
      <c r="S173" t="s">
        <v>336</v>
      </c>
      <c r="T173">
        <v>0.48</v>
      </c>
      <c r="U173">
        <v>1.032</v>
      </c>
      <c r="V173">
        <v>1.6140000000000002E-2</v>
      </c>
      <c r="W173">
        <v>-1.544</v>
      </c>
      <c r="X173">
        <v>0.47489999999999999</v>
      </c>
      <c r="Y173">
        <v>2.5059999999999998</v>
      </c>
      <c r="Z173">
        <v>41001</v>
      </c>
      <c r="AA173">
        <v>120000</v>
      </c>
    </row>
    <row r="174" spans="9:27" x14ac:dyDescent="0.25">
      <c r="I174" t="s">
        <v>568</v>
      </c>
      <c r="J174">
        <v>0.4904</v>
      </c>
      <c r="K174">
        <v>0.7823</v>
      </c>
      <c r="L174">
        <v>2.6089999999999999E-2</v>
      </c>
      <c r="M174">
        <v>-1.073</v>
      </c>
      <c r="N174">
        <v>0.49390000000000001</v>
      </c>
      <c r="O174">
        <v>1.968</v>
      </c>
      <c r="P174">
        <v>41001</v>
      </c>
      <c r="Q174">
        <v>120000</v>
      </c>
      <c r="S174" t="s">
        <v>337</v>
      </c>
      <c r="T174">
        <v>6.4969999999999999</v>
      </c>
      <c r="U174">
        <v>1.31</v>
      </c>
      <c r="V174">
        <v>2.666E-2</v>
      </c>
      <c r="W174">
        <v>3.9239999999999999</v>
      </c>
      <c r="X174">
        <v>6.4950000000000001</v>
      </c>
      <c r="Y174">
        <v>9.0640000000000001</v>
      </c>
      <c r="Z174">
        <v>41001</v>
      </c>
      <c r="AA174">
        <v>120000</v>
      </c>
    </row>
    <row r="175" spans="9:27" x14ac:dyDescent="0.25">
      <c r="I175" t="s">
        <v>569</v>
      </c>
      <c r="J175">
        <v>0.54910000000000003</v>
      </c>
      <c r="K175">
        <v>0.76980000000000004</v>
      </c>
      <c r="L175">
        <v>2.5739999999999999E-2</v>
      </c>
      <c r="M175">
        <v>-0.98670000000000002</v>
      </c>
      <c r="N175">
        <v>0.55249999999999999</v>
      </c>
      <c r="O175">
        <v>2.0070000000000001</v>
      </c>
      <c r="P175">
        <v>41001</v>
      </c>
      <c r="Q175">
        <v>120000</v>
      </c>
      <c r="S175" t="s">
        <v>338</v>
      </c>
      <c r="T175">
        <v>-0.14829999999999999</v>
      </c>
      <c r="U175">
        <v>1.167</v>
      </c>
      <c r="V175">
        <v>1.934E-2</v>
      </c>
      <c r="W175">
        <v>-2.452</v>
      </c>
      <c r="X175">
        <v>-0.1368</v>
      </c>
      <c r="Y175">
        <v>2.1480000000000001</v>
      </c>
      <c r="Z175">
        <v>41001</v>
      </c>
      <c r="AA175">
        <v>120000</v>
      </c>
    </row>
    <row r="176" spans="9:27" x14ac:dyDescent="0.25">
      <c r="I176" t="s">
        <v>570</v>
      </c>
      <c r="J176">
        <v>0.58709999999999996</v>
      </c>
      <c r="K176">
        <v>0.81530000000000002</v>
      </c>
      <c r="L176">
        <v>2.5559999999999999E-2</v>
      </c>
      <c r="M176">
        <v>-1.0329999999999999</v>
      </c>
      <c r="N176">
        <v>0.59109999999999996</v>
      </c>
      <c r="O176">
        <v>2.14</v>
      </c>
      <c r="P176">
        <v>41001</v>
      </c>
      <c r="Q176">
        <v>120000</v>
      </c>
      <c r="S176" t="s">
        <v>339</v>
      </c>
      <c r="T176">
        <v>1.3140000000000001</v>
      </c>
      <c r="U176">
        <v>1.8440000000000001</v>
      </c>
      <c r="V176">
        <v>4.7169999999999997E-2</v>
      </c>
      <c r="W176">
        <v>-2.3119999999999998</v>
      </c>
      <c r="X176">
        <v>1.3180000000000001</v>
      </c>
      <c r="Y176">
        <v>4.9489999999999998</v>
      </c>
      <c r="Z176">
        <v>41001</v>
      </c>
      <c r="AA176">
        <v>120000</v>
      </c>
    </row>
    <row r="177" spans="9:27" x14ac:dyDescent="0.25">
      <c r="I177" t="s">
        <v>571</v>
      </c>
      <c r="J177">
        <v>-0.19689999999999999</v>
      </c>
      <c r="K177">
        <v>0.80430000000000001</v>
      </c>
      <c r="L177">
        <v>2.631E-2</v>
      </c>
      <c r="M177">
        <v>-1.7889999999999999</v>
      </c>
      <c r="N177">
        <v>-0.19</v>
      </c>
      <c r="O177">
        <v>1.3320000000000001</v>
      </c>
      <c r="P177">
        <v>41001</v>
      </c>
      <c r="Q177">
        <v>120000</v>
      </c>
      <c r="S177" t="s">
        <v>340</v>
      </c>
      <c r="T177">
        <v>6.6449999999999995E-2</v>
      </c>
      <c r="U177">
        <v>1.5549999999999999</v>
      </c>
      <c r="V177">
        <v>3.075E-2</v>
      </c>
      <c r="W177">
        <v>-2.988</v>
      </c>
      <c r="X177">
        <v>6.6119999999999998E-2</v>
      </c>
      <c r="Y177">
        <v>3.1150000000000002</v>
      </c>
      <c r="Z177">
        <v>41001</v>
      </c>
      <c r="AA177">
        <v>120000</v>
      </c>
    </row>
    <row r="178" spans="9:27" x14ac:dyDescent="0.25">
      <c r="I178" t="s">
        <v>572</v>
      </c>
      <c r="J178">
        <v>4.7440000000000003E-2</v>
      </c>
      <c r="K178">
        <v>0.78590000000000004</v>
      </c>
      <c r="L178">
        <v>2.5930000000000002E-2</v>
      </c>
      <c r="M178">
        <v>-1.5129999999999999</v>
      </c>
      <c r="N178">
        <v>5.1180000000000003E-2</v>
      </c>
      <c r="O178">
        <v>1.54</v>
      </c>
      <c r="P178">
        <v>41001</v>
      </c>
      <c r="Q178">
        <v>120000</v>
      </c>
      <c r="S178" t="s">
        <v>341</v>
      </c>
      <c r="T178">
        <v>0.98119999999999996</v>
      </c>
      <c r="U178">
        <v>1.833</v>
      </c>
      <c r="V178">
        <v>4.836E-2</v>
      </c>
      <c r="W178">
        <v>-2.6560000000000001</v>
      </c>
      <c r="X178">
        <v>0.97219999999999995</v>
      </c>
      <c r="Y178">
        <v>4.6109999999999998</v>
      </c>
      <c r="Z178">
        <v>41001</v>
      </c>
      <c r="AA178">
        <v>120000</v>
      </c>
    </row>
    <row r="179" spans="9:27" x14ac:dyDescent="0.25">
      <c r="I179" t="s">
        <v>573</v>
      </c>
      <c r="J179">
        <v>-1.4970000000000001E-2</v>
      </c>
      <c r="K179">
        <v>0.78590000000000004</v>
      </c>
      <c r="L179">
        <v>2.639E-2</v>
      </c>
      <c r="M179">
        <v>-1.58</v>
      </c>
      <c r="N179">
        <v>-1.2710000000000001E-2</v>
      </c>
      <c r="O179">
        <v>1.4790000000000001</v>
      </c>
      <c r="P179">
        <v>41001</v>
      </c>
      <c r="Q179">
        <v>120000</v>
      </c>
      <c r="S179" t="s">
        <v>342</v>
      </c>
      <c r="T179">
        <v>1.6140000000000001</v>
      </c>
      <c r="U179">
        <v>1.6819999999999999</v>
      </c>
      <c r="V179">
        <v>4.6120000000000001E-2</v>
      </c>
      <c r="W179">
        <v>-1.708</v>
      </c>
      <c r="X179">
        <v>1.63</v>
      </c>
      <c r="Y179">
        <v>4.9279999999999999</v>
      </c>
      <c r="Z179">
        <v>41001</v>
      </c>
      <c r="AA179">
        <v>120000</v>
      </c>
    </row>
    <row r="180" spans="9:27" x14ac:dyDescent="0.25">
      <c r="I180" t="s">
        <v>574</v>
      </c>
      <c r="J180">
        <v>-0.16200000000000001</v>
      </c>
      <c r="K180">
        <v>0.80300000000000005</v>
      </c>
      <c r="L180">
        <v>2.6370000000000001E-2</v>
      </c>
      <c r="M180">
        <v>-1.758</v>
      </c>
      <c r="N180">
        <v>-0.15670000000000001</v>
      </c>
      <c r="O180">
        <v>1.359</v>
      </c>
      <c r="P180">
        <v>41001</v>
      </c>
      <c r="Q180">
        <v>120000</v>
      </c>
      <c r="S180" t="s">
        <v>343</v>
      </c>
      <c r="T180">
        <v>0.94510000000000005</v>
      </c>
      <c r="U180">
        <v>0.98880000000000001</v>
      </c>
      <c r="V180">
        <v>2.086E-2</v>
      </c>
      <c r="W180">
        <v>-1.0049999999999999</v>
      </c>
      <c r="X180">
        <v>0.93910000000000005</v>
      </c>
      <c r="Y180">
        <v>2.915</v>
      </c>
      <c r="Z180">
        <v>41001</v>
      </c>
      <c r="AA180">
        <v>120000</v>
      </c>
    </row>
    <row r="181" spans="9:27" x14ac:dyDescent="0.25">
      <c r="I181" t="s">
        <v>575</v>
      </c>
      <c r="J181">
        <v>0.96889999999999998</v>
      </c>
      <c r="K181">
        <v>1.2809999999999999</v>
      </c>
      <c r="L181">
        <v>3.508E-2</v>
      </c>
      <c r="M181">
        <v>-1.5349999999999999</v>
      </c>
      <c r="N181">
        <v>0.96330000000000005</v>
      </c>
      <c r="O181">
        <v>3.4870000000000001</v>
      </c>
      <c r="P181">
        <v>41001</v>
      </c>
      <c r="Q181">
        <v>120000</v>
      </c>
      <c r="S181" t="s">
        <v>344</v>
      </c>
      <c r="T181">
        <v>8.7550000000000008</v>
      </c>
      <c r="U181">
        <v>1.895</v>
      </c>
      <c r="V181">
        <v>5.425E-2</v>
      </c>
      <c r="W181">
        <v>5.0910000000000002</v>
      </c>
      <c r="X181">
        <v>8.7309999999999999</v>
      </c>
      <c r="Y181">
        <v>12.55</v>
      </c>
      <c r="Z181">
        <v>41001</v>
      </c>
      <c r="AA181">
        <v>120000</v>
      </c>
    </row>
    <row r="182" spans="9:27" x14ac:dyDescent="0.25">
      <c r="I182" t="s">
        <v>576</v>
      </c>
      <c r="J182">
        <v>0.3327</v>
      </c>
      <c r="K182">
        <v>0.85680000000000001</v>
      </c>
      <c r="L182">
        <v>2.6360000000000001E-2</v>
      </c>
      <c r="M182">
        <v>-1.363</v>
      </c>
      <c r="N182">
        <v>0.33589999999999998</v>
      </c>
      <c r="O182">
        <v>1.9790000000000001</v>
      </c>
      <c r="P182">
        <v>41001</v>
      </c>
      <c r="Q182">
        <v>120000</v>
      </c>
      <c r="S182" t="s">
        <v>345</v>
      </c>
      <c r="T182">
        <v>1.6020000000000001</v>
      </c>
      <c r="U182">
        <v>0.85029999999999994</v>
      </c>
      <c r="V182">
        <v>1.209E-2</v>
      </c>
      <c r="W182">
        <v>-4.1730000000000003E-2</v>
      </c>
      <c r="X182">
        <v>1.597</v>
      </c>
      <c r="Y182">
        <v>3.2789999999999999</v>
      </c>
      <c r="Z182">
        <v>41001</v>
      </c>
      <c r="AA182">
        <v>120000</v>
      </c>
    </row>
    <row r="183" spans="9:27" x14ac:dyDescent="0.25">
      <c r="I183" t="s">
        <v>577</v>
      </c>
      <c r="J183">
        <v>1.248</v>
      </c>
      <c r="K183">
        <v>1.0149999999999999</v>
      </c>
      <c r="L183">
        <v>1.5959999999999998E-2</v>
      </c>
      <c r="M183">
        <v>-0.73460000000000003</v>
      </c>
      <c r="N183">
        <v>1.246</v>
      </c>
      <c r="O183">
        <v>3.2679999999999998</v>
      </c>
      <c r="P183">
        <v>41001</v>
      </c>
      <c r="Q183">
        <v>120000</v>
      </c>
      <c r="S183" t="s">
        <v>346</v>
      </c>
      <c r="T183">
        <v>1.3220000000000001</v>
      </c>
      <c r="U183">
        <v>0.65869999999999995</v>
      </c>
      <c r="V183">
        <v>9.9240000000000005E-3</v>
      </c>
      <c r="W183">
        <v>2.7969999999999998E-2</v>
      </c>
      <c r="X183">
        <v>1.32</v>
      </c>
      <c r="Y183">
        <v>2.6190000000000002</v>
      </c>
      <c r="Z183">
        <v>41001</v>
      </c>
      <c r="AA183">
        <v>120000</v>
      </c>
    </row>
    <row r="184" spans="9:27" x14ac:dyDescent="0.25">
      <c r="I184" t="s">
        <v>578</v>
      </c>
      <c r="J184">
        <v>0.8387</v>
      </c>
      <c r="K184">
        <v>0.86050000000000004</v>
      </c>
      <c r="L184">
        <v>1.222E-2</v>
      </c>
      <c r="M184">
        <v>-0.86370000000000002</v>
      </c>
      <c r="N184">
        <v>0.83750000000000002</v>
      </c>
      <c r="O184">
        <v>2.5259999999999998</v>
      </c>
      <c r="P184">
        <v>41001</v>
      </c>
      <c r="Q184">
        <v>120000</v>
      </c>
      <c r="S184" t="s">
        <v>347</v>
      </c>
      <c r="T184">
        <v>7.3390000000000004</v>
      </c>
      <c r="U184">
        <v>1.073</v>
      </c>
      <c r="V184">
        <v>2.3789999999999999E-2</v>
      </c>
      <c r="W184">
        <v>5.202</v>
      </c>
      <c r="X184">
        <v>7.3449999999999998</v>
      </c>
      <c r="Y184">
        <v>9.4359999999999999</v>
      </c>
      <c r="Z184">
        <v>41001</v>
      </c>
      <c r="AA184">
        <v>120000</v>
      </c>
    </row>
    <row r="185" spans="9:27" x14ac:dyDescent="0.25">
      <c r="I185" t="s">
        <v>579</v>
      </c>
      <c r="J185">
        <v>-1.2409999999999999E-2</v>
      </c>
      <c r="K185">
        <v>0.56020000000000003</v>
      </c>
      <c r="L185">
        <v>5.6950000000000004E-3</v>
      </c>
      <c r="M185">
        <v>-1.121</v>
      </c>
      <c r="N185">
        <v>-1.2279999999999999E-2</v>
      </c>
      <c r="O185">
        <v>1.087</v>
      </c>
      <c r="P185">
        <v>41001</v>
      </c>
      <c r="Q185">
        <v>120000</v>
      </c>
      <c r="S185" t="s">
        <v>348</v>
      </c>
      <c r="T185">
        <v>0.69399999999999995</v>
      </c>
      <c r="U185">
        <v>0.87609999999999999</v>
      </c>
      <c r="V185">
        <v>1.506E-2</v>
      </c>
      <c r="W185">
        <v>-1.022</v>
      </c>
      <c r="X185">
        <v>0.69130000000000003</v>
      </c>
      <c r="Y185">
        <v>2.411</v>
      </c>
      <c r="Z185">
        <v>41001</v>
      </c>
      <c r="AA185">
        <v>120000</v>
      </c>
    </row>
    <row r="186" spans="9:27" x14ac:dyDescent="0.25">
      <c r="I186" t="s">
        <v>580</v>
      </c>
      <c r="J186">
        <v>5.9459999999999999E-2</v>
      </c>
      <c r="K186">
        <v>0.56679999999999997</v>
      </c>
      <c r="L186">
        <v>5.9109999999999996E-3</v>
      </c>
      <c r="M186">
        <v>-1.0489999999999999</v>
      </c>
      <c r="N186">
        <v>5.6840000000000002E-2</v>
      </c>
      <c r="O186">
        <v>1.1830000000000001</v>
      </c>
      <c r="P186">
        <v>41001</v>
      </c>
      <c r="Q186">
        <v>120000</v>
      </c>
      <c r="S186" t="s">
        <v>349</v>
      </c>
      <c r="T186">
        <v>2.157</v>
      </c>
      <c r="U186">
        <v>1.7010000000000001</v>
      </c>
      <c r="V186">
        <v>4.5510000000000002E-2</v>
      </c>
      <c r="W186">
        <v>-1.1619999999999999</v>
      </c>
      <c r="X186">
        <v>2.16</v>
      </c>
      <c r="Y186">
        <v>5.54</v>
      </c>
      <c r="Z186">
        <v>41001</v>
      </c>
      <c r="AA186">
        <v>120000</v>
      </c>
    </row>
    <row r="187" spans="9:27" x14ac:dyDescent="0.25">
      <c r="I187" t="s">
        <v>581</v>
      </c>
      <c r="J187">
        <v>-3.0110000000000001E-2</v>
      </c>
      <c r="K187">
        <v>0.56559999999999999</v>
      </c>
      <c r="L187">
        <v>5.8700000000000002E-3</v>
      </c>
      <c r="M187">
        <v>-1.151</v>
      </c>
      <c r="N187">
        <v>-3.014E-2</v>
      </c>
      <c r="O187">
        <v>1.077</v>
      </c>
      <c r="P187">
        <v>41001</v>
      </c>
      <c r="Q187">
        <v>120000</v>
      </c>
      <c r="S187" t="s">
        <v>350</v>
      </c>
      <c r="T187">
        <v>0.90869999999999995</v>
      </c>
      <c r="U187">
        <v>1.337</v>
      </c>
      <c r="V187">
        <v>2.751E-2</v>
      </c>
      <c r="W187">
        <v>-1.7629999999999999</v>
      </c>
      <c r="X187">
        <v>0.91800000000000004</v>
      </c>
      <c r="Y187">
        <v>3.5129999999999999</v>
      </c>
      <c r="Z187">
        <v>41001</v>
      </c>
      <c r="AA187">
        <v>120000</v>
      </c>
    </row>
    <row r="188" spans="9:27" x14ac:dyDescent="0.25">
      <c r="I188" t="s">
        <v>582</v>
      </c>
      <c r="J188">
        <v>-2.198E-2</v>
      </c>
      <c r="K188">
        <v>0.5665</v>
      </c>
      <c r="L188">
        <v>5.8110000000000002E-3</v>
      </c>
      <c r="M188">
        <v>-1.143</v>
      </c>
      <c r="N188">
        <v>-2.1610000000000001E-2</v>
      </c>
      <c r="O188">
        <v>1.0940000000000001</v>
      </c>
      <c r="P188">
        <v>41001</v>
      </c>
      <c r="Q188">
        <v>120000</v>
      </c>
      <c r="S188" t="s">
        <v>351</v>
      </c>
      <c r="T188">
        <v>1.823</v>
      </c>
      <c r="U188">
        <v>1.6839999999999999</v>
      </c>
      <c r="V188">
        <v>4.6769999999999999E-2</v>
      </c>
      <c r="W188">
        <v>-1.4510000000000001</v>
      </c>
      <c r="X188">
        <v>1.821</v>
      </c>
      <c r="Y188">
        <v>5.1769999999999996</v>
      </c>
      <c r="Z188">
        <v>41001</v>
      </c>
      <c r="AA188">
        <v>120000</v>
      </c>
    </row>
    <row r="189" spans="9:27" x14ac:dyDescent="0.25">
      <c r="I189" t="s">
        <v>583</v>
      </c>
      <c r="J189">
        <v>1.611</v>
      </c>
      <c r="K189">
        <v>1.569</v>
      </c>
      <c r="L189">
        <v>4.4540000000000003E-2</v>
      </c>
      <c r="M189">
        <v>-1.4970000000000001</v>
      </c>
      <c r="N189">
        <v>1.62</v>
      </c>
      <c r="O189">
        <v>4.7050000000000001</v>
      </c>
      <c r="P189">
        <v>41001</v>
      </c>
      <c r="Q189">
        <v>120000</v>
      </c>
      <c r="S189" t="s">
        <v>352</v>
      </c>
      <c r="T189">
        <v>-0.66920000000000002</v>
      </c>
      <c r="U189">
        <v>1.359</v>
      </c>
      <c r="V189">
        <v>3.074E-2</v>
      </c>
      <c r="W189">
        <v>-3.3519999999999999</v>
      </c>
      <c r="X189">
        <v>-0.67320000000000002</v>
      </c>
      <c r="Y189">
        <v>1.994</v>
      </c>
      <c r="Z189">
        <v>41001</v>
      </c>
      <c r="AA189">
        <v>120000</v>
      </c>
    </row>
    <row r="190" spans="9:27" x14ac:dyDescent="0.25">
      <c r="I190" t="s">
        <v>584</v>
      </c>
      <c r="J190">
        <v>0.93789999999999996</v>
      </c>
      <c r="K190">
        <v>0.91080000000000005</v>
      </c>
      <c r="L190">
        <v>2.086E-2</v>
      </c>
      <c r="M190">
        <v>-0.8407</v>
      </c>
      <c r="N190">
        <v>0.9335</v>
      </c>
      <c r="O190">
        <v>2.7410000000000001</v>
      </c>
      <c r="P190">
        <v>41001</v>
      </c>
      <c r="Q190">
        <v>120000</v>
      </c>
      <c r="S190" t="s">
        <v>353</v>
      </c>
      <c r="T190">
        <v>7.141</v>
      </c>
      <c r="U190">
        <v>2.4319999999999999</v>
      </c>
      <c r="V190">
        <v>7.2260000000000005E-2</v>
      </c>
      <c r="W190">
        <v>2.3660000000000001</v>
      </c>
      <c r="X190">
        <v>7.1269999999999998</v>
      </c>
      <c r="Y190">
        <v>11.98</v>
      </c>
      <c r="Z190">
        <v>41001</v>
      </c>
      <c r="AA190">
        <v>120000</v>
      </c>
    </row>
    <row r="191" spans="9:27" x14ac:dyDescent="0.25">
      <c r="I191" t="s">
        <v>585</v>
      </c>
      <c r="J191">
        <v>0.9466</v>
      </c>
      <c r="K191">
        <v>0.79549999999999998</v>
      </c>
      <c r="L191">
        <v>1.685E-2</v>
      </c>
      <c r="M191">
        <v>-0.59709999999999996</v>
      </c>
      <c r="N191">
        <v>0.94189999999999996</v>
      </c>
      <c r="O191">
        <v>2.516</v>
      </c>
      <c r="P191">
        <v>41001</v>
      </c>
      <c r="Q191">
        <v>120000</v>
      </c>
      <c r="S191" t="s">
        <v>354</v>
      </c>
      <c r="T191">
        <v>-1.268E-2</v>
      </c>
      <c r="U191">
        <v>1.7170000000000001</v>
      </c>
      <c r="V191">
        <v>4.6719999999999998E-2</v>
      </c>
      <c r="W191">
        <v>-3.3719999999999999</v>
      </c>
      <c r="X191">
        <v>-1.8679999999999999E-2</v>
      </c>
      <c r="Y191">
        <v>3.3959999999999999</v>
      </c>
      <c r="Z191">
        <v>41001</v>
      </c>
      <c r="AA191">
        <v>120000</v>
      </c>
    </row>
    <row r="192" spans="9:27" x14ac:dyDescent="0.25">
      <c r="I192" t="s">
        <v>586</v>
      </c>
      <c r="J192">
        <v>8.7520000000000007</v>
      </c>
      <c r="K192">
        <v>1.8049999999999999</v>
      </c>
      <c r="L192">
        <v>5.3060000000000003E-2</v>
      </c>
      <c r="M192">
        <v>5.2750000000000004</v>
      </c>
      <c r="N192">
        <v>8.7289999999999992</v>
      </c>
      <c r="O192">
        <v>12.33</v>
      </c>
      <c r="P192">
        <v>41001</v>
      </c>
      <c r="Q192">
        <v>120000</v>
      </c>
      <c r="S192" t="s">
        <v>355</v>
      </c>
      <c r="T192">
        <v>-0.29199999999999998</v>
      </c>
      <c r="U192">
        <v>1.6140000000000001</v>
      </c>
      <c r="V192">
        <v>4.5319999999999999E-2</v>
      </c>
      <c r="W192">
        <v>-3.44</v>
      </c>
      <c r="X192">
        <v>-0.3024</v>
      </c>
      <c r="Y192">
        <v>2.8879999999999999</v>
      </c>
      <c r="Z192">
        <v>41001</v>
      </c>
      <c r="AA192">
        <v>120000</v>
      </c>
    </row>
    <row r="193" spans="9:27" x14ac:dyDescent="0.25">
      <c r="I193" t="s">
        <v>587</v>
      </c>
      <c r="J193">
        <v>1.633</v>
      </c>
      <c r="K193">
        <v>0.66320000000000001</v>
      </c>
      <c r="L193">
        <v>9.6480000000000003E-3</v>
      </c>
      <c r="M193">
        <v>0.33560000000000001</v>
      </c>
      <c r="N193">
        <v>1.6319999999999999</v>
      </c>
      <c r="O193">
        <v>2.9249999999999998</v>
      </c>
      <c r="P193">
        <v>41001</v>
      </c>
      <c r="Q193">
        <v>120000</v>
      </c>
      <c r="S193" t="s">
        <v>356</v>
      </c>
      <c r="T193">
        <v>5.7249999999999996</v>
      </c>
      <c r="U193">
        <v>1.86</v>
      </c>
      <c r="V193">
        <v>5.2380000000000003E-2</v>
      </c>
      <c r="W193">
        <v>2.0699999999999998</v>
      </c>
      <c r="X193">
        <v>5.7140000000000004</v>
      </c>
      <c r="Y193">
        <v>9.3659999999999997</v>
      </c>
      <c r="Z193">
        <v>41001</v>
      </c>
      <c r="AA193">
        <v>120000</v>
      </c>
    </row>
    <row r="194" spans="9:27" x14ac:dyDescent="0.25">
      <c r="I194" t="s">
        <v>588</v>
      </c>
      <c r="J194">
        <v>1.5629999999999999</v>
      </c>
      <c r="K194">
        <v>0.71240000000000003</v>
      </c>
      <c r="L194">
        <v>1.023E-2</v>
      </c>
      <c r="M194">
        <v>0.1641</v>
      </c>
      <c r="N194">
        <v>1.5649999999999999</v>
      </c>
      <c r="O194">
        <v>2.9569999999999999</v>
      </c>
      <c r="P194">
        <v>41001</v>
      </c>
      <c r="Q194">
        <v>120000</v>
      </c>
      <c r="S194" t="s">
        <v>357</v>
      </c>
      <c r="T194">
        <v>-0.92030000000000001</v>
      </c>
      <c r="U194">
        <v>1.728</v>
      </c>
      <c r="V194">
        <v>4.8009999999999997E-2</v>
      </c>
      <c r="W194">
        <v>-4.2889999999999997</v>
      </c>
      <c r="X194">
        <v>-0.92979999999999996</v>
      </c>
      <c r="Y194">
        <v>2.4300000000000002</v>
      </c>
      <c r="Z194">
        <v>41001</v>
      </c>
      <c r="AA194">
        <v>120000</v>
      </c>
    </row>
    <row r="195" spans="9:27" x14ac:dyDescent="0.25">
      <c r="I195" t="s">
        <v>589</v>
      </c>
      <c r="J195">
        <v>1.244</v>
      </c>
      <c r="K195">
        <v>0.51990000000000003</v>
      </c>
      <c r="L195">
        <v>7.9989999999999992E-3</v>
      </c>
      <c r="M195">
        <v>0.21560000000000001</v>
      </c>
      <c r="N195">
        <v>1.246</v>
      </c>
      <c r="O195">
        <v>2.258</v>
      </c>
      <c r="P195">
        <v>41001</v>
      </c>
      <c r="Q195">
        <v>120000</v>
      </c>
      <c r="S195" t="s">
        <v>358</v>
      </c>
      <c r="T195">
        <v>0.54220000000000002</v>
      </c>
      <c r="U195">
        <v>1.052</v>
      </c>
      <c r="V195">
        <v>1.0240000000000001E-2</v>
      </c>
      <c r="W195">
        <v>-1.524</v>
      </c>
      <c r="X195">
        <v>0.53959999999999997</v>
      </c>
      <c r="Y195">
        <v>2.6160000000000001</v>
      </c>
      <c r="Z195">
        <v>41001</v>
      </c>
      <c r="AA195">
        <v>120000</v>
      </c>
    </row>
    <row r="196" spans="9:27" x14ac:dyDescent="0.25">
      <c r="I196" t="s">
        <v>590</v>
      </c>
      <c r="J196">
        <v>1.2070000000000001</v>
      </c>
      <c r="K196">
        <v>0.53859999999999997</v>
      </c>
      <c r="L196">
        <v>6.9740000000000002E-3</v>
      </c>
      <c r="M196">
        <v>0.1353</v>
      </c>
      <c r="N196">
        <v>1.212</v>
      </c>
      <c r="O196">
        <v>2.2519999999999998</v>
      </c>
      <c r="P196">
        <v>41001</v>
      </c>
      <c r="Q196">
        <v>120000</v>
      </c>
      <c r="S196" t="s">
        <v>359</v>
      </c>
      <c r="T196">
        <v>-0.7056</v>
      </c>
      <c r="U196">
        <v>1.994</v>
      </c>
      <c r="V196">
        <v>5.4260000000000003E-2</v>
      </c>
      <c r="W196">
        <v>-4.6440000000000001</v>
      </c>
      <c r="X196">
        <v>-0.69950000000000001</v>
      </c>
      <c r="Y196">
        <v>3.17</v>
      </c>
      <c r="Z196">
        <v>41001</v>
      </c>
      <c r="AA196">
        <v>120000</v>
      </c>
    </row>
    <row r="197" spans="9:27" x14ac:dyDescent="0.25">
      <c r="I197" t="s">
        <v>591</v>
      </c>
      <c r="J197">
        <v>1.4</v>
      </c>
      <c r="K197">
        <v>0.5454</v>
      </c>
      <c r="L197">
        <v>6.8840000000000004E-3</v>
      </c>
      <c r="M197">
        <v>0.34050000000000002</v>
      </c>
      <c r="N197">
        <v>1.3939999999999999</v>
      </c>
      <c r="O197">
        <v>2.4860000000000002</v>
      </c>
      <c r="P197">
        <v>41001</v>
      </c>
      <c r="Q197">
        <v>120000</v>
      </c>
      <c r="S197" t="s">
        <v>360</v>
      </c>
      <c r="T197">
        <v>0.2092</v>
      </c>
      <c r="U197">
        <v>1.0369999999999999</v>
      </c>
      <c r="V197">
        <v>1.1509999999999999E-2</v>
      </c>
      <c r="W197">
        <v>-1.8620000000000001</v>
      </c>
      <c r="X197">
        <v>0.21729999999999999</v>
      </c>
      <c r="Y197">
        <v>2.2250000000000001</v>
      </c>
      <c r="Z197">
        <v>41001</v>
      </c>
      <c r="AA197">
        <v>120000</v>
      </c>
    </row>
    <row r="198" spans="9:27" x14ac:dyDescent="0.25">
      <c r="I198" t="s">
        <v>592</v>
      </c>
      <c r="J198">
        <v>1.3140000000000001</v>
      </c>
      <c r="K198">
        <v>0.52829999999999999</v>
      </c>
      <c r="L198">
        <v>8.5100000000000002E-3</v>
      </c>
      <c r="M198">
        <v>0.27400000000000002</v>
      </c>
      <c r="N198">
        <v>1.3129999999999999</v>
      </c>
      <c r="O198">
        <v>2.3530000000000002</v>
      </c>
      <c r="P198">
        <v>41001</v>
      </c>
      <c r="Q198">
        <v>120000</v>
      </c>
      <c r="S198" t="s">
        <v>361</v>
      </c>
      <c r="T198">
        <v>7.81</v>
      </c>
      <c r="U198">
        <v>2.0310000000000001</v>
      </c>
      <c r="V198">
        <v>5.9110000000000003E-2</v>
      </c>
      <c r="W198">
        <v>3.8759999999999999</v>
      </c>
      <c r="X198">
        <v>7.8</v>
      </c>
      <c r="Y198">
        <v>11.82</v>
      </c>
      <c r="Z198">
        <v>41001</v>
      </c>
      <c r="AA198">
        <v>120000</v>
      </c>
    </row>
    <row r="199" spans="9:27" x14ac:dyDescent="0.25">
      <c r="I199" t="s">
        <v>593</v>
      </c>
      <c r="J199">
        <v>1.427</v>
      </c>
      <c r="K199">
        <v>0.60029999999999994</v>
      </c>
      <c r="L199">
        <v>7.9979999999999999E-3</v>
      </c>
      <c r="M199">
        <v>0.27539999999999998</v>
      </c>
      <c r="N199">
        <v>1.4139999999999999</v>
      </c>
      <c r="O199">
        <v>2.6469999999999998</v>
      </c>
      <c r="P199">
        <v>41001</v>
      </c>
      <c r="Q199">
        <v>120000</v>
      </c>
      <c r="S199" t="s">
        <v>362</v>
      </c>
      <c r="T199">
        <v>0.65659999999999996</v>
      </c>
      <c r="U199">
        <v>1.06</v>
      </c>
      <c r="V199">
        <v>2.1999999999999999E-2</v>
      </c>
      <c r="W199">
        <v>-1.397</v>
      </c>
      <c r="X199">
        <v>0.65810000000000002</v>
      </c>
      <c r="Y199">
        <v>2.7469999999999999</v>
      </c>
      <c r="Z199">
        <v>41001</v>
      </c>
      <c r="AA199">
        <v>120000</v>
      </c>
    </row>
    <row r="200" spans="9:27" x14ac:dyDescent="0.25">
      <c r="I200" t="s">
        <v>594</v>
      </c>
      <c r="J200">
        <v>7.3479999999999999</v>
      </c>
      <c r="K200">
        <v>0.89439999999999997</v>
      </c>
      <c r="L200">
        <v>2.1680000000000001E-2</v>
      </c>
      <c r="M200">
        <v>5.5810000000000004</v>
      </c>
      <c r="N200">
        <v>7.35</v>
      </c>
      <c r="O200">
        <v>9.1020000000000003</v>
      </c>
      <c r="P200">
        <v>41001</v>
      </c>
      <c r="Q200">
        <v>120000</v>
      </c>
      <c r="S200" t="s">
        <v>363</v>
      </c>
      <c r="T200">
        <v>0.37719999999999998</v>
      </c>
      <c r="U200">
        <v>0.87719999999999998</v>
      </c>
      <c r="V200">
        <v>1.9439999999999999E-2</v>
      </c>
      <c r="W200">
        <v>-1.3720000000000001</v>
      </c>
      <c r="X200">
        <v>0.38100000000000001</v>
      </c>
      <c r="Y200">
        <v>2.089</v>
      </c>
      <c r="Z200">
        <v>41001</v>
      </c>
      <c r="AA200">
        <v>120000</v>
      </c>
    </row>
    <row r="201" spans="9:27" x14ac:dyDescent="0.25">
      <c r="I201" t="s">
        <v>595</v>
      </c>
      <c r="J201">
        <v>7.3209999999999997</v>
      </c>
      <c r="K201">
        <v>0.96879999999999999</v>
      </c>
      <c r="L201">
        <v>2.248E-2</v>
      </c>
      <c r="M201">
        <v>5.4029999999999996</v>
      </c>
      <c r="N201">
        <v>7.3220000000000001</v>
      </c>
      <c r="O201">
        <v>9.2110000000000003</v>
      </c>
      <c r="P201">
        <v>41001</v>
      </c>
      <c r="Q201">
        <v>120000</v>
      </c>
      <c r="S201" t="s">
        <v>364</v>
      </c>
      <c r="T201">
        <v>6.3940000000000001</v>
      </c>
      <c r="U201">
        <v>1.2669999999999999</v>
      </c>
      <c r="V201">
        <v>3.1850000000000003E-2</v>
      </c>
      <c r="W201">
        <v>3.867</v>
      </c>
      <c r="X201">
        <v>6.4039999999999999</v>
      </c>
      <c r="Y201">
        <v>8.8339999999999996</v>
      </c>
      <c r="Z201">
        <v>41001</v>
      </c>
      <c r="AA201">
        <v>120000</v>
      </c>
    </row>
    <row r="202" spans="9:27" x14ac:dyDescent="0.25">
      <c r="I202" t="s">
        <v>596</v>
      </c>
      <c r="J202">
        <v>0.65480000000000005</v>
      </c>
      <c r="K202">
        <v>0.77190000000000003</v>
      </c>
      <c r="L202">
        <v>1.4670000000000001E-2</v>
      </c>
      <c r="M202">
        <v>-0.88109999999999999</v>
      </c>
      <c r="N202">
        <v>0.66420000000000001</v>
      </c>
      <c r="O202">
        <v>2.153</v>
      </c>
      <c r="P202">
        <v>41001</v>
      </c>
      <c r="Q202">
        <v>120000</v>
      </c>
      <c r="S202" t="s">
        <v>365</v>
      </c>
      <c r="T202">
        <v>-0.25109999999999999</v>
      </c>
      <c r="U202">
        <v>1.073</v>
      </c>
      <c r="V202">
        <v>2.385E-2</v>
      </c>
      <c r="W202">
        <v>-2.383</v>
      </c>
      <c r="X202">
        <v>-0.24859999999999999</v>
      </c>
      <c r="Y202">
        <v>1.85</v>
      </c>
      <c r="Z202">
        <v>41001</v>
      </c>
      <c r="AA202">
        <v>120000</v>
      </c>
    </row>
    <row r="203" spans="9:27" x14ac:dyDescent="0.25">
      <c r="I203" t="s">
        <v>597</v>
      </c>
      <c r="J203">
        <v>0.69650000000000001</v>
      </c>
      <c r="K203">
        <v>0.76500000000000001</v>
      </c>
      <c r="L203">
        <v>1.291E-2</v>
      </c>
      <c r="M203">
        <v>-0.82589999999999997</v>
      </c>
      <c r="N203">
        <v>0.70120000000000005</v>
      </c>
      <c r="O203">
        <v>2.1930000000000001</v>
      </c>
      <c r="P203">
        <v>41001</v>
      </c>
      <c r="Q203">
        <v>120000</v>
      </c>
      <c r="S203" t="s">
        <v>366</v>
      </c>
      <c r="T203">
        <v>1.2110000000000001</v>
      </c>
      <c r="U203">
        <v>1.3759999999999999</v>
      </c>
      <c r="V203">
        <v>2.9669999999999998E-2</v>
      </c>
      <c r="W203">
        <v>-1.464</v>
      </c>
      <c r="X203">
        <v>1.2010000000000001</v>
      </c>
      <c r="Y203">
        <v>3.9569999999999999</v>
      </c>
      <c r="Z203">
        <v>41001</v>
      </c>
      <c r="AA203">
        <v>120000</v>
      </c>
    </row>
    <row r="204" spans="9:27" x14ac:dyDescent="0.25">
      <c r="I204" t="s">
        <v>598</v>
      </c>
      <c r="J204">
        <v>0.71860000000000002</v>
      </c>
      <c r="K204">
        <v>0.73199999999999998</v>
      </c>
      <c r="L204">
        <v>1.214E-2</v>
      </c>
      <c r="M204">
        <v>-0.72419999999999995</v>
      </c>
      <c r="N204">
        <v>0.72360000000000002</v>
      </c>
      <c r="O204">
        <v>2.1429999999999998</v>
      </c>
      <c r="P204">
        <v>41001</v>
      </c>
      <c r="Q204">
        <v>120000</v>
      </c>
      <c r="S204" t="s">
        <v>367</v>
      </c>
      <c r="T204">
        <v>-3.6339999999999997E-2</v>
      </c>
      <c r="U204">
        <v>1.4690000000000001</v>
      </c>
      <c r="V204">
        <v>3.3660000000000002E-2</v>
      </c>
      <c r="W204">
        <v>-2.9359999999999999</v>
      </c>
      <c r="X204">
        <v>-3.3689999999999998E-2</v>
      </c>
      <c r="Y204">
        <v>2.8380000000000001</v>
      </c>
      <c r="Z204">
        <v>41001</v>
      </c>
      <c r="AA204">
        <v>120000</v>
      </c>
    </row>
    <row r="205" spans="9:27" x14ac:dyDescent="0.25">
      <c r="I205" t="s">
        <v>599</v>
      </c>
      <c r="J205">
        <v>2.1520000000000001</v>
      </c>
      <c r="K205">
        <v>1.5680000000000001</v>
      </c>
      <c r="L205">
        <v>4.3819999999999998E-2</v>
      </c>
      <c r="M205">
        <v>-0.89559999999999995</v>
      </c>
      <c r="N205">
        <v>2.1480000000000001</v>
      </c>
      <c r="O205">
        <v>5.2750000000000004</v>
      </c>
      <c r="P205">
        <v>41001</v>
      </c>
      <c r="Q205">
        <v>120000</v>
      </c>
      <c r="S205" t="s">
        <v>368</v>
      </c>
      <c r="T205">
        <v>0.87839999999999996</v>
      </c>
      <c r="U205">
        <v>1.361</v>
      </c>
      <c r="V205">
        <v>3.1269999999999999E-2</v>
      </c>
      <c r="W205">
        <v>-1.7849999999999999</v>
      </c>
      <c r="X205">
        <v>0.86309999999999998</v>
      </c>
      <c r="Y205">
        <v>3.6179999999999999</v>
      </c>
      <c r="Z205">
        <v>41001</v>
      </c>
      <c r="AA205">
        <v>120000</v>
      </c>
    </row>
    <row r="206" spans="9:27" x14ac:dyDescent="0.25">
      <c r="I206" t="s">
        <v>600</v>
      </c>
      <c r="J206">
        <v>0.90580000000000005</v>
      </c>
      <c r="K206">
        <v>1.204</v>
      </c>
      <c r="L206">
        <v>2.647E-2</v>
      </c>
      <c r="M206">
        <v>-1.4890000000000001</v>
      </c>
      <c r="N206">
        <v>0.91390000000000005</v>
      </c>
      <c r="O206">
        <v>3.2610000000000001</v>
      </c>
      <c r="P206">
        <v>41001</v>
      </c>
      <c r="Q206">
        <v>120000</v>
      </c>
      <c r="S206" t="s">
        <v>369</v>
      </c>
      <c r="T206">
        <v>-7.1529999999999996</v>
      </c>
      <c r="U206">
        <v>1.96</v>
      </c>
      <c r="V206">
        <v>5.645E-2</v>
      </c>
      <c r="W206">
        <v>-11.02</v>
      </c>
      <c r="X206">
        <v>-7.141</v>
      </c>
      <c r="Y206">
        <v>-3.3319999999999999</v>
      </c>
      <c r="Z206">
        <v>41001</v>
      </c>
      <c r="AA206">
        <v>120000</v>
      </c>
    </row>
    <row r="207" spans="9:27" x14ac:dyDescent="0.25">
      <c r="I207" t="s">
        <v>601</v>
      </c>
      <c r="J207">
        <v>1.82</v>
      </c>
      <c r="K207">
        <v>1.569</v>
      </c>
      <c r="L207">
        <v>4.5170000000000002E-2</v>
      </c>
      <c r="M207">
        <v>-1.238</v>
      </c>
      <c r="N207">
        <v>1.802</v>
      </c>
      <c r="O207">
        <v>4.9400000000000004</v>
      </c>
      <c r="P207">
        <v>41001</v>
      </c>
      <c r="Q207">
        <v>120000</v>
      </c>
      <c r="S207" t="s">
        <v>370</v>
      </c>
      <c r="T207">
        <v>-7.4329999999999998</v>
      </c>
      <c r="U207">
        <v>1.8959999999999999</v>
      </c>
      <c r="V207">
        <v>5.67E-2</v>
      </c>
      <c r="W207">
        <v>-11.2</v>
      </c>
      <c r="X207">
        <v>-7.4039999999999999</v>
      </c>
      <c r="Y207">
        <v>-3.794</v>
      </c>
      <c r="Z207">
        <v>41001</v>
      </c>
      <c r="AA207">
        <v>120000</v>
      </c>
    </row>
    <row r="208" spans="9:27" x14ac:dyDescent="0.25">
      <c r="I208" t="s">
        <v>602</v>
      </c>
      <c r="J208">
        <v>2.1509999999999998</v>
      </c>
      <c r="K208">
        <v>1.43</v>
      </c>
      <c r="L208">
        <v>3.0880000000000001E-2</v>
      </c>
      <c r="M208">
        <v>-0.59499999999999997</v>
      </c>
      <c r="N208">
        <v>2.12</v>
      </c>
      <c r="O208">
        <v>5.0129999999999999</v>
      </c>
      <c r="P208">
        <v>41001</v>
      </c>
      <c r="Q208">
        <v>120000</v>
      </c>
      <c r="S208" t="s">
        <v>371</v>
      </c>
      <c r="T208">
        <v>-1.4159999999999999</v>
      </c>
      <c r="U208">
        <v>1.6020000000000001</v>
      </c>
      <c r="V208">
        <v>3.7940000000000002E-2</v>
      </c>
      <c r="W208">
        <v>-4.5570000000000004</v>
      </c>
      <c r="X208">
        <v>-1.4119999999999999</v>
      </c>
      <c r="Y208">
        <v>1.7110000000000001</v>
      </c>
      <c r="Z208">
        <v>41001</v>
      </c>
      <c r="AA208">
        <v>120000</v>
      </c>
    </row>
    <row r="209" spans="9:27" x14ac:dyDescent="0.25">
      <c r="I209" t="s">
        <v>603</v>
      </c>
      <c r="J209">
        <v>2.2080000000000002</v>
      </c>
      <c r="K209">
        <v>1.33</v>
      </c>
      <c r="L209">
        <v>2.8819999999999998E-2</v>
      </c>
      <c r="M209">
        <v>-0.31269999999999998</v>
      </c>
      <c r="N209">
        <v>2.1720000000000002</v>
      </c>
      <c r="O209">
        <v>4.8860000000000001</v>
      </c>
      <c r="P209">
        <v>41001</v>
      </c>
      <c r="Q209">
        <v>120000</v>
      </c>
      <c r="S209" t="s">
        <v>372</v>
      </c>
      <c r="T209">
        <v>-8.0609999999999999</v>
      </c>
      <c r="U209">
        <v>1.978</v>
      </c>
      <c r="V209">
        <v>5.8619999999999998E-2</v>
      </c>
      <c r="W209">
        <v>-12.04</v>
      </c>
      <c r="X209">
        <v>-8.0310000000000006</v>
      </c>
      <c r="Y209">
        <v>-4.2889999999999997</v>
      </c>
      <c r="Z209">
        <v>41001</v>
      </c>
      <c r="AA209">
        <v>120000</v>
      </c>
    </row>
    <row r="210" spans="9:27" x14ac:dyDescent="0.25">
      <c r="I210" t="s">
        <v>604</v>
      </c>
      <c r="J210">
        <v>2.093</v>
      </c>
      <c r="K210">
        <v>1.409</v>
      </c>
      <c r="L210">
        <v>3.0589999999999999E-2</v>
      </c>
      <c r="M210">
        <v>-0.60399999999999998</v>
      </c>
      <c r="N210">
        <v>2.0590000000000002</v>
      </c>
      <c r="O210">
        <v>4.9109999999999996</v>
      </c>
      <c r="P210">
        <v>41001</v>
      </c>
      <c r="Q210">
        <v>120000</v>
      </c>
      <c r="S210" t="s">
        <v>373</v>
      </c>
      <c r="T210">
        <v>-6.5979999999999999</v>
      </c>
      <c r="U210">
        <v>2.4420000000000002</v>
      </c>
      <c r="V210">
        <v>7.2090000000000001E-2</v>
      </c>
      <c r="W210">
        <v>-11.41</v>
      </c>
      <c r="X210">
        <v>-6.5869999999999997</v>
      </c>
      <c r="Y210">
        <v>-1.7969999999999999</v>
      </c>
      <c r="Z210">
        <v>41001</v>
      </c>
      <c r="AA210">
        <v>120000</v>
      </c>
    </row>
    <row r="211" spans="9:27" x14ac:dyDescent="0.25">
      <c r="I211" t="s">
        <v>605</v>
      </c>
      <c r="J211">
        <v>0.72009999999999996</v>
      </c>
      <c r="K211">
        <v>0.87239999999999995</v>
      </c>
      <c r="L211">
        <v>2.3179999999999999E-2</v>
      </c>
      <c r="M211">
        <v>-1.0109999999999999</v>
      </c>
      <c r="N211">
        <v>0.72460000000000002</v>
      </c>
      <c r="O211">
        <v>2.4119999999999999</v>
      </c>
      <c r="P211">
        <v>41001</v>
      </c>
      <c r="Q211">
        <v>120000</v>
      </c>
      <c r="S211" t="s">
        <v>374</v>
      </c>
      <c r="T211">
        <v>-7.8460000000000001</v>
      </c>
      <c r="U211">
        <v>2.2200000000000002</v>
      </c>
      <c r="V211">
        <v>6.4860000000000001E-2</v>
      </c>
      <c r="W211">
        <v>-12.28</v>
      </c>
      <c r="X211">
        <v>-7.7990000000000004</v>
      </c>
      <c r="Y211">
        <v>-3.6070000000000002</v>
      </c>
      <c r="Z211">
        <v>41001</v>
      </c>
      <c r="AA211">
        <v>120000</v>
      </c>
    </row>
    <row r="212" spans="9:27" x14ac:dyDescent="0.25">
      <c r="I212" t="s">
        <v>606</v>
      </c>
      <c r="J212">
        <v>0.61929999999999996</v>
      </c>
      <c r="K212">
        <v>0.86860000000000004</v>
      </c>
      <c r="L212">
        <v>2.5780000000000001E-2</v>
      </c>
      <c r="M212">
        <v>-1.111</v>
      </c>
      <c r="N212">
        <v>0.62429999999999997</v>
      </c>
      <c r="O212">
        <v>2.2970000000000002</v>
      </c>
      <c r="P212">
        <v>41001</v>
      </c>
      <c r="Q212">
        <v>120000</v>
      </c>
      <c r="S212" t="s">
        <v>375</v>
      </c>
      <c r="T212">
        <v>-6.931</v>
      </c>
      <c r="U212">
        <v>2.4329999999999998</v>
      </c>
      <c r="V212">
        <v>7.2940000000000005E-2</v>
      </c>
      <c r="W212">
        <v>-11.73</v>
      </c>
      <c r="X212">
        <v>-6.9</v>
      </c>
      <c r="Y212">
        <v>-2.2040000000000002</v>
      </c>
      <c r="Z212">
        <v>41001</v>
      </c>
      <c r="AA212">
        <v>120000</v>
      </c>
    </row>
    <row r="213" spans="9:27" x14ac:dyDescent="0.25">
      <c r="I213" t="s">
        <v>607</v>
      </c>
      <c r="J213">
        <v>0.67800000000000005</v>
      </c>
      <c r="K213">
        <v>0.85699999999999998</v>
      </c>
      <c r="L213">
        <v>2.5430000000000001E-2</v>
      </c>
      <c r="M213">
        <v>-1.024</v>
      </c>
      <c r="N213">
        <v>0.68100000000000005</v>
      </c>
      <c r="O213">
        <v>2.3290000000000002</v>
      </c>
      <c r="P213">
        <v>41001</v>
      </c>
      <c r="Q213">
        <v>120000</v>
      </c>
      <c r="S213" t="s">
        <v>376</v>
      </c>
      <c r="T213">
        <v>-0.27929999999999999</v>
      </c>
      <c r="U213">
        <v>0.72860000000000003</v>
      </c>
      <c r="V213">
        <v>0.01</v>
      </c>
      <c r="W213">
        <v>-1.7010000000000001</v>
      </c>
      <c r="X213">
        <v>-0.28079999999999999</v>
      </c>
      <c r="Y213">
        <v>1.1579999999999999</v>
      </c>
      <c r="Z213">
        <v>41001</v>
      </c>
      <c r="AA213">
        <v>120000</v>
      </c>
    </row>
    <row r="214" spans="9:27" x14ac:dyDescent="0.25">
      <c r="I214" t="s">
        <v>608</v>
      </c>
      <c r="J214">
        <v>0.71609999999999996</v>
      </c>
      <c r="K214">
        <v>0.89770000000000005</v>
      </c>
      <c r="L214">
        <v>2.5239999999999999E-2</v>
      </c>
      <c r="M214">
        <v>-1.0589999999999999</v>
      </c>
      <c r="N214">
        <v>0.71860000000000002</v>
      </c>
      <c r="O214">
        <v>2.4500000000000002</v>
      </c>
      <c r="P214">
        <v>41001</v>
      </c>
      <c r="Q214">
        <v>120000</v>
      </c>
      <c r="S214" t="s">
        <v>377</v>
      </c>
      <c r="T214">
        <v>5.7380000000000004</v>
      </c>
      <c r="U214">
        <v>1.173</v>
      </c>
      <c r="V214">
        <v>2.6679999999999999E-2</v>
      </c>
      <c r="W214">
        <v>3.4220000000000002</v>
      </c>
      <c r="X214">
        <v>5.7320000000000002</v>
      </c>
      <c r="Y214">
        <v>8.0280000000000005</v>
      </c>
      <c r="Z214">
        <v>41001</v>
      </c>
      <c r="AA214">
        <v>120000</v>
      </c>
    </row>
    <row r="215" spans="9:27" x14ac:dyDescent="0.25">
      <c r="I215" t="s">
        <v>609</v>
      </c>
      <c r="J215">
        <v>-6.7970000000000003E-2</v>
      </c>
      <c r="K215">
        <v>0.88929999999999998</v>
      </c>
      <c r="L215">
        <v>2.6009999999999998E-2</v>
      </c>
      <c r="M215">
        <v>-1.8260000000000001</v>
      </c>
      <c r="N215">
        <v>-6.268E-2</v>
      </c>
      <c r="O215">
        <v>1.6519999999999999</v>
      </c>
      <c r="P215">
        <v>41001</v>
      </c>
      <c r="Q215">
        <v>120000</v>
      </c>
      <c r="S215" t="s">
        <v>378</v>
      </c>
      <c r="T215">
        <v>-0.90759999999999996</v>
      </c>
      <c r="U215">
        <v>0.93930000000000002</v>
      </c>
      <c r="V215">
        <v>1.5350000000000001E-2</v>
      </c>
      <c r="W215">
        <v>-2.7570000000000001</v>
      </c>
      <c r="X215">
        <v>-0.91259999999999997</v>
      </c>
      <c r="Y215">
        <v>0.94289999999999996</v>
      </c>
      <c r="Z215">
        <v>41001</v>
      </c>
      <c r="AA215">
        <v>120000</v>
      </c>
    </row>
    <row r="216" spans="9:27" x14ac:dyDescent="0.25">
      <c r="I216" t="s">
        <v>610</v>
      </c>
      <c r="J216">
        <v>0.1764</v>
      </c>
      <c r="K216">
        <v>0.87390000000000001</v>
      </c>
      <c r="L216">
        <v>2.564E-2</v>
      </c>
      <c r="M216">
        <v>-1.5620000000000001</v>
      </c>
      <c r="N216">
        <v>0.1784</v>
      </c>
      <c r="O216">
        <v>1.8660000000000001</v>
      </c>
      <c r="P216">
        <v>41001</v>
      </c>
      <c r="Q216">
        <v>120000</v>
      </c>
      <c r="S216" t="s">
        <v>379</v>
      </c>
      <c r="T216">
        <v>0.55489999999999995</v>
      </c>
      <c r="U216">
        <v>1.7310000000000001</v>
      </c>
      <c r="V216">
        <v>4.598E-2</v>
      </c>
      <c r="W216">
        <v>-2.85</v>
      </c>
      <c r="X216">
        <v>0.54610000000000003</v>
      </c>
      <c r="Y216">
        <v>3.9980000000000002</v>
      </c>
      <c r="Z216">
        <v>41001</v>
      </c>
      <c r="AA216">
        <v>120000</v>
      </c>
    </row>
    <row r="217" spans="9:27" x14ac:dyDescent="0.25">
      <c r="I217" t="s">
        <v>611</v>
      </c>
      <c r="J217">
        <v>0.114</v>
      </c>
      <c r="K217">
        <v>0.87319999999999998</v>
      </c>
      <c r="L217">
        <v>2.6089999999999999E-2</v>
      </c>
      <c r="M217">
        <v>-1.615</v>
      </c>
      <c r="N217">
        <v>0.1164</v>
      </c>
      <c r="O217">
        <v>1.796</v>
      </c>
      <c r="P217">
        <v>41001</v>
      </c>
      <c r="Q217">
        <v>120000</v>
      </c>
      <c r="S217" t="s">
        <v>380</v>
      </c>
      <c r="T217">
        <v>-0.69289999999999996</v>
      </c>
      <c r="U217">
        <v>1.377</v>
      </c>
      <c r="V217">
        <v>2.7279999999999999E-2</v>
      </c>
      <c r="W217">
        <v>-3.4049999999999998</v>
      </c>
      <c r="X217">
        <v>-0.69820000000000004</v>
      </c>
      <c r="Y217">
        <v>2.02</v>
      </c>
      <c r="Z217">
        <v>41001</v>
      </c>
      <c r="AA217">
        <v>120000</v>
      </c>
    </row>
    <row r="218" spans="9:27" x14ac:dyDescent="0.25">
      <c r="I218" t="s">
        <v>612</v>
      </c>
      <c r="J218">
        <v>-3.3070000000000002E-2</v>
      </c>
      <c r="K218">
        <v>0.88829999999999998</v>
      </c>
      <c r="L218">
        <v>2.6069999999999999E-2</v>
      </c>
      <c r="M218">
        <v>-1.8</v>
      </c>
      <c r="N218">
        <v>-2.8129999999999999E-2</v>
      </c>
      <c r="O218">
        <v>1.6759999999999999</v>
      </c>
      <c r="P218">
        <v>41001</v>
      </c>
      <c r="Q218">
        <v>120000</v>
      </c>
      <c r="S218" t="s">
        <v>381</v>
      </c>
      <c r="T218">
        <v>0.22189999999999999</v>
      </c>
      <c r="U218">
        <v>1.7190000000000001</v>
      </c>
      <c r="V218">
        <v>4.7390000000000002E-2</v>
      </c>
      <c r="W218">
        <v>-3.161</v>
      </c>
      <c r="X218">
        <v>0.20730000000000001</v>
      </c>
      <c r="Y218">
        <v>3.6259999999999999</v>
      </c>
      <c r="Z218">
        <v>41001</v>
      </c>
      <c r="AA218">
        <v>120000</v>
      </c>
    </row>
    <row r="219" spans="9:27" x14ac:dyDescent="0.25">
      <c r="I219" t="s">
        <v>613</v>
      </c>
      <c r="J219">
        <v>1.0980000000000001</v>
      </c>
      <c r="K219">
        <v>1.3460000000000001</v>
      </c>
      <c r="L219">
        <v>3.5229999999999997E-2</v>
      </c>
      <c r="M219">
        <v>-1.528</v>
      </c>
      <c r="N219">
        <v>1.0900000000000001</v>
      </c>
      <c r="O219">
        <v>3.7589999999999999</v>
      </c>
      <c r="P219">
        <v>41001</v>
      </c>
      <c r="Q219">
        <v>120000</v>
      </c>
      <c r="S219" t="s">
        <v>382</v>
      </c>
      <c r="T219">
        <v>6.0170000000000003</v>
      </c>
      <c r="U219">
        <v>1.0589999999999999</v>
      </c>
      <c r="V219">
        <v>2.6440000000000002E-2</v>
      </c>
      <c r="W219">
        <v>3.9279999999999999</v>
      </c>
      <c r="X219">
        <v>6.0140000000000002</v>
      </c>
      <c r="Y219">
        <v>8.0850000000000009</v>
      </c>
      <c r="Z219">
        <v>41001</v>
      </c>
      <c r="AA219">
        <v>120000</v>
      </c>
    </row>
    <row r="220" spans="9:27" x14ac:dyDescent="0.25">
      <c r="I220" t="s">
        <v>614</v>
      </c>
      <c r="J220">
        <v>0.4617</v>
      </c>
      <c r="K220">
        <v>0.93600000000000005</v>
      </c>
      <c r="L220">
        <v>2.605E-2</v>
      </c>
      <c r="M220">
        <v>-1.389</v>
      </c>
      <c r="N220">
        <v>0.46679999999999999</v>
      </c>
      <c r="O220">
        <v>2.2789999999999999</v>
      </c>
      <c r="P220">
        <v>41001</v>
      </c>
      <c r="Q220">
        <v>120000</v>
      </c>
      <c r="S220" t="s">
        <v>383</v>
      </c>
      <c r="T220">
        <v>-0.62829999999999997</v>
      </c>
      <c r="U220">
        <v>0.72850000000000004</v>
      </c>
      <c r="V220">
        <v>1.017E-2</v>
      </c>
      <c r="W220">
        <v>-2.0609999999999999</v>
      </c>
      <c r="X220">
        <v>-0.623</v>
      </c>
      <c r="Y220">
        <v>0.8014</v>
      </c>
      <c r="Z220">
        <v>41001</v>
      </c>
      <c r="AA220">
        <v>120000</v>
      </c>
    </row>
    <row r="221" spans="9:27" x14ac:dyDescent="0.25">
      <c r="I221" t="s">
        <v>615</v>
      </c>
      <c r="J221">
        <v>1.377</v>
      </c>
      <c r="K221">
        <v>1.1100000000000001</v>
      </c>
      <c r="L221">
        <v>1.6559999999999998E-2</v>
      </c>
      <c r="M221">
        <v>-0.78610000000000002</v>
      </c>
      <c r="N221">
        <v>1.3740000000000001</v>
      </c>
      <c r="O221">
        <v>3.581</v>
      </c>
      <c r="P221">
        <v>41001</v>
      </c>
      <c r="Q221">
        <v>120000</v>
      </c>
      <c r="S221" t="s">
        <v>384</v>
      </c>
      <c r="T221">
        <v>0.83420000000000005</v>
      </c>
      <c r="U221">
        <v>1.6279999999999999</v>
      </c>
      <c r="V221">
        <v>4.4580000000000002E-2</v>
      </c>
      <c r="W221">
        <v>-2.33</v>
      </c>
      <c r="X221">
        <v>0.83089999999999997</v>
      </c>
      <c r="Y221">
        <v>4.0720000000000001</v>
      </c>
      <c r="Z221">
        <v>41001</v>
      </c>
      <c r="AA221">
        <v>120000</v>
      </c>
    </row>
    <row r="222" spans="9:27" x14ac:dyDescent="0.25">
      <c r="I222" t="s">
        <v>616</v>
      </c>
      <c r="J222">
        <v>0.96760000000000002</v>
      </c>
      <c r="K222">
        <v>0.97460000000000002</v>
      </c>
      <c r="L222">
        <v>1.294E-2</v>
      </c>
      <c r="M222">
        <v>-0.95420000000000005</v>
      </c>
      <c r="N222">
        <v>0.9647</v>
      </c>
      <c r="O222">
        <v>2.8969999999999998</v>
      </c>
      <c r="P222">
        <v>41001</v>
      </c>
      <c r="Q222">
        <v>120000</v>
      </c>
      <c r="S222" t="s">
        <v>385</v>
      </c>
      <c r="T222">
        <v>-0.41360000000000002</v>
      </c>
      <c r="U222">
        <v>1.22</v>
      </c>
      <c r="V222">
        <v>2.2429999999999999E-2</v>
      </c>
      <c r="W222">
        <v>-2.8119999999999998</v>
      </c>
      <c r="X222">
        <v>-0.4047</v>
      </c>
      <c r="Y222">
        <v>1.9630000000000001</v>
      </c>
      <c r="Z222">
        <v>41001</v>
      </c>
      <c r="AA222">
        <v>120000</v>
      </c>
    </row>
    <row r="223" spans="9:27" x14ac:dyDescent="0.25">
      <c r="I223" t="s">
        <v>617</v>
      </c>
      <c r="J223">
        <v>0.11650000000000001</v>
      </c>
      <c r="K223">
        <v>0.67049999999999998</v>
      </c>
      <c r="L223">
        <v>5.6709999999999998E-3</v>
      </c>
      <c r="M223">
        <v>-1.1850000000000001</v>
      </c>
      <c r="N223">
        <v>0.1101</v>
      </c>
      <c r="O223">
        <v>1.4590000000000001</v>
      </c>
      <c r="P223">
        <v>41001</v>
      </c>
      <c r="Q223">
        <v>120000</v>
      </c>
      <c r="S223" t="s">
        <v>386</v>
      </c>
      <c r="T223">
        <v>0.50119999999999998</v>
      </c>
      <c r="U223">
        <v>1.611</v>
      </c>
      <c r="V223">
        <v>4.5879999999999997E-2</v>
      </c>
      <c r="W223">
        <v>-2.6389999999999998</v>
      </c>
      <c r="X223">
        <v>0.49709999999999999</v>
      </c>
      <c r="Y223">
        <v>3.726</v>
      </c>
      <c r="Z223">
        <v>41001</v>
      </c>
      <c r="AA223">
        <v>120000</v>
      </c>
    </row>
    <row r="224" spans="9:27" x14ac:dyDescent="0.25">
      <c r="I224" t="s">
        <v>618</v>
      </c>
      <c r="J224">
        <v>0.18840000000000001</v>
      </c>
      <c r="K224">
        <v>0.67659999999999998</v>
      </c>
      <c r="L224">
        <v>5.8770000000000003E-3</v>
      </c>
      <c r="M224">
        <v>-1.117</v>
      </c>
      <c r="N224">
        <v>0.17749999999999999</v>
      </c>
      <c r="O224">
        <v>1.546</v>
      </c>
      <c r="P224">
        <v>41001</v>
      </c>
      <c r="Q224">
        <v>120000</v>
      </c>
      <c r="S224" t="s">
        <v>387</v>
      </c>
      <c r="T224">
        <v>-6.6449999999999996</v>
      </c>
      <c r="U224">
        <v>1.1919999999999999</v>
      </c>
      <c r="V224">
        <v>2.9270000000000001E-2</v>
      </c>
      <c r="W224">
        <v>-8.9740000000000002</v>
      </c>
      <c r="X224">
        <v>-6.6479999999999997</v>
      </c>
      <c r="Y224">
        <v>-4.3120000000000003</v>
      </c>
      <c r="Z224">
        <v>41001</v>
      </c>
      <c r="AA224">
        <v>120000</v>
      </c>
    </row>
    <row r="225" spans="9:27" x14ac:dyDescent="0.25">
      <c r="I225" t="s">
        <v>619</v>
      </c>
      <c r="J225">
        <v>9.8820000000000005E-2</v>
      </c>
      <c r="K225">
        <v>0.67510000000000003</v>
      </c>
      <c r="L225">
        <v>5.836E-3</v>
      </c>
      <c r="M225">
        <v>-1.2190000000000001</v>
      </c>
      <c r="N225">
        <v>9.0840000000000004E-2</v>
      </c>
      <c r="O225">
        <v>1.4419999999999999</v>
      </c>
      <c r="P225">
        <v>41001</v>
      </c>
      <c r="Q225">
        <v>120000</v>
      </c>
      <c r="S225" t="s">
        <v>388</v>
      </c>
      <c r="T225">
        <v>-5.1829999999999998</v>
      </c>
      <c r="U225">
        <v>1.8680000000000001</v>
      </c>
      <c r="V225">
        <v>5.1950000000000003E-2</v>
      </c>
      <c r="W225">
        <v>-8.7970000000000006</v>
      </c>
      <c r="X225">
        <v>-5.1879999999999997</v>
      </c>
      <c r="Y225">
        <v>-1.4730000000000001</v>
      </c>
      <c r="Z225">
        <v>41001</v>
      </c>
      <c r="AA225">
        <v>120000</v>
      </c>
    </row>
    <row r="226" spans="9:27" x14ac:dyDescent="0.25">
      <c r="I226" t="s">
        <v>620</v>
      </c>
      <c r="J226">
        <v>0.107</v>
      </c>
      <c r="K226">
        <v>0.64929999999999999</v>
      </c>
      <c r="L226">
        <v>5.6429999999999996E-3</v>
      </c>
      <c r="M226">
        <v>-1.161</v>
      </c>
      <c r="N226">
        <v>0.10349999999999999</v>
      </c>
      <c r="O226">
        <v>1.403</v>
      </c>
      <c r="P226">
        <v>41001</v>
      </c>
      <c r="Q226">
        <v>120000</v>
      </c>
      <c r="S226" t="s">
        <v>389</v>
      </c>
      <c r="T226">
        <v>-6.43</v>
      </c>
      <c r="U226">
        <v>1.571</v>
      </c>
      <c r="V226">
        <v>3.8519999999999999E-2</v>
      </c>
      <c r="W226">
        <v>-9.5589999999999993</v>
      </c>
      <c r="X226">
        <v>-6.4359999999999999</v>
      </c>
      <c r="Y226">
        <v>-3.3610000000000002</v>
      </c>
      <c r="Z226">
        <v>41001</v>
      </c>
      <c r="AA226">
        <v>120000</v>
      </c>
    </row>
    <row r="227" spans="9:27" x14ac:dyDescent="0.25">
      <c r="I227" t="s">
        <v>621</v>
      </c>
      <c r="J227">
        <v>1.74</v>
      </c>
      <c r="K227">
        <v>1.623</v>
      </c>
      <c r="L227">
        <v>4.4690000000000001E-2</v>
      </c>
      <c r="M227">
        <v>-1.4750000000000001</v>
      </c>
      <c r="N227">
        <v>1.7410000000000001</v>
      </c>
      <c r="O227">
        <v>4.9470000000000001</v>
      </c>
      <c r="P227">
        <v>41001</v>
      </c>
      <c r="Q227">
        <v>120000</v>
      </c>
      <c r="S227" t="s">
        <v>390</v>
      </c>
      <c r="T227">
        <v>-5.516</v>
      </c>
      <c r="U227">
        <v>1.855</v>
      </c>
      <c r="V227">
        <v>5.3109999999999997E-2</v>
      </c>
      <c r="W227">
        <v>-9.1310000000000002</v>
      </c>
      <c r="X227">
        <v>-5.5190000000000001</v>
      </c>
      <c r="Y227">
        <v>-1.8759999999999999</v>
      </c>
      <c r="Z227">
        <v>41001</v>
      </c>
      <c r="AA227">
        <v>120000</v>
      </c>
    </row>
    <row r="228" spans="9:27" x14ac:dyDescent="0.25">
      <c r="I228" t="s">
        <v>622</v>
      </c>
      <c r="J228">
        <v>1.0669999999999999</v>
      </c>
      <c r="K228">
        <v>1.0009999999999999</v>
      </c>
      <c r="L228">
        <v>2.1049999999999999E-2</v>
      </c>
      <c r="M228">
        <v>-0.87919999999999998</v>
      </c>
      <c r="N228">
        <v>1.0620000000000001</v>
      </c>
      <c r="O228">
        <v>3.0579999999999998</v>
      </c>
      <c r="P228">
        <v>41001</v>
      </c>
      <c r="Q228">
        <v>120000</v>
      </c>
      <c r="S228" t="s">
        <v>391</v>
      </c>
      <c r="T228">
        <v>1.4630000000000001</v>
      </c>
      <c r="U228">
        <v>1.738</v>
      </c>
      <c r="V228">
        <v>4.7289999999999999E-2</v>
      </c>
      <c r="W228">
        <v>-1.92</v>
      </c>
      <c r="X228">
        <v>1.4650000000000001</v>
      </c>
      <c r="Y228">
        <v>4.9080000000000004</v>
      </c>
      <c r="Z228">
        <v>41001</v>
      </c>
      <c r="AA228">
        <v>120000</v>
      </c>
    </row>
    <row r="229" spans="9:27" x14ac:dyDescent="0.25">
      <c r="I229" t="s">
        <v>623</v>
      </c>
      <c r="J229">
        <v>1.075</v>
      </c>
      <c r="K229">
        <v>0.89810000000000001</v>
      </c>
      <c r="L229">
        <v>1.704E-2</v>
      </c>
      <c r="M229">
        <v>-0.66300000000000003</v>
      </c>
      <c r="N229">
        <v>1.069</v>
      </c>
      <c r="O229">
        <v>2.8610000000000002</v>
      </c>
      <c r="P229">
        <v>41001</v>
      </c>
      <c r="Q229">
        <v>120000</v>
      </c>
      <c r="S229" t="s">
        <v>392</v>
      </c>
      <c r="T229">
        <v>0.2147</v>
      </c>
      <c r="U229">
        <v>1.276</v>
      </c>
      <c r="V229">
        <v>1.9650000000000001E-2</v>
      </c>
      <c r="W229">
        <v>-2.2959999999999998</v>
      </c>
      <c r="X229">
        <v>0.22</v>
      </c>
      <c r="Y229">
        <v>2.7170000000000001</v>
      </c>
      <c r="Z229">
        <v>41001</v>
      </c>
      <c r="AA229">
        <v>120000</v>
      </c>
    </row>
    <row r="230" spans="9:27" x14ac:dyDescent="0.25">
      <c r="I230" t="s">
        <v>624</v>
      </c>
      <c r="J230">
        <v>8.8800000000000008</v>
      </c>
      <c r="K230">
        <v>1.859</v>
      </c>
      <c r="L230">
        <v>5.3650000000000003E-2</v>
      </c>
      <c r="M230">
        <v>5.2969999999999997</v>
      </c>
      <c r="N230">
        <v>8.8510000000000009</v>
      </c>
      <c r="O230">
        <v>12.57</v>
      </c>
      <c r="P230">
        <v>41001</v>
      </c>
      <c r="Q230">
        <v>120000</v>
      </c>
      <c r="S230" t="s">
        <v>393</v>
      </c>
      <c r="T230">
        <v>1.129</v>
      </c>
      <c r="U230">
        <v>1.7230000000000001</v>
      </c>
      <c r="V230">
        <v>4.8489999999999998E-2</v>
      </c>
      <c r="W230">
        <v>-2.222</v>
      </c>
      <c r="X230">
        <v>1.129</v>
      </c>
      <c r="Y230">
        <v>4.5289999999999999</v>
      </c>
      <c r="Z230">
        <v>41001</v>
      </c>
      <c r="AA230">
        <v>120000</v>
      </c>
    </row>
    <row r="231" spans="9:27" x14ac:dyDescent="0.25">
      <c r="I231" t="s">
        <v>625</v>
      </c>
      <c r="J231">
        <v>1.762</v>
      </c>
      <c r="K231">
        <v>0.78359999999999996</v>
      </c>
      <c r="L231">
        <v>9.7900000000000001E-3</v>
      </c>
      <c r="M231">
        <v>0.22739999999999999</v>
      </c>
      <c r="N231">
        <v>1.762</v>
      </c>
      <c r="O231">
        <v>3.3050000000000002</v>
      </c>
      <c r="P231">
        <v>41001</v>
      </c>
      <c r="Q231">
        <v>120000</v>
      </c>
      <c r="S231" t="s">
        <v>394</v>
      </c>
      <c r="T231">
        <v>-1.248</v>
      </c>
      <c r="U231">
        <v>2.0089999999999999</v>
      </c>
      <c r="V231">
        <v>5.364E-2</v>
      </c>
      <c r="W231">
        <v>-5.234</v>
      </c>
      <c r="X231">
        <v>-1.2490000000000001</v>
      </c>
      <c r="Y231">
        <v>2.681</v>
      </c>
      <c r="Z231">
        <v>41001</v>
      </c>
      <c r="AA231">
        <v>120000</v>
      </c>
    </row>
    <row r="232" spans="9:27" x14ac:dyDescent="0.25">
      <c r="I232" t="s">
        <v>626</v>
      </c>
      <c r="J232">
        <v>1.6919999999999999</v>
      </c>
      <c r="K232">
        <v>0.82820000000000005</v>
      </c>
      <c r="L232">
        <v>1.04E-2</v>
      </c>
      <c r="M232">
        <v>6.4390000000000003E-2</v>
      </c>
      <c r="N232">
        <v>1.6910000000000001</v>
      </c>
      <c r="O232">
        <v>3.3279999999999998</v>
      </c>
      <c r="P232">
        <v>41001</v>
      </c>
      <c r="Q232">
        <v>120000</v>
      </c>
      <c r="S232" t="s">
        <v>395</v>
      </c>
      <c r="T232">
        <v>-0.33310000000000001</v>
      </c>
      <c r="U232">
        <v>1.0649999999999999</v>
      </c>
      <c r="V232">
        <v>1.0019999999999999E-2</v>
      </c>
      <c r="W232">
        <v>-2.4319999999999999</v>
      </c>
      <c r="X232">
        <v>-0.33069999999999999</v>
      </c>
      <c r="Y232">
        <v>1.7549999999999999</v>
      </c>
      <c r="Z232">
        <v>41001</v>
      </c>
      <c r="AA232">
        <v>120000</v>
      </c>
    </row>
    <row r="233" spans="9:27" x14ac:dyDescent="0.25">
      <c r="I233" t="s">
        <v>627</v>
      </c>
      <c r="J233">
        <v>1.373</v>
      </c>
      <c r="K233">
        <v>0.6411</v>
      </c>
      <c r="L233">
        <v>7.7650000000000002E-3</v>
      </c>
      <c r="M233">
        <v>0.1176</v>
      </c>
      <c r="N233">
        <v>1.373</v>
      </c>
      <c r="O233">
        <v>2.6429999999999998</v>
      </c>
      <c r="P233">
        <v>41001</v>
      </c>
      <c r="Q233">
        <v>120000</v>
      </c>
      <c r="S233" t="s">
        <v>396</v>
      </c>
      <c r="T233">
        <v>0.91479999999999995</v>
      </c>
      <c r="U233">
        <v>1.9910000000000001</v>
      </c>
      <c r="V233">
        <v>5.4719999999999998E-2</v>
      </c>
      <c r="W233">
        <v>-2.9820000000000002</v>
      </c>
      <c r="X233">
        <v>0.90639999999999998</v>
      </c>
      <c r="Y233">
        <v>4.8520000000000003</v>
      </c>
      <c r="Z233">
        <v>41001</v>
      </c>
      <c r="AA233">
        <v>120000</v>
      </c>
    </row>
    <row r="234" spans="9:27" x14ac:dyDescent="0.25">
      <c r="I234" t="s">
        <v>628</v>
      </c>
      <c r="J234">
        <v>1.3360000000000001</v>
      </c>
      <c r="K234">
        <v>0.65739999999999998</v>
      </c>
      <c r="L234">
        <v>6.777E-3</v>
      </c>
      <c r="M234">
        <v>3.8010000000000002E-2</v>
      </c>
      <c r="N234">
        <v>1.3380000000000001</v>
      </c>
      <c r="O234">
        <v>2.6339999999999999</v>
      </c>
      <c r="P234">
        <v>41001</v>
      </c>
      <c r="Q234">
        <v>120000</v>
      </c>
    </row>
    <row r="235" spans="9:27" x14ac:dyDescent="0.25">
      <c r="I235" t="s">
        <v>629</v>
      </c>
      <c r="J235">
        <v>1.5289999999999999</v>
      </c>
      <c r="K235">
        <v>0.63049999999999995</v>
      </c>
      <c r="L235">
        <v>6.5290000000000001E-3</v>
      </c>
      <c r="M235">
        <v>0.30759999999999998</v>
      </c>
      <c r="N235">
        <v>1.5229999999999999</v>
      </c>
      <c r="O235">
        <v>2.7829999999999999</v>
      </c>
      <c r="P235">
        <v>41001</v>
      </c>
      <c r="Q235">
        <v>120000</v>
      </c>
    </row>
    <row r="236" spans="9:27" x14ac:dyDescent="0.25">
      <c r="I236" t="s">
        <v>630</v>
      </c>
      <c r="J236">
        <v>1.4430000000000001</v>
      </c>
      <c r="K236">
        <v>0.64390000000000003</v>
      </c>
      <c r="L236">
        <v>8.2260000000000007E-3</v>
      </c>
      <c r="M236">
        <v>0.18629999999999999</v>
      </c>
      <c r="N236">
        <v>1.4379999999999999</v>
      </c>
      <c r="O236">
        <v>2.7280000000000002</v>
      </c>
      <c r="P236">
        <v>41001</v>
      </c>
      <c r="Q236">
        <v>120000</v>
      </c>
    </row>
    <row r="237" spans="9:27" x14ac:dyDescent="0.25">
      <c r="I237" t="s">
        <v>631</v>
      </c>
      <c r="J237">
        <v>1.556</v>
      </c>
      <c r="K237">
        <v>0.70099999999999996</v>
      </c>
      <c r="L237">
        <v>7.672E-3</v>
      </c>
      <c r="M237">
        <v>0.20580000000000001</v>
      </c>
      <c r="N237">
        <v>1.542</v>
      </c>
      <c r="O237">
        <v>2.9780000000000002</v>
      </c>
      <c r="P237">
        <v>41001</v>
      </c>
      <c r="Q237">
        <v>120000</v>
      </c>
    </row>
    <row r="238" spans="9:27" x14ac:dyDescent="0.25">
      <c r="I238" t="s">
        <v>632</v>
      </c>
      <c r="J238">
        <v>7.4770000000000003</v>
      </c>
      <c r="K238">
        <v>0.99870000000000003</v>
      </c>
      <c r="L238">
        <v>2.247E-2</v>
      </c>
      <c r="M238">
        <v>5.5190000000000001</v>
      </c>
      <c r="N238">
        <v>7.4749999999999996</v>
      </c>
      <c r="O238">
        <v>9.4469999999999992</v>
      </c>
      <c r="P238">
        <v>41001</v>
      </c>
      <c r="Q238">
        <v>120000</v>
      </c>
    </row>
    <row r="239" spans="9:27" x14ac:dyDescent="0.25">
      <c r="I239" t="s">
        <v>633</v>
      </c>
      <c r="J239">
        <v>7.45</v>
      </c>
      <c r="K239">
        <v>1.0649999999999999</v>
      </c>
      <c r="L239">
        <v>2.3279999999999999E-2</v>
      </c>
      <c r="M239">
        <v>5.3529999999999998</v>
      </c>
      <c r="N239">
        <v>7.4530000000000003</v>
      </c>
      <c r="O239">
        <v>9.5359999999999996</v>
      </c>
      <c r="P239">
        <v>41001</v>
      </c>
      <c r="Q239">
        <v>120000</v>
      </c>
    </row>
    <row r="240" spans="9:27" x14ac:dyDescent="0.25">
      <c r="I240" t="s">
        <v>634</v>
      </c>
      <c r="J240">
        <v>0.78380000000000005</v>
      </c>
      <c r="K240">
        <v>0.86860000000000004</v>
      </c>
      <c r="L240">
        <v>1.447E-2</v>
      </c>
      <c r="M240">
        <v>-0.94130000000000003</v>
      </c>
      <c r="N240">
        <v>0.79120000000000001</v>
      </c>
      <c r="O240">
        <v>2.4790000000000001</v>
      </c>
      <c r="P240">
        <v>41001</v>
      </c>
      <c r="Q240">
        <v>120000</v>
      </c>
    </row>
    <row r="241" spans="9:17" x14ac:dyDescent="0.25">
      <c r="I241" t="s">
        <v>635</v>
      </c>
      <c r="J241">
        <v>0.82540000000000002</v>
      </c>
      <c r="K241">
        <v>0.86270000000000002</v>
      </c>
      <c r="L241">
        <v>1.274E-2</v>
      </c>
      <c r="M241">
        <v>-0.8831</v>
      </c>
      <c r="N241">
        <v>0.82699999999999996</v>
      </c>
      <c r="O241">
        <v>2.5179999999999998</v>
      </c>
      <c r="P241">
        <v>41001</v>
      </c>
      <c r="Q241">
        <v>120000</v>
      </c>
    </row>
    <row r="242" spans="9:17" x14ac:dyDescent="0.25">
      <c r="I242" t="s">
        <v>636</v>
      </c>
      <c r="J242">
        <v>0.84760000000000002</v>
      </c>
      <c r="K242">
        <v>0.83819999999999995</v>
      </c>
      <c r="L242">
        <v>1.201E-2</v>
      </c>
      <c r="M242">
        <v>-0.80230000000000001</v>
      </c>
      <c r="N242">
        <v>0.84840000000000004</v>
      </c>
      <c r="O242">
        <v>2.4969999999999999</v>
      </c>
      <c r="P242">
        <v>41001</v>
      </c>
      <c r="Q242">
        <v>120000</v>
      </c>
    </row>
    <row r="243" spans="9:17" x14ac:dyDescent="0.25">
      <c r="I243" t="s">
        <v>637</v>
      </c>
      <c r="J243">
        <v>2.2810000000000001</v>
      </c>
      <c r="K243">
        <v>1.6220000000000001</v>
      </c>
      <c r="L243">
        <v>4.3979999999999998E-2</v>
      </c>
      <c r="M243">
        <v>-0.87270000000000003</v>
      </c>
      <c r="N243">
        <v>2.2730000000000001</v>
      </c>
      <c r="O243">
        <v>5.5039999999999996</v>
      </c>
      <c r="P243">
        <v>41001</v>
      </c>
      <c r="Q243">
        <v>120000</v>
      </c>
    </row>
    <row r="244" spans="9:17" x14ac:dyDescent="0.25">
      <c r="I244" t="s">
        <v>638</v>
      </c>
      <c r="J244">
        <v>1.0349999999999999</v>
      </c>
      <c r="K244">
        <v>1.262</v>
      </c>
      <c r="L244">
        <v>2.6200000000000001E-2</v>
      </c>
      <c r="M244">
        <v>-1.4610000000000001</v>
      </c>
      <c r="N244">
        <v>1.0409999999999999</v>
      </c>
      <c r="O244">
        <v>3.51</v>
      </c>
      <c r="P244">
        <v>41001</v>
      </c>
      <c r="Q244">
        <v>120000</v>
      </c>
    </row>
    <row r="245" spans="9:17" x14ac:dyDescent="0.25">
      <c r="I245" t="s">
        <v>639</v>
      </c>
      <c r="J245">
        <v>1.9490000000000001</v>
      </c>
      <c r="K245">
        <v>1.6240000000000001</v>
      </c>
      <c r="L245">
        <v>4.5310000000000003E-2</v>
      </c>
      <c r="M245">
        <v>-1.208</v>
      </c>
      <c r="N245">
        <v>1.9390000000000001</v>
      </c>
      <c r="O245">
        <v>5.1740000000000004</v>
      </c>
      <c r="P245">
        <v>41001</v>
      </c>
      <c r="Q245">
        <v>120000</v>
      </c>
    </row>
    <row r="246" spans="9:17" x14ac:dyDescent="0.25">
      <c r="I246" t="s">
        <v>640</v>
      </c>
      <c r="J246">
        <v>5.6550000000000003E-2</v>
      </c>
      <c r="K246">
        <v>0.52190000000000003</v>
      </c>
      <c r="L246">
        <v>2.7100000000000002E-3</v>
      </c>
      <c r="M246">
        <v>-1.002</v>
      </c>
      <c r="N246">
        <v>3.7330000000000002E-2</v>
      </c>
      <c r="O246">
        <v>1.1759999999999999</v>
      </c>
      <c r="P246">
        <v>41001</v>
      </c>
      <c r="Q246">
        <v>120000</v>
      </c>
    </row>
    <row r="247" spans="9:17" x14ac:dyDescent="0.25">
      <c r="I247" t="s">
        <v>641</v>
      </c>
      <c r="J247">
        <v>-5.8099999999999999E-2</v>
      </c>
      <c r="K247">
        <v>0.52059999999999995</v>
      </c>
      <c r="L247">
        <v>1.6000000000000001E-3</v>
      </c>
      <c r="M247">
        <v>-1.177</v>
      </c>
      <c r="N247">
        <v>-3.5499999999999997E-2</v>
      </c>
      <c r="O247">
        <v>1.002</v>
      </c>
      <c r="P247">
        <v>41001</v>
      </c>
      <c r="Q247">
        <v>120000</v>
      </c>
    </row>
    <row r="248" spans="9:17" x14ac:dyDescent="0.25">
      <c r="I248" t="s">
        <v>642</v>
      </c>
      <c r="J248">
        <v>-1.431</v>
      </c>
      <c r="K248">
        <v>1.573</v>
      </c>
      <c r="L248">
        <v>4.2560000000000001E-2</v>
      </c>
      <c r="M248">
        <v>-4.5389999999999997</v>
      </c>
      <c r="N248">
        <v>-1.42</v>
      </c>
      <c r="O248">
        <v>1.605</v>
      </c>
      <c r="P248">
        <v>41001</v>
      </c>
      <c r="Q248">
        <v>120000</v>
      </c>
    </row>
    <row r="249" spans="9:17" x14ac:dyDescent="0.25">
      <c r="I249" t="s">
        <v>643</v>
      </c>
      <c r="J249">
        <v>-1.532</v>
      </c>
      <c r="K249">
        <v>1.571</v>
      </c>
      <c r="L249">
        <v>4.4389999999999999E-2</v>
      </c>
      <c r="M249">
        <v>-4.6429999999999998</v>
      </c>
      <c r="N249">
        <v>-1.518</v>
      </c>
      <c r="O249">
        <v>1.4810000000000001</v>
      </c>
      <c r="P249">
        <v>41001</v>
      </c>
      <c r="Q249">
        <v>120000</v>
      </c>
    </row>
    <row r="250" spans="9:17" x14ac:dyDescent="0.25">
      <c r="I250" t="s">
        <v>644</v>
      </c>
      <c r="J250">
        <v>-1.4730000000000001</v>
      </c>
      <c r="K250">
        <v>1.5640000000000001</v>
      </c>
      <c r="L250">
        <v>4.4170000000000001E-2</v>
      </c>
      <c r="M250">
        <v>-4.5670000000000002</v>
      </c>
      <c r="N250">
        <v>-1.458</v>
      </c>
      <c r="O250">
        <v>1.5389999999999999</v>
      </c>
      <c r="P250">
        <v>41001</v>
      </c>
      <c r="Q250">
        <v>120000</v>
      </c>
    </row>
    <row r="251" spans="9:17" x14ac:dyDescent="0.25">
      <c r="I251" t="s">
        <v>645</v>
      </c>
      <c r="J251">
        <v>-1.4350000000000001</v>
      </c>
      <c r="K251">
        <v>1.5880000000000001</v>
      </c>
      <c r="L251">
        <v>4.3990000000000001E-2</v>
      </c>
      <c r="M251">
        <v>-4.5819999999999999</v>
      </c>
      <c r="N251">
        <v>-1.421</v>
      </c>
      <c r="O251">
        <v>1.6240000000000001</v>
      </c>
      <c r="P251">
        <v>41001</v>
      </c>
      <c r="Q251">
        <v>120000</v>
      </c>
    </row>
    <row r="252" spans="9:17" x14ac:dyDescent="0.25">
      <c r="I252" t="s">
        <v>646</v>
      </c>
      <c r="J252">
        <v>-2.2189999999999999</v>
      </c>
      <c r="K252">
        <v>1.581</v>
      </c>
      <c r="L252">
        <v>4.4569999999999999E-2</v>
      </c>
      <c r="M252">
        <v>-5.3470000000000004</v>
      </c>
      <c r="N252">
        <v>-2.2029999999999998</v>
      </c>
      <c r="O252">
        <v>0.82869999999999999</v>
      </c>
      <c r="P252">
        <v>41001</v>
      </c>
      <c r="Q252">
        <v>120000</v>
      </c>
    </row>
    <row r="253" spans="9:17" x14ac:dyDescent="0.25">
      <c r="I253" t="s">
        <v>647</v>
      </c>
      <c r="J253">
        <v>-1.9750000000000001</v>
      </c>
      <c r="K253">
        <v>1.571</v>
      </c>
      <c r="L253">
        <v>4.4220000000000002E-2</v>
      </c>
      <c r="M253">
        <v>-5.0869999999999997</v>
      </c>
      <c r="N253">
        <v>-1.9610000000000001</v>
      </c>
      <c r="O253">
        <v>1.0549999999999999</v>
      </c>
      <c r="P253">
        <v>41001</v>
      </c>
      <c r="Q253">
        <v>120000</v>
      </c>
    </row>
    <row r="254" spans="9:17" x14ac:dyDescent="0.25">
      <c r="I254" t="s">
        <v>648</v>
      </c>
      <c r="J254">
        <v>-2.0369999999999999</v>
      </c>
      <c r="K254">
        <v>1.571</v>
      </c>
      <c r="L254">
        <v>4.4580000000000002E-2</v>
      </c>
      <c r="M254">
        <v>-5.1429999999999998</v>
      </c>
      <c r="N254">
        <v>-2.0219999999999998</v>
      </c>
      <c r="O254">
        <v>0.98150000000000004</v>
      </c>
      <c r="P254">
        <v>41001</v>
      </c>
      <c r="Q254">
        <v>120000</v>
      </c>
    </row>
    <row r="255" spans="9:17" x14ac:dyDescent="0.25">
      <c r="I255" t="s">
        <v>649</v>
      </c>
      <c r="J255">
        <v>-2.1840000000000002</v>
      </c>
      <c r="K255">
        <v>1.58</v>
      </c>
      <c r="L255">
        <v>4.4600000000000001E-2</v>
      </c>
      <c r="M255">
        <v>-5.306</v>
      </c>
      <c r="N255">
        <v>-2.1680000000000001</v>
      </c>
      <c r="O255">
        <v>0.85760000000000003</v>
      </c>
      <c r="P255">
        <v>41001</v>
      </c>
      <c r="Q255">
        <v>120000</v>
      </c>
    </row>
    <row r="256" spans="9:17" x14ac:dyDescent="0.25">
      <c r="I256" t="s">
        <v>650</v>
      </c>
      <c r="J256">
        <v>-1.054</v>
      </c>
      <c r="K256">
        <v>1.8640000000000001</v>
      </c>
      <c r="L256">
        <v>4.8619999999999997E-2</v>
      </c>
      <c r="M256">
        <v>-4.8310000000000004</v>
      </c>
      <c r="N256">
        <v>-1.0369999999999999</v>
      </c>
      <c r="O256">
        <v>2.56</v>
      </c>
      <c r="P256">
        <v>41001</v>
      </c>
      <c r="Q256">
        <v>120000</v>
      </c>
    </row>
    <row r="257" spans="9:17" x14ac:dyDescent="0.25">
      <c r="I257" t="s">
        <v>651</v>
      </c>
      <c r="J257">
        <v>-1.69</v>
      </c>
      <c r="K257">
        <v>1.609</v>
      </c>
      <c r="L257">
        <v>4.4549999999999999E-2</v>
      </c>
      <c r="M257">
        <v>-4.8849999999999998</v>
      </c>
      <c r="N257">
        <v>-1.677</v>
      </c>
      <c r="O257">
        <v>1.41</v>
      </c>
      <c r="P257">
        <v>41001</v>
      </c>
      <c r="Q257">
        <v>120000</v>
      </c>
    </row>
    <row r="258" spans="9:17" x14ac:dyDescent="0.25">
      <c r="I258" t="s">
        <v>652</v>
      </c>
      <c r="J258">
        <v>-0.77400000000000002</v>
      </c>
      <c r="K258">
        <v>1.6919999999999999</v>
      </c>
      <c r="L258">
        <v>3.5069999999999997E-2</v>
      </c>
      <c r="M258">
        <v>-4.1260000000000003</v>
      </c>
      <c r="N258">
        <v>-0.76259999999999994</v>
      </c>
      <c r="O258">
        <v>2.5310000000000001</v>
      </c>
      <c r="P258">
        <v>41001</v>
      </c>
      <c r="Q258">
        <v>120000</v>
      </c>
    </row>
    <row r="259" spans="9:17" x14ac:dyDescent="0.25">
      <c r="I259" t="s">
        <v>653</v>
      </c>
      <c r="J259">
        <v>-1.1839999999999999</v>
      </c>
      <c r="K259">
        <v>1.6080000000000001</v>
      </c>
      <c r="L259">
        <v>3.3270000000000001E-2</v>
      </c>
      <c r="M259">
        <v>-4.3600000000000003</v>
      </c>
      <c r="N259">
        <v>-1.177</v>
      </c>
      <c r="O259">
        <v>1.9530000000000001</v>
      </c>
      <c r="P259">
        <v>41001</v>
      </c>
      <c r="Q259">
        <v>120000</v>
      </c>
    </row>
    <row r="260" spans="9:17" x14ac:dyDescent="0.25">
      <c r="I260" t="s">
        <v>654</v>
      </c>
      <c r="J260">
        <v>-2.0350000000000001</v>
      </c>
      <c r="K260">
        <v>1.472</v>
      </c>
      <c r="L260">
        <v>3.1530000000000002E-2</v>
      </c>
      <c r="M260">
        <v>-4.9660000000000002</v>
      </c>
      <c r="N260">
        <v>-2.02</v>
      </c>
      <c r="O260">
        <v>0.82969999999999999</v>
      </c>
      <c r="P260">
        <v>41001</v>
      </c>
      <c r="Q260">
        <v>120000</v>
      </c>
    </row>
    <row r="261" spans="9:17" x14ac:dyDescent="0.25">
      <c r="I261" t="s">
        <v>655</v>
      </c>
      <c r="J261">
        <v>-1.9630000000000001</v>
      </c>
      <c r="K261">
        <v>1.4770000000000001</v>
      </c>
      <c r="L261">
        <v>3.1690000000000003E-2</v>
      </c>
      <c r="M261">
        <v>-4.9089999999999998</v>
      </c>
      <c r="N261">
        <v>-1.944</v>
      </c>
      <c r="O261">
        <v>0.91020000000000001</v>
      </c>
      <c r="P261">
        <v>41001</v>
      </c>
      <c r="Q261">
        <v>120000</v>
      </c>
    </row>
    <row r="262" spans="9:17" x14ac:dyDescent="0.25">
      <c r="I262" t="s">
        <v>656</v>
      </c>
      <c r="J262">
        <v>-2.0529999999999999</v>
      </c>
      <c r="K262">
        <v>1.476</v>
      </c>
      <c r="L262">
        <v>3.1669999999999997E-2</v>
      </c>
      <c r="M262">
        <v>-5.0019999999999998</v>
      </c>
      <c r="N262">
        <v>-2.0339999999999998</v>
      </c>
      <c r="O262">
        <v>0.8075</v>
      </c>
      <c r="P262">
        <v>41001</v>
      </c>
      <c r="Q262">
        <v>120000</v>
      </c>
    </row>
    <row r="263" spans="9:17" x14ac:dyDescent="0.25">
      <c r="I263" t="s">
        <v>657</v>
      </c>
      <c r="J263">
        <v>-2.044</v>
      </c>
      <c r="K263">
        <v>1.4770000000000001</v>
      </c>
      <c r="L263">
        <v>3.1820000000000001E-2</v>
      </c>
      <c r="M263">
        <v>-4.9980000000000002</v>
      </c>
      <c r="N263">
        <v>-2.028</v>
      </c>
      <c r="O263">
        <v>0.82089999999999996</v>
      </c>
      <c r="P263">
        <v>41001</v>
      </c>
      <c r="Q263">
        <v>120000</v>
      </c>
    </row>
    <row r="264" spans="9:17" x14ac:dyDescent="0.25">
      <c r="I264" t="s">
        <v>658</v>
      </c>
      <c r="J264">
        <v>-0.41139999999999999</v>
      </c>
      <c r="K264">
        <v>2.0750000000000002</v>
      </c>
      <c r="L264">
        <v>5.5829999999999998E-2</v>
      </c>
      <c r="M264">
        <v>-4.5759999999999996</v>
      </c>
      <c r="N264">
        <v>-0.39439999999999997</v>
      </c>
      <c r="O264">
        <v>3.5950000000000002</v>
      </c>
      <c r="P264">
        <v>41001</v>
      </c>
      <c r="Q264">
        <v>120000</v>
      </c>
    </row>
    <row r="265" spans="9:17" x14ac:dyDescent="0.25">
      <c r="I265" t="s">
        <v>659</v>
      </c>
      <c r="J265">
        <v>-1.0840000000000001</v>
      </c>
      <c r="K265">
        <v>1.6279999999999999</v>
      </c>
      <c r="L265">
        <v>3.8490000000000003E-2</v>
      </c>
      <c r="M265">
        <v>-4.3979999999999997</v>
      </c>
      <c r="N265">
        <v>-1.056</v>
      </c>
      <c r="O265">
        <v>2.0350000000000001</v>
      </c>
      <c r="P265">
        <v>41001</v>
      </c>
      <c r="Q265">
        <v>120000</v>
      </c>
    </row>
    <row r="266" spans="9:17" x14ac:dyDescent="0.25">
      <c r="I266" t="s">
        <v>660</v>
      </c>
      <c r="J266">
        <v>-1.0760000000000001</v>
      </c>
      <c r="K266">
        <v>1.569</v>
      </c>
      <c r="L266">
        <v>3.6330000000000001E-2</v>
      </c>
      <c r="M266">
        <v>-4.2519999999999998</v>
      </c>
      <c r="N266">
        <v>-1.05</v>
      </c>
      <c r="O266">
        <v>1.9390000000000001</v>
      </c>
      <c r="P266">
        <v>41001</v>
      </c>
      <c r="Q266">
        <v>120000</v>
      </c>
    </row>
    <row r="267" spans="9:17" x14ac:dyDescent="0.25">
      <c r="I267" t="s">
        <v>661</v>
      </c>
      <c r="J267">
        <v>6.7290000000000001</v>
      </c>
      <c r="K267">
        <v>2.2549999999999999</v>
      </c>
      <c r="L267">
        <v>6.2170000000000003E-2</v>
      </c>
      <c r="M267">
        <v>2.2869999999999999</v>
      </c>
      <c r="N267">
        <v>6.7539999999999996</v>
      </c>
      <c r="O267">
        <v>11.12</v>
      </c>
      <c r="P267">
        <v>41001</v>
      </c>
      <c r="Q267">
        <v>120000</v>
      </c>
    </row>
    <row r="268" spans="9:17" x14ac:dyDescent="0.25">
      <c r="I268" t="s">
        <v>662</v>
      </c>
      <c r="J268">
        <v>-0.38969999999999999</v>
      </c>
      <c r="K268">
        <v>1.5209999999999999</v>
      </c>
      <c r="L268">
        <v>3.3820000000000003E-2</v>
      </c>
      <c r="M268">
        <v>-3.4550000000000001</v>
      </c>
      <c r="N268">
        <v>-0.36990000000000001</v>
      </c>
      <c r="O268">
        <v>2.532</v>
      </c>
      <c r="P268">
        <v>41001</v>
      </c>
      <c r="Q268">
        <v>120000</v>
      </c>
    </row>
    <row r="269" spans="9:17" x14ac:dyDescent="0.25">
      <c r="I269" t="s">
        <v>663</v>
      </c>
      <c r="J269">
        <v>-0.45889999999999997</v>
      </c>
      <c r="K269">
        <v>1.5429999999999999</v>
      </c>
      <c r="L269">
        <v>3.4079999999999999E-2</v>
      </c>
      <c r="M269">
        <v>-3.5670000000000002</v>
      </c>
      <c r="N269">
        <v>-0.43759999999999999</v>
      </c>
      <c r="O269">
        <v>2.5</v>
      </c>
      <c r="P269">
        <v>41001</v>
      </c>
      <c r="Q269">
        <v>120000</v>
      </c>
    </row>
    <row r="270" spans="9:17" x14ac:dyDescent="0.25">
      <c r="I270" t="s">
        <v>664</v>
      </c>
      <c r="J270">
        <v>-0.77790000000000004</v>
      </c>
      <c r="K270">
        <v>1.456</v>
      </c>
      <c r="L270">
        <v>3.3419999999999998E-2</v>
      </c>
      <c r="M270">
        <v>-3.6789999999999998</v>
      </c>
      <c r="N270">
        <v>-0.75349999999999995</v>
      </c>
      <c r="O270">
        <v>2.0179999999999998</v>
      </c>
      <c r="P270">
        <v>41001</v>
      </c>
      <c r="Q270">
        <v>120000</v>
      </c>
    </row>
    <row r="271" spans="9:17" x14ac:dyDescent="0.25">
      <c r="I271" t="s">
        <v>665</v>
      </c>
      <c r="J271">
        <v>-0.81499999999999995</v>
      </c>
      <c r="K271">
        <v>1.4650000000000001</v>
      </c>
      <c r="L271">
        <v>3.286E-2</v>
      </c>
      <c r="M271">
        <v>-3.74</v>
      </c>
      <c r="N271">
        <v>-0.79500000000000004</v>
      </c>
      <c r="O271">
        <v>2.0030000000000001</v>
      </c>
      <c r="P271">
        <v>41001</v>
      </c>
      <c r="Q271">
        <v>120000</v>
      </c>
    </row>
    <row r="272" spans="9:17" x14ac:dyDescent="0.25">
      <c r="I272" t="s">
        <v>666</v>
      </c>
      <c r="J272">
        <v>-0.62239999999999995</v>
      </c>
      <c r="K272">
        <v>1.4690000000000001</v>
      </c>
      <c r="L272">
        <v>3.2960000000000003E-2</v>
      </c>
      <c r="M272">
        <v>-3.5470000000000002</v>
      </c>
      <c r="N272">
        <v>-0.60629999999999995</v>
      </c>
      <c r="O272">
        <v>2.2000000000000002</v>
      </c>
      <c r="P272">
        <v>41001</v>
      </c>
      <c r="Q272">
        <v>120000</v>
      </c>
    </row>
    <row r="273" spans="9:17" x14ac:dyDescent="0.25">
      <c r="I273" t="s">
        <v>667</v>
      </c>
      <c r="J273">
        <v>-0.70850000000000002</v>
      </c>
      <c r="K273">
        <v>1.462</v>
      </c>
      <c r="L273">
        <v>3.3790000000000001E-2</v>
      </c>
      <c r="M273">
        <v>-3.6389999999999998</v>
      </c>
      <c r="N273">
        <v>-0.68889999999999996</v>
      </c>
      <c r="O273">
        <v>2.1070000000000002</v>
      </c>
      <c r="P273">
        <v>41001</v>
      </c>
      <c r="Q273">
        <v>120000</v>
      </c>
    </row>
    <row r="274" spans="9:17" x14ac:dyDescent="0.25">
      <c r="I274" t="s">
        <v>668</v>
      </c>
      <c r="J274">
        <v>-0.59519999999999995</v>
      </c>
      <c r="K274">
        <v>1.4930000000000001</v>
      </c>
      <c r="L274">
        <v>3.3410000000000002E-2</v>
      </c>
      <c r="M274">
        <v>-3.5579999999999998</v>
      </c>
      <c r="N274">
        <v>-0.57809999999999995</v>
      </c>
      <c r="O274">
        <v>2.2799999999999998</v>
      </c>
      <c r="P274">
        <v>41001</v>
      </c>
      <c r="Q274">
        <v>120000</v>
      </c>
    </row>
    <row r="275" spans="9:17" x14ac:dyDescent="0.25">
      <c r="I275" t="s">
        <v>669</v>
      </c>
      <c r="J275">
        <v>5.3250000000000002</v>
      </c>
      <c r="K275">
        <v>1.6120000000000001</v>
      </c>
      <c r="L275">
        <v>3.8379999999999997E-2</v>
      </c>
      <c r="M275">
        <v>2.085</v>
      </c>
      <c r="N275">
        <v>5.35</v>
      </c>
      <c r="O275">
        <v>8.4480000000000004</v>
      </c>
      <c r="P275">
        <v>41001</v>
      </c>
      <c r="Q275">
        <v>120000</v>
      </c>
    </row>
    <row r="276" spans="9:17" x14ac:dyDescent="0.25">
      <c r="I276" t="s">
        <v>670</v>
      </c>
      <c r="J276">
        <v>5.2990000000000004</v>
      </c>
      <c r="K276">
        <v>1.653</v>
      </c>
      <c r="L276">
        <v>3.8960000000000002E-2</v>
      </c>
      <c r="M276">
        <v>1.98</v>
      </c>
      <c r="N276">
        <v>5.3250000000000002</v>
      </c>
      <c r="O276">
        <v>8.5</v>
      </c>
      <c r="P276">
        <v>41001</v>
      </c>
      <c r="Q276">
        <v>120000</v>
      </c>
    </row>
    <row r="277" spans="9:17" x14ac:dyDescent="0.25">
      <c r="I277" t="s">
        <v>671</v>
      </c>
      <c r="J277">
        <v>-1.3680000000000001</v>
      </c>
      <c r="K277">
        <v>1.5669999999999999</v>
      </c>
      <c r="L277">
        <v>3.696E-2</v>
      </c>
      <c r="M277">
        <v>-4.4950000000000001</v>
      </c>
      <c r="N277">
        <v>-1.3520000000000001</v>
      </c>
      <c r="O277">
        <v>1.65</v>
      </c>
      <c r="P277">
        <v>41001</v>
      </c>
      <c r="Q277">
        <v>120000</v>
      </c>
    </row>
    <row r="278" spans="9:17" x14ac:dyDescent="0.25">
      <c r="I278" t="s">
        <v>672</v>
      </c>
      <c r="J278">
        <v>-1.3260000000000001</v>
      </c>
      <c r="K278">
        <v>1.5640000000000001</v>
      </c>
      <c r="L278">
        <v>3.5900000000000001E-2</v>
      </c>
      <c r="M278">
        <v>-4.4489999999999998</v>
      </c>
      <c r="N278">
        <v>-1.3089999999999999</v>
      </c>
      <c r="O278">
        <v>1.6819999999999999</v>
      </c>
      <c r="P278">
        <v>41001</v>
      </c>
      <c r="Q278">
        <v>120000</v>
      </c>
    </row>
    <row r="279" spans="9:17" x14ac:dyDescent="0.25">
      <c r="I279" t="s">
        <v>673</v>
      </c>
      <c r="J279">
        <v>-1.304</v>
      </c>
      <c r="K279">
        <v>1.546</v>
      </c>
      <c r="L279">
        <v>3.5299999999999998E-2</v>
      </c>
      <c r="M279">
        <v>-4.3860000000000001</v>
      </c>
      <c r="N279">
        <v>-1.288</v>
      </c>
      <c r="O279">
        <v>1.679</v>
      </c>
      <c r="P279">
        <v>41001</v>
      </c>
      <c r="Q279">
        <v>120000</v>
      </c>
    </row>
    <row r="280" spans="9:17" x14ac:dyDescent="0.25">
      <c r="I280" t="s">
        <v>674</v>
      </c>
      <c r="J280">
        <v>0.12989999999999999</v>
      </c>
      <c r="K280">
        <v>2.0710000000000002</v>
      </c>
      <c r="L280">
        <v>5.5599999999999997E-2</v>
      </c>
      <c r="M280">
        <v>-3.9910000000000001</v>
      </c>
      <c r="N280">
        <v>0.1338</v>
      </c>
      <c r="O280">
        <v>4.1820000000000004</v>
      </c>
      <c r="P280">
        <v>41001</v>
      </c>
      <c r="Q280">
        <v>120000</v>
      </c>
    </row>
    <row r="281" spans="9:17" x14ac:dyDescent="0.25">
      <c r="I281" t="s">
        <v>675</v>
      </c>
      <c r="J281">
        <v>-1.117</v>
      </c>
      <c r="K281">
        <v>1.8160000000000001</v>
      </c>
      <c r="L281">
        <v>4.4339999999999997E-2</v>
      </c>
      <c r="M281">
        <v>-4.6609999999999996</v>
      </c>
      <c r="N281">
        <v>-1.1220000000000001</v>
      </c>
      <c r="O281">
        <v>2.4430000000000001</v>
      </c>
      <c r="P281">
        <v>41001</v>
      </c>
      <c r="Q281">
        <v>120000</v>
      </c>
    </row>
    <row r="282" spans="9:17" x14ac:dyDescent="0.25">
      <c r="I282" t="s">
        <v>676</v>
      </c>
      <c r="J282">
        <v>-0.20200000000000001</v>
      </c>
      <c r="K282">
        <v>2.073</v>
      </c>
      <c r="L282">
        <v>5.67E-2</v>
      </c>
      <c r="M282">
        <v>-4.3540000000000001</v>
      </c>
      <c r="N282">
        <v>-0.19370000000000001</v>
      </c>
      <c r="O282">
        <v>3.8530000000000002</v>
      </c>
      <c r="P282">
        <v>41001</v>
      </c>
      <c r="Q282">
        <v>120000</v>
      </c>
    </row>
    <row r="283" spans="9:17" x14ac:dyDescent="0.25">
      <c r="I283" t="s">
        <v>677</v>
      </c>
      <c r="J283">
        <v>-0.1147</v>
      </c>
      <c r="K283">
        <v>0.45960000000000001</v>
      </c>
      <c r="L283">
        <v>2.3779999999999999E-3</v>
      </c>
      <c r="M283">
        <v>-1.1180000000000001</v>
      </c>
      <c r="N283">
        <v>-8.0430000000000001E-2</v>
      </c>
      <c r="O283">
        <v>0.77339999999999998</v>
      </c>
      <c r="P283">
        <v>41001</v>
      </c>
      <c r="Q283">
        <v>120000</v>
      </c>
    </row>
    <row r="284" spans="9:17" x14ac:dyDescent="0.25">
      <c r="I284" t="s">
        <v>678</v>
      </c>
      <c r="J284">
        <v>-1.488</v>
      </c>
      <c r="K284">
        <v>1.48</v>
      </c>
      <c r="L284">
        <v>4.0759999999999998E-2</v>
      </c>
      <c r="M284">
        <v>-4.444</v>
      </c>
      <c r="N284">
        <v>-1.47</v>
      </c>
      <c r="O284">
        <v>1.341</v>
      </c>
      <c r="P284">
        <v>41001</v>
      </c>
      <c r="Q284">
        <v>120000</v>
      </c>
    </row>
    <row r="285" spans="9:17" x14ac:dyDescent="0.25">
      <c r="I285" t="s">
        <v>679</v>
      </c>
      <c r="J285">
        <v>-1.589</v>
      </c>
      <c r="K285">
        <v>1.478</v>
      </c>
      <c r="L285">
        <v>4.2630000000000001E-2</v>
      </c>
      <c r="M285">
        <v>-4.5650000000000004</v>
      </c>
      <c r="N285">
        <v>-1.571</v>
      </c>
      <c r="O285">
        <v>1.2350000000000001</v>
      </c>
      <c r="P285">
        <v>41001</v>
      </c>
      <c r="Q285">
        <v>120000</v>
      </c>
    </row>
    <row r="286" spans="9:17" x14ac:dyDescent="0.25">
      <c r="I286" t="s">
        <v>680</v>
      </c>
      <c r="J286">
        <v>-1.53</v>
      </c>
      <c r="K286">
        <v>1.4710000000000001</v>
      </c>
      <c r="L286">
        <v>4.2410000000000003E-2</v>
      </c>
      <c r="M286">
        <v>-4.4889999999999999</v>
      </c>
      <c r="N286">
        <v>-1.504</v>
      </c>
      <c r="O286">
        <v>1.27</v>
      </c>
      <c r="P286">
        <v>41001</v>
      </c>
      <c r="Q286">
        <v>120000</v>
      </c>
    </row>
    <row r="287" spans="9:17" x14ac:dyDescent="0.25">
      <c r="I287" t="s">
        <v>681</v>
      </c>
      <c r="J287">
        <v>-1.492</v>
      </c>
      <c r="K287">
        <v>1.4950000000000001</v>
      </c>
      <c r="L287">
        <v>4.2220000000000001E-2</v>
      </c>
      <c r="M287">
        <v>-4.4909999999999997</v>
      </c>
      <c r="N287">
        <v>-1.4710000000000001</v>
      </c>
      <c r="O287">
        <v>1.36</v>
      </c>
      <c r="P287">
        <v>41001</v>
      </c>
      <c r="Q287">
        <v>120000</v>
      </c>
    </row>
    <row r="288" spans="9:17" x14ac:dyDescent="0.25">
      <c r="I288" t="s">
        <v>682</v>
      </c>
      <c r="J288">
        <v>-2.2759999999999998</v>
      </c>
      <c r="K288">
        <v>1.488</v>
      </c>
      <c r="L288">
        <v>4.2810000000000001E-2</v>
      </c>
      <c r="M288">
        <v>-5.2539999999999996</v>
      </c>
      <c r="N288">
        <v>-2.2570000000000001</v>
      </c>
      <c r="O288">
        <v>0.57089999999999996</v>
      </c>
      <c r="P288">
        <v>41001</v>
      </c>
      <c r="Q288">
        <v>120000</v>
      </c>
    </row>
    <row r="289" spans="9:17" x14ac:dyDescent="0.25">
      <c r="I289" t="s">
        <v>683</v>
      </c>
      <c r="J289">
        <v>-2.032</v>
      </c>
      <c r="K289">
        <v>1.478</v>
      </c>
      <c r="L289">
        <v>4.2459999999999998E-2</v>
      </c>
      <c r="M289">
        <v>-4.9950000000000001</v>
      </c>
      <c r="N289">
        <v>-2.0129999999999999</v>
      </c>
      <c r="O289">
        <v>0.78890000000000005</v>
      </c>
      <c r="P289">
        <v>41001</v>
      </c>
      <c r="Q289">
        <v>120000</v>
      </c>
    </row>
    <row r="290" spans="9:17" x14ac:dyDescent="0.25">
      <c r="I290" t="s">
        <v>684</v>
      </c>
      <c r="J290">
        <v>-2.0939999999999999</v>
      </c>
      <c r="K290">
        <v>1.478</v>
      </c>
      <c r="L290">
        <v>4.283E-2</v>
      </c>
      <c r="M290">
        <v>-5.0579999999999998</v>
      </c>
      <c r="N290">
        <v>-2.0750000000000002</v>
      </c>
      <c r="O290">
        <v>0.71699999999999997</v>
      </c>
      <c r="P290">
        <v>41001</v>
      </c>
      <c r="Q290">
        <v>120000</v>
      </c>
    </row>
    <row r="291" spans="9:17" x14ac:dyDescent="0.25">
      <c r="I291" t="s">
        <v>685</v>
      </c>
      <c r="J291">
        <v>-2.2410000000000001</v>
      </c>
      <c r="K291">
        <v>1.488</v>
      </c>
      <c r="L291">
        <v>4.2849999999999999E-2</v>
      </c>
      <c r="M291">
        <v>-5.2220000000000004</v>
      </c>
      <c r="N291">
        <v>-2.222</v>
      </c>
      <c r="O291">
        <v>0.59099999999999997</v>
      </c>
      <c r="P291">
        <v>41001</v>
      </c>
      <c r="Q291">
        <v>120000</v>
      </c>
    </row>
    <row r="292" spans="9:17" x14ac:dyDescent="0.25">
      <c r="I292" t="s">
        <v>686</v>
      </c>
      <c r="J292">
        <v>-1.1100000000000001</v>
      </c>
      <c r="K292">
        <v>1.788</v>
      </c>
      <c r="L292">
        <v>4.7260000000000003E-2</v>
      </c>
      <c r="M292">
        <v>-4.7220000000000004</v>
      </c>
      <c r="N292">
        <v>-1.0940000000000001</v>
      </c>
      <c r="O292">
        <v>2.3439999999999999</v>
      </c>
      <c r="P292">
        <v>41001</v>
      </c>
      <c r="Q292">
        <v>120000</v>
      </c>
    </row>
    <row r="293" spans="9:17" x14ac:dyDescent="0.25">
      <c r="I293" t="s">
        <v>687</v>
      </c>
      <c r="J293">
        <v>-1.746</v>
      </c>
      <c r="K293">
        <v>1.5189999999999999</v>
      </c>
      <c r="L293">
        <v>4.2799999999999998E-2</v>
      </c>
      <c r="M293">
        <v>-4.7930000000000001</v>
      </c>
      <c r="N293">
        <v>-1.73</v>
      </c>
      <c r="O293">
        <v>1.1479999999999999</v>
      </c>
      <c r="P293">
        <v>41001</v>
      </c>
      <c r="Q293">
        <v>120000</v>
      </c>
    </row>
    <row r="294" spans="9:17" x14ac:dyDescent="0.25">
      <c r="I294" t="s">
        <v>688</v>
      </c>
      <c r="J294">
        <v>-0.83050000000000002</v>
      </c>
      <c r="K294">
        <v>1.6080000000000001</v>
      </c>
      <c r="L294">
        <v>3.3270000000000001E-2</v>
      </c>
      <c r="M294">
        <v>-4.0380000000000003</v>
      </c>
      <c r="N294">
        <v>-0.81079999999999997</v>
      </c>
      <c r="O294">
        <v>2.2909999999999999</v>
      </c>
      <c r="P294">
        <v>41001</v>
      </c>
      <c r="Q294">
        <v>120000</v>
      </c>
    </row>
    <row r="295" spans="9:17" x14ac:dyDescent="0.25">
      <c r="I295" t="s">
        <v>689</v>
      </c>
      <c r="J295">
        <v>-1.24</v>
      </c>
      <c r="K295">
        <v>1.518</v>
      </c>
      <c r="L295">
        <v>3.1300000000000001E-2</v>
      </c>
      <c r="M295">
        <v>-4.2649999999999997</v>
      </c>
      <c r="N295">
        <v>-1.2230000000000001</v>
      </c>
      <c r="O295">
        <v>1.7050000000000001</v>
      </c>
      <c r="P295">
        <v>41001</v>
      </c>
      <c r="Q295">
        <v>120000</v>
      </c>
    </row>
    <row r="296" spans="9:17" x14ac:dyDescent="0.25">
      <c r="I296" t="s">
        <v>690</v>
      </c>
      <c r="J296">
        <v>-2.0910000000000002</v>
      </c>
      <c r="K296">
        <v>1.3720000000000001</v>
      </c>
      <c r="L296">
        <v>2.946E-2</v>
      </c>
      <c r="M296">
        <v>-4.8559999999999999</v>
      </c>
      <c r="N296">
        <v>-2.0659999999999998</v>
      </c>
      <c r="O296">
        <v>0.55249999999999999</v>
      </c>
      <c r="P296">
        <v>41001</v>
      </c>
      <c r="Q296">
        <v>120000</v>
      </c>
    </row>
    <row r="297" spans="9:17" x14ac:dyDescent="0.25">
      <c r="I297" t="s">
        <v>691</v>
      </c>
      <c r="J297">
        <v>-2.02</v>
      </c>
      <c r="K297">
        <v>1.377</v>
      </c>
      <c r="L297">
        <v>2.962E-2</v>
      </c>
      <c r="M297">
        <v>-4.7939999999999996</v>
      </c>
      <c r="N297">
        <v>-1.9930000000000001</v>
      </c>
      <c r="O297">
        <v>0.62729999999999997</v>
      </c>
      <c r="P297">
        <v>41001</v>
      </c>
      <c r="Q297">
        <v>120000</v>
      </c>
    </row>
    <row r="298" spans="9:17" x14ac:dyDescent="0.25">
      <c r="I298" t="s">
        <v>692</v>
      </c>
      <c r="J298">
        <v>-2.109</v>
      </c>
      <c r="K298">
        <v>1.3759999999999999</v>
      </c>
      <c r="L298">
        <v>2.9600000000000001E-2</v>
      </c>
      <c r="M298">
        <v>-4.8780000000000001</v>
      </c>
      <c r="N298">
        <v>-2.081</v>
      </c>
      <c r="O298">
        <v>0.52959999999999996</v>
      </c>
      <c r="P298">
        <v>41001</v>
      </c>
      <c r="Q298">
        <v>120000</v>
      </c>
    </row>
    <row r="299" spans="9:17" x14ac:dyDescent="0.25">
      <c r="I299" t="s">
        <v>693</v>
      </c>
      <c r="J299">
        <v>-2.101</v>
      </c>
      <c r="K299">
        <v>1.377</v>
      </c>
      <c r="L299">
        <v>2.9739999999999999E-2</v>
      </c>
      <c r="M299">
        <v>-4.875</v>
      </c>
      <c r="N299">
        <v>-2.0720000000000001</v>
      </c>
      <c r="O299">
        <v>0.54520000000000002</v>
      </c>
      <c r="P299">
        <v>41001</v>
      </c>
      <c r="Q299">
        <v>120000</v>
      </c>
    </row>
    <row r="300" spans="9:17" x14ac:dyDescent="0.25">
      <c r="I300" t="s">
        <v>694</v>
      </c>
      <c r="J300">
        <v>-0.46789999999999998</v>
      </c>
      <c r="K300">
        <v>2.008</v>
      </c>
      <c r="L300">
        <v>5.4649999999999997E-2</v>
      </c>
      <c r="M300">
        <v>-4.492</v>
      </c>
      <c r="N300">
        <v>-0.44440000000000002</v>
      </c>
      <c r="O300">
        <v>3.4079999999999999</v>
      </c>
      <c r="P300">
        <v>41001</v>
      </c>
      <c r="Q300">
        <v>120000</v>
      </c>
    </row>
    <row r="301" spans="9:17" x14ac:dyDescent="0.25">
      <c r="I301" t="s">
        <v>695</v>
      </c>
      <c r="J301">
        <v>-1.141</v>
      </c>
      <c r="K301">
        <v>1.5389999999999999</v>
      </c>
      <c r="L301">
        <v>3.6830000000000002E-2</v>
      </c>
      <c r="M301">
        <v>-4.282</v>
      </c>
      <c r="N301">
        <v>-1.109</v>
      </c>
      <c r="O301">
        <v>1.8</v>
      </c>
      <c r="P301">
        <v>41001</v>
      </c>
      <c r="Q301">
        <v>120000</v>
      </c>
    </row>
    <row r="302" spans="9:17" x14ac:dyDescent="0.25">
      <c r="I302" t="s">
        <v>696</v>
      </c>
      <c r="J302">
        <v>-1.1319999999999999</v>
      </c>
      <c r="K302">
        <v>1.4770000000000001</v>
      </c>
      <c r="L302">
        <v>3.456E-2</v>
      </c>
      <c r="M302">
        <v>-4.1369999999999996</v>
      </c>
      <c r="N302">
        <v>-1.105</v>
      </c>
      <c r="O302">
        <v>1.6859999999999999</v>
      </c>
      <c r="P302">
        <v>41001</v>
      </c>
      <c r="Q302">
        <v>120000</v>
      </c>
    </row>
    <row r="303" spans="9:17" x14ac:dyDescent="0.25">
      <c r="I303" t="s">
        <v>697</v>
      </c>
      <c r="J303">
        <v>6.673</v>
      </c>
      <c r="K303">
        <v>2.1949999999999998</v>
      </c>
      <c r="L303">
        <v>6.1210000000000001E-2</v>
      </c>
      <c r="M303">
        <v>2.3410000000000002</v>
      </c>
      <c r="N303">
        <v>6.6929999999999996</v>
      </c>
      <c r="O303">
        <v>10.94</v>
      </c>
      <c r="P303">
        <v>41001</v>
      </c>
      <c r="Q303">
        <v>120000</v>
      </c>
    </row>
    <row r="304" spans="9:17" x14ac:dyDescent="0.25">
      <c r="I304" t="s">
        <v>698</v>
      </c>
      <c r="J304">
        <v>-0.44629999999999997</v>
      </c>
      <c r="K304">
        <v>1.4239999999999999</v>
      </c>
      <c r="L304">
        <v>3.1809999999999998E-2</v>
      </c>
      <c r="M304">
        <v>-3.3439999999999999</v>
      </c>
      <c r="N304">
        <v>-0.41310000000000002</v>
      </c>
      <c r="O304">
        <v>2.2669999999999999</v>
      </c>
      <c r="P304">
        <v>41001</v>
      </c>
      <c r="Q304">
        <v>120000</v>
      </c>
    </row>
    <row r="305" spans="9:17" x14ac:dyDescent="0.25">
      <c r="I305" t="s">
        <v>699</v>
      </c>
      <c r="J305">
        <v>-0.51549999999999996</v>
      </c>
      <c r="K305">
        <v>1.448</v>
      </c>
      <c r="L305">
        <v>3.2079999999999997E-2</v>
      </c>
      <c r="M305">
        <v>-3.4569999999999999</v>
      </c>
      <c r="N305">
        <v>-0.48149999999999998</v>
      </c>
      <c r="O305">
        <v>2.2370000000000001</v>
      </c>
      <c r="P305">
        <v>41001</v>
      </c>
      <c r="Q305">
        <v>120000</v>
      </c>
    </row>
    <row r="306" spans="9:17" x14ac:dyDescent="0.25">
      <c r="I306" t="s">
        <v>700</v>
      </c>
      <c r="J306">
        <v>-0.83450000000000002</v>
      </c>
      <c r="K306">
        <v>1.3560000000000001</v>
      </c>
      <c r="L306">
        <v>3.1399999999999997E-2</v>
      </c>
      <c r="M306">
        <v>-3.5640000000000001</v>
      </c>
      <c r="N306">
        <v>-0.80069999999999997</v>
      </c>
      <c r="O306">
        <v>1.7430000000000001</v>
      </c>
      <c r="P306">
        <v>41001</v>
      </c>
      <c r="Q306">
        <v>120000</v>
      </c>
    </row>
    <row r="307" spans="9:17" x14ac:dyDescent="0.25">
      <c r="I307" t="s">
        <v>701</v>
      </c>
      <c r="J307">
        <v>-0.87150000000000005</v>
      </c>
      <c r="K307">
        <v>1.365</v>
      </c>
      <c r="L307">
        <v>3.083E-2</v>
      </c>
      <c r="M307">
        <v>-3.62</v>
      </c>
      <c r="N307">
        <v>-0.83899999999999997</v>
      </c>
      <c r="O307">
        <v>1.716</v>
      </c>
      <c r="P307">
        <v>41001</v>
      </c>
      <c r="Q307">
        <v>120000</v>
      </c>
    </row>
    <row r="308" spans="9:17" x14ac:dyDescent="0.25">
      <c r="I308" t="s">
        <v>702</v>
      </c>
      <c r="J308">
        <v>-0.67900000000000005</v>
      </c>
      <c r="K308">
        <v>1.369</v>
      </c>
      <c r="L308">
        <v>3.0929999999999999E-2</v>
      </c>
      <c r="M308">
        <v>-3.4369999999999998</v>
      </c>
      <c r="N308">
        <v>-0.64959999999999996</v>
      </c>
      <c r="O308">
        <v>1.923</v>
      </c>
      <c r="P308">
        <v>41001</v>
      </c>
      <c r="Q308">
        <v>120000</v>
      </c>
    </row>
    <row r="309" spans="9:17" x14ac:dyDescent="0.25">
      <c r="I309" t="s">
        <v>703</v>
      </c>
      <c r="J309">
        <v>-0.7651</v>
      </c>
      <c r="K309">
        <v>1.3620000000000001</v>
      </c>
      <c r="L309">
        <v>3.177E-2</v>
      </c>
      <c r="M309">
        <v>-3.516</v>
      </c>
      <c r="N309">
        <v>-0.73029999999999995</v>
      </c>
      <c r="O309">
        <v>1.823</v>
      </c>
      <c r="P309">
        <v>41001</v>
      </c>
      <c r="Q309">
        <v>120000</v>
      </c>
    </row>
    <row r="310" spans="9:17" x14ac:dyDescent="0.25">
      <c r="I310" t="s">
        <v>704</v>
      </c>
      <c r="J310">
        <v>-0.65180000000000005</v>
      </c>
      <c r="K310">
        <v>1.3939999999999999</v>
      </c>
      <c r="L310">
        <v>3.1390000000000001E-2</v>
      </c>
      <c r="M310">
        <v>-3.4489999999999998</v>
      </c>
      <c r="N310">
        <v>-0.62319999999999998</v>
      </c>
      <c r="O310">
        <v>2.0150000000000001</v>
      </c>
      <c r="P310">
        <v>41001</v>
      </c>
      <c r="Q310">
        <v>120000</v>
      </c>
    </row>
    <row r="311" spans="9:17" x14ac:dyDescent="0.25">
      <c r="I311" t="s">
        <v>705</v>
      </c>
      <c r="J311">
        <v>5.2690000000000001</v>
      </c>
      <c r="K311">
        <v>1.524</v>
      </c>
      <c r="L311">
        <v>3.6729999999999999E-2</v>
      </c>
      <c r="M311">
        <v>2.1779999999999999</v>
      </c>
      <c r="N311">
        <v>5.3</v>
      </c>
      <c r="O311">
        <v>8.18</v>
      </c>
      <c r="P311">
        <v>41001</v>
      </c>
      <c r="Q311">
        <v>120000</v>
      </c>
    </row>
    <row r="312" spans="9:17" x14ac:dyDescent="0.25">
      <c r="I312" t="s">
        <v>706</v>
      </c>
      <c r="J312">
        <v>5.2430000000000003</v>
      </c>
      <c r="K312">
        <v>1.5669999999999999</v>
      </c>
      <c r="L312">
        <v>3.7330000000000002E-2</v>
      </c>
      <c r="M312">
        <v>2.0710000000000002</v>
      </c>
      <c r="N312">
        <v>5.2750000000000004</v>
      </c>
      <c r="O312">
        <v>8.2420000000000009</v>
      </c>
      <c r="P312">
        <v>41001</v>
      </c>
      <c r="Q312">
        <v>120000</v>
      </c>
    </row>
    <row r="313" spans="9:17" x14ac:dyDescent="0.25">
      <c r="I313" t="s">
        <v>707</v>
      </c>
      <c r="J313">
        <v>-1.4239999999999999</v>
      </c>
      <c r="K313">
        <v>1.474</v>
      </c>
      <c r="L313">
        <v>3.5009999999999999E-2</v>
      </c>
      <c r="M313">
        <v>-4.391</v>
      </c>
      <c r="N313">
        <v>-1.401</v>
      </c>
      <c r="O313">
        <v>1.391</v>
      </c>
      <c r="P313">
        <v>41001</v>
      </c>
      <c r="Q313">
        <v>120000</v>
      </c>
    </row>
    <row r="314" spans="9:17" x14ac:dyDescent="0.25">
      <c r="I314" t="s">
        <v>708</v>
      </c>
      <c r="J314">
        <v>-1.3819999999999999</v>
      </c>
      <c r="K314">
        <v>1.47</v>
      </c>
      <c r="L314">
        <v>3.3930000000000002E-2</v>
      </c>
      <c r="M314">
        <v>-4.3220000000000001</v>
      </c>
      <c r="N314">
        <v>-1.3620000000000001</v>
      </c>
      <c r="O314">
        <v>1.427</v>
      </c>
      <c r="P314">
        <v>41001</v>
      </c>
      <c r="Q314">
        <v>120000</v>
      </c>
    </row>
    <row r="315" spans="9:17" x14ac:dyDescent="0.25">
      <c r="I315" t="s">
        <v>709</v>
      </c>
      <c r="J315">
        <v>-1.36</v>
      </c>
      <c r="K315">
        <v>1.452</v>
      </c>
      <c r="L315">
        <v>3.3320000000000002E-2</v>
      </c>
      <c r="M315">
        <v>-4.274</v>
      </c>
      <c r="N315">
        <v>-1.339</v>
      </c>
      <c r="O315">
        <v>1.425</v>
      </c>
      <c r="P315">
        <v>41001</v>
      </c>
      <c r="Q315">
        <v>120000</v>
      </c>
    </row>
    <row r="316" spans="9:17" x14ac:dyDescent="0.25">
      <c r="I316" t="s">
        <v>710</v>
      </c>
      <c r="J316">
        <v>7.3359999999999995E-2</v>
      </c>
      <c r="K316">
        <v>2.004</v>
      </c>
      <c r="L316">
        <v>5.4399999999999997E-2</v>
      </c>
      <c r="M316">
        <v>-3.903</v>
      </c>
      <c r="N316">
        <v>7.775E-2</v>
      </c>
      <c r="O316">
        <v>3.9529999999999998</v>
      </c>
      <c r="P316">
        <v>41001</v>
      </c>
      <c r="Q316">
        <v>120000</v>
      </c>
    </row>
    <row r="317" spans="9:17" x14ac:dyDescent="0.25">
      <c r="I317" t="s">
        <v>711</v>
      </c>
      <c r="J317">
        <v>-1.173</v>
      </c>
      <c r="K317">
        <v>1.736</v>
      </c>
      <c r="L317">
        <v>4.2630000000000001E-2</v>
      </c>
      <c r="M317">
        <v>-4.5739999999999998</v>
      </c>
      <c r="N317">
        <v>-1.1639999999999999</v>
      </c>
      <c r="O317">
        <v>2.2080000000000002</v>
      </c>
      <c r="P317">
        <v>41001</v>
      </c>
      <c r="Q317">
        <v>120000</v>
      </c>
    </row>
    <row r="318" spans="9:17" x14ac:dyDescent="0.25">
      <c r="I318" t="s">
        <v>712</v>
      </c>
      <c r="J318">
        <v>-0.2586</v>
      </c>
      <c r="K318">
        <v>2.0059999999999998</v>
      </c>
      <c r="L318">
        <v>5.5500000000000001E-2</v>
      </c>
      <c r="M318">
        <v>-4.2640000000000002</v>
      </c>
      <c r="N318">
        <v>-0.25330000000000003</v>
      </c>
      <c r="O318">
        <v>3.65</v>
      </c>
      <c r="P318">
        <v>41001</v>
      </c>
      <c r="Q318">
        <v>120000</v>
      </c>
    </row>
    <row r="319" spans="9:17" x14ac:dyDescent="0.25">
      <c r="I319" t="s">
        <v>713</v>
      </c>
      <c r="J319">
        <v>-1.373</v>
      </c>
      <c r="K319">
        <v>1.5529999999999999</v>
      </c>
      <c r="L319">
        <v>4.2299999999999997E-2</v>
      </c>
      <c r="M319">
        <v>-4.452</v>
      </c>
      <c r="N319">
        <v>-1.3620000000000001</v>
      </c>
      <c r="O319">
        <v>1.621</v>
      </c>
      <c r="P319">
        <v>41001</v>
      </c>
      <c r="Q319">
        <v>120000</v>
      </c>
    </row>
    <row r="320" spans="9:17" x14ac:dyDescent="0.25">
      <c r="I320" t="s">
        <v>714</v>
      </c>
      <c r="J320">
        <v>-1.474</v>
      </c>
      <c r="K320">
        <v>1.552</v>
      </c>
      <c r="L320">
        <v>4.4139999999999999E-2</v>
      </c>
      <c r="M320">
        <v>-4.5709999999999997</v>
      </c>
      <c r="N320">
        <v>-1.4590000000000001</v>
      </c>
      <c r="O320">
        <v>1.5049999999999999</v>
      </c>
      <c r="P320">
        <v>41001</v>
      </c>
      <c r="Q320">
        <v>120000</v>
      </c>
    </row>
    <row r="321" spans="9:17" x14ac:dyDescent="0.25">
      <c r="I321" t="s">
        <v>715</v>
      </c>
      <c r="J321">
        <v>-1.415</v>
      </c>
      <c r="K321">
        <v>1.5449999999999999</v>
      </c>
      <c r="L321">
        <v>4.3920000000000001E-2</v>
      </c>
      <c r="M321">
        <v>-4.492</v>
      </c>
      <c r="N321">
        <v>-1.4</v>
      </c>
      <c r="O321">
        <v>1.5580000000000001</v>
      </c>
      <c r="P321">
        <v>41001</v>
      </c>
      <c r="Q321">
        <v>120000</v>
      </c>
    </row>
    <row r="322" spans="9:17" x14ac:dyDescent="0.25">
      <c r="I322" t="s">
        <v>716</v>
      </c>
      <c r="J322">
        <v>-1.377</v>
      </c>
      <c r="K322">
        <v>1.569</v>
      </c>
      <c r="L322">
        <v>4.3740000000000001E-2</v>
      </c>
      <c r="M322">
        <v>-4.4960000000000004</v>
      </c>
      <c r="N322">
        <v>-1.363</v>
      </c>
      <c r="O322">
        <v>1.637</v>
      </c>
      <c r="P322">
        <v>41001</v>
      </c>
      <c r="Q322">
        <v>120000</v>
      </c>
    </row>
    <row r="323" spans="9:17" x14ac:dyDescent="0.25">
      <c r="I323" t="s">
        <v>717</v>
      </c>
      <c r="J323">
        <v>-2.161</v>
      </c>
      <c r="K323">
        <v>1.5609999999999999</v>
      </c>
      <c r="L323">
        <v>4.4319999999999998E-2</v>
      </c>
      <c r="M323">
        <v>-5.2569999999999997</v>
      </c>
      <c r="N323">
        <v>-2.1440000000000001</v>
      </c>
      <c r="O323">
        <v>0.83760000000000001</v>
      </c>
      <c r="P323">
        <v>41001</v>
      </c>
      <c r="Q323">
        <v>120000</v>
      </c>
    </row>
    <row r="324" spans="9:17" x14ac:dyDescent="0.25">
      <c r="I324" t="s">
        <v>718</v>
      </c>
      <c r="J324">
        <v>-1.917</v>
      </c>
      <c r="K324">
        <v>1.5509999999999999</v>
      </c>
      <c r="L324">
        <v>4.3970000000000002E-2</v>
      </c>
      <c r="M324">
        <v>-4.9989999999999997</v>
      </c>
      <c r="N324">
        <v>-1.897</v>
      </c>
      <c r="O324">
        <v>1.0609999999999999</v>
      </c>
      <c r="P324">
        <v>41001</v>
      </c>
      <c r="Q324">
        <v>120000</v>
      </c>
    </row>
    <row r="325" spans="9:17" x14ac:dyDescent="0.25">
      <c r="I325" t="s">
        <v>719</v>
      </c>
      <c r="J325">
        <v>-1.9790000000000001</v>
      </c>
      <c r="K325">
        <v>1.5509999999999999</v>
      </c>
      <c r="L325">
        <v>4.4330000000000001E-2</v>
      </c>
      <c r="M325">
        <v>-5.0629999999999997</v>
      </c>
      <c r="N325">
        <v>-1.964</v>
      </c>
      <c r="O325">
        <v>0.99229999999999996</v>
      </c>
      <c r="P325">
        <v>41001</v>
      </c>
      <c r="Q325">
        <v>120000</v>
      </c>
    </row>
    <row r="326" spans="9:17" x14ac:dyDescent="0.25">
      <c r="I326" t="s">
        <v>720</v>
      </c>
      <c r="J326">
        <v>-2.1259999999999999</v>
      </c>
      <c r="K326">
        <v>1.5609999999999999</v>
      </c>
      <c r="L326">
        <v>4.4350000000000001E-2</v>
      </c>
      <c r="M326">
        <v>-5.2249999999999996</v>
      </c>
      <c r="N326">
        <v>-2.1120000000000001</v>
      </c>
      <c r="O326">
        <v>0.86819999999999997</v>
      </c>
      <c r="P326">
        <v>41001</v>
      </c>
      <c r="Q326">
        <v>120000</v>
      </c>
    </row>
    <row r="327" spans="9:17" x14ac:dyDescent="0.25">
      <c r="I327" t="s">
        <v>721</v>
      </c>
      <c r="J327">
        <v>-0.99539999999999995</v>
      </c>
      <c r="K327">
        <v>1.847</v>
      </c>
      <c r="L327">
        <v>4.8419999999999998E-2</v>
      </c>
      <c r="M327">
        <v>-4.7290000000000001</v>
      </c>
      <c r="N327">
        <v>-0.97840000000000005</v>
      </c>
      <c r="O327">
        <v>2.5710000000000002</v>
      </c>
      <c r="P327">
        <v>41001</v>
      </c>
      <c r="Q327">
        <v>120000</v>
      </c>
    </row>
    <row r="328" spans="9:17" x14ac:dyDescent="0.25">
      <c r="I328" t="s">
        <v>722</v>
      </c>
      <c r="J328">
        <v>-1.6319999999999999</v>
      </c>
      <c r="K328">
        <v>1.59</v>
      </c>
      <c r="L328">
        <v>4.4299999999999999E-2</v>
      </c>
      <c r="M328">
        <v>-4.7910000000000004</v>
      </c>
      <c r="N328">
        <v>-1.615</v>
      </c>
      <c r="O328">
        <v>1.423</v>
      </c>
      <c r="P328">
        <v>41001</v>
      </c>
      <c r="Q328">
        <v>120000</v>
      </c>
    </row>
    <row r="329" spans="9:17" x14ac:dyDescent="0.25">
      <c r="I329" t="s">
        <v>723</v>
      </c>
      <c r="J329">
        <v>-0.71589999999999998</v>
      </c>
      <c r="K329">
        <v>1.6759999999999999</v>
      </c>
      <c r="L329">
        <v>3.4799999999999998E-2</v>
      </c>
      <c r="M329">
        <v>-4.0359999999999996</v>
      </c>
      <c r="N329">
        <v>-0.70369999999999999</v>
      </c>
      <c r="O329">
        <v>2.5590000000000002</v>
      </c>
      <c r="P329">
        <v>41001</v>
      </c>
      <c r="Q329">
        <v>120000</v>
      </c>
    </row>
    <row r="330" spans="9:17" x14ac:dyDescent="0.25">
      <c r="I330" t="s">
        <v>724</v>
      </c>
      <c r="J330">
        <v>-1.1259999999999999</v>
      </c>
      <c r="K330">
        <v>1.59</v>
      </c>
      <c r="L330">
        <v>3.3009999999999998E-2</v>
      </c>
      <c r="M330">
        <v>-4.2779999999999996</v>
      </c>
      <c r="N330">
        <v>-1.115</v>
      </c>
      <c r="O330">
        <v>1.9750000000000001</v>
      </c>
      <c r="P330">
        <v>41001</v>
      </c>
      <c r="Q330">
        <v>120000</v>
      </c>
    </row>
    <row r="331" spans="9:17" x14ac:dyDescent="0.25">
      <c r="I331" t="s">
        <v>725</v>
      </c>
      <c r="J331">
        <v>-1.9770000000000001</v>
      </c>
      <c r="K331">
        <v>1.4510000000000001</v>
      </c>
      <c r="L331">
        <v>3.1230000000000001E-2</v>
      </c>
      <c r="M331">
        <v>-4.8760000000000003</v>
      </c>
      <c r="N331">
        <v>-1.954</v>
      </c>
      <c r="O331">
        <v>0.83709999999999996</v>
      </c>
      <c r="P331">
        <v>41001</v>
      </c>
      <c r="Q331">
        <v>120000</v>
      </c>
    </row>
    <row r="332" spans="9:17" x14ac:dyDescent="0.25">
      <c r="I332" t="s">
        <v>726</v>
      </c>
      <c r="J332">
        <v>-1.905</v>
      </c>
      <c r="K332">
        <v>1.4550000000000001</v>
      </c>
      <c r="L332">
        <v>3.1379999999999998E-2</v>
      </c>
      <c r="M332">
        <v>-4.8079999999999998</v>
      </c>
      <c r="N332">
        <v>-1.88</v>
      </c>
      <c r="O332">
        <v>0.91439999999999999</v>
      </c>
      <c r="P332">
        <v>41001</v>
      </c>
      <c r="Q332">
        <v>120000</v>
      </c>
    </row>
    <row r="333" spans="9:17" x14ac:dyDescent="0.25">
      <c r="I333" t="s">
        <v>727</v>
      </c>
      <c r="J333">
        <v>-1.994</v>
      </c>
      <c r="K333">
        <v>1.4550000000000001</v>
      </c>
      <c r="L333">
        <v>3.1359999999999999E-2</v>
      </c>
      <c r="M333">
        <v>-4.8959999999999999</v>
      </c>
      <c r="N333">
        <v>-1.9730000000000001</v>
      </c>
      <c r="O333">
        <v>0.82079999999999997</v>
      </c>
      <c r="P333">
        <v>41001</v>
      </c>
      <c r="Q333">
        <v>120000</v>
      </c>
    </row>
    <row r="334" spans="9:17" x14ac:dyDescent="0.25">
      <c r="I334" t="s">
        <v>728</v>
      </c>
      <c r="J334">
        <v>-1.986</v>
      </c>
      <c r="K334">
        <v>1.4550000000000001</v>
      </c>
      <c r="L334">
        <v>3.1510000000000003E-2</v>
      </c>
      <c r="M334">
        <v>-4.8940000000000001</v>
      </c>
      <c r="N334">
        <v>-1.9630000000000001</v>
      </c>
      <c r="O334">
        <v>0.82869999999999999</v>
      </c>
      <c r="P334">
        <v>41001</v>
      </c>
      <c r="Q334">
        <v>120000</v>
      </c>
    </row>
    <row r="335" spans="9:17" x14ac:dyDescent="0.25">
      <c r="I335" t="s">
        <v>729</v>
      </c>
      <c r="J335">
        <v>-0.3533</v>
      </c>
      <c r="K335">
        <v>2.0609999999999999</v>
      </c>
      <c r="L335">
        <v>5.5649999999999998E-2</v>
      </c>
      <c r="M335">
        <v>-4.476</v>
      </c>
      <c r="N335">
        <v>-0.33460000000000001</v>
      </c>
      <c r="O335">
        <v>3.6230000000000002</v>
      </c>
      <c r="P335">
        <v>41001</v>
      </c>
      <c r="Q335">
        <v>120000</v>
      </c>
    </row>
    <row r="336" spans="9:17" x14ac:dyDescent="0.25">
      <c r="I336" t="s">
        <v>730</v>
      </c>
      <c r="J336">
        <v>-1.026</v>
      </c>
      <c r="K336">
        <v>1.6080000000000001</v>
      </c>
      <c r="L336">
        <v>3.8249999999999999E-2</v>
      </c>
      <c r="M336">
        <v>-4.2939999999999996</v>
      </c>
      <c r="N336">
        <v>-0.99660000000000004</v>
      </c>
      <c r="O336">
        <v>2.0640000000000001</v>
      </c>
      <c r="P336">
        <v>41001</v>
      </c>
      <c r="Q336">
        <v>120000</v>
      </c>
    </row>
    <row r="337" spans="9:17" x14ac:dyDescent="0.25">
      <c r="I337" t="s">
        <v>731</v>
      </c>
      <c r="J337">
        <v>-1.018</v>
      </c>
      <c r="K337">
        <v>1.5489999999999999</v>
      </c>
      <c r="L337">
        <v>3.6080000000000001E-2</v>
      </c>
      <c r="M337">
        <v>-4.1420000000000003</v>
      </c>
      <c r="N337">
        <v>-0.99329999999999996</v>
      </c>
      <c r="O337">
        <v>1.9610000000000001</v>
      </c>
      <c r="P337">
        <v>41001</v>
      </c>
      <c r="Q337">
        <v>120000</v>
      </c>
    </row>
    <row r="338" spans="9:17" x14ac:dyDescent="0.25">
      <c r="I338" t="s">
        <v>732</v>
      </c>
      <c r="J338">
        <v>6.7869999999999999</v>
      </c>
      <c r="K338">
        <v>2.2440000000000002</v>
      </c>
      <c r="L338">
        <v>6.2080000000000003E-2</v>
      </c>
      <c r="M338">
        <v>2.3660000000000001</v>
      </c>
      <c r="N338">
        <v>6.8090000000000002</v>
      </c>
      <c r="O338">
        <v>11.16</v>
      </c>
      <c r="P338">
        <v>41001</v>
      </c>
      <c r="Q338">
        <v>120000</v>
      </c>
    </row>
    <row r="339" spans="9:17" x14ac:dyDescent="0.25">
      <c r="I339" t="s">
        <v>733</v>
      </c>
      <c r="J339">
        <v>-0.33160000000000001</v>
      </c>
      <c r="K339">
        <v>1.5009999999999999</v>
      </c>
      <c r="L339">
        <v>3.3509999999999998E-2</v>
      </c>
      <c r="M339">
        <v>-3.371</v>
      </c>
      <c r="N339">
        <v>-0.3115</v>
      </c>
      <c r="O339">
        <v>2.5459999999999998</v>
      </c>
      <c r="P339">
        <v>41001</v>
      </c>
      <c r="Q339">
        <v>120000</v>
      </c>
    </row>
    <row r="340" spans="9:17" x14ac:dyDescent="0.25">
      <c r="I340" t="s">
        <v>734</v>
      </c>
      <c r="J340">
        <v>-0.40079999999999999</v>
      </c>
      <c r="K340">
        <v>1.524</v>
      </c>
      <c r="L340">
        <v>3.3770000000000001E-2</v>
      </c>
      <c r="M340">
        <v>-3.4780000000000002</v>
      </c>
      <c r="N340">
        <v>-0.37740000000000001</v>
      </c>
      <c r="O340">
        <v>2.52</v>
      </c>
      <c r="P340">
        <v>41001</v>
      </c>
      <c r="Q340">
        <v>120000</v>
      </c>
    </row>
    <row r="341" spans="9:17" x14ac:dyDescent="0.25">
      <c r="I341" t="s">
        <v>735</v>
      </c>
      <c r="J341">
        <v>-0.7198</v>
      </c>
      <c r="K341">
        <v>1.4330000000000001</v>
      </c>
      <c r="L341">
        <v>3.3119999999999997E-2</v>
      </c>
      <c r="M341">
        <v>-3.589</v>
      </c>
      <c r="N341">
        <v>-0.69379999999999997</v>
      </c>
      <c r="O341">
        <v>2.0369999999999999</v>
      </c>
      <c r="P341">
        <v>41001</v>
      </c>
      <c r="Q341">
        <v>120000</v>
      </c>
    </row>
    <row r="342" spans="9:17" x14ac:dyDescent="0.25">
      <c r="I342" t="s">
        <v>736</v>
      </c>
      <c r="J342">
        <v>-0.75690000000000002</v>
      </c>
      <c r="K342">
        <v>1.4430000000000001</v>
      </c>
      <c r="L342">
        <v>3.2559999999999999E-2</v>
      </c>
      <c r="M342">
        <v>-3.64</v>
      </c>
      <c r="N342">
        <v>-0.72889999999999999</v>
      </c>
      <c r="O342">
        <v>2.0099999999999998</v>
      </c>
      <c r="P342">
        <v>41001</v>
      </c>
      <c r="Q342">
        <v>120000</v>
      </c>
    </row>
    <row r="343" spans="9:17" x14ac:dyDescent="0.25">
      <c r="I343" t="s">
        <v>737</v>
      </c>
      <c r="J343">
        <v>-0.56430000000000002</v>
      </c>
      <c r="K343">
        <v>1.4470000000000001</v>
      </c>
      <c r="L343">
        <v>3.2660000000000002E-2</v>
      </c>
      <c r="M343">
        <v>-3.4540000000000002</v>
      </c>
      <c r="N343">
        <v>-0.54149999999999998</v>
      </c>
      <c r="O343">
        <v>2.2120000000000002</v>
      </c>
      <c r="P343">
        <v>41001</v>
      </c>
      <c r="Q343">
        <v>120000</v>
      </c>
    </row>
    <row r="344" spans="9:17" x14ac:dyDescent="0.25">
      <c r="I344" t="s">
        <v>738</v>
      </c>
      <c r="J344">
        <v>-0.65039999999999998</v>
      </c>
      <c r="K344">
        <v>1.44</v>
      </c>
      <c r="L344">
        <v>3.3489999999999999E-2</v>
      </c>
      <c r="M344">
        <v>-3.5449999999999999</v>
      </c>
      <c r="N344">
        <v>-0.62580000000000002</v>
      </c>
      <c r="O344">
        <v>2.125</v>
      </c>
      <c r="P344">
        <v>41001</v>
      </c>
      <c r="Q344">
        <v>120000</v>
      </c>
    </row>
    <row r="345" spans="9:17" x14ac:dyDescent="0.25">
      <c r="I345" t="s">
        <v>739</v>
      </c>
      <c r="J345">
        <v>-0.53710000000000002</v>
      </c>
      <c r="K345">
        <v>1.4710000000000001</v>
      </c>
      <c r="L345">
        <v>3.3119999999999997E-2</v>
      </c>
      <c r="M345">
        <v>-3.472</v>
      </c>
      <c r="N345">
        <v>-0.51490000000000002</v>
      </c>
      <c r="O345">
        <v>2.2999999999999998</v>
      </c>
      <c r="P345">
        <v>41001</v>
      </c>
      <c r="Q345">
        <v>120000</v>
      </c>
    </row>
    <row r="346" spans="9:17" x14ac:dyDescent="0.25">
      <c r="I346" t="s">
        <v>740</v>
      </c>
      <c r="J346">
        <v>5.383</v>
      </c>
      <c r="K346">
        <v>1.593</v>
      </c>
      <c r="L346">
        <v>3.8159999999999999E-2</v>
      </c>
      <c r="M346">
        <v>2.173</v>
      </c>
      <c r="N346">
        <v>5.4109999999999996</v>
      </c>
      <c r="O346">
        <v>8.4489999999999998</v>
      </c>
      <c r="P346">
        <v>41001</v>
      </c>
      <c r="Q346">
        <v>120000</v>
      </c>
    </row>
    <row r="347" spans="9:17" x14ac:dyDescent="0.25">
      <c r="I347" t="s">
        <v>741</v>
      </c>
      <c r="J347">
        <v>5.3570000000000002</v>
      </c>
      <c r="K347">
        <v>1.6339999999999999</v>
      </c>
      <c r="L347">
        <v>3.8739999999999997E-2</v>
      </c>
      <c r="M347">
        <v>2.0699999999999998</v>
      </c>
      <c r="N347">
        <v>5.3840000000000003</v>
      </c>
      <c r="O347">
        <v>8.5090000000000003</v>
      </c>
      <c r="P347">
        <v>41001</v>
      </c>
      <c r="Q347">
        <v>120000</v>
      </c>
    </row>
    <row r="348" spans="9:17" x14ac:dyDescent="0.25">
      <c r="I348" t="s">
        <v>742</v>
      </c>
      <c r="J348">
        <v>-1.3089999999999999</v>
      </c>
      <c r="K348">
        <v>1.5469999999999999</v>
      </c>
      <c r="L348">
        <v>3.669E-2</v>
      </c>
      <c r="M348">
        <v>-4.4089999999999998</v>
      </c>
      <c r="N348">
        <v>-1.298</v>
      </c>
      <c r="O348">
        <v>1.6539999999999999</v>
      </c>
      <c r="P348">
        <v>41001</v>
      </c>
      <c r="Q348">
        <v>120000</v>
      </c>
    </row>
    <row r="349" spans="9:17" x14ac:dyDescent="0.25">
      <c r="I349" t="s">
        <v>743</v>
      </c>
      <c r="J349">
        <v>-1.268</v>
      </c>
      <c r="K349">
        <v>1.5429999999999999</v>
      </c>
      <c r="L349">
        <v>3.5630000000000002E-2</v>
      </c>
      <c r="M349">
        <v>-4.34</v>
      </c>
      <c r="N349">
        <v>-1.252</v>
      </c>
      <c r="O349">
        <v>1.6870000000000001</v>
      </c>
      <c r="P349">
        <v>41001</v>
      </c>
      <c r="Q349">
        <v>120000</v>
      </c>
    </row>
    <row r="350" spans="9:17" x14ac:dyDescent="0.25">
      <c r="I350" t="s">
        <v>744</v>
      </c>
      <c r="J350">
        <v>-1.246</v>
      </c>
      <c r="K350">
        <v>1.5249999999999999</v>
      </c>
      <c r="L350">
        <v>3.5029999999999999E-2</v>
      </c>
      <c r="M350">
        <v>-4.2919999999999998</v>
      </c>
      <c r="N350">
        <v>-1.2290000000000001</v>
      </c>
      <c r="O350">
        <v>1.68</v>
      </c>
      <c r="P350">
        <v>41001</v>
      </c>
      <c r="Q350">
        <v>120000</v>
      </c>
    </row>
    <row r="351" spans="9:17" x14ac:dyDescent="0.25">
      <c r="I351" t="s">
        <v>745</v>
      </c>
      <c r="J351">
        <v>0.188</v>
      </c>
      <c r="K351">
        <v>2.0569999999999999</v>
      </c>
      <c r="L351">
        <v>5.5419999999999997E-2</v>
      </c>
      <c r="M351">
        <v>-3.887</v>
      </c>
      <c r="N351">
        <v>0.1951</v>
      </c>
      <c r="O351">
        <v>4.2</v>
      </c>
      <c r="P351">
        <v>41001</v>
      </c>
      <c r="Q351">
        <v>120000</v>
      </c>
    </row>
    <row r="352" spans="9:17" x14ac:dyDescent="0.25">
      <c r="I352" t="s">
        <v>746</v>
      </c>
      <c r="J352">
        <v>-1.0580000000000001</v>
      </c>
      <c r="K352">
        <v>1.7989999999999999</v>
      </c>
      <c r="L352">
        <v>4.4089999999999997E-2</v>
      </c>
      <c r="M352">
        <v>-4.57</v>
      </c>
      <c r="N352">
        <v>-1.0589999999999999</v>
      </c>
      <c r="O352">
        <v>2.4489999999999998</v>
      </c>
      <c r="P352">
        <v>41001</v>
      </c>
      <c r="Q352">
        <v>120000</v>
      </c>
    </row>
    <row r="353" spans="9:17" x14ac:dyDescent="0.25">
      <c r="I353" t="s">
        <v>747</v>
      </c>
      <c r="J353">
        <v>-0.1439</v>
      </c>
      <c r="K353">
        <v>2.0590000000000002</v>
      </c>
      <c r="L353">
        <v>5.6509999999999998E-2</v>
      </c>
      <c r="M353">
        <v>-4.25</v>
      </c>
      <c r="N353">
        <v>-0.14080000000000001</v>
      </c>
      <c r="O353">
        <v>3.8730000000000002</v>
      </c>
      <c r="P353">
        <v>41001</v>
      </c>
      <c r="Q353">
        <v>120000</v>
      </c>
    </row>
    <row r="354" spans="9:17" x14ac:dyDescent="0.25">
      <c r="I354" t="s">
        <v>748</v>
      </c>
      <c r="J354">
        <v>-0.1008</v>
      </c>
      <c r="K354">
        <v>0.39460000000000001</v>
      </c>
      <c r="L354">
        <v>3.6879999999999999E-3</v>
      </c>
      <c r="M354">
        <v>-0.98740000000000006</v>
      </c>
      <c r="N354">
        <v>-6.6960000000000006E-2</v>
      </c>
      <c r="O354">
        <v>0.66190000000000004</v>
      </c>
      <c r="P354">
        <v>41001</v>
      </c>
      <c r="Q354">
        <v>120000</v>
      </c>
    </row>
    <row r="355" spans="9:17" x14ac:dyDescent="0.25">
      <c r="I355" t="s">
        <v>749</v>
      </c>
      <c r="J355">
        <v>-4.2090000000000002E-2</v>
      </c>
      <c r="K355">
        <v>0.3896</v>
      </c>
      <c r="L355">
        <v>3.4120000000000001E-3</v>
      </c>
      <c r="M355">
        <v>-0.89639999999999997</v>
      </c>
      <c r="N355">
        <v>-2.3349999999999999E-2</v>
      </c>
      <c r="O355">
        <v>0.73250000000000004</v>
      </c>
      <c r="P355">
        <v>41001</v>
      </c>
      <c r="Q355">
        <v>120000</v>
      </c>
    </row>
    <row r="356" spans="9:17" x14ac:dyDescent="0.25">
      <c r="I356" t="s">
        <v>750</v>
      </c>
      <c r="J356">
        <v>-4.0270000000000002E-3</v>
      </c>
      <c r="K356">
        <v>0.4209</v>
      </c>
      <c r="L356">
        <v>2.944E-3</v>
      </c>
      <c r="M356">
        <v>-0.90569999999999995</v>
      </c>
      <c r="N356" s="29">
        <v>-1.4999999999999999E-4</v>
      </c>
      <c r="O356">
        <v>0.87270000000000003</v>
      </c>
      <c r="P356">
        <v>41001</v>
      </c>
      <c r="Q356">
        <v>120000</v>
      </c>
    </row>
    <row r="357" spans="9:17" x14ac:dyDescent="0.25">
      <c r="I357" t="s">
        <v>751</v>
      </c>
      <c r="J357">
        <v>-0.78810000000000002</v>
      </c>
      <c r="K357">
        <v>0.4768</v>
      </c>
      <c r="L357">
        <v>4.5640000000000003E-3</v>
      </c>
      <c r="M357">
        <v>-1.786</v>
      </c>
      <c r="N357">
        <v>-0.77190000000000003</v>
      </c>
      <c r="O357">
        <v>0.1206</v>
      </c>
      <c r="P357">
        <v>41001</v>
      </c>
      <c r="Q357">
        <v>120000</v>
      </c>
    </row>
    <row r="358" spans="9:17" x14ac:dyDescent="0.25">
      <c r="I358" t="s">
        <v>752</v>
      </c>
      <c r="J358">
        <v>-0.54369999999999996</v>
      </c>
      <c r="K358">
        <v>0.45879999999999999</v>
      </c>
      <c r="L358">
        <v>4.1330000000000004E-3</v>
      </c>
      <c r="M358">
        <v>-1.4970000000000001</v>
      </c>
      <c r="N358">
        <v>-0.53420000000000001</v>
      </c>
      <c r="O358">
        <v>0.34570000000000001</v>
      </c>
      <c r="P358">
        <v>41001</v>
      </c>
      <c r="Q358">
        <v>120000</v>
      </c>
    </row>
    <row r="359" spans="9:17" x14ac:dyDescent="0.25">
      <c r="I359" t="s">
        <v>753</v>
      </c>
      <c r="J359">
        <v>-0.60609999999999997</v>
      </c>
      <c r="K359">
        <v>0.43269999999999997</v>
      </c>
      <c r="L359">
        <v>4.2760000000000003E-3</v>
      </c>
      <c r="M359">
        <v>-1.5269999999999999</v>
      </c>
      <c r="N359">
        <v>-0.59130000000000005</v>
      </c>
      <c r="O359">
        <v>0.23</v>
      </c>
      <c r="P359">
        <v>41001</v>
      </c>
      <c r="Q359">
        <v>120000</v>
      </c>
    </row>
    <row r="360" spans="9:17" x14ac:dyDescent="0.25">
      <c r="I360" t="s">
        <v>754</v>
      </c>
      <c r="J360">
        <v>-0.75319999999999998</v>
      </c>
      <c r="K360">
        <v>0.46850000000000003</v>
      </c>
      <c r="L360">
        <v>4.4539999999999996E-3</v>
      </c>
      <c r="M360">
        <v>-1.738</v>
      </c>
      <c r="N360">
        <v>-0.73680000000000001</v>
      </c>
      <c r="O360">
        <v>0.14419999999999999</v>
      </c>
      <c r="P360">
        <v>41001</v>
      </c>
      <c r="Q360">
        <v>120000</v>
      </c>
    </row>
    <row r="361" spans="9:17" x14ac:dyDescent="0.25">
      <c r="I361" t="s">
        <v>755</v>
      </c>
      <c r="J361">
        <v>0.37769999999999998</v>
      </c>
      <c r="K361">
        <v>1.4379999999999999</v>
      </c>
      <c r="L361">
        <v>4.4249999999999998E-2</v>
      </c>
      <c r="M361">
        <v>-2.4140000000000001</v>
      </c>
      <c r="N361">
        <v>0.3654</v>
      </c>
      <c r="O361">
        <v>3.2269999999999999</v>
      </c>
      <c r="P361">
        <v>41001</v>
      </c>
      <c r="Q361">
        <v>120000</v>
      </c>
    </row>
    <row r="362" spans="9:17" x14ac:dyDescent="0.25">
      <c r="I362" t="s">
        <v>756</v>
      </c>
      <c r="J362">
        <v>-0.25840000000000002</v>
      </c>
      <c r="K362">
        <v>0.54530000000000001</v>
      </c>
      <c r="L362">
        <v>4.3689999999999996E-3</v>
      </c>
      <c r="M362">
        <v>-1.3680000000000001</v>
      </c>
      <c r="N362">
        <v>-0.24840000000000001</v>
      </c>
      <c r="O362">
        <v>0.79669999999999996</v>
      </c>
      <c r="P362">
        <v>41001</v>
      </c>
      <c r="Q362">
        <v>120000</v>
      </c>
    </row>
    <row r="363" spans="9:17" x14ac:dyDescent="0.25">
      <c r="I363" t="s">
        <v>757</v>
      </c>
      <c r="J363">
        <v>0.6573</v>
      </c>
      <c r="K363">
        <v>1.288</v>
      </c>
      <c r="L363">
        <v>3.1329999999999997E-2</v>
      </c>
      <c r="M363">
        <v>-1.8460000000000001</v>
      </c>
      <c r="N363">
        <v>0.65400000000000003</v>
      </c>
      <c r="O363">
        <v>3.22</v>
      </c>
      <c r="P363">
        <v>41001</v>
      </c>
      <c r="Q363">
        <v>120000</v>
      </c>
    </row>
    <row r="364" spans="9:17" x14ac:dyDescent="0.25">
      <c r="I364" t="s">
        <v>758</v>
      </c>
      <c r="J364">
        <v>0.2475</v>
      </c>
      <c r="K364">
        <v>1.157</v>
      </c>
      <c r="L364">
        <v>2.759E-2</v>
      </c>
      <c r="M364">
        <v>-2.0230000000000001</v>
      </c>
      <c r="N364">
        <v>0.24579999999999999</v>
      </c>
      <c r="O364">
        <v>2.5249999999999999</v>
      </c>
      <c r="P364">
        <v>41001</v>
      </c>
      <c r="Q364">
        <v>120000</v>
      </c>
    </row>
    <row r="365" spans="9:17" x14ac:dyDescent="0.25">
      <c r="I365" t="s">
        <v>759</v>
      </c>
      <c r="J365">
        <v>-0.60360000000000003</v>
      </c>
      <c r="K365">
        <v>0.93089999999999995</v>
      </c>
      <c r="L365">
        <v>2.4549999999999999E-2</v>
      </c>
      <c r="M365">
        <v>-2.4020000000000001</v>
      </c>
      <c r="N365">
        <v>-0.60609999999999997</v>
      </c>
      <c r="O365">
        <v>1.2589999999999999</v>
      </c>
      <c r="P365">
        <v>41001</v>
      </c>
      <c r="Q365">
        <v>120000</v>
      </c>
    </row>
    <row r="366" spans="9:17" x14ac:dyDescent="0.25">
      <c r="I366" t="s">
        <v>760</v>
      </c>
      <c r="J366">
        <v>-0.53169999999999995</v>
      </c>
      <c r="K366">
        <v>0.93189999999999995</v>
      </c>
      <c r="L366">
        <v>2.4559999999999998E-2</v>
      </c>
      <c r="M366">
        <v>-2.327</v>
      </c>
      <c r="N366">
        <v>-0.53520000000000001</v>
      </c>
      <c r="O366">
        <v>1.327</v>
      </c>
      <c r="P366">
        <v>41001</v>
      </c>
      <c r="Q366">
        <v>120000</v>
      </c>
    </row>
    <row r="367" spans="9:17" x14ac:dyDescent="0.25">
      <c r="I367" t="s">
        <v>761</v>
      </c>
      <c r="J367">
        <v>-0.62129999999999996</v>
      </c>
      <c r="K367">
        <v>0.93210000000000004</v>
      </c>
      <c r="L367">
        <v>2.4490000000000001E-2</v>
      </c>
      <c r="M367">
        <v>-2.4239999999999999</v>
      </c>
      <c r="N367">
        <v>-0.62190000000000001</v>
      </c>
      <c r="O367">
        <v>1.2370000000000001</v>
      </c>
      <c r="P367">
        <v>41001</v>
      </c>
      <c r="Q367">
        <v>120000</v>
      </c>
    </row>
    <row r="368" spans="9:17" x14ac:dyDescent="0.25">
      <c r="I368" t="s">
        <v>762</v>
      </c>
      <c r="J368">
        <v>-0.61319999999999997</v>
      </c>
      <c r="K368">
        <v>0.91949999999999998</v>
      </c>
      <c r="L368">
        <v>2.4119999999999999E-2</v>
      </c>
      <c r="M368">
        <v>-2.399</v>
      </c>
      <c r="N368">
        <v>-0.61070000000000002</v>
      </c>
      <c r="O368">
        <v>1.2190000000000001</v>
      </c>
      <c r="P368">
        <v>41001</v>
      </c>
      <c r="Q368">
        <v>120000</v>
      </c>
    </row>
    <row r="369" spans="9:17" x14ac:dyDescent="0.25">
      <c r="I369" t="s">
        <v>763</v>
      </c>
      <c r="J369">
        <v>1.02</v>
      </c>
      <c r="K369">
        <v>1.6970000000000001</v>
      </c>
      <c r="L369">
        <v>5.2510000000000001E-2</v>
      </c>
      <c r="M369">
        <v>-2.262</v>
      </c>
      <c r="N369">
        <v>1.0169999999999999</v>
      </c>
      <c r="O369">
        <v>4.3689999999999998</v>
      </c>
      <c r="P369">
        <v>41001</v>
      </c>
      <c r="Q369">
        <v>120000</v>
      </c>
    </row>
    <row r="370" spans="9:17" x14ac:dyDescent="0.25">
      <c r="I370" t="s">
        <v>764</v>
      </c>
      <c r="J370">
        <v>0.3468</v>
      </c>
      <c r="K370">
        <v>1.1240000000000001</v>
      </c>
      <c r="L370">
        <v>3.2640000000000002E-2</v>
      </c>
      <c r="M370">
        <v>-1.8480000000000001</v>
      </c>
      <c r="N370">
        <v>0.34589999999999999</v>
      </c>
      <c r="O370">
        <v>2.577</v>
      </c>
      <c r="P370">
        <v>41001</v>
      </c>
      <c r="Q370">
        <v>120000</v>
      </c>
    </row>
    <row r="371" spans="9:17" x14ac:dyDescent="0.25">
      <c r="I371" t="s">
        <v>765</v>
      </c>
      <c r="J371">
        <v>0.35539999999999999</v>
      </c>
      <c r="K371">
        <v>1.03</v>
      </c>
      <c r="L371">
        <v>2.9399999999999999E-2</v>
      </c>
      <c r="M371">
        <v>-1.651</v>
      </c>
      <c r="N371">
        <v>0.35220000000000001</v>
      </c>
      <c r="O371">
        <v>2.3849999999999998</v>
      </c>
      <c r="P371">
        <v>41001</v>
      </c>
      <c r="Q371">
        <v>120000</v>
      </c>
    </row>
    <row r="372" spans="9:17" x14ac:dyDescent="0.25">
      <c r="I372" t="s">
        <v>766</v>
      </c>
      <c r="J372">
        <v>8.16</v>
      </c>
      <c r="K372">
        <v>1.976</v>
      </c>
      <c r="L372">
        <v>6.3420000000000004E-2</v>
      </c>
      <c r="M372">
        <v>4.4219999999999997</v>
      </c>
      <c r="N372">
        <v>8.1029999999999998</v>
      </c>
      <c r="O372">
        <v>12.12</v>
      </c>
      <c r="P372">
        <v>41001</v>
      </c>
      <c r="Q372">
        <v>120000</v>
      </c>
    </row>
    <row r="373" spans="9:17" x14ac:dyDescent="0.25">
      <c r="I373" t="s">
        <v>767</v>
      </c>
      <c r="J373">
        <v>1.042</v>
      </c>
      <c r="K373">
        <v>0.93</v>
      </c>
      <c r="L373">
        <v>2.3400000000000001E-2</v>
      </c>
      <c r="M373">
        <v>-0.77790000000000004</v>
      </c>
      <c r="N373">
        <v>1.0369999999999999</v>
      </c>
      <c r="O373">
        <v>2.8889999999999998</v>
      </c>
      <c r="P373">
        <v>41001</v>
      </c>
      <c r="Q373">
        <v>120000</v>
      </c>
    </row>
    <row r="374" spans="9:17" x14ac:dyDescent="0.25">
      <c r="I374" t="s">
        <v>768</v>
      </c>
      <c r="J374">
        <v>0.97230000000000005</v>
      </c>
      <c r="K374">
        <v>0.97709999999999997</v>
      </c>
      <c r="L374">
        <v>2.4129999999999999E-2</v>
      </c>
      <c r="M374">
        <v>-0.93779999999999997</v>
      </c>
      <c r="N374">
        <v>0.97019999999999995</v>
      </c>
      <c r="O374">
        <v>2.9089999999999998</v>
      </c>
      <c r="P374">
        <v>41001</v>
      </c>
      <c r="Q374">
        <v>120000</v>
      </c>
    </row>
    <row r="375" spans="9:17" x14ac:dyDescent="0.25">
      <c r="I375" t="s">
        <v>769</v>
      </c>
      <c r="J375">
        <v>0.65329999999999999</v>
      </c>
      <c r="K375">
        <v>0.70140000000000002</v>
      </c>
      <c r="L375">
        <v>1.7850000000000001E-2</v>
      </c>
      <c r="M375">
        <v>-0.71120000000000005</v>
      </c>
      <c r="N375">
        <v>0.65110000000000001</v>
      </c>
      <c r="O375">
        <v>2.0230000000000001</v>
      </c>
      <c r="P375">
        <v>41001</v>
      </c>
      <c r="Q375">
        <v>120000</v>
      </c>
    </row>
    <row r="376" spans="9:17" x14ac:dyDescent="0.25">
      <c r="I376" t="s">
        <v>770</v>
      </c>
      <c r="J376">
        <v>0.61629999999999996</v>
      </c>
      <c r="K376">
        <v>0.77590000000000003</v>
      </c>
      <c r="L376">
        <v>1.942E-2</v>
      </c>
      <c r="M376">
        <v>-0.90639999999999998</v>
      </c>
      <c r="N376">
        <v>0.61570000000000003</v>
      </c>
      <c r="O376">
        <v>2.1349999999999998</v>
      </c>
      <c r="P376">
        <v>41001</v>
      </c>
      <c r="Q376">
        <v>120000</v>
      </c>
    </row>
    <row r="377" spans="9:17" x14ac:dyDescent="0.25">
      <c r="I377" t="s">
        <v>771</v>
      </c>
      <c r="J377">
        <v>0.80879999999999996</v>
      </c>
      <c r="K377">
        <v>0.77790000000000004</v>
      </c>
      <c r="L377">
        <v>1.9400000000000001E-2</v>
      </c>
      <c r="M377">
        <v>-0.69289999999999996</v>
      </c>
      <c r="N377">
        <v>0.80120000000000002</v>
      </c>
      <c r="O377">
        <v>2.3530000000000002</v>
      </c>
      <c r="P377">
        <v>41001</v>
      </c>
      <c r="Q377">
        <v>120000</v>
      </c>
    </row>
    <row r="378" spans="9:17" x14ac:dyDescent="0.25">
      <c r="I378" t="s">
        <v>772</v>
      </c>
      <c r="J378">
        <v>0.72270000000000001</v>
      </c>
      <c r="K378">
        <v>0.70979999999999999</v>
      </c>
      <c r="L378">
        <v>1.7399999999999999E-2</v>
      </c>
      <c r="M378">
        <v>-0.65290000000000004</v>
      </c>
      <c r="N378">
        <v>0.71809999999999996</v>
      </c>
      <c r="O378">
        <v>2.1139999999999999</v>
      </c>
      <c r="P378">
        <v>41001</v>
      </c>
      <c r="Q378">
        <v>120000</v>
      </c>
    </row>
    <row r="379" spans="9:17" x14ac:dyDescent="0.25">
      <c r="I379" t="s">
        <v>773</v>
      </c>
      <c r="J379">
        <v>0.83599999999999997</v>
      </c>
      <c r="K379">
        <v>0.78769999999999996</v>
      </c>
      <c r="L379">
        <v>1.8599999999999998E-2</v>
      </c>
      <c r="M379">
        <v>-0.67410000000000003</v>
      </c>
      <c r="N379">
        <v>0.82650000000000001</v>
      </c>
      <c r="O379">
        <v>2.4089999999999998</v>
      </c>
      <c r="P379">
        <v>41001</v>
      </c>
      <c r="Q379">
        <v>120000</v>
      </c>
    </row>
    <row r="380" spans="9:17" x14ac:dyDescent="0.25">
      <c r="I380" t="s">
        <v>774</v>
      </c>
      <c r="J380">
        <v>6.7569999999999997</v>
      </c>
      <c r="K380">
        <v>1.1910000000000001</v>
      </c>
      <c r="L380">
        <v>3.6040000000000003E-2</v>
      </c>
      <c r="M380">
        <v>4.43</v>
      </c>
      <c r="N380">
        <v>6.7590000000000003</v>
      </c>
      <c r="O380">
        <v>9.1080000000000005</v>
      </c>
      <c r="P380">
        <v>41001</v>
      </c>
      <c r="Q380">
        <v>120000</v>
      </c>
    </row>
    <row r="381" spans="9:17" x14ac:dyDescent="0.25">
      <c r="I381" t="s">
        <v>775</v>
      </c>
      <c r="J381">
        <v>6.73</v>
      </c>
      <c r="K381">
        <v>1.246</v>
      </c>
      <c r="L381">
        <v>3.6650000000000002E-2</v>
      </c>
      <c r="M381">
        <v>4.2939999999999996</v>
      </c>
      <c r="N381">
        <v>6.7359999999999998</v>
      </c>
      <c r="O381">
        <v>9.1839999999999993</v>
      </c>
      <c r="P381">
        <v>41001</v>
      </c>
      <c r="Q381">
        <v>120000</v>
      </c>
    </row>
    <row r="382" spans="9:17" x14ac:dyDescent="0.25">
      <c r="I382" t="s">
        <v>776</v>
      </c>
      <c r="J382">
        <v>6.3640000000000002E-2</v>
      </c>
      <c r="K382">
        <v>0.81030000000000002</v>
      </c>
      <c r="L382">
        <v>1.3610000000000001E-2</v>
      </c>
      <c r="M382">
        <v>-1.524</v>
      </c>
      <c r="N382">
        <v>6.5460000000000004E-2</v>
      </c>
      <c r="O382">
        <v>1.6639999999999999</v>
      </c>
      <c r="P382">
        <v>41001</v>
      </c>
      <c r="Q382">
        <v>120000</v>
      </c>
    </row>
    <row r="383" spans="9:17" x14ac:dyDescent="0.25">
      <c r="I383" t="s">
        <v>777</v>
      </c>
      <c r="J383">
        <v>0.1053</v>
      </c>
      <c r="K383">
        <v>0.85219999999999996</v>
      </c>
      <c r="L383">
        <v>1.5820000000000001E-2</v>
      </c>
      <c r="M383">
        <v>-1.5649999999999999</v>
      </c>
      <c r="N383">
        <v>0.10199999999999999</v>
      </c>
      <c r="O383">
        <v>1.794</v>
      </c>
      <c r="P383">
        <v>41001</v>
      </c>
      <c r="Q383">
        <v>120000</v>
      </c>
    </row>
    <row r="384" spans="9:17" x14ac:dyDescent="0.25">
      <c r="I384" t="s">
        <v>778</v>
      </c>
      <c r="J384">
        <v>0.12740000000000001</v>
      </c>
      <c r="K384">
        <v>0.8518</v>
      </c>
      <c r="L384">
        <v>1.6459999999999999E-2</v>
      </c>
      <c r="M384">
        <v>-1.54</v>
      </c>
      <c r="N384">
        <v>0.12130000000000001</v>
      </c>
      <c r="O384">
        <v>1.8120000000000001</v>
      </c>
      <c r="P384">
        <v>41001</v>
      </c>
      <c r="Q384">
        <v>120000</v>
      </c>
    </row>
    <row r="385" spans="9:17" x14ac:dyDescent="0.25">
      <c r="I385" t="s">
        <v>779</v>
      </c>
      <c r="J385">
        <v>1.5609999999999999</v>
      </c>
      <c r="K385">
        <v>1.696</v>
      </c>
      <c r="L385">
        <v>5.1900000000000002E-2</v>
      </c>
      <c r="M385">
        <v>-1.7350000000000001</v>
      </c>
      <c r="N385">
        <v>1.554</v>
      </c>
      <c r="O385">
        <v>4.9059999999999997</v>
      </c>
      <c r="P385">
        <v>41001</v>
      </c>
      <c r="Q385">
        <v>120000</v>
      </c>
    </row>
    <row r="386" spans="9:17" x14ac:dyDescent="0.25">
      <c r="I386" t="s">
        <v>780</v>
      </c>
      <c r="J386">
        <v>0.31469999999999998</v>
      </c>
      <c r="K386">
        <v>0.91220000000000001</v>
      </c>
      <c r="L386">
        <v>9.835E-3</v>
      </c>
      <c r="M386">
        <v>-1.4770000000000001</v>
      </c>
      <c r="N386">
        <v>0.31659999999999999</v>
      </c>
      <c r="O386">
        <v>2.109</v>
      </c>
      <c r="P386">
        <v>41001</v>
      </c>
      <c r="Q386">
        <v>120000</v>
      </c>
    </row>
    <row r="387" spans="9:17" x14ac:dyDescent="0.25">
      <c r="I387" t="s">
        <v>781</v>
      </c>
      <c r="J387">
        <v>1.2290000000000001</v>
      </c>
      <c r="K387">
        <v>1.6950000000000001</v>
      </c>
      <c r="L387">
        <v>5.2999999999999999E-2</v>
      </c>
      <c r="M387">
        <v>-2.069</v>
      </c>
      <c r="N387">
        <v>1.2150000000000001</v>
      </c>
      <c r="O387">
        <v>4.577</v>
      </c>
      <c r="P387">
        <v>41001</v>
      </c>
      <c r="Q387">
        <v>120000</v>
      </c>
    </row>
    <row r="388" spans="9:17" x14ac:dyDescent="0.25">
      <c r="I388" t="s">
        <v>782</v>
      </c>
      <c r="J388">
        <v>5.8700000000000002E-2</v>
      </c>
      <c r="K388">
        <v>0.23810000000000001</v>
      </c>
      <c r="L388">
        <v>1.1069999999999999E-3</v>
      </c>
      <c r="M388">
        <v>-0.41189999999999999</v>
      </c>
      <c r="N388">
        <v>4.9160000000000002E-2</v>
      </c>
      <c r="O388">
        <v>0.5534</v>
      </c>
      <c r="P388">
        <v>41001</v>
      </c>
      <c r="Q388">
        <v>120000</v>
      </c>
    </row>
    <row r="389" spans="9:17" x14ac:dyDescent="0.25">
      <c r="I389" t="s">
        <v>783</v>
      </c>
      <c r="J389">
        <v>9.6769999999999995E-2</v>
      </c>
      <c r="K389">
        <v>0.3357</v>
      </c>
      <c r="L389">
        <v>1.601E-3</v>
      </c>
      <c r="M389">
        <v>-0.55020000000000002</v>
      </c>
      <c r="N389">
        <v>7.0250000000000007E-2</v>
      </c>
      <c r="O389">
        <v>0.82550000000000001</v>
      </c>
      <c r="P389">
        <v>41001</v>
      </c>
      <c r="Q389">
        <v>120000</v>
      </c>
    </row>
    <row r="390" spans="9:17" x14ac:dyDescent="0.25">
      <c r="I390" t="s">
        <v>784</v>
      </c>
      <c r="J390">
        <v>-0.68730000000000002</v>
      </c>
      <c r="K390">
        <v>0.31940000000000002</v>
      </c>
      <c r="L390">
        <v>2.0300000000000001E-3</v>
      </c>
      <c r="M390">
        <v>-1.3380000000000001</v>
      </c>
      <c r="N390">
        <v>-0.67969999999999997</v>
      </c>
      <c r="O390">
        <v>-8.0600000000000005E-2</v>
      </c>
      <c r="P390">
        <v>41001</v>
      </c>
      <c r="Q390">
        <v>120000</v>
      </c>
    </row>
    <row r="391" spans="9:17" x14ac:dyDescent="0.25">
      <c r="I391" t="s">
        <v>785</v>
      </c>
      <c r="J391">
        <v>-0.44290000000000002</v>
      </c>
      <c r="K391">
        <v>0.29820000000000002</v>
      </c>
      <c r="L391">
        <v>1.818E-3</v>
      </c>
      <c r="M391">
        <v>-1.0209999999999999</v>
      </c>
      <c r="N391">
        <v>-0.44719999999999999</v>
      </c>
      <c r="O391">
        <v>0.156</v>
      </c>
      <c r="P391">
        <v>41001</v>
      </c>
      <c r="Q391">
        <v>120000</v>
      </c>
    </row>
    <row r="392" spans="9:17" x14ac:dyDescent="0.25">
      <c r="I392" t="s">
        <v>786</v>
      </c>
      <c r="J392">
        <v>-0.50529999999999997</v>
      </c>
      <c r="K392">
        <v>0.24629999999999999</v>
      </c>
      <c r="L392">
        <v>1.4189999999999999E-3</v>
      </c>
      <c r="M392">
        <v>-0.9869</v>
      </c>
      <c r="N392">
        <v>-0.50529999999999997</v>
      </c>
      <c r="O392">
        <v>-2.0959999999999999E-2</v>
      </c>
      <c r="P392">
        <v>41001</v>
      </c>
      <c r="Q392">
        <v>120000</v>
      </c>
    </row>
    <row r="393" spans="9:17" x14ac:dyDescent="0.25">
      <c r="I393" t="s">
        <v>787</v>
      </c>
      <c r="J393">
        <v>-0.65239999999999998</v>
      </c>
      <c r="K393">
        <v>0.3029</v>
      </c>
      <c r="L393">
        <v>1.7669999999999999E-3</v>
      </c>
      <c r="M393">
        <v>-1.268</v>
      </c>
      <c r="N393">
        <v>-0.64590000000000003</v>
      </c>
      <c r="O393">
        <v>-7.5090000000000004E-2</v>
      </c>
      <c r="P393">
        <v>41001</v>
      </c>
      <c r="Q393">
        <v>120000</v>
      </c>
    </row>
    <row r="394" spans="9:17" x14ac:dyDescent="0.25">
      <c r="I394" t="s">
        <v>788</v>
      </c>
      <c r="J394">
        <v>0.47849999999999998</v>
      </c>
      <c r="K394">
        <v>1.4350000000000001</v>
      </c>
      <c r="L394">
        <v>4.607E-2</v>
      </c>
      <c r="M394">
        <v>-2.3149999999999999</v>
      </c>
      <c r="N394">
        <v>0.47070000000000001</v>
      </c>
      <c r="O394">
        <v>3.3039999999999998</v>
      </c>
      <c r="P394">
        <v>41001</v>
      </c>
      <c r="Q394">
        <v>120000</v>
      </c>
    </row>
    <row r="395" spans="9:17" x14ac:dyDescent="0.25">
      <c r="I395" t="s">
        <v>789</v>
      </c>
      <c r="J395">
        <v>-0.15759999999999999</v>
      </c>
      <c r="K395">
        <v>0.39779999999999999</v>
      </c>
      <c r="L395">
        <v>1.7730000000000001E-3</v>
      </c>
      <c r="M395">
        <v>-0.93840000000000001</v>
      </c>
      <c r="N395">
        <v>-0.15820000000000001</v>
      </c>
      <c r="O395">
        <v>0.62109999999999999</v>
      </c>
      <c r="P395">
        <v>41001</v>
      </c>
      <c r="Q395">
        <v>120000</v>
      </c>
    </row>
    <row r="396" spans="9:17" x14ac:dyDescent="0.25">
      <c r="I396" t="s">
        <v>790</v>
      </c>
      <c r="J396">
        <v>0.7581</v>
      </c>
      <c r="K396">
        <v>1.286</v>
      </c>
      <c r="L396">
        <v>3.3459999999999997E-2</v>
      </c>
      <c r="M396">
        <v>-1.726</v>
      </c>
      <c r="N396">
        <v>0.75539999999999996</v>
      </c>
      <c r="O396">
        <v>3.3260000000000001</v>
      </c>
      <c r="P396">
        <v>41001</v>
      </c>
      <c r="Q396">
        <v>120000</v>
      </c>
    </row>
    <row r="397" spans="9:17" x14ac:dyDescent="0.25">
      <c r="I397" t="s">
        <v>791</v>
      </c>
      <c r="J397">
        <v>0.3483</v>
      </c>
      <c r="K397">
        <v>1.153</v>
      </c>
      <c r="L397">
        <v>2.9839999999999998E-2</v>
      </c>
      <c r="M397">
        <v>-1.921</v>
      </c>
      <c r="N397">
        <v>0.34689999999999999</v>
      </c>
      <c r="O397">
        <v>2.609</v>
      </c>
      <c r="P397">
        <v>41001</v>
      </c>
      <c r="Q397">
        <v>120000</v>
      </c>
    </row>
    <row r="398" spans="9:17" x14ac:dyDescent="0.25">
      <c r="I398" t="s">
        <v>792</v>
      </c>
      <c r="J398">
        <v>-0.50280000000000002</v>
      </c>
      <c r="K398">
        <v>0.92769999999999997</v>
      </c>
      <c r="L398">
        <v>2.7130000000000001E-2</v>
      </c>
      <c r="M398">
        <v>-2.286</v>
      </c>
      <c r="N398">
        <v>-0.50319999999999998</v>
      </c>
      <c r="O398">
        <v>1.35</v>
      </c>
      <c r="P398">
        <v>41001</v>
      </c>
      <c r="Q398">
        <v>120000</v>
      </c>
    </row>
    <row r="399" spans="9:17" x14ac:dyDescent="0.25">
      <c r="I399" t="s">
        <v>793</v>
      </c>
      <c r="J399">
        <v>-0.43090000000000001</v>
      </c>
      <c r="K399">
        <v>0.92959999999999998</v>
      </c>
      <c r="L399">
        <v>2.7130000000000001E-2</v>
      </c>
      <c r="M399">
        <v>-2.2200000000000002</v>
      </c>
      <c r="N399">
        <v>-0.43269999999999997</v>
      </c>
      <c r="O399">
        <v>1.4239999999999999</v>
      </c>
      <c r="P399">
        <v>41001</v>
      </c>
      <c r="Q399">
        <v>120000</v>
      </c>
    </row>
    <row r="400" spans="9:17" x14ac:dyDescent="0.25">
      <c r="I400" t="s">
        <v>794</v>
      </c>
      <c r="J400">
        <v>-0.52049999999999996</v>
      </c>
      <c r="K400">
        <v>0.92869999999999997</v>
      </c>
      <c r="L400">
        <v>2.7060000000000001E-2</v>
      </c>
      <c r="M400">
        <v>-2.3180000000000001</v>
      </c>
      <c r="N400">
        <v>-0.51890000000000003</v>
      </c>
      <c r="O400">
        <v>1.323</v>
      </c>
      <c r="P400">
        <v>41001</v>
      </c>
      <c r="Q400">
        <v>120000</v>
      </c>
    </row>
    <row r="401" spans="9:17" x14ac:dyDescent="0.25">
      <c r="I401" t="s">
        <v>795</v>
      </c>
      <c r="J401">
        <v>-0.51239999999999997</v>
      </c>
      <c r="K401">
        <v>0.91649999999999998</v>
      </c>
      <c r="L401">
        <v>2.6700000000000002E-2</v>
      </c>
      <c r="M401">
        <v>-2.2879999999999998</v>
      </c>
      <c r="N401">
        <v>-0.51080000000000003</v>
      </c>
      <c r="O401">
        <v>1.3120000000000001</v>
      </c>
      <c r="P401">
        <v>41001</v>
      </c>
      <c r="Q401">
        <v>120000</v>
      </c>
    </row>
    <row r="402" spans="9:17" x14ac:dyDescent="0.25">
      <c r="I402" t="s">
        <v>796</v>
      </c>
      <c r="J402">
        <v>1.121</v>
      </c>
      <c r="K402">
        <v>1.694</v>
      </c>
      <c r="L402">
        <v>5.4100000000000002E-2</v>
      </c>
      <c r="M402">
        <v>-2.149</v>
      </c>
      <c r="N402">
        <v>1.115</v>
      </c>
      <c r="O402">
        <v>4.4480000000000004</v>
      </c>
      <c r="P402">
        <v>41001</v>
      </c>
      <c r="Q402">
        <v>120000</v>
      </c>
    </row>
    <row r="403" spans="9:17" x14ac:dyDescent="0.25">
      <c r="I403" t="s">
        <v>797</v>
      </c>
      <c r="J403">
        <v>0.44750000000000001</v>
      </c>
      <c r="K403">
        <v>1.123</v>
      </c>
      <c r="L403">
        <v>3.4869999999999998E-2</v>
      </c>
      <c r="M403">
        <v>-1.7390000000000001</v>
      </c>
      <c r="N403">
        <v>0.44629999999999997</v>
      </c>
      <c r="O403">
        <v>2.6579999999999999</v>
      </c>
      <c r="P403">
        <v>41001</v>
      </c>
      <c r="Q403">
        <v>120000</v>
      </c>
    </row>
    <row r="404" spans="9:17" x14ac:dyDescent="0.25">
      <c r="I404" t="s">
        <v>798</v>
      </c>
      <c r="J404">
        <v>0.45619999999999999</v>
      </c>
      <c r="K404">
        <v>1.0289999999999999</v>
      </c>
      <c r="L404">
        <v>3.175E-2</v>
      </c>
      <c r="M404">
        <v>-1.534</v>
      </c>
      <c r="N404">
        <v>0.45340000000000003</v>
      </c>
      <c r="O404">
        <v>2.468</v>
      </c>
      <c r="P404">
        <v>41001</v>
      </c>
      <c r="Q404">
        <v>120000</v>
      </c>
    </row>
    <row r="405" spans="9:17" x14ac:dyDescent="0.25">
      <c r="I405" t="s">
        <v>799</v>
      </c>
      <c r="J405">
        <v>8.2609999999999992</v>
      </c>
      <c r="K405">
        <v>1.9770000000000001</v>
      </c>
      <c r="L405">
        <v>6.4810000000000006E-2</v>
      </c>
      <c r="M405">
        <v>4.55</v>
      </c>
      <c r="N405">
        <v>8.1999999999999993</v>
      </c>
      <c r="O405">
        <v>12.21</v>
      </c>
      <c r="P405">
        <v>41001</v>
      </c>
      <c r="Q405">
        <v>120000</v>
      </c>
    </row>
    <row r="406" spans="9:17" x14ac:dyDescent="0.25">
      <c r="I406" t="s">
        <v>800</v>
      </c>
      <c r="J406">
        <v>1.1419999999999999</v>
      </c>
      <c r="K406">
        <v>0.92789999999999995</v>
      </c>
      <c r="L406">
        <v>2.588E-2</v>
      </c>
      <c r="M406">
        <v>-0.66720000000000002</v>
      </c>
      <c r="N406">
        <v>1.133</v>
      </c>
      <c r="O406">
        <v>2.9769999999999999</v>
      </c>
      <c r="P406">
        <v>41001</v>
      </c>
      <c r="Q406">
        <v>120000</v>
      </c>
    </row>
    <row r="407" spans="9:17" x14ac:dyDescent="0.25">
      <c r="I407" t="s">
        <v>801</v>
      </c>
      <c r="J407">
        <v>1.073</v>
      </c>
      <c r="K407">
        <v>0.97440000000000004</v>
      </c>
      <c r="L407">
        <v>2.657E-2</v>
      </c>
      <c r="M407">
        <v>-0.82509999999999994</v>
      </c>
      <c r="N407">
        <v>1.0669999999999999</v>
      </c>
      <c r="O407">
        <v>3.01</v>
      </c>
      <c r="P407">
        <v>41001</v>
      </c>
      <c r="Q407">
        <v>120000</v>
      </c>
    </row>
    <row r="408" spans="9:17" x14ac:dyDescent="0.25">
      <c r="I408" t="s">
        <v>802</v>
      </c>
      <c r="J408">
        <v>0.75409999999999999</v>
      </c>
      <c r="K408">
        <v>0.71079999999999999</v>
      </c>
      <c r="L408">
        <v>2.053E-2</v>
      </c>
      <c r="M408">
        <v>-0.61560000000000004</v>
      </c>
      <c r="N408">
        <v>0.753</v>
      </c>
      <c r="O408">
        <v>2.1459999999999999</v>
      </c>
      <c r="P408">
        <v>41001</v>
      </c>
      <c r="Q408">
        <v>120000</v>
      </c>
    </row>
    <row r="409" spans="9:17" x14ac:dyDescent="0.25">
      <c r="I409" t="s">
        <v>803</v>
      </c>
      <c r="J409">
        <v>0.71709999999999996</v>
      </c>
      <c r="K409">
        <v>0.77510000000000001</v>
      </c>
      <c r="L409">
        <v>2.2089999999999999E-2</v>
      </c>
      <c r="M409">
        <v>-0.78749999999999998</v>
      </c>
      <c r="N409">
        <v>0.71819999999999995</v>
      </c>
      <c r="O409">
        <v>2.2360000000000002</v>
      </c>
      <c r="P409">
        <v>41001</v>
      </c>
      <c r="Q409">
        <v>120000</v>
      </c>
    </row>
    <row r="410" spans="9:17" x14ac:dyDescent="0.25">
      <c r="I410" t="s">
        <v>804</v>
      </c>
      <c r="J410">
        <v>0.90959999999999996</v>
      </c>
      <c r="K410">
        <v>0.77749999999999997</v>
      </c>
      <c r="L410">
        <v>2.206E-2</v>
      </c>
      <c r="M410">
        <v>-0.5867</v>
      </c>
      <c r="N410">
        <v>0.90239999999999998</v>
      </c>
      <c r="O410">
        <v>2.452</v>
      </c>
      <c r="P410">
        <v>41001</v>
      </c>
      <c r="Q410">
        <v>120000</v>
      </c>
    </row>
    <row r="411" spans="9:17" x14ac:dyDescent="0.25">
      <c r="I411" t="s">
        <v>805</v>
      </c>
      <c r="J411">
        <v>0.82350000000000001</v>
      </c>
      <c r="K411">
        <v>0.70240000000000002</v>
      </c>
      <c r="L411">
        <v>2.0039999999999999E-2</v>
      </c>
      <c r="M411">
        <v>-0.53059999999999996</v>
      </c>
      <c r="N411">
        <v>0.82199999999999995</v>
      </c>
      <c r="O411">
        <v>2.2109999999999999</v>
      </c>
      <c r="P411">
        <v>41001</v>
      </c>
      <c r="Q411">
        <v>120000</v>
      </c>
    </row>
    <row r="412" spans="9:17" x14ac:dyDescent="0.25">
      <c r="I412" t="s">
        <v>806</v>
      </c>
      <c r="J412">
        <v>0.93679999999999997</v>
      </c>
      <c r="K412">
        <v>0.78649999999999998</v>
      </c>
      <c r="L412">
        <v>2.1250000000000002E-2</v>
      </c>
      <c r="M412">
        <v>-0.56420000000000003</v>
      </c>
      <c r="N412">
        <v>0.92659999999999998</v>
      </c>
      <c r="O412">
        <v>2.5070000000000001</v>
      </c>
      <c r="P412">
        <v>41001</v>
      </c>
      <c r="Q412">
        <v>120000</v>
      </c>
    </row>
    <row r="413" spans="9:17" x14ac:dyDescent="0.25">
      <c r="I413" t="s">
        <v>807</v>
      </c>
      <c r="J413">
        <v>6.8570000000000002</v>
      </c>
      <c r="K413">
        <v>1.1870000000000001</v>
      </c>
      <c r="L413">
        <v>3.8059999999999997E-2</v>
      </c>
      <c r="M413">
        <v>4.5490000000000004</v>
      </c>
      <c r="N413">
        <v>6.8570000000000002</v>
      </c>
      <c r="O413">
        <v>9.1950000000000003</v>
      </c>
      <c r="P413">
        <v>41001</v>
      </c>
      <c r="Q413">
        <v>120000</v>
      </c>
    </row>
    <row r="414" spans="9:17" x14ac:dyDescent="0.25">
      <c r="I414" t="s">
        <v>808</v>
      </c>
      <c r="J414">
        <v>6.8310000000000004</v>
      </c>
      <c r="K414">
        <v>1.2430000000000001</v>
      </c>
      <c r="L414">
        <v>3.8640000000000001E-2</v>
      </c>
      <c r="M414">
        <v>4.4130000000000003</v>
      </c>
      <c r="N414">
        <v>6.8330000000000002</v>
      </c>
      <c r="O414">
        <v>9.2789999999999999</v>
      </c>
      <c r="P414">
        <v>41001</v>
      </c>
      <c r="Q414">
        <v>120000</v>
      </c>
    </row>
    <row r="415" spans="9:17" x14ac:dyDescent="0.25">
      <c r="I415" t="s">
        <v>809</v>
      </c>
      <c r="J415">
        <v>0.16439999999999999</v>
      </c>
      <c r="K415">
        <v>0.77339999999999998</v>
      </c>
      <c r="L415">
        <v>1.5679999999999999E-2</v>
      </c>
      <c r="M415">
        <v>-1.34</v>
      </c>
      <c r="N415">
        <v>0.1615</v>
      </c>
      <c r="O415">
        <v>1.6910000000000001</v>
      </c>
      <c r="P415">
        <v>41001</v>
      </c>
      <c r="Q415">
        <v>120000</v>
      </c>
    </row>
    <row r="416" spans="9:17" x14ac:dyDescent="0.25">
      <c r="I416" t="s">
        <v>810</v>
      </c>
      <c r="J416">
        <v>0.20610000000000001</v>
      </c>
      <c r="K416">
        <v>0.82530000000000003</v>
      </c>
      <c r="L416">
        <v>1.804E-2</v>
      </c>
      <c r="M416">
        <v>-1.401</v>
      </c>
      <c r="N416">
        <v>0.1996</v>
      </c>
      <c r="O416">
        <v>1.8480000000000001</v>
      </c>
      <c r="P416">
        <v>41001</v>
      </c>
      <c r="Q416">
        <v>120000</v>
      </c>
    </row>
    <row r="417" spans="9:17" x14ac:dyDescent="0.25">
      <c r="I417" t="s">
        <v>811</v>
      </c>
      <c r="J417">
        <v>0.22819999999999999</v>
      </c>
      <c r="K417">
        <v>0.82569999999999999</v>
      </c>
      <c r="L417">
        <v>1.8689999999999998E-2</v>
      </c>
      <c r="M417">
        <v>-1.375</v>
      </c>
      <c r="N417">
        <v>0.22109999999999999</v>
      </c>
      <c r="O417">
        <v>1.865</v>
      </c>
      <c r="P417">
        <v>41001</v>
      </c>
      <c r="Q417">
        <v>120000</v>
      </c>
    </row>
    <row r="418" spans="9:17" x14ac:dyDescent="0.25">
      <c r="I418" t="s">
        <v>812</v>
      </c>
      <c r="J418">
        <v>1.6619999999999999</v>
      </c>
      <c r="K418">
        <v>1.694</v>
      </c>
      <c r="L418">
        <v>5.3530000000000001E-2</v>
      </c>
      <c r="M418">
        <v>-1.6339999999999999</v>
      </c>
      <c r="N418">
        <v>1.651</v>
      </c>
      <c r="O418">
        <v>5.0149999999999997</v>
      </c>
      <c r="P418">
        <v>41001</v>
      </c>
      <c r="Q418">
        <v>120000</v>
      </c>
    </row>
    <row r="419" spans="9:17" x14ac:dyDescent="0.25">
      <c r="I419" t="s">
        <v>813</v>
      </c>
      <c r="J419">
        <v>0.41549999999999998</v>
      </c>
      <c r="K419">
        <v>0.99339999999999995</v>
      </c>
      <c r="L419">
        <v>1.1610000000000001E-2</v>
      </c>
      <c r="M419">
        <v>-1.518</v>
      </c>
      <c r="N419">
        <v>0.41149999999999998</v>
      </c>
      <c r="O419">
        <v>2.37</v>
      </c>
      <c r="P419">
        <v>41001</v>
      </c>
      <c r="Q419">
        <v>120000</v>
      </c>
    </row>
    <row r="420" spans="9:17" x14ac:dyDescent="0.25">
      <c r="I420" t="s">
        <v>814</v>
      </c>
      <c r="J420">
        <v>1.33</v>
      </c>
      <c r="K420">
        <v>1.6919999999999999</v>
      </c>
      <c r="L420">
        <v>5.4559999999999997E-2</v>
      </c>
      <c r="M420">
        <v>-1.9630000000000001</v>
      </c>
      <c r="N420">
        <v>1.3140000000000001</v>
      </c>
      <c r="O420">
        <v>4.6619999999999999</v>
      </c>
      <c r="P420">
        <v>41001</v>
      </c>
      <c r="Q420">
        <v>120000</v>
      </c>
    </row>
    <row r="421" spans="9:17" x14ac:dyDescent="0.25">
      <c r="I421" t="s">
        <v>815</v>
      </c>
      <c r="J421">
        <v>3.807E-2</v>
      </c>
      <c r="K421">
        <v>0.33879999999999999</v>
      </c>
      <c r="L421">
        <v>1.5809999999999999E-3</v>
      </c>
      <c r="M421">
        <v>-0.63859999999999995</v>
      </c>
      <c r="N421">
        <v>2.4209999999999999E-2</v>
      </c>
      <c r="O421">
        <v>0.76639999999999997</v>
      </c>
      <c r="P421">
        <v>41001</v>
      </c>
      <c r="Q421">
        <v>120000</v>
      </c>
    </row>
    <row r="422" spans="9:17" x14ac:dyDescent="0.25">
      <c r="I422" t="s">
        <v>816</v>
      </c>
      <c r="J422">
        <v>-0.746</v>
      </c>
      <c r="K422">
        <v>0.32950000000000002</v>
      </c>
      <c r="L422">
        <v>2.2650000000000001E-3</v>
      </c>
      <c r="M422">
        <v>-1.413</v>
      </c>
      <c r="N422">
        <v>-0.73899999999999999</v>
      </c>
      <c r="O422">
        <v>-0.1169</v>
      </c>
      <c r="P422">
        <v>41001</v>
      </c>
      <c r="Q422">
        <v>120000</v>
      </c>
    </row>
    <row r="423" spans="9:17" x14ac:dyDescent="0.25">
      <c r="I423" t="s">
        <v>817</v>
      </c>
      <c r="J423">
        <v>-0.50160000000000005</v>
      </c>
      <c r="K423">
        <v>0.30640000000000001</v>
      </c>
      <c r="L423">
        <v>1.9380000000000001E-3</v>
      </c>
      <c r="M423">
        <v>-1.0960000000000001</v>
      </c>
      <c r="N423">
        <v>-0.50460000000000005</v>
      </c>
      <c r="O423">
        <v>0.1119</v>
      </c>
      <c r="P423">
        <v>41001</v>
      </c>
      <c r="Q423">
        <v>120000</v>
      </c>
    </row>
    <row r="424" spans="9:17" x14ac:dyDescent="0.25">
      <c r="I424" t="s">
        <v>818</v>
      </c>
      <c r="J424">
        <v>-0.56410000000000005</v>
      </c>
      <c r="K424">
        <v>0.2641</v>
      </c>
      <c r="L424">
        <v>1.6459999999999999E-3</v>
      </c>
      <c r="M424">
        <v>-1.0840000000000001</v>
      </c>
      <c r="N424">
        <v>-0.56320000000000003</v>
      </c>
      <c r="O424">
        <v>-4.6760000000000003E-2</v>
      </c>
      <c r="P424">
        <v>41001</v>
      </c>
      <c r="Q424">
        <v>120000</v>
      </c>
    </row>
    <row r="425" spans="9:17" x14ac:dyDescent="0.25">
      <c r="I425" t="s">
        <v>819</v>
      </c>
      <c r="J425">
        <v>-0.71109999999999995</v>
      </c>
      <c r="K425">
        <v>0.32129999999999997</v>
      </c>
      <c r="L425">
        <v>2.0209999999999998E-3</v>
      </c>
      <c r="M425">
        <v>-1.3580000000000001</v>
      </c>
      <c r="N425">
        <v>-0.70479999999999998</v>
      </c>
      <c r="O425">
        <v>-9.604E-2</v>
      </c>
      <c r="P425">
        <v>41001</v>
      </c>
      <c r="Q425">
        <v>120000</v>
      </c>
    </row>
    <row r="426" spans="9:17" x14ac:dyDescent="0.25">
      <c r="I426" t="s">
        <v>820</v>
      </c>
      <c r="J426">
        <v>0.41980000000000001</v>
      </c>
      <c r="K426">
        <v>1.427</v>
      </c>
      <c r="L426">
        <v>4.5749999999999999E-2</v>
      </c>
      <c r="M426">
        <v>-2.351</v>
      </c>
      <c r="N426">
        <v>0.41510000000000002</v>
      </c>
      <c r="O426">
        <v>3.2429999999999999</v>
      </c>
      <c r="P426">
        <v>41001</v>
      </c>
      <c r="Q426">
        <v>120000</v>
      </c>
    </row>
    <row r="427" spans="9:17" x14ac:dyDescent="0.25">
      <c r="I427" t="s">
        <v>821</v>
      </c>
      <c r="J427">
        <v>-0.21629999999999999</v>
      </c>
      <c r="K427">
        <v>0.4289</v>
      </c>
      <c r="L427">
        <v>2.0279999999999999E-3</v>
      </c>
      <c r="M427">
        <v>-1.0609999999999999</v>
      </c>
      <c r="N427">
        <v>-0.215</v>
      </c>
      <c r="O427">
        <v>0.62239999999999995</v>
      </c>
      <c r="P427">
        <v>41001</v>
      </c>
      <c r="Q427">
        <v>120000</v>
      </c>
    </row>
    <row r="428" spans="9:17" x14ac:dyDescent="0.25">
      <c r="I428" t="s">
        <v>822</v>
      </c>
      <c r="J428">
        <v>0.69940000000000002</v>
      </c>
      <c r="K428">
        <v>1.2769999999999999</v>
      </c>
      <c r="L428">
        <v>3.3189999999999997E-2</v>
      </c>
      <c r="M428">
        <v>-1.78</v>
      </c>
      <c r="N428">
        <v>0.69769999999999999</v>
      </c>
      <c r="O428">
        <v>3.254</v>
      </c>
      <c r="P428">
        <v>41001</v>
      </c>
      <c r="Q428">
        <v>120000</v>
      </c>
    </row>
    <row r="429" spans="9:17" x14ac:dyDescent="0.25">
      <c r="I429" t="s">
        <v>823</v>
      </c>
      <c r="J429">
        <v>0.28960000000000002</v>
      </c>
      <c r="K429">
        <v>1.1439999999999999</v>
      </c>
      <c r="L429">
        <v>2.955E-2</v>
      </c>
      <c r="M429">
        <v>-1.9550000000000001</v>
      </c>
      <c r="N429">
        <v>0.28870000000000001</v>
      </c>
      <c r="O429">
        <v>2.5270000000000001</v>
      </c>
      <c r="P429">
        <v>41001</v>
      </c>
      <c r="Q429">
        <v>120000</v>
      </c>
    </row>
    <row r="430" spans="9:17" x14ac:dyDescent="0.25">
      <c r="I430" t="s">
        <v>824</v>
      </c>
      <c r="J430">
        <v>-0.5615</v>
      </c>
      <c r="K430">
        <v>0.91810000000000003</v>
      </c>
      <c r="L430">
        <v>2.6790000000000001E-2</v>
      </c>
      <c r="M430">
        <v>-2.3250000000000002</v>
      </c>
      <c r="N430">
        <v>-0.5625</v>
      </c>
      <c r="O430">
        <v>1.2709999999999999</v>
      </c>
      <c r="P430">
        <v>41001</v>
      </c>
      <c r="Q430">
        <v>120000</v>
      </c>
    </row>
    <row r="431" spans="9:17" x14ac:dyDescent="0.25">
      <c r="I431" t="s">
        <v>825</v>
      </c>
      <c r="J431">
        <v>-0.48959999999999998</v>
      </c>
      <c r="K431">
        <v>0.9194</v>
      </c>
      <c r="L431">
        <v>2.6790000000000001E-2</v>
      </c>
      <c r="M431">
        <v>-2.2589999999999999</v>
      </c>
      <c r="N431">
        <v>-0.48920000000000002</v>
      </c>
      <c r="O431">
        <v>1.343</v>
      </c>
      <c r="P431">
        <v>41001</v>
      </c>
      <c r="Q431">
        <v>120000</v>
      </c>
    </row>
    <row r="432" spans="9:17" x14ac:dyDescent="0.25">
      <c r="I432" t="s">
        <v>826</v>
      </c>
      <c r="J432">
        <v>-0.57920000000000005</v>
      </c>
      <c r="K432">
        <v>0.91890000000000005</v>
      </c>
      <c r="L432">
        <v>2.6720000000000001E-2</v>
      </c>
      <c r="M432">
        <v>-2.3570000000000002</v>
      </c>
      <c r="N432">
        <v>-0.58040000000000003</v>
      </c>
      <c r="O432">
        <v>1.248</v>
      </c>
      <c r="P432">
        <v>41001</v>
      </c>
      <c r="Q432">
        <v>120000</v>
      </c>
    </row>
    <row r="433" spans="9:17" x14ac:dyDescent="0.25">
      <c r="I433" t="s">
        <v>827</v>
      </c>
      <c r="J433">
        <v>-0.57110000000000005</v>
      </c>
      <c r="K433">
        <v>0.90580000000000005</v>
      </c>
      <c r="L433">
        <v>2.6349999999999998E-2</v>
      </c>
      <c r="M433">
        <v>-2.3239999999999998</v>
      </c>
      <c r="N433">
        <v>-0.56940000000000002</v>
      </c>
      <c r="O433">
        <v>1.2270000000000001</v>
      </c>
      <c r="P433">
        <v>41001</v>
      </c>
      <c r="Q433">
        <v>120000</v>
      </c>
    </row>
    <row r="434" spans="9:17" x14ac:dyDescent="0.25">
      <c r="I434" t="s">
        <v>828</v>
      </c>
      <c r="J434">
        <v>1.0620000000000001</v>
      </c>
      <c r="K434">
        <v>1.6870000000000001</v>
      </c>
      <c r="L434">
        <v>5.3830000000000003E-2</v>
      </c>
      <c r="M434">
        <v>-2.1970000000000001</v>
      </c>
      <c r="N434">
        <v>1.0569999999999999</v>
      </c>
      <c r="O434">
        <v>4.3819999999999997</v>
      </c>
      <c r="P434">
        <v>41001</v>
      </c>
      <c r="Q434">
        <v>120000</v>
      </c>
    </row>
    <row r="435" spans="9:17" x14ac:dyDescent="0.25">
      <c r="I435" t="s">
        <v>829</v>
      </c>
      <c r="J435">
        <v>0.38879999999999998</v>
      </c>
      <c r="K435">
        <v>1.1140000000000001</v>
      </c>
      <c r="L435">
        <v>3.4520000000000002E-2</v>
      </c>
      <c r="M435">
        <v>-1.788</v>
      </c>
      <c r="N435">
        <v>0.3881</v>
      </c>
      <c r="O435">
        <v>2.5819999999999999</v>
      </c>
      <c r="P435">
        <v>41001</v>
      </c>
      <c r="Q435">
        <v>120000</v>
      </c>
    </row>
    <row r="436" spans="9:17" x14ac:dyDescent="0.25">
      <c r="I436" t="s">
        <v>830</v>
      </c>
      <c r="J436">
        <v>0.39750000000000002</v>
      </c>
      <c r="K436">
        <v>1.02</v>
      </c>
      <c r="L436">
        <v>3.1390000000000001E-2</v>
      </c>
      <c r="M436">
        <v>-1.58</v>
      </c>
      <c r="N436">
        <v>0.39879999999999999</v>
      </c>
      <c r="O436">
        <v>2.399</v>
      </c>
      <c r="P436">
        <v>41001</v>
      </c>
      <c r="Q436">
        <v>120000</v>
      </c>
    </row>
    <row r="437" spans="9:17" x14ac:dyDescent="0.25">
      <c r="I437" t="s">
        <v>831</v>
      </c>
      <c r="J437">
        <v>8.202</v>
      </c>
      <c r="K437">
        <v>1.974</v>
      </c>
      <c r="L437">
        <v>6.4619999999999997E-2</v>
      </c>
      <c r="M437">
        <v>4.4829999999999997</v>
      </c>
      <c r="N437">
        <v>8.141</v>
      </c>
      <c r="O437">
        <v>12.16</v>
      </c>
      <c r="P437">
        <v>41001</v>
      </c>
      <c r="Q437">
        <v>120000</v>
      </c>
    </row>
    <row r="438" spans="9:17" x14ac:dyDescent="0.25">
      <c r="I438" t="s">
        <v>832</v>
      </c>
      <c r="J438">
        <v>1.0840000000000001</v>
      </c>
      <c r="K438">
        <v>0.91590000000000005</v>
      </c>
      <c r="L438">
        <v>2.5530000000000001E-2</v>
      </c>
      <c r="M438">
        <v>-0.70530000000000004</v>
      </c>
      <c r="N438">
        <v>1.0780000000000001</v>
      </c>
      <c r="O438">
        <v>2.8980000000000001</v>
      </c>
      <c r="P438">
        <v>41001</v>
      </c>
      <c r="Q438">
        <v>120000</v>
      </c>
    </row>
    <row r="439" spans="9:17" x14ac:dyDescent="0.25">
      <c r="I439" t="s">
        <v>833</v>
      </c>
      <c r="J439">
        <v>1.014</v>
      </c>
      <c r="K439">
        <v>0.96330000000000005</v>
      </c>
      <c r="L439">
        <v>2.623E-2</v>
      </c>
      <c r="M439">
        <v>-0.86899999999999999</v>
      </c>
      <c r="N439">
        <v>1.0069999999999999</v>
      </c>
      <c r="O439">
        <v>2.9279999999999999</v>
      </c>
      <c r="P439">
        <v>41001</v>
      </c>
      <c r="Q439">
        <v>120000</v>
      </c>
    </row>
    <row r="440" spans="9:17" x14ac:dyDescent="0.25">
      <c r="I440" t="s">
        <v>834</v>
      </c>
      <c r="J440">
        <v>0.69540000000000002</v>
      </c>
      <c r="K440">
        <v>0.69750000000000001</v>
      </c>
      <c r="L440">
        <v>2.0160000000000001E-2</v>
      </c>
      <c r="M440">
        <v>-0.65529999999999999</v>
      </c>
      <c r="N440">
        <v>0.69199999999999995</v>
      </c>
      <c r="O440">
        <v>2.0609999999999999</v>
      </c>
      <c r="P440">
        <v>41001</v>
      </c>
      <c r="Q440">
        <v>120000</v>
      </c>
    </row>
    <row r="441" spans="9:17" x14ac:dyDescent="0.25">
      <c r="I441" t="s">
        <v>835</v>
      </c>
      <c r="J441">
        <v>0.65839999999999999</v>
      </c>
      <c r="K441">
        <v>0.76180000000000003</v>
      </c>
      <c r="L441">
        <v>2.1729999999999999E-2</v>
      </c>
      <c r="M441">
        <v>-0.82489999999999997</v>
      </c>
      <c r="N441">
        <v>0.65939999999999999</v>
      </c>
      <c r="O441">
        <v>2.1509999999999998</v>
      </c>
      <c r="P441">
        <v>41001</v>
      </c>
      <c r="Q441">
        <v>120000</v>
      </c>
    </row>
    <row r="442" spans="9:17" x14ac:dyDescent="0.25">
      <c r="I442" t="s">
        <v>836</v>
      </c>
      <c r="J442">
        <v>0.85089999999999999</v>
      </c>
      <c r="K442">
        <v>0.7641</v>
      </c>
      <c r="L442">
        <v>2.1700000000000001E-2</v>
      </c>
      <c r="M442">
        <v>-0.61950000000000005</v>
      </c>
      <c r="N442">
        <v>0.84389999999999998</v>
      </c>
      <c r="O442">
        <v>2.3660000000000001</v>
      </c>
      <c r="P442">
        <v>41001</v>
      </c>
      <c r="Q442">
        <v>120000</v>
      </c>
    </row>
    <row r="443" spans="9:17" x14ac:dyDescent="0.25">
      <c r="I443" t="s">
        <v>837</v>
      </c>
      <c r="J443">
        <v>0.76480000000000004</v>
      </c>
      <c r="K443">
        <v>0.68559999999999999</v>
      </c>
      <c r="L443">
        <v>1.968E-2</v>
      </c>
      <c r="M443">
        <v>-0.55989999999999995</v>
      </c>
      <c r="N443">
        <v>0.76139999999999997</v>
      </c>
      <c r="O443">
        <v>2.1190000000000002</v>
      </c>
      <c r="P443">
        <v>41001</v>
      </c>
      <c r="Q443">
        <v>120000</v>
      </c>
    </row>
    <row r="444" spans="9:17" x14ac:dyDescent="0.25">
      <c r="I444" t="s">
        <v>838</v>
      </c>
      <c r="J444">
        <v>0.87809999999999999</v>
      </c>
      <c r="K444">
        <v>0.77290000000000003</v>
      </c>
      <c r="L444">
        <v>2.0899999999999998E-2</v>
      </c>
      <c r="M444">
        <v>-0.59589999999999999</v>
      </c>
      <c r="N444">
        <v>0.87060000000000004</v>
      </c>
      <c r="O444">
        <v>2.4289999999999998</v>
      </c>
      <c r="P444">
        <v>41001</v>
      </c>
      <c r="Q444">
        <v>120000</v>
      </c>
    </row>
    <row r="445" spans="9:17" x14ac:dyDescent="0.25">
      <c r="I445" t="s">
        <v>839</v>
      </c>
      <c r="J445">
        <v>6.7990000000000004</v>
      </c>
      <c r="K445">
        <v>1.18</v>
      </c>
      <c r="L445">
        <v>3.7780000000000001E-2</v>
      </c>
      <c r="M445">
        <v>4.5039999999999996</v>
      </c>
      <c r="N445">
        <v>6.798</v>
      </c>
      <c r="O445">
        <v>9.1210000000000004</v>
      </c>
      <c r="P445">
        <v>41001</v>
      </c>
      <c r="Q445">
        <v>120000</v>
      </c>
    </row>
    <row r="446" spans="9:17" x14ac:dyDescent="0.25">
      <c r="I446" t="s">
        <v>840</v>
      </c>
      <c r="J446">
        <v>6.7720000000000002</v>
      </c>
      <c r="K446">
        <v>1.236</v>
      </c>
      <c r="L446">
        <v>3.8370000000000001E-2</v>
      </c>
      <c r="M446">
        <v>4.3639999999999999</v>
      </c>
      <c r="N446">
        <v>6.7779999999999996</v>
      </c>
      <c r="O446">
        <v>9.2029999999999994</v>
      </c>
      <c r="P446">
        <v>41001</v>
      </c>
      <c r="Q446">
        <v>120000</v>
      </c>
    </row>
    <row r="447" spans="9:17" x14ac:dyDescent="0.25">
      <c r="I447" t="s">
        <v>841</v>
      </c>
      <c r="J447">
        <v>0.1057</v>
      </c>
      <c r="K447">
        <v>0.76890000000000003</v>
      </c>
      <c r="L447">
        <v>1.54E-2</v>
      </c>
      <c r="M447">
        <v>-1.389</v>
      </c>
      <c r="N447">
        <v>0.1023</v>
      </c>
      <c r="O447">
        <v>1.623</v>
      </c>
      <c r="P447">
        <v>41001</v>
      </c>
      <c r="Q447">
        <v>120000</v>
      </c>
    </row>
    <row r="448" spans="9:17" x14ac:dyDescent="0.25">
      <c r="I448" t="s">
        <v>842</v>
      </c>
      <c r="J448">
        <v>0.1474</v>
      </c>
      <c r="K448">
        <v>0.81910000000000005</v>
      </c>
      <c r="L448">
        <v>1.7729999999999999E-2</v>
      </c>
      <c r="M448">
        <v>-1.4470000000000001</v>
      </c>
      <c r="N448">
        <v>0.14099999999999999</v>
      </c>
      <c r="O448">
        <v>1.7769999999999999</v>
      </c>
      <c r="P448">
        <v>41001</v>
      </c>
      <c r="Q448">
        <v>120000</v>
      </c>
    </row>
    <row r="449" spans="9:17" x14ac:dyDescent="0.25">
      <c r="I449" t="s">
        <v>843</v>
      </c>
      <c r="J449">
        <v>0.16950000000000001</v>
      </c>
      <c r="K449">
        <v>0.81930000000000003</v>
      </c>
      <c r="L449">
        <v>1.839E-2</v>
      </c>
      <c r="M449">
        <v>-1.425</v>
      </c>
      <c r="N449">
        <v>0.1618</v>
      </c>
      <c r="O449">
        <v>1.798</v>
      </c>
      <c r="P449">
        <v>41001</v>
      </c>
      <c r="Q449">
        <v>120000</v>
      </c>
    </row>
    <row r="450" spans="9:17" x14ac:dyDescent="0.25">
      <c r="I450" t="s">
        <v>844</v>
      </c>
      <c r="J450">
        <v>1.603</v>
      </c>
      <c r="K450">
        <v>1.6870000000000001</v>
      </c>
      <c r="L450">
        <v>5.3249999999999999E-2</v>
      </c>
      <c r="M450">
        <v>-1.6839999999999999</v>
      </c>
      <c r="N450">
        <v>1.5940000000000001</v>
      </c>
      <c r="O450">
        <v>4.9420000000000002</v>
      </c>
      <c r="P450">
        <v>41001</v>
      </c>
      <c r="Q450">
        <v>120000</v>
      </c>
    </row>
    <row r="451" spans="9:17" x14ac:dyDescent="0.25">
      <c r="I451" t="s">
        <v>845</v>
      </c>
      <c r="J451">
        <v>0.35670000000000002</v>
      </c>
      <c r="K451">
        <v>0.99199999999999999</v>
      </c>
      <c r="L451">
        <v>1.157E-2</v>
      </c>
      <c r="M451">
        <v>-1.589</v>
      </c>
      <c r="N451">
        <v>0.35589999999999999</v>
      </c>
      <c r="O451">
        <v>2.306</v>
      </c>
      <c r="P451">
        <v>41001</v>
      </c>
      <c r="Q451">
        <v>120000</v>
      </c>
    </row>
    <row r="452" spans="9:17" x14ac:dyDescent="0.25">
      <c r="I452" t="s">
        <v>846</v>
      </c>
      <c r="J452">
        <v>1.2709999999999999</v>
      </c>
      <c r="K452">
        <v>1.6859999999999999</v>
      </c>
      <c r="L452">
        <v>5.4289999999999998E-2</v>
      </c>
      <c r="M452">
        <v>-2.0070000000000001</v>
      </c>
      <c r="N452">
        <v>1.254</v>
      </c>
      <c r="O452">
        <v>4.585</v>
      </c>
      <c r="P452">
        <v>41001</v>
      </c>
      <c r="Q452">
        <v>120000</v>
      </c>
    </row>
    <row r="453" spans="9:17" x14ac:dyDescent="0.25">
      <c r="I453" t="s">
        <v>847</v>
      </c>
      <c r="J453">
        <v>-0.78410000000000002</v>
      </c>
      <c r="K453">
        <v>0.43180000000000002</v>
      </c>
      <c r="L453">
        <v>2.8379999999999998E-3</v>
      </c>
      <c r="M453">
        <v>-1.6759999999999999</v>
      </c>
      <c r="N453">
        <v>-0.77410000000000001</v>
      </c>
      <c r="O453">
        <v>4.0090000000000001E-2</v>
      </c>
      <c r="P453">
        <v>41001</v>
      </c>
      <c r="Q453">
        <v>120000</v>
      </c>
    </row>
    <row r="454" spans="9:17" x14ac:dyDescent="0.25">
      <c r="I454" t="s">
        <v>848</v>
      </c>
      <c r="J454">
        <v>-0.53969999999999996</v>
      </c>
      <c r="K454">
        <v>0.41420000000000001</v>
      </c>
      <c r="L454">
        <v>2.4740000000000001E-3</v>
      </c>
      <c r="M454">
        <v>-1.3779999999999999</v>
      </c>
      <c r="N454">
        <v>-0.53280000000000005</v>
      </c>
      <c r="O454">
        <v>0.26989999999999997</v>
      </c>
      <c r="P454">
        <v>41001</v>
      </c>
      <c r="Q454">
        <v>120000</v>
      </c>
    </row>
    <row r="455" spans="9:17" x14ac:dyDescent="0.25">
      <c r="I455" t="s">
        <v>849</v>
      </c>
      <c r="J455">
        <v>-0.60209999999999997</v>
      </c>
      <c r="K455">
        <v>0.38350000000000001</v>
      </c>
      <c r="L455">
        <v>2.3479999999999998E-3</v>
      </c>
      <c r="M455">
        <v>-1.3939999999999999</v>
      </c>
      <c r="N455">
        <v>-0.59250000000000003</v>
      </c>
      <c r="O455">
        <v>0.13730000000000001</v>
      </c>
      <c r="P455">
        <v>41001</v>
      </c>
      <c r="Q455">
        <v>120000</v>
      </c>
    </row>
    <row r="456" spans="9:17" x14ac:dyDescent="0.25">
      <c r="I456" t="s">
        <v>850</v>
      </c>
      <c r="J456">
        <v>-0.74919999999999998</v>
      </c>
      <c r="K456">
        <v>0.42320000000000002</v>
      </c>
      <c r="L456">
        <v>2.6610000000000002E-3</v>
      </c>
      <c r="M456">
        <v>-1.617</v>
      </c>
      <c r="N456">
        <v>-0.73770000000000002</v>
      </c>
      <c r="O456">
        <v>6.0699999999999997E-2</v>
      </c>
      <c r="P456">
        <v>41001</v>
      </c>
      <c r="Q456">
        <v>120000</v>
      </c>
    </row>
    <row r="457" spans="9:17" x14ac:dyDescent="0.25">
      <c r="I457" t="s">
        <v>851</v>
      </c>
      <c r="J457">
        <v>0.38169999999999998</v>
      </c>
      <c r="K457">
        <v>1.454</v>
      </c>
      <c r="L457">
        <v>4.5699999999999998E-2</v>
      </c>
      <c r="M457">
        <v>-2.444</v>
      </c>
      <c r="N457">
        <v>0.37590000000000001</v>
      </c>
      <c r="O457">
        <v>3.2530000000000001</v>
      </c>
      <c r="P457">
        <v>41001</v>
      </c>
      <c r="Q457">
        <v>120000</v>
      </c>
    </row>
    <row r="458" spans="9:17" x14ac:dyDescent="0.25">
      <c r="I458" t="s">
        <v>852</v>
      </c>
      <c r="J458">
        <v>-0.25440000000000002</v>
      </c>
      <c r="K458">
        <v>0.505</v>
      </c>
      <c r="L458">
        <v>2.5360000000000001E-3</v>
      </c>
      <c r="M458">
        <v>-1.272</v>
      </c>
      <c r="N458">
        <v>-0.24979999999999999</v>
      </c>
      <c r="O458">
        <v>0.72809999999999997</v>
      </c>
      <c r="P458">
        <v>41001</v>
      </c>
      <c r="Q458">
        <v>120000</v>
      </c>
    </row>
    <row r="459" spans="9:17" x14ac:dyDescent="0.25">
      <c r="I459" t="s">
        <v>853</v>
      </c>
      <c r="J459">
        <v>0.6613</v>
      </c>
      <c r="K459">
        <v>1.306</v>
      </c>
      <c r="L459">
        <v>3.304E-2</v>
      </c>
      <c r="M459">
        <v>-1.88</v>
      </c>
      <c r="N459">
        <v>0.65990000000000004</v>
      </c>
      <c r="O459">
        <v>3.26</v>
      </c>
      <c r="P459">
        <v>41001</v>
      </c>
      <c r="Q459">
        <v>120000</v>
      </c>
    </row>
    <row r="460" spans="9:17" x14ac:dyDescent="0.25">
      <c r="I460" t="s">
        <v>854</v>
      </c>
      <c r="J460">
        <v>0.2515</v>
      </c>
      <c r="K460">
        <v>1.1759999999999999</v>
      </c>
      <c r="L460">
        <v>2.9389999999999999E-2</v>
      </c>
      <c r="M460">
        <v>-2.0640000000000001</v>
      </c>
      <c r="N460">
        <v>0.252</v>
      </c>
      <c r="O460">
        <v>2.5609999999999999</v>
      </c>
      <c r="P460">
        <v>41001</v>
      </c>
      <c r="Q460">
        <v>120000</v>
      </c>
    </row>
    <row r="461" spans="9:17" x14ac:dyDescent="0.25">
      <c r="I461" t="s">
        <v>855</v>
      </c>
      <c r="J461">
        <v>-0.59960000000000002</v>
      </c>
      <c r="K461">
        <v>0.95530000000000004</v>
      </c>
      <c r="L461">
        <v>2.6579999999999999E-2</v>
      </c>
      <c r="M461">
        <v>-2.4369999999999998</v>
      </c>
      <c r="N461">
        <v>-0.60440000000000005</v>
      </c>
      <c r="O461">
        <v>1.3029999999999999</v>
      </c>
      <c r="P461">
        <v>41001</v>
      </c>
      <c r="Q461">
        <v>120000</v>
      </c>
    </row>
    <row r="462" spans="9:17" x14ac:dyDescent="0.25">
      <c r="I462" t="s">
        <v>856</v>
      </c>
      <c r="J462">
        <v>-0.52769999999999995</v>
      </c>
      <c r="K462">
        <v>0.95679999999999998</v>
      </c>
      <c r="L462">
        <v>2.6589999999999999E-2</v>
      </c>
      <c r="M462">
        <v>-2.3690000000000002</v>
      </c>
      <c r="N462">
        <v>-0.53059999999999996</v>
      </c>
      <c r="O462">
        <v>1.383</v>
      </c>
      <c r="P462">
        <v>41001</v>
      </c>
      <c r="Q462">
        <v>120000</v>
      </c>
    </row>
    <row r="463" spans="9:17" x14ac:dyDescent="0.25">
      <c r="I463" t="s">
        <v>857</v>
      </c>
      <c r="J463">
        <v>-0.61729999999999996</v>
      </c>
      <c r="K463">
        <v>0.95609999999999995</v>
      </c>
      <c r="L463">
        <v>2.6509999999999999E-2</v>
      </c>
      <c r="M463">
        <v>-2.4689999999999999</v>
      </c>
      <c r="N463">
        <v>-0.61850000000000005</v>
      </c>
      <c r="O463">
        <v>1.286</v>
      </c>
      <c r="P463">
        <v>41001</v>
      </c>
      <c r="Q463">
        <v>120000</v>
      </c>
    </row>
    <row r="464" spans="9:17" x14ac:dyDescent="0.25">
      <c r="I464" t="s">
        <v>858</v>
      </c>
      <c r="J464">
        <v>-0.60909999999999997</v>
      </c>
      <c r="K464">
        <v>0.94450000000000001</v>
      </c>
      <c r="L464">
        <v>2.615E-2</v>
      </c>
      <c r="M464">
        <v>-2.4409999999999998</v>
      </c>
      <c r="N464">
        <v>-0.60899999999999999</v>
      </c>
      <c r="O464">
        <v>1.2689999999999999</v>
      </c>
      <c r="P464">
        <v>41001</v>
      </c>
      <c r="Q464">
        <v>120000</v>
      </c>
    </row>
    <row r="465" spans="9:17" x14ac:dyDescent="0.25">
      <c r="I465" t="s">
        <v>859</v>
      </c>
      <c r="J465">
        <v>1.024</v>
      </c>
      <c r="K465">
        <v>1.7110000000000001</v>
      </c>
      <c r="L465">
        <v>5.3780000000000001E-2</v>
      </c>
      <c r="M465">
        <v>-2.282</v>
      </c>
      <c r="N465">
        <v>1.022</v>
      </c>
      <c r="O465">
        <v>4.3869999999999996</v>
      </c>
      <c r="P465">
        <v>41001</v>
      </c>
      <c r="Q465">
        <v>120000</v>
      </c>
    </row>
    <row r="466" spans="9:17" x14ac:dyDescent="0.25">
      <c r="I466" t="s">
        <v>860</v>
      </c>
      <c r="J466">
        <v>0.3508</v>
      </c>
      <c r="K466">
        <v>1.147</v>
      </c>
      <c r="L466">
        <v>3.4410000000000003E-2</v>
      </c>
      <c r="M466">
        <v>-1.889</v>
      </c>
      <c r="N466">
        <v>0.3523</v>
      </c>
      <c r="O466">
        <v>2.6219999999999999</v>
      </c>
      <c r="P466">
        <v>41001</v>
      </c>
      <c r="Q466">
        <v>120000</v>
      </c>
    </row>
    <row r="467" spans="9:17" x14ac:dyDescent="0.25">
      <c r="I467" t="s">
        <v>861</v>
      </c>
      <c r="J467">
        <v>0.3594</v>
      </c>
      <c r="K467">
        <v>1.0549999999999999</v>
      </c>
      <c r="L467">
        <v>3.1260000000000003E-2</v>
      </c>
      <c r="M467">
        <v>-1.6879999999999999</v>
      </c>
      <c r="N467">
        <v>0.35849999999999999</v>
      </c>
      <c r="O467">
        <v>2.4329999999999998</v>
      </c>
      <c r="P467">
        <v>41001</v>
      </c>
      <c r="Q467">
        <v>120000</v>
      </c>
    </row>
    <row r="468" spans="9:17" x14ac:dyDescent="0.25">
      <c r="I468" t="s">
        <v>862</v>
      </c>
      <c r="J468">
        <v>8.1639999999999997</v>
      </c>
      <c r="K468">
        <v>1.9910000000000001</v>
      </c>
      <c r="L468">
        <v>6.4570000000000002E-2</v>
      </c>
      <c r="M468">
        <v>4.4139999999999997</v>
      </c>
      <c r="N468">
        <v>8.109</v>
      </c>
      <c r="O468">
        <v>12.16</v>
      </c>
      <c r="P468">
        <v>41001</v>
      </c>
      <c r="Q468">
        <v>120000</v>
      </c>
    </row>
    <row r="469" spans="9:17" x14ac:dyDescent="0.25">
      <c r="I469" t="s">
        <v>863</v>
      </c>
      <c r="J469">
        <v>1.046</v>
      </c>
      <c r="K469">
        <v>0.95620000000000005</v>
      </c>
      <c r="L469">
        <v>2.538E-2</v>
      </c>
      <c r="M469">
        <v>-0.81969999999999998</v>
      </c>
      <c r="N469">
        <v>1.0389999999999999</v>
      </c>
      <c r="O469">
        <v>2.9449999999999998</v>
      </c>
      <c r="P469">
        <v>41001</v>
      </c>
      <c r="Q469">
        <v>120000</v>
      </c>
    </row>
    <row r="470" spans="9:17" x14ac:dyDescent="0.25">
      <c r="I470" t="s">
        <v>864</v>
      </c>
      <c r="J470">
        <v>0.97629999999999995</v>
      </c>
      <c r="K470">
        <v>1.002</v>
      </c>
      <c r="L470">
        <v>2.6089999999999999E-2</v>
      </c>
      <c r="M470">
        <v>-0.97789999999999999</v>
      </c>
      <c r="N470">
        <v>0.97</v>
      </c>
      <c r="O470">
        <v>2.972</v>
      </c>
      <c r="P470">
        <v>41001</v>
      </c>
      <c r="Q470">
        <v>120000</v>
      </c>
    </row>
    <row r="471" spans="9:17" x14ac:dyDescent="0.25">
      <c r="I471" t="s">
        <v>865</v>
      </c>
      <c r="J471">
        <v>0.6573</v>
      </c>
      <c r="K471">
        <v>0.74460000000000004</v>
      </c>
      <c r="L471">
        <v>1.9970000000000002E-2</v>
      </c>
      <c r="M471">
        <v>-0.79200000000000004</v>
      </c>
      <c r="N471">
        <v>0.65690000000000004</v>
      </c>
      <c r="O471">
        <v>2.1160000000000001</v>
      </c>
      <c r="P471">
        <v>41001</v>
      </c>
      <c r="Q471">
        <v>120000</v>
      </c>
    </row>
    <row r="472" spans="9:17" x14ac:dyDescent="0.25">
      <c r="I472" t="s">
        <v>866</v>
      </c>
      <c r="J472">
        <v>0.62029999999999996</v>
      </c>
      <c r="K472">
        <v>0.80800000000000005</v>
      </c>
      <c r="L472">
        <v>2.1530000000000001E-2</v>
      </c>
      <c r="M472">
        <v>-0.95230000000000004</v>
      </c>
      <c r="N472">
        <v>0.61929999999999996</v>
      </c>
      <c r="O472">
        <v>2.206</v>
      </c>
      <c r="P472">
        <v>41001</v>
      </c>
      <c r="Q472">
        <v>120000</v>
      </c>
    </row>
    <row r="473" spans="9:17" x14ac:dyDescent="0.25">
      <c r="I473" t="s">
        <v>867</v>
      </c>
      <c r="J473">
        <v>0.81279999999999997</v>
      </c>
      <c r="K473">
        <v>0.80930000000000002</v>
      </c>
      <c r="L473">
        <v>2.1510000000000001E-2</v>
      </c>
      <c r="M473">
        <v>-0.74860000000000004</v>
      </c>
      <c r="N473">
        <v>0.80520000000000003</v>
      </c>
      <c r="O473">
        <v>2.4169999999999998</v>
      </c>
      <c r="P473">
        <v>41001</v>
      </c>
      <c r="Q473">
        <v>120000</v>
      </c>
    </row>
    <row r="474" spans="9:17" x14ac:dyDescent="0.25">
      <c r="I474" t="s">
        <v>868</v>
      </c>
      <c r="J474">
        <v>0.72670000000000001</v>
      </c>
      <c r="K474">
        <v>0.73919999999999997</v>
      </c>
      <c r="L474">
        <v>1.95E-2</v>
      </c>
      <c r="M474">
        <v>-0.70840000000000003</v>
      </c>
      <c r="N474">
        <v>0.72189999999999999</v>
      </c>
      <c r="O474">
        <v>2.1819999999999999</v>
      </c>
      <c r="P474">
        <v>41001</v>
      </c>
      <c r="Q474">
        <v>120000</v>
      </c>
    </row>
    <row r="475" spans="9:17" x14ac:dyDescent="0.25">
      <c r="I475" t="s">
        <v>869</v>
      </c>
      <c r="J475">
        <v>0.84</v>
      </c>
      <c r="K475">
        <v>0.81859999999999999</v>
      </c>
      <c r="L475">
        <v>2.07E-2</v>
      </c>
      <c r="M475">
        <v>-0.72419999999999995</v>
      </c>
      <c r="N475">
        <v>0.82940000000000003</v>
      </c>
      <c r="O475">
        <v>2.476</v>
      </c>
      <c r="P475">
        <v>41001</v>
      </c>
      <c r="Q475">
        <v>120000</v>
      </c>
    </row>
    <row r="476" spans="9:17" x14ac:dyDescent="0.25">
      <c r="I476" t="s">
        <v>870</v>
      </c>
      <c r="J476">
        <v>6.7610000000000001</v>
      </c>
      <c r="K476">
        <v>1.2110000000000001</v>
      </c>
      <c r="L476">
        <v>3.7679999999999998E-2</v>
      </c>
      <c r="M476">
        <v>4.4029999999999996</v>
      </c>
      <c r="N476">
        <v>6.7619999999999996</v>
      </c>
      <c r="O476">
        <v>9.1519999999999992</v>
      </c>
      <c r="P476">
        <v>41001</v>
      </c>
      <c r="Q476">
        <v>120000</v>
      </c>
    </row>
    <row r="477" spans="9:17" x14ac:dyDescent="0.25">
      <c r="I477" t="s">
        <v>871</v>
      </c>
      <c r="J477">
        <v>6.734</v>
      </c>
      <c r="K477">
        <v>1.266</v>
      </c>
      <c r="L477">
        <v>3.8269999999999998E-2</v>
      </c>
      <c r="M477">
        <v>4.26</v>
      </c>
      <c r="N477">
        <v>6.7380000000000004</v>
      </c>
      <c r="O477">
        <v>9.2249999999999996</v>
      </c>
      <c r="P477">
        <v>41001</v>
      </c>
      <c r="Q477">
        <v>120000</v>
      </c>
    </row>
    <row r="478" spans="9:17" x14ac:dyDescent="0.25">
      <c r="I478" t="s">
        <v>872</v>
      </c>
      <c r="J478">
        <v>6.7669999999999994E-2</v>
      </c>
      <c r="K478">
        <v>0.81540000000000001</v>
      </c>
      <c r="L478">
        <v>1.533E-2</v>
      </c>
      <c r="M478">
        <v>-1.5349999999999999</v>
      </c>
      <c r="N478">
        <v>6.6259999999999999E-2</v>
      </c>
      <c r="O478">
        <v>1.67</v>
      </c>
      <c r="P478">
        <v>41001</v>
      </c>
      <c r="Q478">
        <v>120000</v>
      </c>
    </row>
    <row r="479" spans="9:17" x14ac:dyDescent="0.25">
      <c r="I479" t="s">
        <v>873</v>
      </c>
      <c r="J479">
        <v>0.10929999999999999</v>
      </c>
      <c r="K479">
        <v>0.86319999999999997</v>
      </c>
      <c r="L479">
        <v>1.7639999999999999E-2</v>
      </c>
      <c r="M479">
        <v>-1.573</v>
      </c>
      <c r="N479">
        <v>0.1027</v>
      </c>
      <c r="O479">
        <v>1.8240000000000001</v>
      </c>
      <c r="P479">
        <v>41001</v>
      </c>
      <c r="Q479">
        <v>120000</v>
      </c>
    </row>
    <row r="480" spans="9:17" x14ac:dyDescent="0.25">
      <c r="I480" t="s">
        <v>874</v>
      </c>
      <c r="J480">
        <v>0.13150000000000001</v>
      </c>
      <c r="K480">
        <v>0.86309999999999998</v>
      </c>
      <c r="L480">
        <v>1.8290000000000001E-2</v>
      </c>
      <c r="M480">
        <v>-1.546</v>
      </c>
      <c r="N480">
        <v>0.12379999999999999</v>
      </c>
      <c r="O480">
        <v>1.839</v>
      </c>
      <c r="P480">
        <v>41001</v>
      </c>
      <c r="Q480">
        <v>120000</v>
      </c>
    </row>
    <row r="481" spans="9:17" x14ac:dyDescent="0.25">
      <c r="I481" t="s">
        <v>875</v>
      </c>
      <c r="J481">
        <v>1.5649999999999999</v>
      </c>
      <c r="K481">
        <v>1.71</v>
      </c>
      <c r="L481">
        <v>5.321E-2</v>
      </c>
      <c r="M481">
        <v>-1.752</v>
      </c>
      <c r="N481">
        <v>1.554</v>
      </c>
      <c r="O481">
        <v>4.9569999999999999</v>
      </c>
      <c r="P481">
        <v>41001</v>
      </c>
      <c r="Q481">
        <v>120000</v>
      </c>
    </row>
    <row r="482" spans="9:17" x14ac:dyDescent="0.25">
      <c r="I482" t="s">
        <v>876</v>
      </c>
      <c r="J482">
        <v>0.31869999999999998</v>
      </c>
      <c r="K482">
        <v>1.0049999999999999</v>
      </c>
      <c r="L482">
        <v>1.1169999999999999E-2</v>
      </c>
      <c r="M482">
        <v>-1.653</v>
      </c>
      <c r="N482">
        <v>0.31940000000000002</v>
      </c>
      <c r="O482">
        <v>2.2919999999999998</v>
      </c>
      <c r="P482">
        <v>41001</v>
      </c>
      <c r="Q482">
        <v>120000</v>
      </c>
    </row>
    <row r="483" spans="9:17" x14ac:dyDescent="0.25">
      <c r="I483" t="s">
        <v>877</v>
      </c>
      <c r="J483">
        <v>1.2330000000000001</v>
      </c>
      <c r="K483">
        <v>1.71</v>
      </c>
      <c r="L483">
        <v>5.4269999999999999E-2</v>
      </c>
      <c r="M483">
        <v>-2.09</v>
      </c>
      <c r="N483">
        <v>1.2190000000000001</v>
      </c>
      <c r="O483">
        <v>4.5990000000000002</v>
      </c>
      <c r="P483">
        <v>41001</v>
      </c>
      <c r="Q483">
        <v>120000</v>
      </c>
    </row>
    <row r="484" spans="9:17" x14ac:dyDescent="0.25">
      <c r="I484" t="s">
        <v>878</v>
      </c>
      <c r="J484">
        <v>0.24429999999999999</v>
      </c>
      <c r="K484">
        <v>0.25940000000000002</v>
      </c>
      <c r="L484">
        <v>1.6819999999999999E-3</v>
      </c>
      <c r="M484">
        <v>-0.2089</v>
      </c>
      <c r="N484">
        <v>0.2233</v>
      </c>
      <c r="O484">
        <v>0.79769999999999996</v>
      </c>
      <c r="P484">
        <v>41001</v>
      </c>
      <c r="Q484">
        <v>120000</v>
      </c>
    </row>
    <row r="485" spans="9:17" x14ac:dyDescent="0.25">
      <c r="I485" t="s">
        <v>879</v>
      </c>
      <c r="J485">
        <v>0.18190000000000001</v>
      </c>
      <c r="K485">
        <v>0.28299999999999997</v>
      </c>
      <c r="L485">
        <v>1.598E-3</v>
      </c>
      <c r="M485">
        <v>-0.33450000000000002</v>
      </c>
      <c r="N485">
        <v>0.1545</v>
      </c>
      <c r="O485">
        <v>0.79630000000000001</v>
      </c>
      <c r="P485">
        <v>41001</v>
      </c>
      <c r="Q485">
        <v>120000</v>
      </c>
    </row>
    <row r="486" spans="9:17" x14ac:dyDescent="0.25">
      <c r="I486" t="s">
        <v>880</v>
      </c>
      <c r="J486">
        <v>3.49E-2</v>
      </c>
      <c r="K486">
        <v>0.28539999999999999</v>
      </c>
      <c r="L486">
        <v>1.0679999999999999E-3</v>
      </c>
      <c r="M486">
        <v>-0.54169999999999996</v>
      </c>
      <c r="N486">
        <v>2.776E-2</v>
      </c>
      <c r="O486">
        <v>0.62539999999999996</v>
      </c>
      <c r="P486">
        <v>41001</v>
      </c>
      <c r="Q486">
        <v>120000</v>
      </c>
    </row>
    <row r="487" spans="9:17" x14ac:dyDescent="0.25">
      <c r="I487" t="s">
        <v>881</v>
      </c>
      <c r="J487">
        <v>1.1659999999999999</v>
      </c>
      <c r="K487">
        <v>1.4470000000000001</v>
      </c>
      <c r="L487">
        <v>4.6210000000000001E-2</v>
      </c>
      <c r="M487">
        <v>-1.6339999999999999</v>
      </c>
      <c r="N487">
        <v>1.1539999999999999</v>
      </c>
      <c r="O487">
        <v>4.0279999999999996</v>
      </c>
      <c r="P487">
        <v>41001</v>
      </c>
      <c r="Q487">
        <v>120000</v>
      </c>
    </row>
    <row r="488" spans="9:17" x14ac:dyDescent="0.25">
      <c r="I488" t="s">
        <v>882</v>
      </c>
      <c r="J488">
        <v>0.52959999999999996</v>
      </c>
      <c r="K488">
        <v>0.4521</v>
      </c>
      <c r="L488">
        <v>2.3370000000000001E-3</v>
      </c>
      <c r="M488">
        <v>-0.35139999999999999</v>
      </c>
      <c r="N488">
        <v>0.52680000000000005</v>
      </c>
      <c r="O488">
        <v>1.421</v>
      </c>
      <c r="P488">
        <v>41001</v>
      </c>
      <c r="Q488">
        <v>120000</v>
      </c>
    </row>
    <row r="489" spans="9:17" x14ac:dyDescent="0.25">
      <c r="I489" t="s">
        <v>883</v>
      </c>
      <c r="J489">
        <v>1.4450000000000001</v>
      </c>
      <c r="K489">
        <v>1.2969999999999999</v>
      </c>
      <c r="L489">
        <v>3.3649999999999999E-2</v>
      </c>
      <c r="M489">
        <v>-1.0529999999999999</v>
      </c>
      <c r="N489">
        <v>1.4419999999999999</v>
      </c>
      <c r="O489">
        <v>4.0369999999999999</v>
      </c>
      <c r="P489">
        <v>41001</v>
      </c>
      <c r="Q489">
        <v>120000</v>
      </c>
    </row>
    <row r="490" spans="9:17" x14ac:dyDescent="0.25">
      <c r="I490" t="s">
        <v>884</v>
      </c>
      <c r="J490">
        <v>1.036</v>
      </c>
      <c r="K490">
        <v>1.1679999999999999</v>
      </c>
      <c r="L490">
        <v>3.0020000000000002E-2</v>
      </c>
      <c r="M490">
        <v>-1.2589999999999999</v>
      </c>
      <c r="N490">
        <v>1.036</v>
      </c>
      <c r="O490">
        <v>3.3159999999999998</v>
      </c>
      <c r="P490">
        <v>41001</v>
      </c>
      <c r="Q490">
        <v>120000</v>
      </c>
    </row>
    <row r="491" spans="9:17" x14ac:dyDescent="0.25">
      <c r="I491" t="s">
        <v>885</v>
      </c>
      <c r="J491">
        <v>0.1845</v>
      </c>
      <c r="K491">
        <v>0.94840000000000002</v>
      </c>
      <c r="L491">
        <v>2.7349999999999999E-2</v>
      </c>
      <c r="M491">
        <v>-1.645</v>
      </c>
      <c r="N491">
        <v>0.18609999999999999</v>
      </c>
      <c r="O491">
        <v>2.0579999999999998</v>
      </c>
      <c r="P491">
        <v>41001</v>
      </c>
      <c r="Q491">
        <v>120000</v>
      </c>
    </row>
    <row r="492" spans="9:17" x14ac:dyDescent="0.25">
      <c r="I492" t="s">
        <v>886</v>
      </c>
      <c r="J492">
        <v>0.25640000000000002</v>
      </c>
      <c r="K492">
        <v>0.94950000000000001</v>
      </c>
      <c r="L492">
        <v>2.734E-2</v>
      </c>
      <c r="M492">
        <v>-1.577</v>
      </c>
      <c r="N492">
        <v>0.25679999999999997</v>
      </c>
      <c r="O492">
        <v>2.1280000000000001</v>
      </c>
      <c r="P492">
        <v>41001</v>
      </c>
      <c r="Q492">
        <v>120000</v>
      </c>
    </row>
    <row r="493" spans="9:17" x14ac:dyDescent="0.25">
      <c r="I493" t="s">
        <v>887</v>
      </c>
      <c r="J493">
        <v>0.1668</v>
      </c>
      <c r="K493">
        <v>0.94950000000000001</v>
      </c>
      <c r="L493">
        <v>2.7279999999999999E-2</v>
      </c>
      <c r="M493">
        <v>-1.681</v>
      </c>
      <c r="N493">
        <v>0.1701</v>
      </c>
      <c r="O493">
        <v>2.036</v>
      </c>
      <c r="P493">
        <v>41001</v>
      </c>
      <c r="Q493">
        <v>120000</v>
      </c>
    </row>
    <row r="494" spans="9:17" x14ac:dyDescent="0.25">
      <c r="I494" t="s">
        <v>888</v>
      </c>
      <c r="J494">
        <v>0.1749</v>
      </c>
      <c r="K494">
        <v>0.93710000000000004</v>
      </c>
      <c r="L494">
        <v>2.6919999999999999E-2</v>
      </c>
      <c r="M494">
        <v>-1.639</v>
      </c>
      <c r="N494">
        <v>0.17499999999999999</v>
      </c>
      <c r="O494">
        <v>2.0249999999999999</v>
      </c>
      <c r="P494">
        <v>41001</v>
      </c>
      <c r="Q494">
        <v>120000</v>
      </c>
    </row>
    <row r="495" spans="9:17" x14ac:dyDescent="0.25">
      <c r="I495" t="s">
        <v>889</v>
      </c>
      <c r="J495">
        <v>1.8080000000000001</v>
      </c>
      <c r="K495">
        <v>1.704</v>
      </c>
      <c r="L495">
        <v>5.4219999999999997E-2</v>
      </c>
      <c r="M495">
        <v>-1.4930000000000001</v>
      </c>
      <c r="N495">
        <v>1.8</v>
      </c>
      <c r="O495">
        <v>5.1479999999999997</v>
      </c>
      <c r="P495">
        <v>41001</v>
      </c>
      <c r="Q495">
        <v>120000</v>
      </c>
    </row>
    <row r="496" spans="9:17" x14ac:dyDescent="0.25">
      <c r="I496" t="s">
        <v>890</v>
      </c>
      <c r="J496">
        <v>1.135</v>
      </c>
      <c r="K496">
        <v>1.1379999999999999</v>
      </c>
      <c r="L496">
        <v>3.508E-2</v>
      </c>
      <c r="M496">
        <v>-1.0669999999999999</v>
      </c>
      <c r="N496">
        <v>1.131</v>
      </c>
      <c r="O496">
        <v>3.3929999999999998</v>
      </c>
      <c r="P496">
        <v>41001</v>
      </c>
      <c r="Q496">
        <v>120000</v>
      </c>
    </row>
    <row r="497" spans="9:17" x14ac:dyDescent="0.25">
      <c r="I497" t="s">
        <v>891</v>
      </c>
      <c r="J497">
        <v>1.143</v>
      </c>
      <c r="K497">
        <v>1.0469999999999999</v>
      </c>
      <c r="L497">
        <v>3.1969999999999998E-2</v>
      </c>
      <c r="M497">
        <v>-0.88390000000000002</v>
      </c>
      <c r="N497">
        <v>1.1419999999999999</v>
      </c>
      <c r="O497">
        <v>3.2050000000000001</v>
      </c>
      <c r="P497">
        <v>41001</v>
      </c>
      <c r="Q497">
        <v>120000</v>
      </c>
    </row>
    <row r="498" spans="9:17" x14ac:dyDescent="0.25">
      <c r="I498" t="s">
        <v>892</v>
      </c>
      <c r="J498">
        <v>8.9480000000000004</v>
      </c>
      <c r="K498">
        <v>1.9870000000000001</v>
      </c>
      <c r="L498">
        <v>6.4860000000000001E-2</v>
      </c>
      <c r="M498">
        <v>5.22</v>
      </c>
      <c r="N498">
        <v>8.8879999999999999</v>
      </c>
      <c r="O498">
        <v>12.93</v>
      </c>
      <c r="P498">
        <v>41001</v>
      </c>
      <c r="Q498">
        <v>120000</v>
      </c>
    </row>
    <row r="499" spans="9:17" x14ac:dyDescent="0.25">
      <c r="I499" t="s">
        <v>893</v>
      </c>
      <c r="J499">
        <v>1.83</v>
      </c>
      <c r="K499">
        <v>0.94799999999999995</v>
      </c>
      <c r="L499">
        <v>2.6110000000000001E-2</v>
      </c>
      <c r="M499">
        <v>-3.2070000000000001E-2</v>
      </c>
      <c r="N499">
        <v>1.827</v>
      </c>
      <c r="O499">
        <v>3.7040000000000002</v>
      </c>
      <c r="P499">
        <v>41001</v>
      </c>
      <c r="Q499">
        <v>120000</v>
      </c>
    </row>
    <row r="500" spans="9:17" x14ac:dyDescent="0.25">
      <c r="I500" t="s">
        <v>894</v>
      </c>
      <c r="J500">
        <v>1.76</v>
      </c>
      <c r="K500">
        <v>0.9899</v>
      </c>
      <c r="L500">
        <v>2.6769999999999999E-2</v>
      </c>
      <c r="M500">
        <v>-0.1794</v>
      </c>
      <c r="N500">
        <v>1.756</v>
      </c>
      <c r="O500">
        <v>3.73</v>
      </c>
      <c r="P500">
        <v>41001</v>
      </c>
      <c r="Q500">
        <v>120000</v>
      </c>
    </row>
    <row r="501" spans="9:17" x14ac:dyDescent="0.25">
      <c r="I501" t="s">
        <v>895</v>
      </c>
      <c r="J501">
        <v>1.4410000000000001</v>
      </c>
      <c r="K501">
        <v>0.74170000000000003</v>
      </c>
      <c r="L501">
        <v>2.0820000000000002E-2</v>
      </c>
      <c r="M501">
        <v>1.2329999999999999E-3</v>
      </c>
      <c r="N501">
        <v>1.4410000000000001</v>
      </c>
      <c r="O501">
        <v>2.8879999999999999</v>
      </c>
      <c r="P501">
        <v>41001</v>
      </c>
      <c r="Q501">
        <v>120000</v>
      </c>
    </row>
    <row r="502" spans="9:17" x14ac:dyDescent="0.25">
      <c r="I502" t="s">
        <v>896</v>
      </c>
      <c r="J502">
        <v>1.4039999999999999</v>
      </c>
      <c r="K502">
        <v>0.79979999999999996</v>
      </c>
      <c r="L502">
        <v>2.2360000000000001E-2</v>
      </c>
      <c r="M502">
        <v>-0.14779999999999999</v>
      </c>
      <c r="N502">
        <v>1.407</v>
      </c>
      <c r="O502">
        <v>2.9649999999999999</v>
      </c>
      <c r="P502">
        <v>41001</v>
      </c>
      <c r="Q502">
        <v>120000</v>
      </c>
    </row>
    <row r="503" spans="9:17" x14ac:dyDescent="0.25">
      <c r="I503" t="s">
        <v>897</v>
      </c>
      <c r="J503">
        <v>1.597</v>
      </c>
      <c r="K503">
        <v>0.80320000000000003</v>
      </c>
      <c r="L503">
        <v>2.232E-2</v>
      </c>
      <c r="M503">
        <v>4.215E-2</v>
      </c>
      <c r="N503">
        <v>1.593</v>
      </c>
      <c r="O503">
        <v>3.1829999999999998</v>
      </c>
      <c r="P503">
        <v>41001</v>
      </c>
      <c r="Q503">
        <v>120000</v>
      </c>
    </row>
    <row r="504" spans="9:17" x14ac:dyDescent="0.25">
      <c r="I504" t="s">
        <v>898</v>
      </c>
      <c r="J504">
        <v>1.5109999999999999</v>
      </c>
      <c r="K504">
        <v>0.73029999999999995</v>
      </c>
      <c r="L504">
        <v>2.0310000000000002E-2</v>
      </c>
      <c r="M504">
        <v>9.8599999999999993E-2</v>
      </c>
      <c r="N504">
        <v>1.508</v>
      </c>
      <c r="O504">
        <v>2.9449999999999998</v>
      </c>
      <c r="P504">
        <v>41001</v>
      </c>
      <c r="Q504">
        <v>120000</v>
      </c>
    </row>
    <row r="505" spans="9:17" x14ac:dyDescent="0.25">
      <c r="I505" t="s">
        <v>899</v>
      </c>
      <c r="J505">
        <v>1.6240000000000001</v>
      </c>
      <c r="K505">
        <v>0.81230000000000002</v>
      </c>
      <c r="L505">
        <v>2.1530000000000001E-2</v>
      </c>
      <c r="M505">
        <v>6.7849999999999994E-2</v>
      </c>
      <c r="N505">
        <v>1.615</v>
      </c>
      <c r="O505">
        <v>3.2440000000000002</v>
      </c>
      <c r="P505">
        <v>41001</v>
      </c>
      <c r="Q505">
        <v>120000</v>
      </c>
    </row>
    <row r="506" spans="9:17" x14ac:dyDescent="0.25">
      <c r="I506" t="s">
        <v>900</v>
      </c>
      <c r="J506">
        <v>7.5449999999999999</v>
      </c>
      <c r="K506">
        <v>1.202</v>
      </c>
      <c r="L506">
        <v>3.8190000000000002E-2</v>
      </c>
      <c r="M506">
        <v>5.1970000000000001</v>
      </c>
      <c r="N506">
        <v>7.55</v>
      </c>
      <c r="O506">
        <v>9.9</v>
      </c>
      <c r="P506">
        <v>41001</v>
      </c>
      <c r="Q506">
        <v>120000</v>
      </c>
    </row>
    <row r="507" spans="9:17" x14ac:dyDescent="0.25">
      <c r="I507" t="s">
        <v>901</v>
      </c>
      <c r="J507">
        <v>7.5179999999999998</v>
      </c>
      <c r="K507">
        <v>1.2569999999999999</v>
      </c>
      <c r="L507">
        <v>3.8760000000000003E-2</v>
      </c>
      <c r="M507">
        <v>5.0720000000000001</v>
      </c>
      <c r="N507">
        <v>7.524</v>
      </c>
      <c r="O507">
        <v>9.9909999999999997</v>
      </c>
      <c r="P507">
        <v>41001</v>
      </c>
      <c r="Q507">
        <v>120000</v>
      </c>
    </row>
    <row r="508" spans="9:17" x14ac:dyDescent="0.25">
      <c r="I508" t="s">
        <v>902</v>
      </c>
      <c r="J508">
        <v>0.85170000000000001</v>
      </c>
      <c r="K508">
        <v>0.78100000000000003</v>
      </c>
      <c r="L508">
        <v>1.5789999999999998E-2</v>
      </c>
      <c r="M508">
        <v>-0.66649999999999998</v>
      </c>
      <c r="N508">
        <v>0.84589999999999999</v>
      </c>
      <c r="O508">
        <v>2.4</v>
      </c>
      <c r="P508">
        <v>41001</v>
      </c>
      <c r="Q508">
        <v>120000</v>
      </c>
    </row>
    <row r="509" spans="9:17" x14ac:dyDescent="0.25">
      <c r="I509" t="s">
        <v>903</v>
      </c>
      <c r="J509">
        <v>0.89339999999999997</v>
      </c>
      <c r="K509">
        <v>0.83679999999999999</v>
      </c>
      <c r="L509">
        <v>1.8159999999999999E-2</v>
      </c>
      <c r="M509">
        <v>-0.73040000000000005</v>
      </c>
      <c r="N509">
        <v>0.88200000000000001</v>
      </c>
      <c r="O509">
        <v>2.5579999999999998</v>
      </c>
      <c r="P509">
        <v>41001</v>
      </c>
      <c r="Q509">
        <v>120000</v>
      </c>
    </row>
    <row r="510" spans="9:17" x14ac:dyDescent="0.25">
      <c r="I510" t="s">
        <v>904</v>
      </c>
      <c r="J510">
        <v>0.91549999999999998</v>
      </c>
      <c r="K510">
        <v>0.83709999999999996</v>
      </c>
      <c r="L510">
        <v>1.882E-2</v>
      </c>
      <c r="M510">
        <v>-0.70230000000000004</v>
      </c>
      <c r="N510">
        <v>0.90610000000000002</v>
      </c>
      <c r="O510">
        <v>2.5779999999999998</v>
      </c>
      <c r="P510">
        <v>41001</v>
      </c>
      <c r="Q510">
        <v>120000</v>
      </c>
    </row>
    <row r="511" spans="9:17" x14ac:dyDescent="0.25">
      <c r="I511" t="s">
        <v>905</v>
      </c>
      <c r="J511">
        <v>2.3490000000000002</v>
      </c>
      <c r="K511">
        <v>1.704</v>
      </c>
      <c r="L511">
        <v>5.3659999999999999E-2</v>
      </c>
      <c r="M511">
        <v>-0.96750000000000003</v>
      </c>
      <c r="N511">
        <v>2.339</v>
      </c>
      <c r="O511">
        <v>5.7119999999999997</v>
      </c>
      <c r="P511">
        <v>41001</v>
      </c>
      <c r="Q511">
        <v>120000</v>
      </c>
    </row>
    <row r="512" spans="9:17" x14ac:dyDescent="0.25">
      <c r="I512" t="s">
        <v>906</v>
      </c>
      <c r="J512">
        <v>1.103</v>
      </c>
      <c r="K512">
        <v>1.0269999999999999</v>
      </c>
      <c r="L512">
        <v>1.209E-2</v>
      </c>
      <c r="M512">
        <v>-0.89949999999999997</v>
      </c>
      <c r="N512">
        <v>1.099</v>
      </c>
      <c r="O512">
        <v>3.1280000000000001</v>
      </c>
      <c r="P512">
        <v>41001</v>
      </c>
      <c r="Q512">
        <v>120000</v>
      </c>
    </row>
    <row r="513" spans="9:17" x14ac:dyDescent="0.25">
      <c r="I513" t="s">
        <v>907</v>
      </c>
      <c r="J513">
        <v>2.0169999999999999</v>
      </c>
      <c r="K513">
        <v>1.7010000000000001</v>
      </c>
      <c r="L513">
        <v>5.4649999999999997E-2</v>
      </c>
      <c r="M513">
        <v>-1.288</v>
      </c>
      <c r="N513">
        <v>2.0009999999999999</v>
      </c>
      <c r="O513">
        <v>5.3689999999999998</v>
      </c>
      <c r="P513">
        <v>41001</v>
      </c>
      <c r="Q513">
        <v>120000</v>
      </c>
    </row>
    <row r="514" spans="9:17" x14ac:dyDescent="0.25">
      <c r="I514" t="s">
        <v>908</v>
      </c>
      <c r="J514">
        <v>-6.241E-2</v>
      </c>
      <c r="K514">
        <v>0.24840000000000001</v>
      </c>
      <c r="L514">
        <v>1.1969999999999999E-3</v>
      </c>
      <c r="M514">
        <v>-0.57709999999999995</v>
      </c>
      <c r="N514">
        <v>-5.228E-2</v>
      </c>
      <c r="O514">
        <v>0.42980000000000002</v>
      </c>
      <c r="P514">
        <v>41001</v>
      </c>
      <c r="Q514">
        <v>120000</v>
      </c>
    </row>
    <row r="515" spans="9:17" x14ac:dyDescent="0.25">
      <c r="I515" t="s">
        <v>909</v>
      </c>
      <c r="J515">
        <v>-0.2094</v>
      </c>
      <c r="K515">
        <v>0.28649999999999998</v>
      </c>
      <c r="L515">
        <v>1.7359999999999999E-3</v>
      </c>
      <c r="M515">
        <v>-0.83450000000000002</v>
      </c>
      <c r="N515">
        <v>-0.18149999999999999</v>
      </c>
      <c r="O515">
        <v>0.30299999999999999</v>
      </c>
      <c r="P515">
        <v>41001</v>
      </c>
      <c r="Q515">
        <v>120000</v>
      </c>
    </row>
    <row r="516" spans="9:17" x14ac:dyDescent="0.25">
      <c r="I516" t="s">
        <v>910</v>
      </c>
      <c r="J516">
        <v>0.92149999999999999</v>
      </c>
      <c r="K516">
        <v>1.4379999999999999</v>
      </c>
      <c r="L516">
        <v>4.6019999999999998E-2</v>
      </c>
      <c r="M516">
        <v>-1.879</v>
      </c>
      <c r="N516">
        <v>0.91359999999999997</v>
      </c>
      <c r="O516">
        <v>3.7490000000000001</v>
      </c>
      <c r="P516">
        <v>41001</v>
      </c>
      <c r="Q516">
        <v>120000</v>
      </c>
    </row>
    <row r="517" spans="9:17" x14ac:dyDescent="0.25">
      <c r="I517" t="s">
        <v>911</v>
      </c>
      <c r="J517">
        <v>0.2853</v>
      </c>
      <c r="K517">
        <v>0.4496</v>
      </c>
      <c r="L517">
        <v>2.3909999999999999E-3</v>
      </c>
      <c r="M517">
        <v>-0.60309999999999997</v>
      </c>
      <c r="N517">
        <v>0.28720000000000001</v>
      </c>
      <c r="O517">
        <v>1.161</v>
      </c>
      <c r="P517">
        <v>41001</v>
      </c>
      <c r="Q517">
        <v>120000</v>
      </c>
    </row>
    <row r="518" spans="9:17" x14ac:dyDescent="0.25">
      <c r="I518" t="s">
        <v>912</v>
      </c>
      <c r="J518">
        <v>1.2010000000000001</v>
      </c>
      <c r="K518">
        <v>1.288</v>
      </c>
      <c r="L518">
        <v>3.3329999999999999E-2</v>
      </c>
      <c r="M518">
        <v>-1.2909999999999999</v>
      </c>
      <c r="N518">
        <v>1.1970000000000001</v>
      </c>
      <c r="O518">
        <v>3.7759999999999998</v>
      </c>
      <c r="P518">
        <v>41001</v>
      </c>
      <c r="Q518">
        <v>120000</v>
      </c>
    </row>
    <row r="519" spans="9:17" x14ac:dyDescent="0.25">
      <c r="I519" t="s">
        <v>913</v>
      </c>
      <c r="J519">
        <v>0.79120000000000001</v>
      </c>
      <c r="K519">
        <v>1.155</v>
      </c>
      <c r="L519">
        <v>2.9669999999999998E-2</v>
      </c>
      <c r="M519">
        <v>-1.474</v>
      </c>
      <c r="N519">
        <v>0.79559999999999997</v>
      </c>
      <c r="O519">
        <v>3.0449999999999999</v>
      </c>
      <c r="P519">
        <v>41001</v>
      </c>
      <c r="Q519">
        <v>120000</v>
      </c>
    </row>
    <row r="520" spans="9:17" x14ac:dyDescent="0.25">
      <c r="I520" t="s">
        <v>914</v>
      </c>
      <c r="J520">
        <v>-5.985E-2</v>
      </c>
      <c r="K520">
        <v>0.93310000000000004</v>
      </c>
      <c r="L520">
        <v>2.699E-2</v>
      </c>
      <c r="M520">
        <v>-1.8580000000000001</v>
      </c>
      <c r="N520">
        <v>-6.1400000000000003E-2</v>
      </c>
      <c r="O520">
        <v>1.7909999999999999</v>
      </c>
      <c r="P520">
        <v>41001</v>
      </c>
      <c r="Q520">
        <v>120000</v>
      </c>
    </row>
    <row r="521" spans="9:17" x14ac:dyDescent="0.25">
      <c r="I521" t="s">
        <v>915</v>
      </c>
      <c r="J521">
        <v>1.2019999999999999E-2</v>
      </c>
      <c r="K521">
        <v>0.93459999999999999</v>
      </c>
      <c r="L521">
        <v>2.699E-2</v>
      </c>
      <c r="M521">
        <v>-1.794</v>
      </c>
      <c r="N521">
        <v>7.626E-3</v>
      </c>
      <c r="O521">
        <v>1.869</v>
      </c>
      <c r="P521">
        <v>41001</v>
      </c>
      <c r="Q521">
        <v>120000</v>
      </c>
    </row>
    <row r="522" spans="9:17" x14ac:dyDescent="0.25">
      <c r="I522" t="s">
        <v>916</v>
      </c>
      <c r="J522">
        <v>-7.7549999999999994E-2</v>
      </c>
      <c r="K522">
        <v>0.93420000000000003</v>
      </c>
      <c r="L522">
        <v>2.6919999999999999E-2</v>
      </c>
      <c r="M522">
        <v>-1.891</v>
      </c>
      <c r="N522">
        <v>-7.3810000000000001E-2</v>
      </c>
      <c r="O522">
        <v>1.7749999999999999</v>
      </c>
      <c r="P522">
        <v>41001</v>
      </c>
      <c r="Q522">
        <v>120000</v>
      </c>
    </row>
    <row r="523" spans="9:17" x14ac:dyDescent="0.25">
      <c r="I523" t="s">
        <v>917</v>
      </c>
      <c r="J523">
        <v>-6.9409999999999999E-2</v>
      </c>
      <c r="K523">
        <v>0.9214</v>
      </c>
      <c r="L523">
        <v>2.656E-2</v>
      </c>
      <c r="M523">
        <v>-1.86</v>
      </c>
      <c r="N523">
        <v>-6.7059999999999995E-2</v>
      </c>
      <c r="O523">
        <v>1.756</v>
      </c>
      <c r="P523">
        <v>41001</v>
      </c>
      <c r="Q523">
        <v>120000</v>
      </c>
    </row>
    <row r="524" spans="9:17" x14ac:dyDescent="0.25">
      <c r="I524" t="s">
        <v>918</v>
      </c>
      <c r="J524">
        <v>1.5640000000000001</v>
      </c>
      <c r="K524">
        <v>1.6970000000000001</v>
      </c>
      <c r="L524">
        <v>5.4050000000000001E-2</v>
      </c>
      <c r="M524">
        <v>-1.7270000000000001</v>
      </c>
      <c r="N524">
        <v>1.5609999999999999</v>
      </c>
      <c r="O524">
        <v>4.875</v>
      </c>
      <c r="P524">
        <v>41001</v>
      </c>
      <c r="Q524">
        <v>120000</v>
      </c>
    </row>
    <row r="525" spans="9:17" x14ac:dyDescent="0.25">
      <c r="I525" t="s">
        <v>919</v>
      </c>
      <c r="J525">
        <v>0.89049999999999996</v>
      </c>
      <c r="K525">
        <v>1.127</v>
      </c>
      <c r="L525">
        <v>3.4799999999999998E-2</v>
      </c>
      <c r="M525">
        <v>-1.3149999999999999</v>
      </c>
      <c r="N525">
        <v>0.88859999999999995</v>
      </c>
      <c r="O525">
        <v>3.1070000000000002</v>
      </c>
      <c r="P525">
        <v>41001</v>
      </c>
      <c r="Q525">
        <v>120000</v>
      </c>
    </row>
    <row r="526" spans="9:17" x14ac:dyDescent="0.25">
      <c r="I526" t="s">
        <v>920</v>
      </c>
      <c r="J526">
        <v>0.89910000000000001</v>
      </c>
      <c r="K526">
        <v>1.034</v>
      </c>
      <c r="L526">
        <v>3.1669999999999997E-2</v>
      </c>
      <c r="M526">
        <v>-1.1060000000000001</v>
      </c>
      <c r="N526">
        <v>0.89539999999999997</v>
      </c>
      <c r="O526">
        <v>2.944</v>
      </c>
      <c r="P526">
        <v>41001</v>
      </c>
      <c r="Q526">
        <v>120000</v>
      </c>
    </row>
    <row r="527" spans="9:17" x14ac:dyDescent="0.25">
      <c r="I527" t="s">
        <v>921</v>
      </c>
      <c r="J527">
        <v>8.7040000000000006</v>
      </c>
      <c r="K527">
        <v>1.98</v>
      </c>
      <c r="L527">
        <v>6.4689999999999998E-2</v>
      </c>
      <c r="M527">
        <v>4.9790000000000001</v>
      </c>
      <c r="N527">
        <v>8.6489999999999991</v>
      </c>
      <c r="O527">
        <v>12.67</v>
      </c>
      <c r="P527">
        <v>41001</v>
      </c>
      <c r="Q527">
        <v>120000</v>
      </c>
    </row>
    <row r="528" spans="9:17" x14ac:dyDescent="0.25">
      <c r="I528" t="s">
        <v>922</v>
      </c>
      <c r="J528">
        <v>1.585</v>
      </c>
      <c r="K528">
        <v>0.93069999999999997</v>
      </c>
      <c r="L528">
        <v>2.5739999999999999E-2</v>
      </c>
      <c r="M528">
        <v>-0.23710000000000001</v>
      </c>
      <c r="N528">
        <v>1.581</v>
      </c>
      <c r="O528">
        <v>3.4239999999999999</v>
      </c>
      <c r="P528">
        <v>41001</v>
      </c>
      <c r="Q528">
        <v>120000</v>
      </c>
    </row>
    <row r="529" spans="9:17" x14ac:dyDescent="0.25">
      <c r="I529" t="s">
        <v>923</v>
      </c>
      <c r="J529">
        <v>1.516</v>
      </c>
      <c r="K529">
        <v>0.97870000000000001</v>
      </c>
      <c r="L529">
        <v>2.6450000000000001E-2</v>
      </c>
      <c r="M529">
        <v>-0.40579999999999999</v>
      </c>
      <c r="N529">
        <v>1.5109999999999999</v>
      </c>
      <c r="O529">
        <v>3.45</v>
      </c>
      <c r="P529">
        <v>41001</v>
      </c>
      <c r="Q529">
        <v>120000</v>
      </c>
    </row>
    <row r="530" spans="9:17" x14ac:dyDescent="0.25">
      <c r="I530" t="s">
        <v>924</v>
      </c>
      <c r="J530">
        <v>1.1970000000000001</v>
      </c>
      <c r="K530">
        <v>0.72260000000000002</v>
      </c>
      <c r="L530">
        <v>2.043E-2</v>
      </c>
      <c r="M530">
        <v>-0.20449999999999999</v>
      </c>
      <c r="N530">
        <v>1.1950000000000001</v>
      </c>
      <c r="O530">
        <v>2.6110000000000002</v>
      </c>
      <c r="P530">
        <v>41001</v>
      </c>
      <c r="Q530">
        <v>120000</v>
      </c>
    </row>
    <row r="531" spans="9:17" x14ac:dyDescent="0.25">
      <c r="I531" t="s">
        <v>925</v>
      </c>
      <c r="J531">
        <v>1.1599999999999999</v>
      </c>
      <c r="K531">
        <v>0.78310000000000002</v>
      </c>
      <c r="L531">
        <v>2.198E-2</v>
      </c>
      <c r="M531">
        <v>-0.3629</v>
      </c>
      <c r="N531">
        <v>1.1599999999999999</v>
      </c>
      <c r="O531">
        <v>2.6920000000000002</v>
      </c>
      <c r="P531">
        <v>41001</v>
      </c>
      <c r="Q531">
        <v>120000</v>
      </c>
    </row>
    <row r="532" spans="9:17" x14ac:dyDescent="0.25">
      <c r="I532" t="s">
        <v>926</v>
      </c>
      <c r="J532">
        <v>1.353</v>
      </c>
      <c r="K532">
        <v>0.78590000000000004</v>
      </c>
      <c r="L532">
        <v>2.1940000000000001E-2</v>
      </c>
      <c r="M532">
        <v>-0.17269999999999999</v>
      </c>
      <c r="N532">
        <v>1.349</v>
      </c>
      <c r="O532">
        <v>2.9079999999999999</v>
      </c>
      <c r="P532">
        <v>41001</v>
      </c>
      <c r="Q532">
        <v>120000</v>
      </c>
    </row>
    <row r="533" spans="9:17" x14ac:dyDescent="0.25">
      <c r="I533" t="s">
        <v>927</v>
      </c>
      <c r="J533">
        <v>1.266</v>
      </c>
      <c r="K533">
        <v>0.71150000000000002</v>
      </c>
      <c r="L533">
        <v>1.992E-2</v>
      </c>
      <c r="M533">
        <v>-0.11550000000000001</v>
      </c>
      <c r="N533">
        <v>1.264</v>
      </c>
      <c r="O533">
        <v>2.6640000000000001</v>
      </c>
      <c r="P533">
        <v>41001</v>
      </c>
      <c r="Q533">
        <v>120000</v>
      </c>
    </row>
    <row r="534" spans="9:17" x14ac:dyDescent="0.25">
      <c r="I534" t="s">
        <v>928</v>
      </c>
      <c r="J534">
        <v>1.38</v>
      </c>
      <c r="K534">
        <v>0.79530000000000001</v>
      </c>
      <c r="L534">
        <v>2.1139999999999999E-2</v>
      </c>
      <c r="M534">
        <v>-0.14460000000000001</v>
      </c>
      <c r="N534">
        <v>1.371</v>
      </c>
      <c r="O534">
        <v>2.9630000000000001</v>
      </c>
      <c r="P534">
        <v>41001</v>
      </c>
      <c r="Q534">
        <v>120000</v>
      </c>
    </row>
    <row r="535" spans="9:17" x14ac:dyDescent="0.25">
      <c r="I535" t="s">
        <v>929</v>
      </c>
      <c r="J535">
        <v>7.3</v>
      </c>
      <c r="K535">
        <v>1.19</v>
      </c>
      <c r="L535">
        <v>3.789E-2</v>
      </c>
      <c r="M535">
        <v>4.9930000000000003</v>
      </c>
      <c r="N535">
        <v>7.3</v>
      </c>
      <c r="O535">
        <v>9.6440000000000001</v>
      </c>
      <c r="P535">
        <v>41001</v>
      </c>
      <c r="Q535">
        <v>120000</v>
      </c>
    </row>
    <row r="536" spans="9:17" x14ac:dyDescent="0.25">
      <c r="I536" t="s">
        <v>930</v>
      </c>
      <c r="J536">
        <v>7.274</v>
      </c>
      <c r="K536">
        <v>1.246</v>
      </c>
      <c r="L536">
        <v>3.848E-2</v>
      </c>
      <c r="M536">
        <v>4.8410000000000002</v>
      </c>
      <c r="N536">
        <v>7.2789999999999999</v>
      </c>
      <c r="O536">
        <v>9.73</v>
      </c>
      <c r="P536">
        <v>41001</v>
      </c>
      <c r="Q536">
        <v>120000</v>
      </c>
    </row>
    <row r="537" spans="9:17" x14ac:dyDescent="0.25">
      <c r="I537" t="s">
        <v>931</v>
      </c>
      <c r="J537">
        <v>0.60740000000000005</v>
      </c>
      <c r="K537">
        <v>0.752</v>
      </c>
      <c r="L537">
        <v>1.5339999999999999E-2</v>
      </c>
      <c r="M537">
        <v>-0.85699999999999998</v>
      </c>
      <c r="N537">
        <v>0.60150000000000003</v>
      </c>
      <c r="O537">
        <v>2.093</v>
      </c>
      <c r="P537">
        <v>41001</v>
      </c>
      <c r="Q537">
        <v>120000</v>
      </c>
    </row>
    <row r="538" spans="9:17" x14ac:dyDescent="0.25">
      <c r="I538" t="s">
        <v>932</v>
      </c>
      <c r="J538">
        <v>0.64900000000000002</v>
      </c>
      <c r="K538">
        <v>0.81259999999999999</v>
      </c>
      <c r="L538">
        <v>1.7729999999999999E-2</v>
      </c>
      <c r="M538">
        <v>-0.92759999999999998</v>
      </c>
      <c r="N538">
        <v>0.63829999999999998</v>
      </c>
      <c r="O538">
        <v>2.2719999999999998</v>
      </c>
      <c r="P538">
        <v>41001</v>
      </c>
      <c r="Q538">
        <v>120000</v>
      </c>
    </row>
    <row r="539" spans="9:17" x14ac:dyDescent="0.25">
      <c r="I539" t="s">
        <v>933</v>
      </c>
      <c r="J539">
        <v>0.67120000000000002</v>
      </c>
      <c r="K539">
        <v>0.81340000000000001</v>
      </c>
      <c r="L539">
        <v>1.839E-2</v>
      </c>
      <c r="M539">
        <v>-0.9083</v>
      </c>
      <c r="N539">
        <v>0.65990000000000004</v>
      </c>
      <c r="O539">
        <v>2.2850000000000001</v>
      </c>
      <c r="P539">
        <v>41001</v>
      </c>
      <c r="Q539">
        <v>120000</v>
      </c>
    </row>
    <row r="540" spans="9:17" x14ac:dyDescent="0.25">
      <c r="I540" t="s">
        <v>934</v>
      </c>
      <c r="J540">
        <v>2.105</v>
      </c>
      <c r="K540">
        <v>1.696</v>
      </c>
      <c r="L540">
        <v>5.348E-2</v>
      </c>
      <c r="M540">
        <v>-1.2090000000000001</v>
      </c>
      <c r="N540">
        <v>2.093</v>
      </c>
      <c r="O540">
        <v>5.4450000000000003</v>
      </c>
      <c r="P540">
        <v>41001</v>
      </c>
      <c r="Q540">
        <v>120000</v>
      </c>
    </row>
    <row r="541" spans="9:17" x14ac:dyDescent="0.25">
      <c r="I541" t="s">
        <v>935</v>
      </c>
      <c r="J541">
        <v>0.85840000000000005</v>
      </c>
      <c r="K541">
        <v>1.0189999999999999</v>
      </c>
      <c r="L541">
        <v>1.191E-2</v>
      </c>
      <c r="M541">
        <v>-1.129</v>
      </c>
      <c r="N541">
        <v>0.85429999999999995</v>
      </c>
      <c r="O541">
        <v>2.8660000000000001</v>
      </c>
      <c r="P541">
        <v>41001</v>
      </c>
      <c r="Q541">
        <v>120000</v>
      </c>
    </row>
    <row r="542" spans="9:17" x14ac:dyDescent="0.25">
      <c r="I542" t="s">
        <v>936</v>
      </c>
      <c r="J542">
        <v>1.7729999999999999</v>
      </c>
      <c r="K542">
        <v>1.694</v>
      </c>
      <c r="L542">
        <v>5.45E-2</v>
      </c>
      <c r="M542">
        <v>-1.534</v>
      </c>
      <c r="N542">
        <v>1.756</v>
      </c>
      <c r="O542">
        <v>5.09</v>
      </c>
      <c r="P542">
        <v>41001</v>
      </c>
      <c r="Q542">
        <v>120000</v>
      </c>
    </row>
    <row r="543" spans="9:17" x14ac:dyDescent="0.25">
      <c r="I543" t="s">
        <v>937</v>
      </c>
      <c r="J543">
        <v>-0.14699999999999999</v>
      </c>
      <c r="K543">
        <v>0.27989999999999998</v>
      </c>
      <c r="L543">
        <v>1.4660000000000001E-3</v>
      </c>
      <c r="M543">
        <v>-0.754</v>
      </c>
      <c r="N543">
        <v>-0.1215</v>
      </c>
      <c r="O543">
        <v>0.36849999999999999</v>
      </c>
      <c r="P543">
        <v>41001</v>
      </c>
      <c r="Q543">
        <v>120000</v>
      </c>
    </row>
    <row r="544" spans="9:17" x14ac:dyDescent="0.25">
      <c r="I544" t="s">
        <v>938</v>
      </c>
      <c r="J544">
        <v>0.9839</v>
      </c>
      <c r="K544">
        <v>1.4359999999999999</v>
      </c>
      <c r="L544">
        <v>4.6280000000000002E-2</v>
      </c>
      <c r="M544">
        <v>-1.802</v>
      </c>
      <c r="N544">
        <v>0.97330000000000005</v>
      </c>
      <c r="O544">
        <v>3.8069999999999999</v>
      </c>
      <c r="P544">
        <v>41001</v>
      </c>
      <c r="Q544">
        <v>120000</v>
      </c>
    </row>
    <row r="545" spans="9:17" x14ac:dyDescent="0.25">
      <c r="I545" t="s">
        <v>939</v>
      </c>
      <c r="J545">
        <v>0.34770000000000001</v>
      </c>
      <c r="K545">
        <v>0.42809999999999998</v>
      </c>
      <c r="L545">
        <v>2.0119999999999999E-3</v>
      </c>
      <c r="M545">
        <v>-0.4909</v>
      </c>
      <c r="N545">
        <v>0.34760000000000002</v>
      </c>
      <c r="O545">
        <v>1.1839999999999999</v>
      </c>
      <c r="P545">
        <v>41001</v>
      </c>
      <c r="Q545">
        <v>120000</v>
      </c>
    </row>
    <row r="546" spans="9:17" x14ac:dyDescent="0.25">
      <c r="I546" t="s">
        <v>940</v>
      </c>
      <c r="J546">
        <v>1.2629999999999999</v>
      </c>
      <c r="K546">
        <v>1.288</v>
      </c>
      <c r="L546">
        <v>3.3700000000000001E-2</v>
      </c>
      <c r="M546">
        <v>-1.2170000000000001</v>
      </c>
      <c r="N546">
        <v>1.2589999999999999</v>
      </c>
      <c r="O546">
        <v>3.839</v>
      </c>
      <c r="P546">
        <v>41001</v>
      </c>
      <c r="Q546">
        <v>120000</v>
      </c>
    </row>
    <row r="547" spans="9:17" x14ac:dyDescent="0.25">
      <c r="I547" t="s">
        <v>941</v>
      </c>
      <c r="J547">
        <v>0.85360000000000003</v>
      </c>
      <c r="K547">
        <v>1.1539999999999999</v>
      </c>
      <c r="L547">
        <v>3.007E-2</v>
      </c>
      <c r="M547">
        <v>-1.4159999999999999</v>
      </c>
      <c r="N547">
        <v>0.85589999999999999</v>
      </c>
      <c r="O547">
        <v>3.1040000000000001</v>
      </c>
      <c r="P547">
        <v>41001</v>
      </c>
      <c r="Q547">
        <v>120000</v>
      </c>
    </row>
    <row r="548" spans="9:17" x14ac:dyDescent="0.25">
      <c r="I548" t="s">
        <v>942</v>
      </c>
      <c r="J548">
        <v>2.5590000000000001E-3</v>
      </c>
      <c r="K548">
        <v>0.93189999999999995</v>
      </c>
      <c r="L548">
        <v>2.7439999999999999E-2</v>
      </c>
      <c r="M548">
        <v>-1.7869999999999999</v>
      </c>
      <c r="N548" s="29">
        <v>-3.0739999999999999E-4</v>
      </c>
      <c r="O548">
        <v>1.851</v>
      </c>
      <c r="P548">
        <v>41001</v>
      </c>
      <c r="Q548">
        <v>120000</v>
      </c>
    </row>
    <row r="549" spans="9:17" x14ac:dyDescent="0.25">
      <c r="I549" t="s">
        <v>943</v>
      </c>
      <c r="J549">
        <v>7.4429999999999996E-2</v>
      </c>
      <c r="K549">
        <v>0.93389999999999995</v>
      </c>
      <c r="L549">
        <v>2.7439999999999999E-2</v>
      </c>
      <c r="M549">
        <v>-1.7290000000000001</v>
      </c>
      <c r="N549">
        <v>7.2400000000000006E-2</v>
      </c>
      <c r="O549">
        <v>1.9339999999999999</v>
      </c>
      <c r="P549">
        <v>41001</v>
      </c>
      <c r="Q549">
        <v>120000</v>
      </c>
    </row>
    <row r="550" spans="9:17" x14ac:dyDescent="0.25">
      <c r="I550" t="s">
        <v>944</v>
      </c>
      <c r="J550">
        <v>-1.5140000000000001E-2</v>
      </c>
      <c r="K550">
        <v>0.9335</v>
      </c>
      <c r="L550">
        <v>2.7369999999999998E-2</v>
      </c>
      <c r="M550">
        <v>-1.8260000000000001</v>
      </c>
      <c r="N550">
        <v>-1.321E-2</v>
      </c>
      <c r="O550">
        <v>1.8340000000000001</v>
      </c>
      <c r="P550">
        <v>41001</v>
      </c>
      <c r="Q550">
        <v>120000</v>
      </c>
    </row>
    <row r="551" spans="9:17" x14ac:dyDescent="0.25">
      <c r="I551" t="s">
        <v>945</v>
      </c>
      <c r="J551">
        <v>-7.0049999999999999E-3</v>
      </c>
      <c r="K551">
        <v>0.92090000000000005</v>
      </c>
      <c r="L551">
        <v>2.7009999999999999E-2</v>
      </c>
      <c r="M551">
        <v>-1.7929999999999999</v>
      </c>
      <c r="N551">
        <v>-3.79E-3</v>
      </c>
      <c r="O551">
        <v>1.8169999999999999</v>
      </c>
      <c r="P551">
        <v>41001</v>
      </c>
      <c r="Q551">
        <v>120000</v>
      </c>
    </row>
    <row r="552" spans="9:17" x14ac:dyDescent="0.25">
      <c r="I552" t="s">
        <v>946</v>
      </c>
      <c r="J552">
        <v>1.6259999999999999</v>
      </c>
      <c r="K552">
        <v>1.6950000000000001</v>
      </c>
      <c r="L552">
        <v>5.4280000000000002E-2</v>
      </c>
      <c r="M552">
        <v>-1.6439999999999999</v>
      </c>
      <c r="N552">
        <v>1.6240000000000001</v>
      </c>
      <c r="O552">
        <v>4.9379999999999997</v>
      </c>
      <c r="P552">
        <v>41001</v>
      </c>
      <c r="Q552">
        <v>120000</v>
      </c>
    </row>
    <row r="553" spans="9:17" x14ac:dyDescent="0.25">
      <c r="I553" t="s">
        <v>947</v>
      </c>
      <c r="J553">
        <v>0.95289999999999997</v>
      </c>
      <c r="K553">
        <v>1.1259999999999999</v>
      </c>
      <c r="L553">
        <v>3.5139999999999998E-2</v>
      </c>
      <c r="M553">
        <v>-1.242</v>
      </c>
      <c r="N553">
        <v>0.9516</v>
      </c>
      <c r="O553">
        <v>3.1680000000000001</v>
      </c>
      <c r="P553">
        <v>41001</v>
      </c>
      <c r="Q553">
        <v>120000</v>
      </c>
    </row>
    <row r="554" spans="9:17" x14ac:dyDescent="0.25">
      <c r="I554" t="s">
        <v>948</v>
      </c>
      <c r="J554">
        <v>0.96150000000000002</v>
      </c>
      <c r="K554">
        <v>1.0329999999999999</v>
      </c>
      <c r="L554">
        <v>3.2030000000000003E-2</v>
      </c>
      <c r="M554">
        <v>-1.04</v>
      </c>
      <c r="N554">
        <v>0.95940000000000003</v>
      </c>
      <c r="O554">
        <v>2.992</v>
      </c>
      <c r="P554">
        <v>41001</v>
      </c>
      <c r="Q554">
        <v>120000</v>
      </c>
    </row>
    <row r="555" spans="9:17" x14ac:dyDescent="0.25">
      <c r="I555" t="s">
        <v>949</v>
      </c>
      <c r="J555">
        <v>8.766</v>
      </c>
      <c r="K555">
        <v>1.98</v>
      </c>
      <c r="L555">
        <v>6.497E-2</v>
      </c>
      <c r="M555">
        <v>5.0439999999999996</v>
      </c>
      <c r="N555">
        <v>8.7070000000000007</v>
      </c>
      <c r="O555">
        <v>12.73</v>
      </c>
      <c r="P555">
        <v>41001</v>
      </c>
      <c r="Q555">
        <v>120000</v>
      </c>
    </row>
    <row r="556" spans="9:17" x14ac:dyDescent="0.25">
      <c r="I556" t="s">
        <v>950</v>
      </c>
      <c r="J556">
        <v>1.6479999999999999</v>
      </c>
      <c r="K556">
        <v>0.93079999999999996</v>
      </c>
      <c r="L556">
        <v>2.6159999999999999E-2</v>
      </c>
      <c r="M556">
        <v>-0.17549999999999999</v>
      </c>
      <c r="N556">
        <v>1.643</v>
      </c>
      <c r="O556">
        <v>3.49</v>
      </c>
      <c r="P556">
        <v>41001</v>
      </c>
      <c r="Q556">
        <v>120000</v>
      </c>
    </row>
    <row r="557" spans="9:17" x14ac:dyDescent="0.25">
      <c r="I557" t="s">
        <v>951</v>
      </c>
      <c r="J557">
        <v>1.5780000000000001</v>
      </c>
      <c r="K557">
        <v>0.97799999999999998</v>
      </c>
      <c r="L557">
        <v>2.6849999999999999E-2</v>
      </c>
      <c r="M557">
        <v>-0.33350000000000002</v>
      </c>
      <c r="N557">
        <v>1.573</v>
      </c>
      <c r="O557">
        <v>3.5190000000000001</v>
      </c>
      <c r="P557">
        <v>41001</v>
      </c>
      <c r="Q557">
        <v>120000</v>
      </c>
    </row>
    <row r="558" spans="9:17" x14ac:dyDescent="0.25">
      <c r="I558" t="s">
        <v>952</v>
      </c>
      <c r="J558">
        <v>1.2589999999999999</v>
      </c>
      <c r="K558">
        <v>0.71889999999999998</v>
      </c>
      <c r="L558">
        <v>2.086E-2</v>
      </c>
      <c r="M558">
        <v>-0.129</v>
      </c>
      <c r="N558">
        <v>1.258</v>
      </c>
      <c r="O558">
        <v>2.6720000000000002</v>
      </c>
      <c r="P558">
        <v>41001</v>
      </c>
      <c r="Q558">
        <v>120000</v>
      </c>
    </row>
    <row r="559" spans="9:17" x14ac:dyDescent="0.25">
      <c r="I559" t="s">
        <v>953</v>
      </c>
      <c r="J559">
        <v>1.222</v>
      </c>
      <c r="K559">
        <v>0.78029999999999999</v>
      </c>
      <c r="L559">
        <v>2.2419999999999999E-2</v>
      </c>
      <c r="M559">
        <v>-0.29360000000000003</v>
      </c>
      <c r="N559">
        <v>1.2230000000000001</v>
      </c>
      <c r="O559">
        <v>2.7469999999999999</v>
      </c>
      <c r="P559">
        <v>41001</v>
      </c>
      <c r="Q559">
        <v>120000</v>
      </c>
    </row>
    <row r="560" spans="9:17" x14ac:dyDescent="0.25">
      <c r="I560" t="s">
        <v>954</v>
      </c>
      <c r="J560">
        <v>1.415</v>
      </c>
      <c r="K560">
        <v>0.78300000000000003</v>
      </c>
      <c r="L560">
        <v>2.239E-2</v>
      </c>
      <c r="M560">
        <v>-9.9140000000000006E-2</v>
      </c>
      <c r="N560">
        <v>1.411</v>
      </c>
      <c r="O560">
        <v>2.9630000000000001</v>
      </c>
      <c r="P560">
        <v>41001</v>
      </c>
      <c r="Q560">
        <v>120000</v>
      </c>
    </row>
    <row r="561" spans="9:17" x14ac:dyDescent="0.25">
      <c r="I561" t="s">
        <v>955</v>
      </c>
      <c r="J561">
        <v>1.329</v>
      </c>
      <c r="K561">
        <v>0.70840000000000003</v>
      </c>
      <c r="L561">
        <v>2.036E-2</v>
      </c>
      <c r="M561">
        <v>-4.0140000000000002E-2</v>
      </c>
      <c r="N561">
        <v>1.3280000000000001</v>
      </c>
      <c r="O561">
        <v>2.7269999999999999</v>
      </c>
      <c r="P561">
        <v>41001</v>
      </c>
      <c r="Q561">
        <v>120000</v>
      </c>
    </row>
    <row r="562" spans="9:17" x14ac:dyDescent="0.25">
      <c r="I562" t="s">
        <v>956</v>
      </c>
      <c r="J562">
        <v>1.4419999999999999</v>
      </c>
      <c r="K562">
        <v>0.7923</v>
      </c>
      <c r="L562">
        <v>2.1579999999999998E-2</v>
      </c>
      <c r="M562">
        <v>-7.2040000000000007E-2</v>
      </c>
      <c r="N562">
        <v>1.4330000000000001</v>
      </c>
      <c r="O562">
        <v>3.0209999999999999</v>
      </c>
      <c r="P562">
        <v>41001</v>
      </c>
      <c r="Q562">
        <v>120000</v>
      </c>
    </row>
    <row r="563" spans="9:17" x14ac:dyDescent="0.25">
      <c r="I563" t="s">
        <v>957</v>
      </c>
      <c r="J563">
        <v>7.3630000000000004</v>
      </c>
      <c r="K563">
        <v>1.19</v>
      </c>
      <c r="L563">
        <v>3.8280000000000002E-2</v>
      </c>
      <c r="M563">
        <v>5.0490000000000004</v>
      </c>
      <c r="N563">
        <v>7.3630000000000004</v>
      </c>
      <c r="O563">
        <v>9.7080000000000002</v>
      </c>
      <c r="P563">
        <v>41001</v>
      </c>
      <c r="Q563">
        <v>120000</v>
      </c>
    </row>
    <row r="564" spans="9:17" x14ac:dyDescent="0.25">
      <c r="I564" t="s">
        <v>958</v>
      </c>
      <c r="J564">
        <v>7.3360000000000003</v>
      </c>
      <c r="K564">
        <v>1.246</v>
      </c>
      <c r="L564">
        <v>3.8859999999999999E-2</v>
      </c>
      <c r="M564">
        <v>4.9000000000000004</v>
      </c>
      <c r="N564">
        <v>7.3419999999999996</v>
      </c>
      <c r="O564">
        <v>9.7810000000000006</v>
      </c>
      <c r="P564">
        <v>41001</v>
      </c>
      <c r="Q564">
        <v>120000</v>
      </c>
    </row>
    <row r="565" spans="9:17" x14ac:dyDescent="0.25">
      <c r="I565" t="s">
        <v>959</v>
      </c>
      <c r="J565">
        <v>0.66979999999999995</v>
      </c>
      <c r="K565">
        <v>0.76929999999999998</v>
      </c>
      <c r="L565">
        <v>1.5879999999999998E-2</v>
      </c>
      <c r="M565">
        <v>-0.83250000000000002</v>
      </c>
      <c r="N565">
        <v>0.66469999999999996</v>
      </c>
      <c r="O565">
        <v>2.1989999999999998</v>
      </c>
      <c r="P565">
        <v>41001</v>
      </c>
      <c r="Q565">
        <v>120000</v>
      </c>
    </row>
    <row r="566" spans="9:17" x14ac:dyDescent="0.25">
      <c r="I566" t="s">
        <v>960</v>
      </c>
      <c r="J566">
        <v>0.71150000000000002</v>
      </c>
      <c r="K566">
        <v>0.82410000000000005</v>
      </c>
      <c r="L566">
        <v>1.8249999999999999E-2</v>
      </c>
      <c r="M566">
        <v>-0.88900000000000001</v>
      </c>
      <c r="N566">
        <v>0.70369999999999999</v>
      </c>
      <c r="O566">
        <v>2.3530000000000002</v>
      </c>
      <c r="P566">
        <v>41001</v>
      </c>
      <c r="Q566">
        <v>120000</v>
      </c>
    </row>
    <row r="567" spans="9:17" x14ac:dyDescent="0.25">
      <c r="I567" t="s">
        <v>961</v>
      </c>
      <c r="J567">
        <v>0.73360000000000003</v>
      </c>
      <c r="K567">
        <v>0.8246</v>
      </c>
      <c r="L567">
        <v>1.8919999999999999E-2</v>
      </c>
      <c r="M567">
        <v>-0.86380000000000001</v>
      </c>
      <c r="N567">
        <v>0.72430000000000005</v>
      </c>
      <c r="O567">
        <v>2.3730000000000002</v>
      </c>
      <c r="P567">
        <v>41001</v>
      </c>
      <c r="Q567">
        <v>120000</v>
      </c>
    </row>
    <row r="568" spans="9:17" x14ac:dyDescent="0.25">
      <c r="I568" t="s">
        <v>962</v>
      </c>
      <c r="J568">
        <v>2.1669999999999998</v>
      </c>
      <c r="K568">
        <v>1.6950000000000001</v>
      </c>
      <c r="L568">
        <v>5.3710000000000001E-2</v>
      </c>
      <c r="M568">
        <v>-1.1419999999999999</v>
      </c>
      <c r="N568">
        <v>2.157</v>
      </c>
      <c r="O568">
        <v>5.5069999999999997</v>
      </c>
      <c r="P568">
        <v>41001</v>
      </c>
      <c r="Q568">
        <v>120000</v>
      </c>
    </row>
    <row r="569" spans="9:17" x14ac:dyDescent="0.25">
      <c r="I569" t="s">
        <v>963</v>
      </c>
      <c r="J569">
        <v>0.92079999999999995</v>
      </c>
      <c r="K569">
        <v>1.008</v>
      </c>
      <c r="L569">
        <v>1.1939999999999999E-2</v>
      </c>
      <c r="M569">
        <v>-1.046</v>
      </c>
      <c r="N569">
        <v>0.91849999999999998</v>
      </c>
      <c r="O569">
        <v>2.907</v>
      </c>
      <c r="P569">
        <v>41001</v>
      </c>
      <c r="Q569">
        <v>120000</v>
      </c>
    </row>
    <row r="570" spans="9:17" x14ac:dyDescent="0.25">
      <c r="I570" t="s">
        <v>964</v>
      </c>
      <c r="J570">
        <v>1.835</v>
      </c>
      <c r="K570">
        <v>1.6930000000000001</v>
      </c>
      <c r="L570">
        <v>5.4730000000000001E-2</v>
      </c>
      <c r="M570">
        <v>-1.4710000000000001</v>
      </c>
      <c r="N570">
        <v>1.8160000000000001</v>
      </c>
      <c r="O570">
        <v>5.1580000000000004</v>
      </c>
      <c r="P570">
        <v>41001</v>
      </c>
      <c r="Q570">
        <v>120000</v>
      </c>
    </row>
    <row r="571" spans="9:17" x14ac:dyDescent="0.25">
      <c r="I571" t="s">
        <v>965</v>
      </c>
      <c r="J571">
        <v>1.131</v>
      </c>
      <c r="K571">
        <v>1.448</v>
      </c>
      <c r="L571">
        <v>4.6260000000000003E-2</v>
      </c>
      <c r="M571">
        <v>-1.6830000000000001</v>
      </c>
      <c r="N571">
        <v>1.119</v>
      </c>
      <c r="O571">
        <v>3.9809999999999999</v>
      </c>
      <c r="P571">
        <v>41001</v>
      </c>
      <c r="Q571">
        <v>120000</v>
      </c>
    </row>
    <row r="572" spans="9:17" x14ac:dyDescent="0.25">
      <c r="I572" t="s">
        <v>966</v>
      </c>
      <c r="J572">
        <v>0.49469999999999997</v>
      </c>
      <c r="K572">
        <v>0.45700000000000002</v>
      </c>
      <c r="L572">
        <v>2.1979999999999999E-3</v>
      </c>
      <c r="M572">
        <v>-0.4</v>
      </c>
      <c r="N572">
        <v>0.49359999999999998</v>
      </c>
      <c r="O572">
        <v>1.3979999999999999</v>
      </c>
      <c r="P572">
        <v>41001</v>
      </c>
      <c r="Q572">
        <v>120000</v>
      </c>
    </row>
    <row r="573" spans="9:17" x14ac:dyDescent="0.25">
      <c r="I573" t="s">
        <v>967</v>
      </c>
      <c r="J573">
        <v>1.41</v>
      </c>
      <c r="K573">
        <v>1.2969999999999999</v>
      </c>
      <c r="L573">
        <v>3.3680000000000002E-2</v>
      </c>
      <c r="M573">
        <v>-1.0900000000000001</v>
      </c>
      <c r="N573">
        <v>1.409</v>
      </c>
      <c r="O573">
        <v>4</v>
      </c>
      <c r="P573">
        <v>41001</v>
      </c>
      <c r="Q573">
        <v>120000</v>
      </c>
    </row>
    <row r="574" spans="9:17" x14ac:dyDescent="0.25">
      <c r="I574" t="s">
        <v>968</v>
      </c>
      <c r="J574">
        <v>1.0009999999999999</v>
      </c>
      <c r="K574">
        <v>1.1679999999999999</v>
      </c>
      <c r="L574">
        <v>3.005E-2</v>
      </c>
      <c r="M574">
        <v>-1.298</v>
      </c>
      <c r="N574">
        <v>1.0049999999999999</v>
      </c>
      <c r="O574">
        <v>3.2850000000000001</v>
      </c>
      <c r="P574">
        <v>41001</v>
      </c>
      <c r="Q574">
        <v>120000</v>
      </c>
    </row>
    <row r="575" spans="9:17" x14ac:dyDescent="0.25">
      <c r="I575" t="s">
        <v>969</v>
      </c>
      <c r="J575">
        <v>0.14960000000000001</v>
      </c>
      <c r="K575">
        <v>0.94740000000000002</v>
      </c>
      <c r="L575">
        <v>2.742E-2</v>
      </c>
      <c r="M575">
        <v>-1.675</v>
      </c>
      <c r="N575">
        <v>0.1507</v>
      </c>
      <c r="O575">
        <v>2.0299999999999998</v>
      </c>
      <c r="P575">
        <v>41001</v>
      </c>
      <c r="Q575">
        <v>120000</v>
      </c>
    </row>
    <row r="576" spans="9:17" x14ac:dyDescent="0.25">
      <c r="I576" t="s">
        <v>970</v>
      </c>
      <c r="J576">
        <v>0.2215</v>
      </c>
      <c r="K576">
        <v>0.94869999999999999</v>
      </c>
      <c r="L576">
        <v>2.742E-2</v>
      </c>
      <c r="M576">
        <v>-1.6060000000000001</v>
      </c>
      <c r="N576">
        <v>0.22559999999999999</v>
      </c>
      <c r="O576">
        <v>2.1030000000000002</v>
      </c>
      <c r="P576">
        <v>41001</v>
      </c>
      <c r="Q576">
        <v>120000</v>
      </c>
    </row>
    <row r="577" spans="9:17" x14ac:dyDescent="0.25">
      <c r="I577" t="s">
        <v>971</v>
      </c>
      <c r="J577">
        <v>0.13189999999999999</v>
      </c>
      <c r="K577">
        <v>0.94830000000000003</v>
      </c>
      <c r="L577">
        <v>2.7349999999999999E-2</v>
      </c>
      <c r="M577">
        <v>-1.712</v>
      </c>
      <c r="N577">
        <v>0.13420000000000001</v>
      </c>
      <c r="O577">
        <v>2.0070000000000001</v>
      </c>
      <c r="P577">
        <v>41001</v>
      </c>
      <c r="Q577">
        <v>120000</v>
      </c>
    </row>
    <row r="578" spans="9:17" x14ac:dyDescent="0.25">
      <c r="I578" t="s">
        <v>972</v>
      </c>
      <c r="J578">
        <v>0.14000000000000001</v>
      </c>
      <c r="K578">
        <v>0.93600000000000005</v>
      </c>
      <c r="L578">
        <v>2.7E-2</v>
      </c>
      <c r="M578">
        <v>-1.6739999999999999</v>
      </c>
      <c r="N578">
        <v>0.14050000000000001</v>
      </c>
      <c r="O578">
        <v>1.9850000000000001</v>
      </c>
      <c r="P578">
        <v>41001</v>
      </c>
      <c r="Q578">
        <v>120000</v>
      </c>
    </row>
    <row r="579" spans="9:17" x14ac:dyDescent="0.25">
      <c r="I579" t="s">
        <v>973</v>
      </c>
      <c r="J579">
        <v>1.7729999999999999</v>
      </c>
      <c r="K579">
        <v>1.704</v>
      </c>
      <c r="L579">
        <v>5.4260000000000003E-2</v>
      </c>
      <c r="M579">
        <v>-1.53</v>
      </c>
      <c r="N579">
        <v>1.768</v>
      </c>
      <c r="O579">
        <v>5.1239999999999997</v>
      </c>
      <c r="P579">
        <v>41001</v>
      </c>
      <c r="Q579">
        <v>120000</v>
      </c>
    </row>
    <row r="580" spans="9:17" x14ac:dyDescent="0.25">
      <c r="I580" t="s">
        <v>974</v>
      </c>
      <c r="J580">
        <v>1.1000000000000001</v>
      </c>
      <c r="K580">
        <v>1.1399999999999999</v>
      </c>
      <c r="L580">
        <v>3.5139999999999998E-2</v>
      </c>
      <c r="M580">
        <v>-1.1080000000000001</v>
      </c>
      <c r="N580">
        <v>1.095</v>
      </c>
      <c r="O580">
        <v>3.3650000000000002</v>
      </c>
      <c r="P580">
        <v>41001</v>
      </c>
      <c r="Q580">
        <v>120000</v>
      </c>
    </row>
    <row r="581" spans="9:17" x14ac:dyDescent="0.25">
      <c r="I581" t="s">
        <v>975</v>
      </c>
      <c r="J581">
        <v>1.109</v>
      </c>
      <c r="K581">
        <v>1.048</v>
      </c>
      <c r="L581">
        <v>3.2030000000000003E-2</v>
      </c>
      <c r="M581">
        <v>-0.92989999999999995</v>
      </c>
      <c r="N581">
        <v>1.1060000000000001</v>
      </c>
      <c r="O581">
        <v>3.1709999999999998</v>
      </c>
      <c r="P581">
        <v>41001</v>
      </c>
      <c r="Q581">
        <v>120000</v>
      </c>
    </row>
    <row r="582" spans="9:17" x14ac:dyDescent="0.25">
      <c r="I582" t="s">
        <v>976</v>
      </c>
      <c r="J582">
        <v>8.9139999999999997</v>
      </c>
      <c r="K582">
        <v>1.986</v>
      </c>
      <c r="L582">
        <v>6.4909999999999995E-2</v>
      </c>
      <c r="M582">
        <v>5.1879999999999997</v>
      </c>
      <c r="N582">
        <v>8.8580000000000005</v>
      </c>
      <c r="O582">
        <v>12.9</v>
      </c>
      <c r="P582">
        <v>41001</v>
      </c>
      <c r="Q582">
        <v>120000</v>
      </c>
    </row>
    <row r="583" spans="9:17" x14ac:dyDescent="0.25">
      <c r="I583" t="s">
        <v>977</v>
      </c>
      <c r="J583">
        <v>1.7949999999999999</v>
      </c>
      <c r="K583">
        <v>0.94589999999999996</v>
      </c>
      <c r="L583">
        <v>2.615E-2</v>
      </c>
      <c r="M583">
        <v>-5.6899999999999999E-2</v>
      </c>
      <c r="N583">
        <v>1.792</v>
      </c>
      <c r="O583">
        <v>3.6579999999999999</v>
      </c>
      <c r="P583">
        <v>41001</v>
      </c>
      <c r="Q583">
        <v>120000</v>
      </c>
    </row>
    <row r="584" spans="9:17" x14ac:dyDescent="0.25">
      <c r="I584" t="s">
        <v>978</v>
      </c>
      <c r="J584">
        <v>1.7250000000000001</v>
      </c>
      <c r="K584">
        <v>0.98850000000000005</v>
      </c>
      <c r="L584">
        <v>2.682E-2</v>
      </c>
      <c r="M584">
        <v>-0.20749999999999999</v>
      </c>
      <c r="N584">
        <v>1.7230000000000001</v>
      </c>
      <c r="O584">
        <v>3.6970000000000001</v>
      </c>
      <c r="P584">
        <v>41001</v>
      </c>
      <c r="Q584">
        <v>120000</v>
      </c>
    </row>
    <row r="585" spans="9:17" x14ac:dyDescent="0.25">
      <c r="I585" t="s">
        <v>979</v>
      </c>
      <c r="J585">
        <v>1.4059999999999999</v>
      </c>
      <c r="K585">
        <v>0.73899999999999999</v>
      </c>
      <c r="L585">
        <v>2.087E-2</v>
      </c>
      <c r="M585">
        <v>-1.9779999999999999E-2</v>
      </c>
      <c r="N585">
        <v>1.407</v>
      </c>
      <c r="O585">
        <v>2.855</v>
      </c>
      <c r="P585">
        <v>41001</v>
      </c>
      <c r="Q585">
        <v>120000</v>
      </c>
    </row>
    <row r="586" spans="9:17" x14ac:dyDescent="0.25">
      <c r="I586" t="s">
        <v>980</v>
      </c>
      <c r="J586">
        <v>1.369</v>
      </c>
      <c r="K586">
        <v>0.79869999999999997</v>
      </c>
      <c r="L586">
        <v>2.2419999999999999E-2</v>
      </c>
      <c r="M586">
        <v>-0.18090000000000001</v>
      </c>
      <c r="N586">
        <v>1.3720000000000001</v>
      </c>
      <c r="O586">
        <v>2.9279999999999999</v>
      </c>
      <c r="P586">
        <v>41001</v>
      </c>
      <c r="Q586">
        <v>120000</v>
      </c>
    </row>
    <row r="587" spans="9:17" x14ac:dyDescent="0.25">
      <c r="I587" t="s">
        <v>981</v>
      </c>
      <c r="J587">
        <v>1.5620000000000001</v>
      </c>
      <c r="K587">
        <v>0.80130000000000001</v>
      </c>
      <c r="L587">
        <v>2.2380000000000001E-2</v>
      </c>
      <c r="M587">
        <v>2.1590000000000002E-2</v>
      </c>
      <c r="N587">
        <v>1.5580000000000001</v>
      </c>
      <c r="O587">
        <v>3.1520000000000001</v>
      </c>
      <c r="P587">
        <v>41001</v>
      </c>
      <c r="Q587">
        <v>120000</v>
      </c>
    </row>
    <row r="588" spans="9:17" x14ac:dyDescent="0.25">
      <c r="I588" t="s">
        <v>982</v>
      </c>
      <c r="J588">
        <v>1.476</v>
      </c>
      <c r="K588">
        <v>0.7288</v>
      </c>
      <c r="L588">
        <v>2.036E-2</v>
      </c>
      <c r="M588">
        <v>7.0029999999999995E-2</v>
      </c>
      <c r="N588">
        <v>1.4750000000000001</v>
      </c>
      <c r="O588">
        <v>2.911</v>
      </c>
      <c r="P588">
        <v>41001</v>
      </c>
      <c r="Q588">
        <v>120000</v>
      </c>
    </row>
    <row r="589" spans="9:17" x14ac:dyDescent="0.25">
      <c r="I589" t="s">
        <v>983</v>
      </c>
      <c r="J589">
        <v>1.589</v>
      </c>
      <c r="K589">
        <v>0.81030000000000002</v>
      </c>
      <c r="L589">
        <v>2.1590000000000002E-2</v>
      </c>
      <c r="M589">
        <v>3.2739999999999998E-2</v>
      </c>
      <c r="N589">
        <v>1.5820000000000001</v>
      </c>
      <c r="O589">
        <v>3.2080000000000002</v>
      </c>
      <c r="P589">
        <v>41001</v>
      </c>
      <c r="Q589">
        <v>120000</v>
      </c>
    </row>
    <row r="590" spans="9:17" x14ac:dyDescent="0.25">
      <c r="I590" t="s">
        <v>984</v>
      </c>
      <c r="J590">
        <v>7.51</v>
      </c>
      <c r="K590">
        <v>1.202</v>
      </c>
      <c r="L590">
        <v>3.8249999999999999E-2</v>
      </c>
      <c r="M590">
        <v>5.1710000000000003</v>
      </c>
      <c r="N590">
        <v>7.5110000000000001</v>
      </c>
      <c r="O590">
        <v>9.8620000000000001</v>
      </c>
      <c r="P590">
        <v>41001</v>
      </c>
      <c r="Q590">
        <v>120000</v>
      </c>
    </row>
    <row r="591" spans="9:17" x14ac:dyDescent="0.25">
      <c r="I591" t="s">
        <v>985</v>
      </c>
      <c r="J591">
        <v>7.4829999999999997</v>
      </c>
      <c r="K591">
        <v>1.256</v>
      </c>
      <c r="L591">
        <v>3.8830000000000003E-2</v>
      </c>
      <c r="M591">
        <v>5.0359999999999996</v>
      </c>
      <c r="N591">
        <v>7.4870000000000001</v>
      </c>
      <c r="O591">
        <v>9.9510000000000005</v>
      </c>
      <c r="P591">
        <v>41001</v>
      </c>
      <c r="Q591">
        <v>120000</v>
      </c>
    </row>
    <row r="592" spans="9:17" x14ac:dyDescent="0.25">
      <c r="I592" t="s">
        <v>986</v>
      </c>
      <c r="J592">
        <v>0.81679999999999997</v>
      </c>
      <c r="K592">
        <v>0.78500000000000003</v>
      </c>
      <c r="L592">
        <v>1.585E-2</v>
      </c>
      <c r="M592">
        <v>-0.71279999999999999</v>
      </c>
      <c r="N592">
        <v>0.8125</v>
      </c>
      <c r="O592">
        <v>2.3730000000000002</v>
      </c>
      <c r="P592">
        <v>41001</v>
      </c>
      <c r="Q592">
        <v>120000</v>
      </c>
    </row>
    <row r="593" spans="9:17" x14ac:dyDescent="0.25">
      <c r="I593" t="s">
        <v>987</v>
      </c>
      <c r="J593">
        <v>0.85850000000000004</v>
      </c>
      <c r="K593">
        <v>0.83899999999999997</v>
      </c>
      <c r="L593">
        <v>1.822E-2</v>
      </c>
      <c r="M593">
        <v>-0.77139999999999997</v>
      </c>
      <c r="N593">
        <v>0.85060000000000002</v>
      </c>
      <c r="O593">
        <v>2.532</v>
      </c>
      <c r="P593">
        <v>41001</v>
      </c>
      <c r="Q593">
        <v>120000</v>
      </c>
    </row>
    <row r="594" spans="9:17" x14ac:dyDescent="0.25">
      <c r="I594" t="s">
        <v>988</v>
      </c>
      <c r="J594">
        <v>0.88060000000000005</v>
      </c>
      <c r="K594">
        <v>0.83879999999999999</v>
      </c>
      <c r="L594">
        <v>1.8880000000000001E-2</v>
      </c>
      <c r="M594">
        <v>-0.74550000000000005</v>
      </c>
      <c r="N594">
        <v>0.87229999999999996</v>
      </c>
      <c r="O594">
        <v>2.5489999999999999</v>
      </c>
      <c r="P594">
        <v>41001</v>
      </c>
      <c r="Q594">
        <v>120000</v>
      </c>
    </row>
    <row r="595" spans="9:17" x14ac:dyDescent="0.25">
      <c r="I595" t="s">
        <v>989</v>
      </c>
      <c r="J595">
        <v>2.3140000000000001</v>
      </c>
      <c r="K595">
        <v>1.7030000000000001</v>
      </c>
      <c r="L595">
        <v>5.3699999999999998E-2</v>
      </c>
      <c r="M595">
        <v>-1.022</v>
      </c>
      <c r="N595">
        <v>2.3010000000000002</v>
      </c>
      <c r="O595">
        <v>5.6909999999999998</v>
      </c>
      <c r="P595">
        <v>41001</v>
      </c>
      <c r="Q595">
        <v>120000</v>
      </c>
    </row>
    <row r="596" spans="9:17" x14ac:dyDescent="0.25">
      <c r="I596" t="s">
        <v>990</v>
      </c>
      <c r="J596">
        <v>1.0680000000000001</v>
      </c>
      <c r="K596">
        <v>1.0229999999999999</v>
      </c>
      <c r="L596">
        <v>1.204E-2</v>
      </c>
      <c r="M596">
        <v>-0.92579999999999996</v>
      </c>
      <c r="N596">
        <v>1.0649999999999999</v>
      </c>
      <c r="O596">
        <v>3.085</v>
      </c>
      <c r="P596">
        <v>41001</v>
      </c>
      <c r="Q596">
        <v>120000</v>
      </c>
    </row>
    <row r="597" spans="9:17" x14ac:dyDescent="0.25">
      <c r="I597" t="s">
        <v>991</v>
      </c>
      <c r="J597">
        <v>1.982</v>
      </c>
      <c r="K597">
        <v>1.7010000000000001</v>
      </c>
      <c r="L597">
        <v>5.4699999999999999E-2</v>
      </c>
      <c r="M597">
        <v>-1.3220000000000001</v>
      </c>
      <c r="N597">
        <v>1.962</v>
      </c>
      <c r="O597">
        <v>5.3390000000000004</v>
      </c>
      <c r="P597">
        <v>41001</v>
      </c>
      <c r="Q597">
        <v>120000</v>
      </c>
    </row>
    <row r="598" spans="9:17" x14ac:dyDescent="0.25">
      <c r="I598" t="s">
        <v>992</v>
      </c>
      <c r="J598">
        <v>-0.6361</v>
      </c>
      <c r="K598">
        <v>1.478</v>
      </c>
      <c r="L598">
        <v>4.6339999999999999E-2</v>
      </c>
      <c r="M598">
        <v>-3.55</v>
      </c>
      <c r="N598">
        <v>-0.62270000000000003</v>
      </c>
      <c r="O598">
        <v>2.2429999999999999</v>
      </c>
      <c r="P598">
        <v>41001</v>
      </c>
      <c r="Q598">
        <v>120000</v>
      </c>
    </row>
    <row r="599" spans="9:17" x14ac:dyDescent="0.25">
      <c r="I599" t="s">
        <v>993</v>
      </c>
      <c r="J599">
        <v>0.27960000000000002</v>
      </c>
      <c r="K599">
        <v>1.627</v>
      </c>
      <c r="L599">
        <v>3.8539999999999998E-2</v>
      </c>
      <c r="M599">
        <v>-2.9540000000000002</v>
      </c>
      <c r="N599">
        <v>0.30220000000000002</v>
      </c>
      <c r="O599">
        <v>3.4430000000000001</v>
      </c>
      <c r="P599">
        <v>41001</v>
      </c>
      <c r="Q599">
        <v>120000</v>
      </c>
    </row>
    <row r="600" spans="9:17" x14ac:dyDescent="0.25">
      <c r="I600" t="s">
        <v>994</v>
      </c>
      <c r="J600">
        <v>-0.13020000000000001</v>
      </c>
      <c r="K600">
        <v>1.5269999999999999</v>
      </c>
      <c r="L600">
        <v>3.8390000000000001E-2</v>
      </c>
      <c r="M600">
        <v>-3.11</v>
      </c>
      <c r="N600">
        <v>-0.12820000000000001</v>
      </c>
      <c r="O600">
        <v>2.8929999999999998</v>
      </c>
      <c r="P600">
        <v>41001</v>
      </c>
      <c r="Q600">
        <v>120000</v>
      </c>
    </row>
    <row r="601" spans="9:17" x14ac:dyDescent="0.25">
      <c r="I601" t="s">
        <v>995</v>
      </c>
      <c r="J601">
        <v>-0.98129999999999995</v>
      </c>
      <c r="K601">
        <v>1.3919999999999999</v>
      </c>
      <c r="L601">
        <v>3.637E-2</v>
      </c>
      <c r="M601">
        <v>-3.7349999999999999</v>
      </c>
      <c r="N601">
        <v>-0.98089999999999999</v>
      </c>
      <c r="O601">
        <v>1.7529999999999999</v>
      </c>
      <c r="P601">
        <v>41001</v>
      </c>
      <c r="Q601">
        <v>120000</v>
      </c>
    </row>
    <row r="602" spans="9:17" x14ac:dyDescent="0.25">
      <c r="I602" t="s">
        <v>996</v>
      </c>
      <c r="J602">
        <v>-0.90939999999999999</v>
      </c>
      <c r="K602">
        <v>1.3939999999999999</v>
      </c>
      <c r="L602">
        <v>3.6380000000000003E-2</v>
      </c>
      <c r="M602">
        <v>-3.657</v>
      </c>
      <c r="N602">
        <v>-0.90720000000000001</v>
      </c>
      <c r="O602">
        <v>1.827</v>
      </c>
      <c r="P602">
        <v>41001</v>
      </c>
      <c r="Q602">
        <v>120000</v>
      </c>
    </row>
    <row r="603" spans="9:17" x14ac:dyDescent="0.25">
      <c r="I603" t="s">
        <v>997</v>
      </c>
      <c r="J603">
        <v>-0.999</v>
      </c>
      <c r="K603">
        <v>1.3939999999999999</v>
      </c>
      <c r="L603">
        <v>3.6409999999999998E-2</v>
      </c>
      <c r="M603">
        <v>-3.7450000000000001</v>
      </c>
      <c r="N603">
        <v>-1</v>
      </c>
      <c r="O603">
        <v>1.7509999999999999</v>
      </c>
      <c r="P603">
        <v>41001</v>
      </c>
      <c r="Q603">
        <v>120000</v>
      </c>
    </row>
    <row r="604" spans="9:17" x14ac:dyDescent="0.25">
      <c r="I604" t="s">
        <v>998</v>
      </c>
      <c r="J604">
        <v>-0.9909</v>
      </c>
      <c r="K604">
        <v>1.39</v>
      </c>
      <c r="L604">
        <v>3.644E-2</v>
      </c>
      <c r="M604">
        <v>-3.7290000000000001</v>
      </c>
      <c r="N604">
        <v>-0.99199999999999999</v>
      </c>
      <c r="O604">
        <v>1.7390000000000001</v>
      </c>
      <c r="P604">
        <v>41001</v>
      </c>
      <c r="Q604">
        <v>120000</v>
      </c>
    </row>
    <row r="605" spans="9:17" x14ac:dyDescent="0.25">
      <c r="I605" t="s">
        <v>999</v>
      </c>
      <c r="J605">
        <v>0.6421</v>
      </c>
      <c r="K605">
        <v>0.92020000000000002</v>
      </c>
      <c r="L605">
        <v>1.294E-2</v>
      </c>
      <c r="M605">
        <v>-1.165</v>
      </c>
      <c r="N605">
        <v>0.6401</v>
      </c>
      <c r="O605">
        <v>2.46</v>
      </c>
      <c r="P605">
        <v>41001</v>
      </c>
      <c r="Q605">
        <v>120000</v>
      </c>
    </row>
    <row r="606" spans="9:17" x14ac:dyDescent="0.25">
      <c r="I606" t="s">
        <v>1000</v>
      </c>
      <c r="J606">
        <v>-3.0960000000000001E-2</v>
      </c>
      <c r="K606">
        <v>0.90200000000000002</v>
      </c>
      <c r="L606">
        <v>1.7760000000000001E-2</v>
      </c>
      <c r="M606">
        <v>-1.821</v>
      </c>
      <c r="N606">
        <v>-2.7660000000000001E-2</v>
      </c>
      <c r="O606">
        <v>1.7290000000000001</v>
      </c>
      <c r="P606">
        <v>41001</v>
      </c>
      <c r="Q606">
        <v>120000</v>
      </c>
    </row>
    <row r="607" spans="9:17" x14ac:dyDescent="0.25">
      <c r="I607" t="s">
        <v>1001</v>
      </c>
      <c r="J607">
        <v>-2.2339999999999999E-2</v>
      </c>
      <c r="K607">
        <v>1.004</v>
      </c>
      <c r="L607">
        <v>2.1729999999999999E-2</v>
      </c>
      <c r="M607">
        <v>-2.0099999999999998</v>
      </c>
      <c r="N607">
        <v>-1.512E-2</v>
      </c>
      <c r="O607">
        <v>1.9239999999999999</v>
      </c>
      <c r="P607">
        <v>41001</v>
      </c>
      <c r="Q607">
        <v>120000</v>
      </c>
    </row>
    <row r="608" spans="9:17" x14ac:dyDescent="0.25">
      <c r="I608" t="s">
        <v>1002</v>
      </c>
      <c r="J608">
        <v>7.7830000000000004</v>
      </c>
      <c r="K608">
        <v>2.218</v>
      </c>
      <c r="L608">
        <v>6.6199999999999995E-2</v>
      </c>
      <c r="M608">
        <v>3.464</v>
      </c>
      <c r="N608">
        <v>7.7720000000000002</v>
      </c>
      <c r="O608">
        <v>12.17</v>
      </c>
      <c r="P608">
        <v>41001</v>
      </c>
      <c r="Q608">
        <v>120000</v>
      </c>
    </row>
    <row r="609" spans="9:17" x14ac:dyDescent="0.25">
      <c r="I609" t="s">
        <v>1003</v>
      </c>
      <c r="J609">
        <v>0.66379999999999995</v>
      </c>
      <c r="K609">
        <v>1.41</v>
      </c>
      <c r="L609">
        <v>3.6979999999999999E-2</v>
      </c>
      <c r="M609">
        <v>-2.11</v>
      </c>
      <c r="N609">
        <v>0.66490000000000005</v>
      </c>
      <c r="O609">
        <v>3.444</v>
      </c>
      <c r="P609">
        <v>41001</v>
      </c>
      <c r="Q609">
        <v>120000</v>
      </c>
    </row>
    <row r="610" spans="9:17" x14ac:dyDescent="0.25">
      <c r="I610" t="s">
        <v>1004</v>
      </c>
      <c r="J610">
        <v>0.59460000000000002</v>
      </c>
      <c r="K610">
        <v>1.4359999999999999</v>
      </c>
      <c r="L610">
        <v>3.7220000000000003E-2</v>
      </c>
      <c r="M610">
        <v>-2.2200000000000002</v>
      </c>
      <c r="N610">
        <v>0.59119999999999995</v>
      </c>
      <c r="O610">
        <v>3.43</v>
      </c>
      <c r="P610">
        <v>41001</v>
      </c>
      <c r="Q610">
        <v>120000</v>
      </c>
    </row>
    <row r="611" spans="9:17" x14ac:dyDescent="0.25">
      <c r="I611" t="s">
        <v>1005</v>
      </c>
      <c r="J611">
        <v>0.27560000000000001</v>
      </c>
      <c r="K611">
        <v>1.2809999999999999</v>
      </c>
      <c r="L611">
        <v>3.4750000000000003E-2</v>
      </c>
      <c r="M611">
        <v>-2.2530000000000001</v>
      </c>
      <c r="N611">
        <v>0.27910000000000001</v>
      </c>
      <c r="O611">
        <v>2.7890000000000001</v>
      </c>
      <c r="P611">
        <v>41001</v>
      </c>
      <c r="Q611">
        <v>120000</v>
      </c>
    </row>
    <row r="612" spans="9:17" x14ac:dyDescent="0.25">
      <c r="I612" t="s">
        <v>1006</v>
      </c>
      <c r="J612">
        <v>0.23849999999999999</v>
      </c>
      <c r="K612">
        <v>1.327</v>
      </c>
      <c r="L612">
        <v>3.5459999999999998E-2</v>
      </c>
      <c r="M612">
        <v>-2.3730000000000002</v>
      </c>
      <c r="N612">
        <v>0.24149999999999999</v>
      </c>
      <c r="O612">
        <v>2.8410000000000002</v>
      </c>
      <c r="P612">
        <v>41001</v>
      </c>
      <c r="Q612">
        <v>120000</v>
      </c>
    </row>
    <row r="613" spans="9:17" x14ac:dyDescent="0.25">
      <c r="I613" t="s">
        <v>1007</v>
      </c>
      <c r="J613">
        <v>0.43109999999999998</v>
      </c>
      <c r="K613">
        <v>1.329</v>
      </c>
      <c r="L613">
        <v>3.5560000000000001E-2</v>
      </c>
      <c r="M613">
        <v>-2.1890000000000001</v>
      </c>
      <c r="N613">
        <v>0.43009999999999998</v>
      </c>
      <c r="O613">
        <v>3.0510000000000002</v>
      </c>
      <c r="P613">
        <v>41001</v>
      </c>
      <c r="Q613">
        <v>120000</v>
      </c>
    </row>
    <row r="614" spans="9:17" x14ac:dyDescent="0.25">
      <c r="I614" t="s">
        <v>1008</v>
      </c>
      <c r="J614">
        <v>0.34499999999999997</v>
      </c>
      <c r="K614">
        <v>1.3180000000000001</v>
      </c>
      <c r="L614">
        <v>3.6260000000000001E-2</v>
      </c>
      <c r="M614">
        <v>-2.2690000000000001</v>
      </c>
      <c r="N614">
        <v>0.34799999999999998</v>
      </c>
      <c r="O614">
        <v>2.927</v>
      </c>
      <c r="P614">
        <v>41001</v>
      </c>
      <c r="Q614">
        <v>120000</v>
      </c>
    </row>
    <row r="615" spans="9:17" x14ac:dyDescent="0.25">
      <c r="I615" t="s">
        <v>1009</v>
      </c>
      <c r="J615">
        <v>0.45829999999999999</v>
      </c>
      <c r="K615">
        <v>1.3420000000000001</v>
      </c>
      <c r="L615">
        <v>3.5729999999999998E-2</v>
      </c>
      <c r="M615">
        <v>-2.1920000000000002</v>
      </c>
      <c r="N615">
        <v>0.45950000000000002</v>
      </c>
      <c r="O615">
        <v>3.1120000000000001</v>
      </c>
      <c r="P615">
        <v>41001</v>
      </c>
      <c r="Q615">
        <v>120000</v>
      </c>
    </row>
    <row r="616" spans="9:17" x14ac:dyDescent="0.25">
      <c r="I616" t="s">
        <v>1010</v>
      </c>
      <c r="J616">
        <v>6.3789999999999996</v>
      </c>
      <c r="K616">
        <v>1.5609999999999999</v>
      </c>
      <c r="L616">
        <v>4.3659999999999997E-2</v>
      </c>
      <c r="M616">
        <v>3.2959999999999998</v>
      </c>
      <c r="N616">
        <v>6.3780000000000001</v>
      </c>
      <c r="O616">
        <v>9.4209999999999994</v>
      </c>
      <c r="P616">
        <v>41001</v>
      </c>
      <c r="Q616">
        <v>120000</v>
      </c>
    </row>
    <row r="617" spans="9:17" x14ac:dyDescent="0.25">
      <c r="I617" t="s">
        <v>1011</v>
      </c>
      <c r="J617">
        <v>6.3529999999999998</v>
      </c>
      <c r="K617">
        <v>1.603</v>
      </c>
      <c r="L617">
        <v>4.4130000000000003E-2</v>
      </c>
      <c r="M617">
        <v>3.2050000000000001</v>
      </c>
      <c r="N617">
        <v>6.351</v>
      </c>
      <c r="O617">
        <v>9.468</v>
      </c>
      <c r="P617">
        <v>41001</v>
      </c>
      <c r="Q617">
        <v>120000</v>
      </c>
    </row>
    <row r="618" spans="9:17" x14ac:dyDescent="0.25">
      <c r="I618" t="s">
        <v>1012</v>
      </c>
      <c r="J618">
        <v>-0.31409999999999999</v>
      </c>
      <c r="K618">
        <v>1.4550000000000001</v>
      </c>
      <c r="L618">
        <v>3.9489999999999997E-2</v>
      </c>
      <c r="M618">
        <v>-3.1909999999999998</v>
      </c>
      <c r="N618">
        <v>-0.30530000000000002</v>
      </c>
      <c r="O618">
        <v>2.5150000000000001</v>
      </c>
      <c r="P618">
        <v>41001</v>
      </c>
      <c r="Q618">
        <v>120000</v>
      </c>
    </row>
    <row r="619" spans="9:17" x14ac:dyDescent="0.25">
      <c r="I619" t="s">
        <v>1013</v>
      </c>
      <c r="J619">
        <v>-0.27239999999999998</v>
      </c>
      <c r="K619">
        <v>1.4510000000000001</v>
      </c>
      <c r="L619">
        <v>3.8519999999999999E-2</v>
      </c>
      <c r="M619">
        <v>-3.1280000000000001</v>
      </c>
      <c r="N619">
        <v>-0.2722</v>
      </c>
      <c r="O619">
        <v>2.5489999999999999</v>
      </c>
      <c r="P619">
        <v>41001</v>
      </c>
      <c r="Q619">
        <v>120000</v>
      </c>
    </row>
    <row r="620" spans="9:17" x14ac:dyDescent="0.25">
      <c r="I620" t="s">
        <v>1014</v>
      </c>
      <c r="J620">
        <v>-0.25030000000000002</v>
      </c>
      <c r="K620">
        <v>1.4390000000000001</v>
      </c>
      <c r="L620">
        <v>3.814E-2</v>
      </c>
      <c r="M620">
        <v>-3.08</v>
      </c>
      <c r="N620">
        <v>-0.24779999999999999</v>
      </c>
      <c r="O620">
        <v>2.5609999999999999</v>
      </c>
      <c r="P620">
        <v>41001</v>
      </c>
      <c r="Q620">
        <v>120000</v>
      </c>
    </row>
    <row r="621" spans="9:17" x14ac:dyDescent="0.25">
      <c r="I621" t="s">
        <v>1015</v>
      </c>
      <c r="J621">
        <v>1.1830000000000001</v>
      </c>
      <c r="K621">
        <v>0.91900000000000004</v>
      </c>
      <c r="L621">
        <v>1.142E-2</v>
      </c>
      <c r="M621">
        <v>-0.61829999999999996</v>
      </c>
      <c r="N621">
        <v>1.18</v>
      </c>
      <c r="O621">
        <v>3</v>
      </c>
      <c r="P621">
        <v>41001</v>
      </c>
      <c r="Q621">
        <v>120000</v>
      </c>
    </row>
    <row r="622" spans="9:17" x14ac:dyDescent="0.25">
      <c r="I622" t="s">
        <v>1016</v>
      </c>
      <c r="J622">
        <v>-6.3060000000000005E-2</v>
      </c>
      <c r="K622">
        <v>1.708</v>
      </c>
      <c r="L622">
        <v>4.5839999999999999E-2</v>
      </c>
      <c r="M622">
        <v>-3.4510000000000001</v>
      </c>
      <c r="N622">
        <v>-5.7439999999999998E-2</v>
      </c>
      <c r="O622">
        <v>3.2810000000000001</v>
      </c>
      <c r="P622">
        <v>41001</v>
      </c>
      <c r="Q622">
        <v>120000</v>
      </c>
    </row>
    <row r="623" spans="9:17" x14ac:dyDescent="0.25">
      <c r="I623" t="s">
        <v>1017</v>
      </c>
      <c r="J623">
        <v>0.85150000000000003</v>
      </c>
      <c r="K623">
        <v>0.92600000000000005</v>
      </c>
      <c r="L623">
        <v>1.3390000000000001E-2</v>
      </c>
      <c r="M623">
        <v>-0.96179999999999999</v>
      </c>
      <c r="N623">
        <v>0.84989999999999999</v>
      </c>
      <c r="O623">
        <v>2.6840000000000002</v>
      </c>
      <c r="P623">
        <v>41001</v>
      </c>
      <c r="Q623">
        <v>120000</v>
      </c>
    </row>
    <row r="624" spans="9:17" x14ac:dyDescent="0.25">
      <c r="I624" t="s">
        <v>1018</v>
      </c>
      <c r="J624">
        <v>0.91569999999999996</v>
      </c>
      <c r="K624">
        <v>1.3320000000000001</v>
      </c>
      <c r="L624">
        <v>3.3660000000000002E-2</v>
      </c>
      <c r="M624">
        <v>-1.677</v>
      </c>
      <c r="N624">
        <v>0.91290000000000004</v>
      </c>
      <c r="O624">
        <v>3.55</v>
      </c>
      <c r="P624">
        <v>41001</v>
      </c>
      <c r="Q624">
        <v>120000</v>
      </c>
    </row>
    <row r="625" spans="9:17" x14ac:dyDescent="0.25">
      <c r="I625" t="s">
        <v>1019</v>
      </c>
      <c r="J625">
        <v>0.50590000000000002</v>
      </c>
      <c r="K625">
        <v>1.2050000000000001</v>
      </c>
      <c r="L625">
        <v>3.0089999999999999E-2</v>
      </c>
      <c r="M625">
        <v>-1.865</v>
      </c>
      <c r="N625">
        <v>0.50529999999999997</v>
      </c>
      <c r="O625">
        <v>2.867</v>
      </c>
      <c r="P625">
        <v>41001</v>
      </c>
      <c r="Q625">
        <v>120000</v>
      </c>
    </row>
    <row r="626" spans="9:17" x14ac:dyDescent="0.25">
      <c r="I626" t="s">
        <v>1020</v>
      </c>
      <c r="J626">
        <v>-0.34520000000000001</v>
      </c>
      <c r="K626">
        <v>0.99219999999999997</v>
      </c>
      <c r="L626">
        <v>2.741E-2</v>
      </c>
      <c r="M626">
        <v>-2.2650000000000001</v>
      </c>
      <c r="N626">
        <v>-0.34689999999999999</v>
      </c>
      <c r="O626">
        <v>1.619</v>
      </c>
      <c r="P626">
        <v>41001</v>
      </c>
      <c r="Q626">
        <v>120000</v>
      </c>
    </row>
    <row r="627" spans="9:17" x14ac:dyDescent="0.25">
      <c r="I627" t="s">
        <v>1021</v>
      </c>
      <c r="J627">
        <v>-0.27329999999999999</v>
      </c>
      <c r="K627">
        <v>0.99339999999999995</v>
      </c>
      <c r="L627">
        <v>2.741E-2</v>
      </c>
      <c r="M627">
        <v>-2.1970000000000001</v>
      </c>
      <c r="N627">
        <v>-0.2722</v>
      </c>
      <c r="O627">
        <v>1.694</v>
      </c>
      <c r="P627">
        <v>41001</v>
      </c>
      <c r="Q627">
        <v>120000</v>
      </c>
    </row>
    <row r="628" spans="9:17" x14ac:dyDescent="0.25">
      <c r="I628" t="s">
        <v>1022</v>
      </c>
      <c r="J628">
        <v>-0.3629</v>
      </c>
      <c r="K628">
        <v>0.99280000000000002</v>
      </c>
      <c r="L628">
        <v>2.734E-2</v>
      </c>
      <c r="M628">
        <v>-2.2949999999999999</v>
      </c>
      <c r="N628">
        <v>-0.3619</v>
      </c>
      <c r="O628">
        <v>1.6</v>
      </c>
      <c r="P628">
        <v>41001</v>
      </c>
      <c r="Q628">
        <v>120000</v>
      </c>
    </row>
    <row r="629" spans="9:17" x14ac:dyDescent="0.25">
      <c r="I629" t="s">
        <v>1023</v>
      </c>
      <c r="J629">
        <v>-0.35470000000000002</v>
      </c>
      <c r="K629">
        <v>0.98109999999999997</v>
      </c>
      <c r="L629">
        <v>2.6980000000000001E-2</v>
      </c>
      <c r="M629">
        <v>-2.2610000000000001</v>
      </c>
      <c r="N629">
        <v>-0.35389999999999999</v>
      </c>
      <c r="O629">
        <v>1.579</v>
      </c>
      <c r="P629">
        <v>41001</v>
      </c>
      <c r="Q629">
        <v>120000</v>
      </c>
    </row>
    <row r="630" spans="9:17" x14ac:dyDescent="0.25">
      <c r="I630" t="s">
        <v>1024</v>
      </c>
      <c r="J630">
        <v>1.278</v>
      </c>
      <c r="K630">
        <v>1.732</v>
      </c>
      <c r="L630">
        <v>5.4339999999999999E-2</v>
      </c>
      <c r="M630">
        <v>-2.073</v>
      </c>
      <c r="N630">
        <v>1.2669999999999999</v>
      </c>
      <c r="O630">
        <v>4.6879999999999997</v>
      </c>
      <c r="P630">
        <v>41001</v>
      </c>
      <c r="Q630">
        <v>120000</v>
      </c>
    </row>
    <row r="631" spans="9:17" x14ac:dyDescent="0.25">
      <c r="I631" t="s">
        <v>1025</v>
      </c>
      <c r="J631">
        <v>0.60519999999999996</v>
      </c>
      <c r="K631">
        <v>1.1759999999999999</v>
      </c>
      <c r="L631">
        <v>3.517E-2</v>
      </c>
      <c r="M631">
        <v>-1.6759999999999999</v>
      </c>
      <c r="N631">
        <v>0.60299999999999998</v>
      </c>
      <c r="O631">
        <v>2.9350000000000001</v>
      </c>
      <c r="P631">
        <v>41001</v>
      </c>
      <c r="Q631">
        <v>120000</v>
      </c>
    </row>
    <row r="632" spans="9:17" x14ac:dyDescent="0.25">
      <c r="I632" t="s">
        <v>1026</v>
      </c>
      <c r="J632">
        <v>0.61380000000000001</v>
      </c>
      <c r="K632">
        <v>1.087</v>
      </c>
      <c r="L632">
        <v>3.2059999999999998E-2</v>
      </c>
      <c r="M632">
        <v>-1.486</v>
      </c>
      <c r="N632">
        <v>0.61280000000000001</v>
      </c>
      <c r="O632">
        <v>2.758</v>
      </c>
      <c r="P632">
        <v>41001</v>
      </c>
      <c r="Q632">
        <v>120000</v>
      </c>
    </row>
    <row r="633" spans="9:17" x14ac:dyDescent="0.25">
      <c r="I633" t="s">
        <v>1027</v>
      </c>
      <c r="J633">
        <v>8.4190000000000005</v>
      </c>
      <c r="K633">
        <v>2.0070000000000001</v>
      </c>
      <c r="L633">
        <v>6.4890000000000003E-2</v>
      </c>
      <c r="M633">
        <v>4.6239999999999997</v>
      </c>
      <c r="N633">
        <v>8.3680000000000003</v>
      </c>
      <c r="O633">
        <v>12.42</v>
      </c>
      <c r="P633">
        <v>41001</v>
      </c>
      <c r="Q633">
        <v>120000</v>
      </c>
    </row>
    <row r="634" spans="9:17" x14ac:dyDescent="0.25">
      <c r="I634" t="s">
        <v>1028</v>
      </c>
      <c r="J634">
        <v>1.3</v>
      </c>
      <c r="K634">
        <v>0.99280000000000002</v>
      </c>
      <c r="L634">
        <v>2.613E-2</v>
      </c>
      <c r="M634">
        <v>-0.65149999999999997</v>
      </c>
      <c r="N634">
        <v>1.296</v>
      </c>
      <c r="O634">
        <v>3.266</v>
      </c>
      <c r="P634">
        <v>41001</v>
      </c>
      <c r="Q634">
        <v>120000</v>
      </c>
    </row>
    <row r="635" spans="9:17" x14ac:dyDescent="0.25">
      <c r="I635" t="s">
        <v>1029</v>
      </c>
      <c r="J635">
        <v>1.2310000000000001</v>
      </c>
      <c r="K635">
        <v>1.0369999999999999</v>
      </c>
      <c r="L635">
        <v>2.682E-2</v>
      </c>
      <c r="M635">
        <v>-0.80810000000000004</v>
      </c>
      <c r="N635">
        <v>1.224</v>
      </c>
      <c r="O635">
        <v>3.2789999999999999</v>
      </c>
      <c r="P635">
        <v>41001</v>
      </c>
      <c r="Q635">
        <v>120000</v>
      </c>
    </row>
    <row r="636" spans="9:17" x14ac:dyDescent="0.25">
      <c r="I636" t="s">
        <v>1030</v>
      </c>
      <c r="J636">
        <v>0.91169999999999995</v>
      </c>
      <c r="K636">
        <v>0.79510000000000003</v>
      </c>
      <c r="L636">
        <v>2.086E-2</v>
      </c>
      <c r="M636">
        <v>-0.6361</v>
      </c>
      <c r="N636">
        <v>0.91220000000000001</v>
      </c>
      <c r="O636">
        <v>2.4769999999999999</v>
      </c>
      <c r="P636">
        <v>41001</v>
      </c>
      <c r="Q636">
        <v>120000</v>
      </c>
    </row>
    <row r="637" spans="9:17" x14ac:dyDescent="0.25">
      <c r="I637" t="s">
        <v>1031</v>
      </c>
      <c r="J637">
        <v>0.87470000000000003</v>
      </c>
      <c r="K637">
        <v>0.8518</v>
      </c>
      <c r="L637">
        <v>2.2419999999999999E-2</v>
      </c>
      <c r="M637">
        <v>-0.78620000000000001</v>
      </c>
      <c r="N637">
        <v>0.87439999999999996</v>
      </c>
      <c r="O637">
        <v>2.548</v>
      </c>
      <c r="P637">
        <v>41001</v>
      </c>
      <c r="Q637">
        <v>120000</v>
      </c>
    </row>
    <row r="638" spans="9:17" x14ac:dyDescent="0.25">
      <c r="I638" t="s">
        <v>1032</v>
      </c>
      <c r="J638">
        <v>1.0669999999999999</v>
      </c>
      <c r="K638">
        <v>0.85370000000000001</v>
      </c>
      <c r="L638">
        <v>2.2370000000000001E-2</v>
      </c>
      <c r="M638">
        <v>-0.5948</v>
      </c>
      <c r="N638">
        <v>1.0609999999999999</v>
      </c>
      <c r="O638">
        <v>2.7530000000000001</v>
      </c>
      <c r="P638">
        <v>41001</v>
      </c>
      <c r="Q638">
        <v>120000</v>
      </c>
    </row>
    <row r="639" spans="9:17" x14ac:dyDescent="0.25">
      <c r="I639" t="s">
        <v>1033</v>
      </c>
      <c r="J639">
        <v>0.98109999999999997</v>
      </c>
      <c r="K639">
        <v>0.78549999999999998</v>
      </c>
      <c r="L639">
        <v>2.036E-2</v>
      </c>
      <c r="M639">
        <v>-0.54020000000000001</v>
      </c>
      <c r="N639">
        <v>0.9819</v>
      </c>
      <c r="O639">
        <v>2.524</v>
      </c>
      <c r="P639">
        <v>41001</v>
      </c>
      <c r="Q639">
        <v>120000</v>
      </c>
    </row>
    <row r="640" spans="9:17" x14ac:dyDescent="0.25">
      <c r="I640" t="s">
        <v>1034</v>
      </c>
      <c r="J640">
        <v>1.0940000000000001</v>
      </c>
      <c r="K640">
        <v>0.86199999999999999</v>
      </c>
      <c r="L640">
        <v>2.1569999999999999E-2</v>
      </c>
      <c r="M640">
        <v>-0.56510000000000005</v>
      </c>
      <c r="N640">
        <v>1.0880000000000001</v>
      </c>
      <c r="O640">
        <v>2.8130000000000002</v>
      </c>
      <c r="P640">
        <v>41001</v>
      </c>
      <c r="Q640">
        <v>120000</v>
      </c>
    </row>
    <row r="641" spans="9:17" x14ac:dyDescent="0.25">
      <c r="I641" t="s">
        <v>1035</v>
      </c>
      <c r="J641">
        <v>7.0149999999999997</v>
      </c>
      <c r="K641">
        <v>1.236</v>
      </c>
      <c r="L641">
        <v>3.8210000000000001E-2</v>
      </c>
      <c r="M641">
        <v>4.609</v>
      </c>
      <c r="N641">
        <v>7.0149999999999997</v>
      </c>
      <c r="O641">
        <v>9.4570000000000007</v>
      </c>
      <c r="P641">
        <v>41001</v>
      </c>
      <c r="Q641">
        <v>120000</v>
      </c>
    </row>
    <row r="642" spans="9:17" x14ac:dyDescent="0.25">
      <c r="I642" t="s">
        <v>1036</v>
      </c>
      <c r="J642">
        <v>6.9889999999999999</v>
      </c>
      <c r="K642">
        <v>1.29</v>
      </c>
      <c r="L642">
        <v>3.8780000000000002E-2</v>
      </c>
      <c r="M642">
        <v>4.4690000000000003</v>
      </c>
      <c r="N642">
        <v>6.9909999999999997</v>
      </c>
      <c r="O642">
        <v>9.5269999999999992</v>
      </c>
      <c r="P642">
        <v>41001</v>
      </c>
      <c r="Q642">
        <v>120000</v>
      </c>
    </row>
    <row r="643" spans="9:17" x14ac:dyDescent="0.25">
      <c r="I643" t="s">
        <v>1037</v>
      </c>
      <c r="J643">
        <v>0.3221</v>
      </c>
      <c r="K643">
        <v>0.8468</v>
      </c>
      <c r="L643">
        <v>1.601E-2</v>
      </c>
      <c r="M643">
        <v>-1.333</v>
      </c>
      <c r="N643">
        <v>0.31929999999999997</v>
      </c>
      <c r="O643">
        <v>1.9850000000000001</v>
      </c>
      <c r="P643">
        <v>41001</v>
      </c>
      <c r="Q643">
        <v>120000</v>
      </c>
    </row>
    <row r="644" spans="9:17" x14ac:dyDescent="0.25">
      <c r="I644" t="s">
        <v>1038</v>
      </c>
      <c r="J644">
        <v>0.36370000000000002</v>
      </c>
      <c r="K644">
        <v>0.89590000000000003</v>
      </c>
      <c r="L644">
        <v>1.8350000000000002E-2</v>
      </c>
      <c r="M644">
        <v>-1.3839999999999999</v>
      </c>
      <c r="N644">
        <v>0.35780000000000001</v>
      </c>
      <c r="O644">
        <v>2.1440000000000001</v>
      </c>
      <c r="P644">
        <v>41001</v>
      </c>
      <c r="Q644">
        <v>120000</v>
      </c>
    </row>
    <row r="645" spans="9:17" x14ac:dyDescent="0.25">
      <c r="I645" t="s">
        <v>1039</v>
      </c>
      <c r="J645">
        <v>0.38590000000000002</v>
      </c>
      <c r="K645">
        <v>0.89639999999999997</v>
      </c>
      <c r="L645">
        <v>1.899E-2</v>
      </c>
      <c r="M645">
        <v>-1.3540000000000001</v>
      </c>
      <c r="N645">
        <v>0.37969999999999998</v>
      </c>
      <c r="O645">
        <v>2.1579999999999999</v>
      </c>
      <c r="P645">
        <v>41001</v>
      </c>
      <c r="Q645">
        <v>120000</v>
      </c>
    </row>
    <row r="646" spans="9:17" x14ac:dyDescent="0.25">
      <c r="I646" t="s">
        <v>1040</v>
      </c>
      <c r="J646">
        <v>1.82</v>
      </c>
      <c r="K646">
        <v>1.7310000000000001</v>
      </c>
      <c r="L646">
        <v>5.3789999999999998E-2</v>
      </c>
      <c r="M646">
        <v>-1.534</v>
      </c>
      <c r="N646">
        <v>1.802</v>
      </c>
      <c r="O646">
        <v>5.2460000000000004</v>
      </c>
      <c r="P646">
        <v>41001</v>
      </c>
      <c r="Q646">
        <v>120000</v>
      </c>
    </row>
    <row r="647" spans="9:17" x14ac:dyDescent="0.25">
      <c r="I647" t="s">
        <v>1041</v>
      </c>
      <c r="J647">
        <v>0.57310000000000005</v>
      </c>
      <c r="K647">
        <v>1.0629999999999999</v>
      </c>
      <c r="L647">
        <v>1.1939999999999999E-2</v>
      </c>
      <c r="M647">
        <v>-1.508</v>
      </c>
      <c r="N647">
        <v>0.57010000000000005</v>
      </c>
      <c r="O647">
        <v>2.6680000000000001</v>
      </c>
      <c r="P647">
        <v>41001</v>
      </c>
      <c r="Q647">
        <v>120000</v>
      </c>
    </row>
    <row r="648" spans="9:17" x14ac:dyDescent="0.25">
      <c r="I648" t="s">
        <v>1042</v>
      </c>
      <c r="J648">
        <v>1.488</v>
      </c>
      <c r="K648">
        <v>1.7290000000000001</v>
      </c>
      <c r="L648">
        <v>5.4789999999999998E-2</v>
      </c>
      <c r="M648">
        <v>-1.8839999999999999</v>
      </c>
      <c r="N648">
        <v>1.4690000000000001</v>
      </c>
      <c r="O648">
        <v>4.8879999999999999</v>
      </c>
      <c r="P648">
        <v>41001</v>
      </c>
      <c r="Q648">
        <v>120000</v>
      </c>
    </row>
    <row r="649" spans="9:17" x14ac:dyDescent="0.25">
      <c r="I649" t="s">
        <v>1043</v>
      </c>
      <c r="J649">
        <v>-0.4098</v>
      </c>
      <c r="K649">
        <v>1.33</v>
      </c>
      <c r="L649">
        <v>2.0029999999999999E-2</v>
      </c>
      <c r="M649">
        <v>-3.0369999999999999</v>
      </c>
      <c r="N649">
        <v>-0.40079999999999999</v>
      </c>
      <c r="O649">
        <v>2.2069999999999999</v>
      </c>
      <c r="P649">
        <v>41001</v>
      </c>
      <c r="Q649">
        <v>120000</v>
      </c>
    </row>
    <row r="650" spans="9:17" x14ac:dyDescent="0.25">
      <c r="I650" t="s">
        <v>1044</v>
      </c>
      <c r="J650">
        <v>-1.2609999999999999</v>
      </c>
      <c r="K650">
        <v>1.1599999999999999</v>
      </c>
      <c r="L650">
        <v>1.745E-2</v>
      </c>
      <c r="M650">
        <v>-3.5539999999999998</v>
      </c>
      <c r="N650">
        <v>-1.2569999999999999</v>
      </c>
      <c r="O650">
        <v>1.0029999999999999</v>
      </c>
      <c r="P650">
        <v>41001</v>
      </c>
      <c r="Q650">
        <v>120000</v>
      </c>
    </row>
    <row r="651" spans="9:17" x14ac:dyDescent="0.25">
      <c r="I651" t="s">
        <v>1045</v>
      </c>
      <c r="J651">
        <v>-1.1890000000000001</v>
      </c>
      <c r="K651">
        <v>1.1639999999999999</v>
      </c>
      <c r="L651">
        <v>1.7659999999999999E-2</v>
      </c>
      <c r="M651">
        <v>-3.484</v>
      </c>
      <c r="N651">
        <v>-1.1850000000000001</v>
      </c>
      <c r="O651">
        <v>1.0880000000000001</v>
      </c>
      <c r="P651">
        <v>41001</v>
      </c>
      <c r="Q651">
        <v>120000</v>
      </c>
    </row>
    <row r="652" spans="9:17" x14ac:dyDescent="0.25">
      <c r="I652" t="s">
        <v>1046</v>
      </c>
      <c r="J652">
        <v>-1.2789999999999999</v>
      </c>
      <c r="K652">
        <v>1.163</v>
      </c>
      <c r="L652">
        <v>1.7569999999999999E-2</v>
      </c>
      <c r="M652">
        <v>-3.5680000000000001</v>
      </c>
      <c r="N652">
        <v>-1.2769999999999999</v>
      </c>
      <c r="O652">
        <v>0.99870000000000003</v>
      </c>
      <c r="P652">
        <v>41001</v>
      </c>
      <c r="Q652">
        <v>120000</v>
      </c>
    </row>
    <row r="653" spans="9:17" x14ac:dyDescent="0.25">
      <c r="I653" t="s">
        <v>1047</v>
      </c>
      <c r="J653">
        <v>-1.27</v>
      </c>
      <c r="K653">
        <v>1.1619999999999999</v>
      </c>
      <c r="L653">
        <v>1.779E-2</v>
      </c>
      <c r="M653">
        <v>-3.5609999999999999</v>
      </c>
      <c r="N653">
        <v>-1.268</v>
      </c>
      <c r="O653">
        <v>1.0049999999999999</v>
      </c>
      <c r="P653">
        <v>41001</v>
      </c>
      <c r="Q653">
        <v>120000</v>
      </c>
    </row>
    <row r="654" spans="9:17" x14ac:dyDescent="0.25">
      <c r="I654" t="s">
        <v>1048</v>
      </c>
      <c r="J654">
        <v>0.36259999999999998</v>
      </c>
      <c r="K654">
        <v>1.8460000000000001</v>
      </c>
      <c r="L654">
        <v>4.727E-2</v>
      </c>
      <c r="M654">
        <v>-3.2109999999999999</v>
      </c>
      <c r="N654">
        <v>0.33810000000000001</v>
      </c>
      <c r="O654">
        <v>3.9660000000000002</v>
      </c>
      <c r="P654">
        <v>41001</v>
      </c>
      <c r="Q654">
        <v>120000</v>
      </c>
    </row>
    <row r="655" spans="9:17" x14ac:dyDescent="0.25">
      <c r="I655" t="s">
        <v>1049</v>
      </c>
      <c r="J655">
        <v>-0.3105</v>
      </c>
      <c r="K655">
        <v>1.359</v>
      </c>
      <c r="L655">
        <v>2.6700000000000002E-2</v>
      </c>
      <c r="M655">
        <v>-2.948</v>
      </c>
      <c r="N655">
        <v>-0.32890000000000003</v>
      </c>
      <c r="O655">
        <v>2.383</v>
      </c>
      <c r="P655">
        <v>41001</v>
      </c>
      <c r="Q655">
        <v>120000</v>
      </c>
    </row>
    <row r="656" spans="9:17" x14ac:dyDescent="0.25">
      <c r="I656" t="s">
        <v>1050</v>
      </c>
      <c r="J656">
        <v>-0.3019</v>
      </c>
      <c r="K656">
        <v>1.2849999999999999</v>
      </c>
      <c r="L656">
        <v>2.3820000000000001E-2</v>
      </c>
      <c r="M656">
        <v>-2.8109999999999999</v>
      </c>
      <c r="N656">
        <v>-0.31280000000000002</v>
      </c>
      <c r="O656">
        <v>2.2429999999999999</v>
      </c>
      <c r="P656">
        <v>41001</v>
      </c>
      <c r="Q656">
        <v>120000</v>
      </c>
    </row>
    <row r="657" spans="9:17" x14ac:dyDescent="0.25">
      <c r="I657" t="s">
        <v>1051</v>
      </c>
      <c r="J657">
        <v>7.5030000000000001</v>
      </c>
      <c r="K657">
        <v>2.0819999999999999</v>
      </c>
      <c r="L657">
        <v>5.6329999999999998E-2</v>
      </c>
      <c r="M657">
        <v>3.4750000000000001</v>
      </c>
      <c r="N657">
        <v>7.4809999999999999</v>
      </c>
      <c r="O657">
        <v>11.62</v>
      </c>
      <c r="P657">
        <v>41001</v>
      </c>
      <c r="Q657">
        <v>120000</v>
      </c>
    </row>
    <row r="658" spans="9:17" x14ac:dyDescent="0.25">
      <c r="I658" t="s">
        <v>1052</v>
      </c>
      <c r="J658">
        <v>0.38429999999999997</v>
      </c>
      <c r="K658">
        <v>1.21</v>
      </c>
      <c r="L658">
        <v>2.0109999999999999E-2</v>
      </c>
      <c r="M658">
        <v>-2.0049999999999999</v>
      </c>
      <c r="N658">
        <v>0.39150000000000001</v>
      </c>
      <c r="O658">
        <v>2.7639999999999998</v>
      </c>
      <c r="P658">
        <v>41001</v>
      </c>
      <c r="Q658">
        <v>120000</v>
      </c>
    </row>
    <row r="659" spans="9:17" x14ac:dyDescent="0.25">
      <c r="I659" t="s">
        <v>1053</v>
      </c>
      <c r="J659">
        <v>0.315</v>
      </c>
      <c r="K659">
        <v>1.2370000000000001</v>
      </c>
      <c r="L659">
        <v>2.0320000000000001E-2</v>
      </c>
      <c r="M659">
        <v>-2.1150000000000002</v>
      </c>
      <c r="N659">
        <v>0.3206</v>
      </c>
      <c r="O659">
        <v>2.74</v>
      </c>
      <c r="P659">
        <v>41001</v>
      </c>
      <c r="Q659">
        <v>120000</v>
      </c>
    </row>
    <row r="660" spans="9:17" x14ac:dyDescent="0.25">
      <c r="I660" t="s">
        <v>1054</v>
      </c>
      <c r="J660">
        <v>-3.9779999999999998E-3</v>
      </c>
      <c r="K660">
        <v>1.137</v>
      </c>
      <c r="L660">
        <v>1.9630000000000002E-2</v>
      </c>
      <c r="M660">
        <v>-2.266</v>
      </c>
      <c r="N660">
        <v>6.829E-3</v>
      </c>
      <c r="O660">
        <v>2.2290000000000001</v>
      </c>
      <c r="P660">
        <v>41001</v>
      </c>
      <c r="Q660">
        <v>120000</v>
      </c>
    </row>
    <row r="661" spans="9:17" x14ac:dyDescent="0.25">
      <c r="I661" t="s">
        <v>1055</v>
      </c>
      <c r="J661">
        <v>-4.1020000000000001E-2</v>
      </c>
      <c r="K661">
        <v>1.145</v>
      </c>
      <c r="L661">
        <v>1.899E-2</v>
      </c>
      <c r="M661">
        <v>-2.3180000000000001</v>
      </c>
      <c r="N661">
        <v>-3.0870000000000002E-2</v>
      </c>
      <c r="O661">
        <v>2.2010000000000001</v>
      </c>
      <c r="P661">
        <v>41001</v>
      </c>
      <c r="Q661">
        <v>120000</v>
      </c>
    </row>
    <row r="662" spans="9:17" x14ac:dyDescent="0.25">
      <c r="I662" t="s">
        <v>1056</v>
      </c>
      <c r="J662">
        <v>0.1515</v>
      </c>
      <c r="K662">
        <v>1.147</v>
      </c>
      <c r="L662">
        <v>1.9040000000000001E-2</v>
      </c>
      <c r="M662">
        <v>-2.1419999999999999</v>
      </c>
      <c r="N662">
        <v>0.16139999999999999</v>
      </c>
      <c r="O662">
        <v>2.403</v>
      </c>
      <c r="P662">
        <v>41001</v>
      </c>
      <c r="Q662">
        <v>120000</v>
      </c>
    </row>
    <row r="663" spans="9:17" x14ac:dyDescent="0.25">
      <c r="I663" t="s">
        <v>1057</v>
      </c>
      <c r="J663">
        <v>6.5409999999999996E-2</v>
      </c>
      <c r="K663">
        <v>1.1399999999999999</v>
      </c>
      <c r="L663">
        <v>1.9980000000000001E-2</v>
      </c>
      <c r="M663">
        <v>-2.2170000000000001</v>
      </c>
      <c r="N663">
        <v>7.5300000000000006E-2</v>
      </c>
      <c r="O663">
        <v>2.3050000000000002</v>
      </c>
      <c r="P663">
        <v>41001</v>
      </c>
      <c r="Q663">
        <v>120000</v>
      </c>
    </row>
    <row r="664" spans="9:17" x14ac:dyDescent="0.25">
      <c r="I664" t="s">
        <v>1058</v>
      </c>
      <c r="J664">
        <v>0.1787</v>
      </c>
      <c r="K664">
        <v>1.173</v>
      </c>
      <c r="L664">
        <v>1.9630000000000002E-2</v>
      </c>
      <c r="M664">
        <v>-2.1549999999999998</v>
      </c>
      <c r="N664">
        <v>0.18479999999999999</v>
      </c>
      <c r="O664">
        <v>2.4860000000000002</v>
      </c>
      <c r="P664">
        <v>41001</v>
      </c>
      <c r="Q664">
        <v>120000</v>
      </c>
    </row>
    <row r="665" spans="9:17" x14ac:dyDescent="0.25">
      <c r="I665" t="s">
        <v>1059</v>
      </c>
      <c r="J665">
        <v>6.0990000000000002</v>
      </c>
      <c r="K665">
        <v>1.3620000000000001</v>
      </c>
      <c r="L665">
        <v>2.7820000000000001E-2</v>
      </c>
      <c r="M665">
        <v>3.3969999999999998</v>
      </c>
      <c r="N665">
        <v>6.11</v>
      </c>
      <c r="O665">
        <v>8.7639999999999993</v>
      </c>
      <c r="P665">
        <v>41001</v>
      </c>
      <c r="Q665">
        <v>120000</v>
      </c>
    </row>
    <row r="666" spans="9:17" x14ac:dyDescent="0.25">
      <c r="I666" t="s">
        <v>1060</v>
      </c>
      <c r="J666">
        <v>6.0730000000000004</v>
      </c>
      <c r="K666">
        <v>1.411</v>
      </c>
      <c r="L666">
        <v>2.8490000000000001E-2</v>
      </c>
      <c r="M666">
        <v>3.2650000000000001</v>
      </c>
      <c r="N666">
        <v>6.0860000000000003</v>
      </c>
      <c r="O666">
        <v>8.8350000000000009</v>
      </c>
      <c r="P666">
        <v>41001</v>
      </c>
      <c r="Q666">
        <v>120000</v>
      </c>
    </row>
    <row r="667" spans="9:17" x14ac:dyDescent="0.25">
      <c r="I667" t="s">
        <v>1061</v>
      </c>
      <c r="J667">
        <v>-0.59360000000000002</v>
      </c>
      <c r="K667">
        <v>1.284</v>
      </c>
      <c r="L667">
        <v>2.3959999999999999E-2</v>
      </c>
      <c r="M667">
        <v>-3.121</v>
      </c>
      <c r="N667">
        <v>-0.59419999999999995</v>
      </c>
      <c r="O667">
        <v>1.8979999999999999</v>
      </c>
      <c r="P667">
        <v>41001</v>
      </c>
      <c r="Q667">
        <v>120000</v>
      </c>
    </row>
    <row r="668" spans="9:17" x14ac:dyDescent="0.25">
      <c r="I668" t="s">
        <v>1062</v>
      </c>
      <c r="J668">
        <v>-0.55200000000000005</v>
      </c>
      <c r="K668">
        <v>1.2789999999999999</v>
      </c>
      <c r="L668">
        <v>2.2620000000000001E-2</v>
      </c>
      <c r="M668">
        <v>-3.0630000000000002</v>
      </c>
      <c r="N668">
        <v>-0.55130000000000001</v>
      </c>
      <c r="O668">
        <v>1.9330000000000001</v>
      </c>
      <c r="P668">
        <v>41001</v>
      </c>
      <c r="Q668">
        <v>120000</v>
      </c>
    </row>
    <row r="669" spans="9:17" x14ac:dyDescent="0.25">
      <c r="I669" t="s">
        <v>1063</v>
      </c>
      <c r="J669">
        <v>-0.52980000000000005</v>
      </c>
      <c r="K669">
        <v>1.26</v>
      </c>
      <c r="L669">
        <v>2.2030000000000001E-2</v>
      </c>
      <c r="M669">
        <v>-2.9849999999999999</v>
      </c>
      <c r="N669">
        <v>-0.52959999999999996</v>
      </c>
      <c r="O669">
        <v>1.9239999999999999</v>
      </c>
      <c r="P669">
        <v>41001</v>
      </c>
      <c r="Q669">
        <v>120000</v>
      </c>
    </row>
    <row r="670" spans="9:17" x14ac:dyDescent="0.25">
      <c r="I670" t="s">
        <v>1064</v>
      </c>
      <c r="J670">
        <v>0.90390000000000004</v>
      </c>
      <c r="K670">
        <v>1.849</v>
      </c>
      <c r="L670">
        <v>4.6449999999999998E-2</v>
      </c>
      <c r="M670">
        <v>-2.6520000000000001</v>
      </c>
      <c r="N670">
        <v>0.87580000000000002</v>
      </c>
      <c r="O670">
        <v>4.5990000000000002</v>
      </c>
      <c r="P670">
        <v>41001</v>
      </c>
      <c r="Q670">
        <v>120000</v>
      </c>
    </row>
    <row r="671" spans="9:17" x14ac:dyDescent="0.25">
      <c r="I671" t="s">
        <v>1065</v>
      </c>
      <c r="J671">
        <v>-0.34260000000000002</v>
      </c>
      <c r="K671">
        <v>1.5840000000000001</v>
      </c>
      <c r="L671">
        <v>3.4000000000000002E-2</v>
      </c>
      <c r="M671">
        <v>-3.4580000000000002</v>
      </c>
      <c r="N671">
        <v>-0.35320000000000001</v>
      </c>
      <c r="O671">
        <v>2.762</v>
      </c>
      <c r="P671">
        <v>41001</v>
      </c>
      <c r="Q671">
        <v>120000</v>
      </c>
    </row>
    <row r="672" spans="9:17" x14ac:dyDescent="0.25">
      <c r="I672" t="s">
        <v>1066</v>
      </c>
      <c r="J672">
        <v>0.57189999999999996</v>
      </c>
      <c r="K672">
        <v>1.8460000000000001</v>
      </c>
      <c r="L672">
        <v>4.768E-2</v>
      </c>
      <c r="M672">
        <v>-2.98</v>
      </c>
      <c r="N672">
        <v>0.53369999999999995</v>
      </c>
      <c r="O672">
        <v>4.2389999999999999</v>
      </c>
      <c r="P672">
        <v>41001</v>
      </c>
      <c r="Q672">
        <v>120000</v>
      </c>
    </row>
    <row r="673" spans="9:17" x14ac:dyDescent="0.25">
      <c r="I673" t="s">
        <v>1067</v>
      </c>
      <c r="J673">
        <v>-0.85109999999999997</v>
      </c>
      <c r="K673">
        <v>1.03</v>
      </c>
      <c r="L673">
        <v>1.413E-2</v>
      </c>
      <c r="M673">
        <v>-2.875</v>
      </c>
      <c r="N673">
        <v>-0.84970000000000001</v>
      </c>
      <c r="O673">
        <v>1.1930000000000001</v>
      </c>
      <c r="P673">
        <v>41001</v>
      </c>
      <c r="Q673">
        <v>120000</v>
      </c>
    </row>
    <row r="674" spans="9:17" x14ac:dyDescent="0.25">
      <c r="I674" t="s">
        <v>1068</v>
      </c>
      <c r="J674">
        <v>-0.7792</v>
      </c>
      <c r="K674">
        <v>1.0349999999999999</v>
      </c>
      <c r="L674">
        <v>1.418E-2</v>
      </c>
      <c r="M674">
        <v>-2.8130000000000002</v>
      </c>
      <c r="N674">
        <v>-0.77769999999999995</v>
      </c>
      <c r="O674">
        <v>1.268</v>
      </c>
      <c r="P674">
        <v>41001</v>
      </c>
      <c r="Q674">
        <v>120000</v>
      </c>
    </row>
    <row r="675" spans="9:17" x14ac:dyDescent="0.25">
      <c r="I675" t="s">
        <v>1069</v>
      </c>
      <c r="J675">
        <v>-0.86880000000000002</v>
      </c>
      <c r="K675">
        <v>1.034</v>
      </c>
      <c r="L675">
        <v>1.414E-2</v>
      </c>
      <c r="M675">
        <v>-2.9079999999999999</v>
      </c>
      <c r="N675">
        <v>-0.86750000000000005</v>
      </c>
      <c r="O675">
        <v>1.179</v>
      </c>
      <c r="P675">
        <v>41001</v>
      </c>
      <c r="Q675">
        <v>120000</v>
      </c>
    </row>
    <row r="676" spans="9:17" x14ac:dyDescent="0.25">
      <c r="I676" t="s">
        <v>1070</v>
      </c>
      <c r="J676">
        <v>-0.86060000000000003</v>
      </c>
      <c r="K676">
        <v>1.0329999999999999</v>
      </c>
      <c r="L676">
        <v>1.423E-2</v>
      </c>
      <c r="M676">
        <v>-2.8780000000000001</v>
      </c>
      <c r="N676">
        <v>-0.85840000000000005</v>
      </c>
      <c r="O676">
        <v>1.173</v>
      </c>
      <c r="P676">
        <v>41001</v>
      </c>
      <c r="Q676">
        <v>120000</v>
      </c>
    </row>
    <row r="677" spans="9:17" x14ac:dyDescent="0.25">
      <c r="I677" t="s">
        <v>1071</v>
      </c>
      <c r="J677">
        <v>0.77239999999999998</v>
      </c>
      <c r="K677">
        <v>1.776</v>
      </c>
      <c r="L677">
        <v>4.7160000000000001E-2</v>
      </c>
      <c r="M677">
        <v>-2.7770000000000001</v>
      </c>
      <c r="N677">
        <v>0.77959999999999996</v>
      </c>
      <c r="O677">
        <v>4.2130000000000001</v>
      </c>
      <c r="P677">
        <v>41001</v>
      </c>
      <c r="Q677">
        <v>120000</v>
      </c>
    </row>
    <row r="678" spans="9:17" x14ac:dyDescent="0.25">
      <c r="I678" t="s">
        <v>1072</v>
      </c>
      <c r="J678">
        <v>9.9269999999999997E-2</v>
      </c>
      <c r="K678">
        <v>1.2370000000000001</v>
      </c>
      <c r="L678">
        <v>2.5479999999999999E-2</v>
      </c>
      <c r="M678">
        <v>-2.3170000000000002</v>
      </c>
      <c r="N678">
        <v>9.3479999999999994E-2</v>
      </c>
      <c r="O678">
        <v>2.5339999999999998</v>
      </c>
      <c r="P678">
        <v>41001</v>
      </c>
      <c r="Q678">
        <v>120000</v>
      </c>
    </row>
    <row r="679" spans="9:17" x14ac:dyDescent="0.25">
      <c r="I679" t="s">
        <v>1073</v>
      </c>
      <c r="J679">
        <v>0.1079</v>
      </c>
      <c r="K679">
        <v>1.1559999999999999</v>
      </c>
      <c r="L679">
        <v>2.2040000000000001E-2</v>
      </c>
      <c r="M679">
        <v>-2.1509999999999998</v>
      </c>
      <c r="N679">
        <v>0.10730000000000001</v>
      </c>
      <c r="O679">
        <v>2.3860000000000001</v>
      </c>
      <c r="P679">
        <v>41001</v>
      </c>
      <c r="Q679">
        <v>120000</v>
      </c>
    </row>
    <row r="680" spans="9:17" x14ac:dyDescent="0.25">
      <c r="I680" t="s">
        <v>1074</v>
      </c>
      <c r="J680">
        <v>7.9130000000000003</v>
      </c>
      <c r="K680">
        <v>2.0030000000000001</v>
      </c>
      <c r="L680">
        <v>5.5160000000000001E-2</v>
      </c>
      <c r="M680">
        <v>4.069</v>
      </c>
      <c r="N680">
        <v>7.8710000000000004</v>
      </c>
      <c r="O680">
        <v>11.9</v>
      </c>
      <c r="P680">
        <v>41001</v>
      </c>
      <c r="Q680">
        <v>120000</v>
      </c>
    </row>
    <row r="681" spans="9:17" x14ac:dyDescent="0.25">
      <c r="I681" t="s">
        <v>1075</v>
      </c>
      <c r="J681">
        <v>0.79410000000000003</v>
      </c>
      <c r="K681">
        <v>1.087</v>
      </c>
      <c r="L681">
        <v>1.6750000000000001E-2</v>
      </c>
      <c r="M681">
        <v>-1.3220000000000001</v>
      </c>
      <c r="N681">
        <v>0.78969999999999996</v>
      </c>
      <c r="O681">
        <v>2.9209999999999998</v>
      </c>
      <c r="P681">
        <v>41001</v>
      </c>
      <c r="Q681">
        <v>120000</v>
      </c>
    </row>
    <row r="682" spans="9:17" x14ac:dyDescent="0.25">
      <c r="I682" t="s">
        <v>1076</v>
      </c>
      <c r="J682">
        <v>0.7248</v>
      </c>
      <c r="K682">
        <v>1.119</v>
      </c>
      <c r="L682">
        <v>1.7129999999999999E-2</v>
      </c>
      <c r="M682">
        <v>-1.4610000000000001</v>
      </c>
      <c r="N682">
        <v>0.71940000000000004</v>
      </c>
      <c r="O682">
        <v>2.9239999999999999</v>
      </c>
      <c r="P682">
        <v>41001</v>
      </c>
      <c r="Q682">
        <v>120000</v>
      </c>
    </row>
    <row r="683" spans="9:17" x14ac:dyDescent="0.25">
      <c r="I683" t="s">
        <v>1077</v>
      </c>
      <c r="J683">
        <v>0.40579999999999999</v>
      </c>
      <c r="K683">
        <v>0.99850000000000005</v>
      </c>
      <c r="L683">
        <v>1.5890000000000001E-2</v>
      </c>
      <c r="M683">
        <v>-1.544</v>
      </c>
      <c r="N683">
        <v>0.40139999999999998</v>
      </c>
      <c r="O683">
        <v>2.37</v>
      </c>
      <c r="P683">
        <v>41001</v>
      </c>
      <c r="Q683">
        <v>120000</v>
      </c>
    </row>
    <row r="684" spans="9:17" x14ac:dyDescent="0.25">
      <c r="I684" t="s">
        <v>1078</v>
      </c>
      <c r="J684">
        <v>0.36880000000000002</v>
      </c>
      <c r="K684">
        <v>1.0109999999999999</v>
      </c>
      <c r="L684">
        <v>1.5259999999999999E-2</v>
      </c>
      <c r="M684">
        <v>-1.615</v>
      </c>
      <c r="N684">
        <v>0.36530000000000001</v>
      </c>
      <c r="O684">
        <v>2.3580000000000001</v>
      </c>
      <c r="P684">
        <v>41001</v>
      </c>
      <c r="Q684">
        <v>120000</v>
      </c>
    </row>
    <row r="685" spans="9:17" x14ac:dyDescent="0.25">
      <c r="I685" t="s">
        <v>1079</v>
      </c>
      <c r="J685">
        <v>0.56130000000000002</v>
      </c>
      <c r="K685">
        <v>1.0149999999999999</v>
      </c>
      <c r="L685">
        <v>1.5259999999999999E-2</v>
      </c>
      <c r="M685">
        <v>-1.4119999999999999</v>
      </c>
      <c r="N685">
        <v>0.55249999999999999</v>
      </c>
      <c r="O685">
        <v>2.5619999999999998</v>
      </c>
      <c r="P685">
        <v>41001</v>
      </c>
      <c r="Q685">
        <v>120000</v>
      </c>
    </row>
    <row r="686" spans="9:17" x14ac:dyDescent="0.25">
      <c r="I686" t="s">
        <v>1080</v>
      </c>
      <c r="J686">
        <v>0.47520000000000001</v>
      </c>
      <c r="K686">
        <v>1.004</v>
      </c>
      <c r="L686">
        <v>1.6150000000000001E-2</v>
      </c>
      <c r="M686">
        <v>-1.492</v>
      </c>
      <c r="N686">
        <v>0.47170000000000001</v>
      </c>
      <c r="O686">
        <v>2.4569999999999999</v>
      </c>
      <c r="P686">
        <v>41001</v>
      </c>
      <c r="Q686">
        <v>120000</v>
      </c>
    </row>
    <row r="687" spans="9:17" x14ac:dyDescent="0.25">
      <c r="I687" t="s">
        <v>1081</v>
      </c>
      <c r="J687">
        <v>0.58850000000000002</v>
      </c>
      <c r="K687">
        <v>1.044</v>
      </c>
      <c r="L687">
        <v>1.5890000000000001E-2</v>
      </c>
      <c r="M687">
        <v>-1.4370000000000001</v>
      </c>
      <c r="N687">
        <v>0.57930000000000004</v>
      </c>
      <c r="O687">
        <v>2.645</v>
      </c>
      <c r="P687">
        <v>41001</v>
      </c>
      <c r="Q687">
        <v>120000</v>
      </c>
    </row>
    <row r="688" spans="9:17" x14ac:dyDescent="0.25">
      <c r="I688" t="s">
        <v>1082</v>
      </c>
      <c r="J688">
        <v>6.5090000000000003</v>
      </c>
      <c r="K688">
        <v>1.24</v>
      </c>
      <c r="L688">
        <v>2.58E-2</v>
      </c>
      <c r="M688">
        <v>4.0679999999999996</v>
      </c>
      <c r="N688">
        <v>6.51</v>
      </c>
      <c r="O688">
        <v>8.9350000000000005</v>
      </c>
      <c r="P688">
        <v>41001</v>
      </c>
      <c r="Q688">
        <v>120000</v>
      </c>
    </row>
    <row r="689" spans="9:17" x14ac:dyDescent="0.25">
      <c r="I689" t="s">
        <v>1083</v>
      </c>
      <c r="J689">
        <v>6.4829999999999997</v>
      </c>
      <c r="K689">
        <v>1.2949999999999999</v>
      </c>
      <c r="L689">
        <v>2.6530000000000001E-2</v>
      </c>
      <c r="M689">
        <v>3.9380000000000002</v>
      </c>
      <c r="N689">
        <v>6.48</v>
      </c>
      <c r="O689">
        <v>9.0220000000000002</v>
      </c>
      <c r="P689">
        <v>41001</v>
      </c>
      <c r="Q689">
        <v>120000</v>
      </c>
    </row>
    <row r="690" spans="9:17" x14ac:dyDescent="0.25">
      <c r="I690" t="s">
        <v>1084</v>
      </c>
      <c r="J690">
        <v>-0.18379999999999999</v>
      </c>
      <c r="K690">
        <v>1.1499999999999999</v>
      </c>
      <c r="L690">
        <v>1.9980000000000001E-2</v>
      </c>
      <c r="M690">
        <v>-2.452</v>
      </c>
      <c r="N690">
        <v>-0.17499999999999999</v>
      </c>
      <c r="O690">
        <v>2.073</v>
      </c>
      <c r="P690">
        <v>41001</v>
      </c>
      <c r="Q690">
        <v>120000</v>
      </c>
    </row>
    <row r="691" spans="9:17" x14ac:dyDescent="0.25">
      <c r="I691" t="s">
        <v>1085</v>
      </c>
      <c r="J691">
        <v>-0.14219999999999999</v>
      </c>
      <c r="K691">
        <v>1.147</v>
      </c>
      <c r="L691">
        <v>1.8710000000000001E-2</v>
      </c>
      <c r="M691">
        <v>-2.391</v>
      </c>
      <c r="N691">
        <v>-0.13059999999999999</v>
      </c>
      <c r="O691">
        <v>2.1139999999999999</v>
      </c>
      <c r="P691">
        <v>41001</v>
      </c>
      <c r="Q691">
        <v>120000</v>
      </c>
    </row>
    <row r="692" spans="9:17" x14ac:dyDescent="0.25">
      <c r="I692" t="s">
        <v>1086</v>
      </c>
      <c r="J692">
        <v>-0.12</v>
      </c>
      <c r="K692">
        <v>1.1259999999999999</v>
      </c>
      <c r="L692">
        <v>1.7999999999999999E-2</v>
      </c>
      <c r="M692">
        <v>-2.33</v>
      </c>
      <c r="N692">
        <v>-0.1123</v>
      </c>
      <c r="O692">
        <v>2.0840000000000001</v>
      </c>
      <c r="P692">
        <v>41001</v>
      </c>
      <c r="Q692">
        <v>120000</v>
      </c>
    </row>
    <row r="693" spans="9:17" x14ac:dyDescent="0.25">
      <c r="I693" t="s">
        <v>1087</v>
      </c>
      <c r="J693">
        <v>1.3140000000000001</v>
      </c>
      <c r="K693">
        <v>1.776</v>
      </c>
      <c r="L693">
        <v>4.6640000000000001E-2</v>
      </c>
      <c r="M693">
        <v>-2.1880000000000002</v>
      </c>
      <c r="N693">
        <v>1.3140000000000001</v>
      </c>
      <c r="O693">
        <v>4.8170000000000002</v>
      </c>
      <c r="P693">
        <v>41001</v>
      </c>
      <c r="Q693">
        <v>120000</v>
      </c>
    </row>
    <row r="694" spans="9:17" x14ac:dyDescent="0.25">
      <c r="I694" t="s">
        <v>1088</v>
      </c>
      <c r="J694">
        <v>6.7169999999999994E-2</v>
      </c>
      <c r="K694">
        <v>1.474</v>
      </c>
      <c r="L694">
        <v>3.0300000000000001E-2</v>
      </c>
      <c r="M694">
        <v>-2.827</v>
      </c>
      <c r="N694">
        <v>6.3820000000000002E-2</v>
      </c>
      <c r="O694">
        <v>2.9510000000000001</v>
      </c>
      <c r="P694">
        <v>41001</v>
      </c>
      <c r="Q694">
        <v>120000</v>
      </c>
    </row>
    <row r="695" spans="9:17" x14ac:dyDescent="0.25">
      <c r="I695" t="s">
        <v>1089</v>
      </c>
      <c r="J695">
        <v>0.98170000000000002</v>
      </c>
      <c r="K695">
        <v>1.78</v>
      </c>
      <c r="L695">
        <v>4.7890000000000002E-2</v>
      </c>
      <c r="M695">
        <v>-2.556</v>
      </c>
      <c r="N695">
        <v>0.97770000000000001</v>
      </c>
      <c r="O695">
        <v>4.5010000000000003</v>
      </c>
      <c r="P695">
        <v>41001</v>
      </c>
      <c r="Q695">
        <v>120000</v>
      </c>
    </row>
    <row r="696" spans="9:17" x14ac:dyDescent="0.25">
      <c r="I696" t="s">
        <v>1090</v>
      </c>
      <c r="J696">
        <v>7.1870000000000003E-2</v>
      </c>
      <c r="K696">
        <v>0.45490000000000003</v>
      </c>
      <c r="L696">
        <v>1.4970000000000001E-3</v>
      </c>
      <c r="M696">
        <v>-0.8367</v>
      </c>
      <c r="N696">
        <v>4.7829999999999998E-2</v>
      </c>
      <c r="O696">
        <v>1.054</v>
      </c>
      <c r="P696">
        <v>41001</v>
      </c>
      <c r="Q696">
        <v>120000</v>
      </c>
    </row>
    <row r="697" spans="9:17" x14ac:dyDescent="0.25">
      <c r="I697" t="s">
        <v>1091</v>
      </c>
      <c r="J697">
        <v>-1.77E-2</v>
      </c>
      <c r="K697">
        <v>0.45240000000000002</v>
      </c>
      <c r="L697">
        <v>1.374E-3</v>
      </c>
      <c r="M697">
        <v>-0.95909999999999995</v>
      </c>
      <c r="N697">
        <v>-1.252E-2</v>
      </c>
      <c r="O697">
        <v>0.91759999999999997</v>
      </c>
      <c r="P697">
        <v>41001</v>
      </c>
      <c r="Q697">
        <v>120000</v>
      </c>
    </row>
    <row r="698" spans="9:17" x14ac:dyDescent="0.25">
      <c r="I698" t="s">
        <v>1092</v>
      </c>
      <c r="J698">
        <v>-9.5639999999999996E-3</v>
      </c>
      <c r="K698">
        <v>0.46200000000000002</v>
      </c>
      <c r="L698">
        <v>1.6570000000000001E-3</v>
      </c>
      <c r="M698">
        <v>-0.9768</v>
      </c>
      <c r="N698">
        <v>-5.7190000000000001E-3</v>
      </c>
      <c r="O698">
        <v>0.95</v>
      </c>
      <c r="P698">
        <v>41001</v>
      </c>
      <c r="Q698">
        <v>120000</v>
      </c>
    </row>
    <row r="699" spans="9:17" x14ac:dyDescent="0.25">
      <c r="I699" t="s">
        <v>1093</v>
      </c>
      <c r="J699">
        <v>1.623</v>
      </c>
      <c r="K699">
        <v>1.663</v>
      </c>
      <c r="L699">
        <v>4.5710000000000001E-2</v>
      </c>
      <c r="M699">
        <v>-1.6619999999999999</v>
      </c>
      <c r="N699">
        <v>1.633</v>
      </c>
      <c r="O699">
        <v>4.899</v>
      </c>
      <c r="P699">
        <v>41001</v>
      </c>
      <c r="Q699">
        <v>120000</v>
      </c>
    </row>
    <row r="700" spans="9:17" x14ac:dyDescent="0.25">
      <c r="I700" t="s">
        <v>1094</v>
      </c>
      <c r="J700">
        <v>0.95030000000000003</v>
      </c>
      <c r="K700">
        <v>1.0589999999999999</v>
      </c>
      <c r="L700">
        <v>2.2499999999999999E-2</v>
      </c>
      <c r="M700">
        <v>-1.129</v>
      </c>
      <c r="N700">
        <v>0.94499999999999995</v>
      </c>
      <c r="O700">
        <v>3.0419999999999998</v>
      </c>
      <c r="P700">
        <v>41001</v>
      </c>
      <c r="Q700">
        <v>120000</v>
      </c>
    </row>
    <row r="701" spans="9:17" x14ac:dyDescent="0.25">
      <c r="I701" t="s">
        <v>1095</v>
      </c>
      <c r="J701">
        <v>0.95899999999999996</v>
      </c>
      <c r="K701">
        <v>0.96030000000000004</v>
      </c>
      <c r="L701">
        <v>1.865E-2</v>
      </c>
      <c r="M701">
        <v>-0.93</v>
      </c>
      <c r="N701">
        <v>0.95169999999999999</v>
      </c>
      <c r="O701">
        <v>2.8610000000000002</v>
      </c>
      <c r="P701">
        <v>41001</v>
      </c>
      <c r="Q701">
        <v>120000</v>
      </c>
    </row>
    <row r="702" spans="9:17" x14ac:dyDescent="0.25">
      <c r="I702" t="s">
        <v>1096</v>
      </c>
      <c r="J702">
        <v>8.7639999999999993</v>
      </c>
      <c r="K702">
        <v>1.883</v>
      </c>
      <c r="L702">
        <v>5.3850000000000002E-2</v>
      </c>
      <c r="M702">
        <v>5.1210000000000004</v>
      </c>
      <c r="N702">
        <v>8.7330000000000005</v>
      </c>
      <c r="O702">
        <v>12.53</v>
      </c>
      <c r="P702">
        <v>41001</v>
      </c>
      <c r="Q702">
        <v>120000</v>
      </c>
    </row>
    <row r="703" spans="9:17" x14ac:dyDescent="0.25">
      <c r="I703" t="s">
        <v>1097</v>
      </c>
      <c r="J703">
        <v>1.645</v>
      </c>
      <c r="K703">
        <v>0.85040000000000004</v>
      </c>
      <c r="L703">
        <v>1.1440000000000001E-2</v>
      </c>
      <c r="M703">
        <v>-1.319E-2</v>
      </c>
      <c r="N703">
        <v>1.64</v>
      </c>
      <c r="O703">
        <v>3.3210000000000002</v>
      </c>
      <c r="P703">
        <v>41001</v>
      </c>
      <c r="Q703">
        <v>120000</v>
      </c>
    </row>
    <row r="704" spans="9:17" x14ac:dyDescent="0.25">
      <c r="I704" t="s">
        <v>1098</v>
      </c>
      <c r="J704">
        <v>1.5760000000000001</v>
      </c>
      <c r="K704">
        <v>0.89090000000000003</v>
      </c>
      <c r="L704">
        <v>1.191E-2</v>
      </c>
      <c r="M704">
        <v>-0.15659999999999999</v>
      </c>
      <c r="N704">
        <v>1.5720000000000001</v>
      </c>
      <c r="O704">
        <v>3.3330000000000002</v>
      </c>
      <c r="P704">
        <v>41001</v>
      </c>
      <c r="Q704">
        <v>120000</v>
      </c>
    </row>
    <row r="705" spans="9:17" x14ac:dyDescent="0.25">
      <c r="I705" t="s">
        <v>1099</v>
      </c>
      <c r="J705">
        <v>1.2569999999999999</v>
      </c>
      <c r="K705">
        <v>0.72560000000000002</v>
      </c>
      <c r="L705">
        <v>1.0290000000000001E-2</v>
      </c>
      <c r="M705">
        <v>-0.17530000000000001</v>
      </c>
      <c r="N705">
        <v>1.2569999999999999</v>
      </c>
      <c r="O705">
        <v>2.68</v>
      </c>
      <c r="P705">
        <v>41001</v>
      </c>
      <c r="Q705">
        <v>120000</v>
      </c>
    </row>
    <row r="706" spans="9:17" x14ac:dyDescent="0.25">
      <c r="I706" t="s">
        <v>1100</v>
      </c>
      <c r="J706">
        <v>1.22</v>
      </c>
      <c r="K706">
        <v>0.73660000000000003</v>
      </c>
      <c r="L706">
        <v>9.3439999999999999E-3</v>
      </c>
      <c r="M706">
        <v>-0.23180000000000001</v>
      </c>
      <c r="N706">
        <v>1.222</v>
      </c>
      <c r="O706">
        <v>2.6749999999999998</v>
      </c>
      <c r="P706">
        <v>41001</v>
      </c>
      <c r="Q706">
        <v>120000</v>
      </c>
    </row>
    <row r="707" spans="9:17" x14ac:dyDescent="0.25">
      <c r="I707" t="s">
        <v>1101</v>
      </c>
      <c r="J707">
        <v>1.4119999999999999</v>
      </c>
      <c r="K707">
        <v>0.71719999999999995</v>
      </c>
      <c r="L707">
        <v>8.7840000000000001E-3</v>
      </c>
      <c r="M707">
        <v>5.7460000000000002E-3</v>
      </c>
      <c r="N707">
        <v>1.411</v>
      </c>
      <c r="O707">
        <v>2.83</v>
      </c>
      <c r="P707">
        <v>41001</v>
      </c>
      <c r="Q707">
        <v>120000</v>
      </c>
    </row>
    <row r="708" spans="9:17" x14ac:dyDescent="0.25">
      <c r="I708" t="s">
        <v>1102</v>
      </c>
      <c r="J708">
        <v>1.3260000000000001</v>
      </c>
      <c r="K708">
        <v>0.72540000000000004</v>
      </c>
      <c r="L708">
        <v>1.0540000000000001E-2</v>
      </c>
      <c r="M708">
        <v>-9.9809999999999996E-2</v>
      </c>
      <c r="N708">
        <v>1.327</v>
      </c>
      <c r="O708">
        <v>2.7559999999999998</v>
      </c>
      <c r="P708">
        <v>41001</v>
      </c>
      <c r="Q708">
        <v>120000</v>
      </c>
    </row>
    <row r="709" spans="9:17" x14ac:dyDescent="0.25">
      <c r="I709" t="s">
        <v>1103</v>
      </c>
      <c r="J709">
        <v>1.44</v>
      </c>
      <c r="K709">
        <v>0.77790000000000004</v>
      </c>
      <c r="L709">
        <v>1.0070000000000001E-2</v>
      </c>
      <c r="M709">
        <v>-7.492E-2</v>
      </c>
      <c r="N709">
        <v>1.431</v>
      </c>
      <c r="O709">
        <v>3.004</v>
      </c>
      <c r="P709">
        <v>41001</v>
      </c>
      <c r="Q709">
        <v>120000</v>
      </c>
    </row>
    <row r="710" spans="9:17" x14ac:dyDescent="0.25">
      <c r="I710" t="s">
        <v>1104</v>
      </c>
      <c r="J710">
        <v>7.36</v>
      </c>
      <c r="K710">
        <v>1.054</v>
      </c>
      <c r="L710">
        <v>2.3040000000000001E-2</v>
      </c>
      <c r="M710">
        <v>5.26</v>
      </c>
      <c r="N710">
        <v>7.3650000000000002</v>
      </c>
      <c r="O710">
        <v>9.4179999999999993</v>
      </c>
      <c r="P710">
        <v>41001</v>
      </c>
      <c r="Q710">
        <v>120000</v>
      </c>
    </row>
    <row r="711" spans="9:17" x14ac:dyDescent="0.25">
      <c r="I711" t="s">
        <v>1105</v>
      </c>
      <c r="J711">
        <v>7.3339999999999996</v>
      </c>
      <c r="K711">
        <v>1.1180000000000001</v>
      </c>
      <c r="L711">
        <v>2.3800000000000002E-2</v>
      </c>
      <c r="M711">
        <v>5.109</v>
      </c>
      <c r="N711">
        <v>7.3410000000000002</v>
      </c>
      <c r="O711">
        <v>9.5050000000000008</v>
      </c>
      <c r="P711">
        <v>41001</v>
      </c>
      <c r="Q711">
        <v>120000</v>
      </c>
    </row>
    <row r="712" spans="9:17" x14ac:dyDescent="0.25">
      <c r="I712" t="s">
        <v>1106</v>
      </c>
      <c r="J712">
        <v>0.66720000000000002</v>
      </c>
      <c r="K712">
        <v>0.93179999999999996</v>
      </c>
      <c r="L712">
        <v>1.6160000000000001E-2</v>
      </c>
      <c r="M712">
        <v>-1.1619999999999999</v>
      </c>
      <c r="N712">
        <v>0.66720000000000002</v>
      </c>
      <c r="O712">
        <v>2.4980000000000002</v>
      </c>
      <c r="P712">
        <v>41001</v>
      </c>
      <c r="Q712">
        <v>120000</v>
      </c>
    </row>
    <row r="713" spans="9:17" x14ac:dyDescent="0.25">
      <c r="I713" t="s">
        <v>1107</v>
      </c>
      <c r="J713">
        <v>0.70889999999999997</v>
      </c>
      <c r="K713">
        <v>0.92600000000000005</v>
      </c>
      <c r="L713">
        <v>1.456E-2</v>
      </c>
      <c r="M713">
        <v>-1.109</v>
      </c>
      <c r="N713">
        <v>0.70669999999999999</v>
      </c>
      <c r="O713">
        <v>2.5390000000000001</v>
      </c>
      <c r="P713">
        <v>41001</v>
      </c>
      <c r="Q713">
        <v>120000</v>
      </c>
    </row>
    <row r="714" spans="9:17" x14ac:dyDescent="0.25">
      <c r="I714" t="s">
        <v>1108</v>
      </c>
      <c r="J714">
        <v>0.73099999999999998</v>
      </c>
      <c r="K714">
        <v>0.90159999999999996</v>
      </c>
      <c r="L714">
        <v>1.383E-2</v>
      </c>
      <c r="M714">
        <v>-1.048</v>
      </c>
      <c r="N714">
        <v>0.7298</v>
      </c>
      <c r="O714">
        <v>2.504</v>
      </c>
      <c r="P714">
        <v>41001</v>
      </c>
      <c r="Q714">
        <v>120000</v>
      </c>
    </row>
    <row r="715" spans="9:17" x14ac:dyDescent="0.25">
      <c r="I715" t="s">
        <v>1109</v>
      </c>
      <c r="J715">
        <v>2.165</v>
      </c>
      <c r="K715">
        <v>1.6659999999999999</v>
      </c>
      <c r="L715">
        <v>4.5019999999999998E-2</v>
      </c>
      <c r="M715">
        <v>-1.0840000000000001</v>
      </c>
      <c r="N715">
        <v>2.161</v>
      </c>
      <c r="O715">
        <v>5.4859999999999998</v>
      </c>
      <c r="P715">
        <v>41001</v>
      </c>
      <c r="Q715">
        <v>120000</v>
      </c>
    </row>
    <row r="716" spans="9:17" x14ac:dyDescent="0.25">
      <c r="I716" t="s">
        <v>1110</v>
      </c>
      <c r="J716">
        <v>0.91820000000000002</v>
      </c>
      <c r="K716">
        <v>1.2989999999999999</v>
      </c>
      <c r="L716">
        <v>2.7269999999999999E-2</v>
      </c>
      <c r="M716">
        <v>-1.6819999999999999</v>
      </c>
      <c r="N716">
        <v>0.92789999999999995</v>
      </c>
      <c r="O716">
        <v>3.4470000000000001</v>
      </c>
      <c r="P716">
        <v>41001</v>
      </c>
      <c r="Q716">
        <v>120000</v>
      </c>
    </row>
    <row r="717" spans="9:17" x14ac:dyDescent="0.25">
      <c r="I717" t="s">
        <v>1111</v>
      </c>
      <c r="J717">
        <v>1.833</v>
      </c>
      <c r="K717">
        <v>1.665</v>
      </c>
      <c r="L717">
        <v>4.6330000000000003E-2</v>
      </c>
      <c r="M717">
        <v>-1.41</v>
      </c>
      <c r="N717">
        <v>1.83</v>
      </c>
      <c r="O717">
        <v>5.1559999999999997</v>
      </c>
      <c r="P717">
        <v>41001</v>
      </c>
      <c r="Q717">
        <v>120000</v>
      </c>
    </row>
    <row r="718" spans="9:17" x14ac:dyDescent="0.25">
      <c r="I718" t="s">
        <v>1112</v>
      </c>
      <c r="J718">
        <v>-8.9569999999999997E-2</v>
      </c>
      <c r="K718">
        <v>0.41889999999999999</v>
      </c>
      <c r="L718">
        <v>1.2329999999999999E-3</v>
      </c>
      <c r="M718">
        <v>-0.99039999999999995</v>
      </c>
      <c r="N718">
        <v>-6.5100000000000005E-2</v>
      </c>
      <c r="O718">
        <v>0.73260000000000003</v>
      </c>
      <c r="P718">
        <v>41001</v>
      </c>
      <c r="Q718">
        <v>120000</v>
      </c>
    </row>
    <row r="719" spans="9:17" x14ac:dyDescent="0.25">
      <c r="I719" t="s">
        <v>1113</v>
      </c>
      <c r="J719">
        <v>-8.1430000000000002E-2</v>
      </c>
      <c r="K719">
        <v>0.4577</v>
      </c>
      <c r="L719">
        <v>1.653E-3</v>
      </c>
      <c r="M719">
        <v>-1.0780000000000001</v>
      </c>
      <c r="N719">
        <v>-5.4370000000000002E-2</v>
      </c>
      <c r="O719">
        <v>0.8276</v>
      </c>
      <c r="P719">
        <v>41001</v>
      </c>
      <c r="Q719">
        <v>120000</v>
      </c>
    </row>
    <row r="720" spans="9:17" x14ac:dyDescent="0.25">
      <c r="I720" t="s">
        <v>1114</v>
      </c>
      <c r="J720">
        <v>1.552</v>
      </c>
      <c r="K720">
        <v>1.6659999999999999</v>
      </c>
      <c r="L720">
        <v>4.5719999999999997E-2</v>
      </c>
      <c r="M720">
        <v>-1.7270000000000001</v>
      </c>
      <c r="N720">
        <v>1.5640000000000001</v>
      </c>
      <c r="O720">
        <v>4.8369999999999997</v>
      </c>
      <c r="P720">
        <v>41001</v>
      </c>
      <c r="Q720">
        <v>120000</v>
      </c>
    </row>
    <row r="721" spans="9:17" x14ac:dyDescent="0.25">
      <c r="I721" t="s">
        <v>1115</v>
      </c>
      <c r="J721">
        <v>0.87849999999999995</v>
      </c>
      <c r="K721">
        <v>1.0609999999999999</v>
      </c>
      <c r="L721">
        <v>2.249E-2</v>
      </c>
      <c r="M721">
        <v>-1.222</v>
      </c>
      <c r="N721">
        <v>0.87509999999999999</v>
      </c>
      <c r="O721">
        <v>2.9820000000000002</v>
      </c>
      <c r="P721">
        <v>41001</v>
      </c>
      <c r="Q721">
        <v>120000</v>
      </c>
    </row>
    <row r="722" spans="9:17" x14ac:dyDescent="0.25">
      <c r="I722" t="s">
        <v>1116</v>
      </c>
      <c r="J722">
        <v>0.8871</v>
      </c>
      <c r="K722">
        <v>0.96250000000000002</v>
      </c>
      <c r="L722">
        <v>1.865E-2</v>
      </c>
      <c r="M722">
        <v>-1.0149999999999999</v>
      </c>
      <c r="N722">
        <v>0.88390000000000002</v>
      </c>
      <c r="O722">
        <v>2.7970000000000002</v>
      </c>
      <c r="P722">
        <v>41001</v>
      </c>
      <c r="Q722">
        <v>120000</v>
      </c>
    </row>
    <row r="723" spans="9:17" x14ac:dyDescent="0.25">
      <c r="I723" t="s">
        <v>1117</v>
      </c>
      <c r="J723">
        <v>8.6920000000000002</v>
      </c>
      <c r="K723">
        <v>1.8819999999999999</v>
      </c>
      <c r="L723">
        <v>5.3800000000000001E-2</v>
      </c>
      <c r="M723">
        <v>5.0629999999999997</v>
      </c>
      <c r="N723">
        <v>8.6690000000000005</v>
      </c>
      <c r="O723">
        <v>12.45</v>
      </c>
      <c r="P723">
        <v>41001</v>
      </c>
      <c r="Q723">
        <v>120000</v>
      </c>
    </row>
    <row r="724" spans="9:17" x14ac:dyDescent="0.25">
      <c r="I724" t="s">
        <v>1118</v>
      </c>
      <c r="J724">
        <v>1.573</v>
      </c>
      <c r="K724">
        <v>0.85289999999999999</v>
      </c>
      <c r="L724">
        <v>1.155E-2</v>
      </c>
      <c r="M724">
        <v>-8.7470000000000006E-2</v>
      </c>
      <c r="N724">
        <v>1.569</v>
      </c>
      <c r="O724">
        <v>3.2530000000000001</v>
      </c>
      <c r="P724">
        <v>41001</v>
      </c>
      <c r="Q724">
        <v>120000</v>
      </c>
    </row>
    <row r="725" spans="9:17" x14ac:dyDescent="0.25">
      <c r="I725" t="s">
        <v>1119</v>
      </c>
      <c r="J725">
        <v>1.504</v>
      </c>
      <c r="K725">
        <v>0.89319999999999999</v>
      </c>
      <c r="L725">
        <v>1.2E-2</v>
      </c>
      <c r="M725">
        <v>-0.2344</v>
      </c>
      <c r="N725">
        <v>1.5009999999999999</v>
      </c>
      <c r="O725">
        <v>3.2650000000000001</v>
      </c>
      <c r="P725">
        <v>41001</v>
      </c>
      <c r="Q725">
        <v>120000</v>
      </c>
    </row>
    <row r="726" spans="9:17" x14ac:dyDescent="0.25">
      <c r="I726" t="s">
        <v>1120</v>
      </c>
      <c r="J726">
        <v>1.1850000000000001</v>
      </c>
      <c r="K726">
        <v>0.72789999999999999</v>
      </c>
      <c r="L726">
        <v>1.034E-2</v>
      </c>
      <c r="M726">
        <v>-0.25180000000000002</v>
      </c>
      <c r="N726">
        <v>1.1890000000000001</v>
      </c>
      <c r="O726">
        <v>2.61</v>
      </c>
      <c r="P726">
        <v>41001</v>
      </c>
      <c r="Q726">
        <v>120000</v>
      </c>
    </row>
    <row r="727" spans="9:17" x14ac:dyDescent="0.25">
      <c r="I727" t="s">
        <v>1121</v>
      </c>
      <c r="J727">
        <v>1.1479999999999999</v>
      </c>
      <c r="K727">
        <v>0.74029999999999996</v>
      </c>
      <c r="L727">
        <v>9.3989999999999994E-3</v>
      </c>
      <c r="M727">
        <v>-0.32600000000000001</v>
      </c>
      <c r="N727">
        <v>1.1499999999999999</v>
      </c>
      <c r="O727">
        <v>2.597</v>
      </c>
      <c r="P727">
        <v>41001</v>
      </c>
      <c r="Q727">
        <v>120000</v>
      </c>
    </row>
    <row r="728" spans="9:17" x14ac:dyDescent="0.25">
      <c r="I728" t="s">
        <v>1122</v>
      </c>
      <c r="J728">
        <v>1.341</v>
      </c>
      <c r="K728">
        <v>0.71950000000000003</v>
      </c>
      <c r="L728">
        <v>8.8369999999999994E-3</v>
      </c>
      <c r="M728">
        <v>-7.3639999999999997E-2</v>
      </c>
      <c r="N728">
        <v>1.339</v>
      </c>
      <c r="O728">
        <v>2.758</v>
      </c>
      <c r="P728">
        <v>41001</v>
      </c>
      <c r="Q728">
        <v>120000</v>
      </c>
    </row>
    <row r="729" spans="9:17" x14ac:dyDescent="0.25">
      <c r="I729" t="s">
        <v>1123</v>
      </c>
      <c r="J729">
        <v>1.254</v>
      </c>
      <c r="K729">
        <v>0.72809999999999997</v>
      </c>
      <c r="L729">
        <v>1.059E-2</v>
      </c>
      <c r="M729">
        <v>-0.1769</v>
      </c>
      <c r="N729">
        <v>1.258</v>
      </c>
      <c r="O729">
        <v>2.6859999999999999</v>
      </c>
      <c r="P729">
        <v>41001</v>
      </c>
      <c r="Q729">
        <v>120000</v>
      </c>
    </row>
    <row r="730" spans="9:17" x14ac:dyDescent="0.25">
      <c r="I730" t="s">
        <v>1124</v>
      </c>
      <c r="J730">
        <v>1.3680000000000001</v>
      </c>
      <c r="K730">
        <v>0.78029999999999999</v>
      </c>
      <c r="L730">
        <v>1.0120000000000001E-2</v>
      </c>
      <c r="M730">
        <v>-0.1479</v>
      </c>
      <c r="N730">
        <v>1.359</v>
      </c>
      <c r="O730">
        <v>2.9209999999999998</v>
      </c>
      <c r="P730">
        <v>41001</v>
      </c>
      <c r="Q730">
        <v>120000</v>
      </c>
    </row>
    <row r="731" spans="9:17" x14ac:dyDescent="0.25">
      <c r="I731" t="s">
        <v>1125</v>
      </c>
      <c r="J731">
        <v>7.2880000000000003</v>
      </c>
      <c r="K731">
        <v>1.056</v>
      </c>
      <c r="L731">
        <v>2.3099999999999999E-2</v>
      </c>
      <c r="M731">
        <v>5.1790000000000003</v>
      </c>
      <c r="N731">
        <v>7.2969999999999997</v>
      </c>
      <c r="O731">
        <v>9.3520000000000003</v>
      </c>
      <c r="P731">
        <v>41001</v>
      </c>
      <c r="Q731">
        <v>120000</v>
      </c>
    </row>
    <row r="732" spans="9:17" x14ac:dyDescent="0.25">
      <c r="I732" t="s">
        <v>1126</v>
      </c>
      <c r="J732">
        <v>7.2619999999999996</v>
      </c>
      <c r="K732">
        <v>1.1200000000000001</v>
      </c>
      <c r="L732">
        <v>2.3879999999999998E-2</v>
      </c>
      <c r="M732">
        <v>5.0289999999999999</v>
      </c>
      <c r="N732">
        <v>7.2690000000000001</v>
      </c>
      <c r="O732">
        <v>9.4369999999999994</v>
      </c>
      <c r="P732">
        <v>41001</v>
      </c>
      <c r="Q732">
        <v>120000</v>
      </c>
    </row>
    <row r="733" spans="9:17" x14ac:dyDescent="0.25">
      <c r="I733" t="s">
        <v>1127</v>
      </c>
      <c r="J733">
        <v>0.59540000000000004</v>
      </c>
      <c r="K733">
        <v>0.93359999999999999</v>
      </c>
      <c r="L733">
        <v>1.6199999999999999E-2</v>
      </c>
      <c r="M733">
        <v>-1.238</v>
      </c>
      <c r="N733">
        <v>0.59499999999999997</v>
      </c>
      <c r="O733">
        <v>2.419</v>
      </c>
      <c r="P733">
        <v>41001</v>
      </c>
      <c r="Q733">
        <v>120000</v>
      </c>
    </row>
    <row r="734" spans="9:17" x14ac:dyDescent="0.25">
      <c r="I734" t="s">
        <v>1128</v>
      </c>
      <c r="J734">
        <v>0.63700000000000001</v>
      </c>
      <c r="K734">
        <v>0.92779999999999996</v>
      </c>
      <c r="L734">
        <v>1.4630000000000001E-2</v>
      </c>
      <c r="M734">
        <v>-1.1830000000000001</v>
      </c>
      <c r="N734">
        <v>0.63829999999999998</v>
      </c>
      <c r="O734">
        <v>2.468</v>
      </c>
      <c r="P734">
        <v>41001</v>
      </c>
      <c r="Q734">
        <v>120000</v>
      </c>
    </row>
    <row r="735" spans="9:17" x14ac:dyDescent="0.25">
      <c r="I735" t="s">
        <v>1129</v>
      </c>
      <c r="J735">
        <v>0.65920000000000001</v>
      </c>
      <c r="K735">
        <v>0.90369999999999995</v>
      </c>
      <c r="L735">
        <v>1.3899999999999999E-2</v>
      </c>
      <c r="M735">
        <v>-1.1200000000000001</v>
      </c>
      <c r="N735">
        <v>0.65969999999999995</v>
      </c>
      <c r="O735">
        <v>2.431</v>
      </c>
      <c r="P735">
        <v>41001</v>
      </c>
      <c r="Q735">
        <v>120000</v>
      </c>
    </row>
    <row r="736" spans="9:17" x14ac:dyDescent="0.25">
      <c r="I736" t="s">
        <v>1130</v>
      </c>
      <c r="J736">
        <v>2.093</v>
      </c>
      <c r="K736">
        <v>1.6679999999999999</v>
      </c>
      <c r="L736">
        <v>4.5039999999999997E-2</v>
      </c>
      <c r="M736">
        <v>-1.155</v>
      </c>
      <c r="N736">
        <v>2.0950000000000002</v>
      </c>
      <c r="O736">
        <v>5.415</v>
      </c>
      <c r="P736">
        <v>41001</v>
      </c>
      <c r="Q736">
        <v>120000</v>
      </c>
    </row>
    <row r="737" spans="9:17" x14ac:dyDescent="0.25">
      <c r="I737" t="s">
        <v>1131</v>
      </c>
      <c r="J737">
        <v>0.84640000000000004</v>
      </c>
      <c r="K737">
        <v>1.298</v>
      </c>
      <c r="L737">
        <v>2.725E-2</v>
      </c>
      <c r="M737">
        <v>-1.7450000000000001</v>
      </c>
      <c r="N737">
        <v>0.85389999999999999</v>
      </c>
      <c r="O737">
        <v>3.3860000000000001</v>
      </c>
      <c r="P737">
        <v>41001</v>
      </c>
      <c r="Q737">
        <v>120000</v>
      </c>
    </row>
    <row r="738" spans="9:17" x14ac:dyDescent="0.25">
      <c r="I738" t="s">
        <v>1132</v>
      </c>
      <c r="J738">
        <v>1.7609999999999999</v>
      </c>
      <c r="K738">
        <v>1.6679999999999999</v>
      </c>
      <c r="L738">
        <v>4.6330000000000003E-2</v>
      </c>
      <c r="M738">
        <v>-1.494</v>
      </c>
      <c r="N738">
        <v>1.7629999999999999</v>
      </c>
      <c r="O738">
        <v>5.0789999999999997</v>
      </c>
      <c r="P738">
        <v>41001</v>
      </c>
      <c r="Q738">
        <v>120000</v>
      </c>
    </row>
    <row r="739" spans="9:17" x14ac:dyDescent="0.25">
      <c r="I739" t="s">
        <v>1133</v>
      </c>
      <c r="J739">
        <v>8.1370000000000001E-3</v>
      </c>
      <c r="K739">
        <v>0.4556</v>
      </c>
      <c r="L739">
        <v>1.632E-3</v>
      </c>
      <c r="M739">
        <v>-0.94330000000000003</v>
      </c>
      <c r="N739">
        <v>8.6160000000000004E-3</v>
      </c>
      <c r="O739">
        <v>0.94920000000000004</v>
      </c>
      <c r="P739">
        <v>41001</v>
      </c>
      <c r="Q739">
        <v>120000</v>
      </c>
    </row>
    <row r="740" spans="9:17" x14ac:dyDescent="0.25">
      <c r="I740" t="s">
        <v>1134</v>
      </c>
      <c r="J740">
        <v>1.641</v>
      </c>
      <c r="K740">
        <v>1.6659999999999999</v>
      </c>
      <c r="L740">
        <v>4.573E-2</v>
      </c>
      <c r="M740">
        <v>-1.6519999999999999</v>
      </c>
      <c r="N740">
        <v>1.6519999999999999</v>
      </c>
      <c r="O740">
        <v>4.9269999999999996</v>
      </c>
      <c r="P740">
        <v>41001</v>
      </c>
      <c r="Q740">
        <v>120000</v>
      </c>
    </row>
    <row r="741" spans="9:17" x14ac:dyDescent="0.25">
      <c r="I741" t="s">
        <v>1135</v>
      </c>
      <c r="J741">
        <v>0.96799999999999997</v>
      </c>
      <c r="K741">
        <v>1.0609999999999999</v>
      </c>
      <c r="L741">
        <v>2.2540000000000001E-2</v>
      </c>
      <c r="M741">
        <v>-1.115</v>
      </c>
      <c r="N741">
        <v>0.96689999999999998</v>
      </c>
      <c r="O741">
        <v>3.069</v>
      </c>
      <c r="P741">
        <v>41001</v>
      </c>
      <c r="Q741">
        <v>120000</v>
      </c>
    </row>
    <row r="742" spans="9:17" x14ac:dyDescent="0.25">
      <c r="I742" t="s">
        <v>1136</v>
      </c>
      <c r="J742">
        <v>0.97670000000000001</v>
      </c>
      <c r="K742">
        <v>0.96260000000000001</v>
      </c>
      <c r="L742">
        <v>1.8689999999999998E-2</v>
      </c>
      <c r="M742">
        <v>-0.92090000000000005</v>
      </c>
      <c r="N742">
        <v>0.9728</v>
      </c>
      <c r="O742">
        <v>2.8879999999999999</v>
      </c>
      <c r="P742">
        <v>41001</v>
      </c>
      <c r="Q742">
        <v>120000</v>
      </c>
    </row>
    <row r="743" spans="9:17" x14ac:dyDescent="0.25">
      <c r="I743" t="s">
        <v>1137</v>
      </c>
      <c r="J743">
        <v>8.782</v>
      </c>
      <c r="K743">
        <v>1.8839999999999999</v>
      </c>
      <c r="L743">
        <v>5.3920000000000003E-2</v>
      </c>
      <c r="M743">
        <v>5.1449999999999996</v>
      </c>
      <c r="N743">
        <v>8.7560000000000002</v>
      </c>
      <c r="O743">
        <v>12.56</v>
      </c>
      <c r="P743">
        <v>41001</v>
      </c>
      <c r="Q743">
        <v>120000</v>
      </c>
    </row>
    <row r="744" spans="9:17" x14ac:dyDescent="0.25">
      <c r="I744" t="s">
        <v>1138</v>
      </c>
      <c r="J744">
        <v>1.663</v>
      </c>
      <c r="K744">
        <v>0.85209999999999997</v>
      </c>
      <c r="L744">
        <v>1.1509999999999999E-2</v>
      </c>
      <c r="M744">
        <v>1.0829999999999999E-2</v>
      </c>
      <c r="N744">
        <v>1.6559999999999999</v>
      </c>
      <c r="O744">
        <v>3.3410000000000002</v>
      </c>
      <c r="P744">
        <v>41001</v>
      </c>
      <c r="Q744">
        <v>120000</v>
      </c>
    </row>
    <row r="745" spans="9:17" x14ac:dyDescent="0.25">
      <c r="I745" t="s">
        <v>1139</v>
      </c>
      <c r="J745">
        <v>1.5940000000000001</v>
      </c>
      <c r="K745">
        <v>0.89270000000000005</v>
      </c>
      <c r="L745">
        <v>1.197E-2</v>
      </c>
      <c r="M745">
        <v>-0.1381</v>
      </c>
      <c r="N745">
        <v>1.59</v>
      </c>
      <c r="O745">
        <v>3.3559999999999999</v>
      </c>
      <c r="P745">
        <v>41001</v>
      </c>
      <c r="Q745">
        <v>120000</v>
      </c>
    </row>
    <row r="746" spans="9:17" x14ac:dyDescent="0.25">
      <c r="I746" t="s">
        <v>1140</v>
      </c>
      <c r="J746">
        <v>1.2749999999999999</v>
      </c>
      <c r="K746">
        <v>0.72699999999999998</v>
      </c>
      <c r="L746">
        <v>1.031E-2</v>
      </c>
      <c r="M746">
        <v>-0.15770000000000001</v>
      </c>
      <c r="N746">
        <v>1.2749999999999999</v>
      </c>
      <c r="O746">
        <v>2.7050000000000001</v>
      </c>
      <c r="P746">
        <v>41001</v>
      </c>
      <c r="Q746">
        <v>120000</v>
      </c>
    </row>
    <row r="747" spans="9:17" x14ac:dyDescent="0.25">
      <c r="I747" t="s">
        <v>1141</v>
      </c>
      <c r="J747">
        <v>1.238</v>
      </c>
      <c r="K747">
        <v>0.73870000000000002</v>
      </c>
      <c r="L747">
        <v>9.3919999999999993E-3</v>
      </c>
      <c r="M747">
        <v>-0.2288</v>
      </c>
      <c r="N747">
        <v>1.24</v>
      </c>
      <c r="O747">
        <v>2.6850000000000001</v>
      </c>
      <c r="P747">
        <v>41001</v>
      </c>
      <c r="Q747">
        <v>120000</v>
      </c>
    </row>
    <row r="748" spans="9:17" x14ac:dyDescent="0.25">
      <c r="I748" t="s">
        <v>1142</v>
      </c>
      <c r="J748">
        <v>1.43</v>
      </c>
      <c r="K748">
        <v>0.71809999999999996</v>
      </c>
      <c r="L748">
        <v>8.8249999999999995E-3</v>
      </c>
      <c r="M748">
        <v>2.0590000000000001E-2</v>
      </c>
      <c r="N748">
        <v>1.4279999999999999</v>
      </c>
      <c r="O748">
        <v>2.8479999999999999</v>
      </c>
      <c r="P748">
        <v>41001</v>
      </c>
      <c r="Q748">
        <v>120000</v>
      </c>
    </row>
    <row r="749" spans="9:17" x14ac:dyDescent="0.25">
      <c r="I749" t="s">
        <v>1143</v>
      </c>
      <c r="J749">
        <v>1.3440000000000001</v>
      </c>
      <c r="K749">
        <v>0.72650000000000003</v>
      </c>
      <c r="L749">
        <v>1.056E-2</v>
      </c>
      <c r="M749">
        <v>-8.8349999999999998E-2</v>
      </c>
      <c r="N749">
        <v>1.3440000000000001</v>
      </c>
      <c r="O749">
        <v>2.7709999999999999</v>
      </c>
      <c r="P749">
        <v>41001</v>
      </c>
      <c r="Q749">
        <v>120000</v>
      </c>
    </row>
    <row r="750" spans="9:17" x14ac:dyDescent="0.25">
      <c r="I750" t="s">
        <v>1144</v>
      </c>
      <c r="J750">
        <v>1.4570000000000001</v>
      </c>
      <c r="K750">
        <v>0.77890000000000004</v>
      </c>
      <c r="L750">
        <v>1.01E-2</v>
      </c>
      <c r="M750">
        <v>-5.738E-2</v>
      </c>
      <c r="N750">
        <v>1.4490000000000001</v>
      </c>
      <c r="O750">
        <v>3.0209999999999999</v>
      </c>
      <c r="P750">
        <v>41001</v>
      </c>
      <c r="Q750">
        <v>120000</v>
      </c>
    </row>
    <row r="751" spans="9:17" x14ac:dyDescent="0.25">
      <c r="I751" t="s">
        <v>1145</v>
      </c>
      <c r="J751">
        <v>7.3780000000000001</v>
      </c>
      <c r="K751">
        <v>1.0569999999999999</v>
      </c>
      <c r="L751">
        <v>2.317E-2</v>
      </c>
      <c r="M751">
        <v>5.2729999999999997</v>
      </c>
      <c r="N751">
        <v>7.3849999999999998</v>
      </c>
      <c r="O751">
        <v>9.4480000000000004</v>
      </c>
      <c r="P751">
        <v>41001</v>
      </c>
      <c r="Q751">
        <v>120000</v>
      </c>
    </row>
    <row r="752" spans="9:17" x14ac:dyDescent="0.25">
      <c r="I752" t="s">
        <v>1146</v>
      </c>
      <c r="J752">
        <v>7.3520000000000003</v>
      </c>
      <c r="K752">
        <v>1.121</v>
      </c>
      <c r="L752">
        <v>2.3939999999999999E-2</v>
      </c>
      <c r="M752">
        <v>5.125</v>
      </c>
      <c r="N752">
        <v>7.36</v>
      </c>
      <c r="O752">
        <v>9.5370000000000008</v>
      </c>
      <c r="P752">
        <v>41001</v>
      </c>
      <c r="Q752">
        <v>120000</v>
      </c>
    </row>
    <row r="753" spans="9:17" x14ac:dyDescent="0.25">
      <c r="I753" t="s">
        <v>1147</v>
      </c>
      <c r="J753">
        <v>0.68489999999999995</v>
      </c>
      <c r="K753">
        <v>0.93420000000000003</v>
      </c>
      <c r="L753">
        <v>1.6140000000000002E-2</v>
      </c>
      <c r="M753">
        <v>-1.1499999999999999</v>
      </c>
      <c r="N753">
        <v>0.68379999999999996</v>
      </c>
      <c r="O753">
        <v>2.512</v>
      </c>
      <c r="P753">
        <v>41001</v>
      </c>
      <c r="Q753">
        <v>120000</v>
      </c>
    </row>
    <row r="754" spans="9:17" x14ac:dyDescent="0.25">
      <c r="I754" t="s">
        <v>1148</v>
      </c>
      <c r="J754">
        <v>0.72660000000000002</v>
      </c>
      <c r="K754">
        <v>0.92920000000000003</v>
      </c>
      <c r="L754">
        <v>1.457E-2</v>
      </c>
      <c r="M754">
        <v>-1.089</v>
      </c>
      <c r="N754">
        <v>0.72319999999999995</v>
      </c>
      <c r="O754">
        <v>2.5590000000000002</v>
      </c>
      <c r="P754">
        <v>41001</v>
      </c>
      <c r="Q754">
        <v>120000</v>
      </c>
    </row>
    <row r="755" spans="9:17" x14ac:dyDescent="0.25">
      <c r="I755" t="s">
        <v>1149</v>
      </c>
      <c r="J755">
        <v>0.74870000000000003</v>
      </c>
      <c r="K755">
        <v>0.90449999999999997</v>
      </c>
      <c r="L755">
        <v>1.384E-2</v>
      </c>
      <c r="M755">
        <v>-1.0229999999999999</v>
      </c>
      <c r="N755">
        <v>0.74539999999999995</v>
      </c>
      <c r="O755">
        <v>2.5190000000000001</v>
      </c>
      <c r="P755">
        <v>41001</v>
      </c>
      <c r="Q755">
        <v>120000</v>
      </c>
    </row>
    <row r="756" spans="9:17" x14ac:dyDescent="0.25">
      <c r="I756" t="s">
        <v>1150</v>
      </c>
      <c r="J756">
        <v>2.1819999999999999</v>
      </c>
      <c r="K756">
        <v>1.6679999999999999</v>
      </c>
      <c r="L756">
        <v>4.5060000000000003E-2</v>
      </c>
      <c r="M756">
        <v>-1.073</v>
      </c>
      <c r="N756">
        <v>2.1819999999999999</v>
      </c>
      <c r="O756">
        <v>5.5060000000000002</v>
      </c>
      <c r="P756">
        <v>41001</v>
      </c>
      <c r="Q756">
        <v>120000</v>
      </c>
    </row>
    <row r="757" spans="9:17" x14ac:dyDescent="0.25">
      <c r="I757" t="s">
        <v>1151</v>
      </c>
      <c r="J757">
        <v>0.93589999999999995</v>
      </c>
      <c r="K757">
        <v>1.298</v>
      </c>
      <c r="L757">
        <v>2.7179999999999999E-2</v>
      </c>
      <c r="M757">
        <v>-1.665</v>
      </c>
      <c r="N757">
        <v>0.94099999999999995</v>
      </c>
      <c r="O757">
        <v>3.4689999999999999</v>
      </c>
      <c r="P757">
        <v>41001</v>
      </c>
      <c r="Q757">
        <v>120000</v>
      </c>
    </row>
    <row r="758" spans="9:17" x14ac:dyDescent="0.25">
      <c r="I758" t="s">
        <v>1152</v>
      </c>
      <c r="J758">
        <v>1.85</v>
      </c>
      <c r="K758">
        <v>1.669</v>
      </c>
      <c r="L758">
        <v>4.6359999999999998E-2</v>
      </c>
      <c r="M758">
        <v>-1.401</v>
      </c>
      <c r="N758">
        <v>1.85</v>
      </c>
      <c r="O758">
        <v>5.1790000000000003</v>
      </c>
      <c r="P758">
        <v>41001</v>
      </c>
      <c r="Q758">
        <v>120000</v>
      </c>
    </row>
    <row r="759" spans="9:17" x14ac:dyDescent="0.25">
      <c r="I759" t="s">
        <v>1153</v>
      </c>
      <c r="J759">
        <v>1.633</v>
      </c>
      <c r="K759">
        <v>1.6619999999999999</v>
      </c>
      <c r="L759">
        <v>4.5789999999999997E-2</v>
      </c>
      <c r="M759">
        <v>-1.6559999999999999</v>
      </c>
      <c r="N759">
        <v>1.6479999999999999</v>
      </c>
      <c r="O759">
        <v>4.9029999999999996</v>
      </c>
      <c r="P759">
        <v>41001</v>
      </c>
      <c r="Q759">
        <v>120000</v>
      </c>
    </row>
    <row r="760" spans="9:17" x14ac:dyDescent="0.25">
      <c r="I760" t="s">
        <v>1154</v>
      </c>
      <c r="J760">
        <v>0.95989999999999998</v>
      </c>
      <c r="K760">
        <v>1.0569999999999999</v>
      </c>
      <c r="L760">
        <v>2.2519999999999998E-2</v>
      </c>
      <c r="M760">
        <v>-1.1200000000000001</v>
      </c>
      <c r="N760">
        <v>0.95579999999999998</v>
      </c>
      <c r="O760">
        <v>3.0579999999999998</v>
      </c>
      <c r="P760">
        <v>41001</v>
      </c>
      <c r="Q760">
        <v>120000</v>
      </c>
    </row>
    <row r="761" spans="9:17" x14ac:dyDescent="0.25">
      <c r="I761" t="s">
        <v>1155</v>
      </c>
      <c r="J761">
        <v>0.96850000000000003</v>
      </c>
      <c r="K761">
        <v>0.95779999999999998</v>
      </c>
      <c r="L761">
        <v>1.865E-2</v>
      </c>
      <c r="M761">
        <v>-0.91080000000000005</v>
      </c>
      <c r="N761">
        <v>0.9617</v>
      </c>
      <c r="O761">
        <v>2.87</v>
      </c>
      <c r="P761">
        <v>41001</v>
      </c>
      <c r="Q761">
        <v>120000</v>
      </c>
    </row>
    <row r="762" spans="9:17" x14ac:dyDescent="0.25">
      <c r="I762" t="s">
        <v>1156</v>
      </c>
      <c r="J762">
        <v>8.7729999999999997</v>
      </c>
      <c r="K762">
        <v>1.885</v>
      </c>
      <c r="L762">
        <v>5.4050000000000001E-2</v>
      </c>
      <c r="M762">
        <v>5.1479999999999997</v>
      </c>
      <c r="N762">
        <v>8.7490000000000006</v>
      </c>
      <c r="O762">
        <v>12.54</v>
      </c>
      <c r="P762">
        <v>41001</v>
      </c>
      <c r="Q762">
        <v>120000</v>
      </c>
    </row>
    <row r="763" spans="9:17" x14ac:dyDescent="0.25">
      <c r="I763" t="s">
        <v>1157</v>
      </c>
      <c r="J763">
        <v>1.655</v>
      </c>
      <c r="K763">
        <v>0.84350000000000003</v>
      </c>
      <c r="L763">
        <v>1.125E-2</v>
      </c>
      <c r="M763">
        <v>1.388E-2</v>
      </c>
      <c r="N763">
        <v>1.647</v>
      </c>
      <c r="O763">
        <v>3.323</v>
      </c>
      <c r="P763">
        <v>41001</v>
      </c>
      <c r="Q763">
        <v>120000</v>
      </c>
    </row>
    <row r="764" spans="9:17" x14ac:dyDescent="0.25">
      <c r="I764" t="s">
        <v>1158</v>
      </c>
      <c r="J764">
        <v>1.585</v>
      </c>
      <c r="K764">
        <v>0.88529999999999998</v>
      </c>
      <c r="L764">
        <v>1.175E-2</v>
      </c>
      <c r="M764">
        <v>-0.13239999999999999</v>
      </c>
      <c r="N764">
        <v>1.58</v>
      </c>
      <c r="O764">
        <v>3.3330000000000002</v>
      </c>
      <c r="P764">
        <v>41001</v>
      </c>
      <c r="Q764">
        <v>120000</v>
      </c>
    </row>
    <row r="765" spans="9:17" x14ac:dyDescent="0.25">
      <c r="I765" t="s">
        <v>1159</v>
      </c>
      <c r="J765">
        <v>1.266</v>
      </c>
      <c r="K765">
        <v>0.70850000000000002</v>
      </c>
      <c r="L765">
        <v>9.868E-3</v>
      </c>
      <c r="M765">
        <v>-0.1323</v>
      </c>
      <c r="N765">
        <v>1.2669999999999999</v>
      </c>
      <c r="O765">
        <v>2.6589999999999998</v>
      </c>
      <c r="P765">
        <v>41001</v>
      </c>
      <c r="Q765">
        <v>120000</v>
      </c>
    </row>
    <row r="766" spans="9:17" x14ac:dyDescent="0.25">
      <c r="I766" t="s">
        <v>1160</v>
      </c>
      <c r="J766">
        <v>1.2290000000000001</v>
      </c>
      <c r="K766">
        <v>0.71909999999999996</v>
      </c>
      <c r="L766">
        <v>8.9219999999999994E-3</v>
      </c>
      <c r="M766">
        <v>-0.19939999999999999</v>
      </c>
      <c r="N766">
        <v>1.2330000000000001</v>
      </c>
      <c r="O766">
        <v>2.6419999999999999</v>
      </c>
      <c r="P766">
        <v>41001</v>
      </c>
      <c r="Q766">
        <v>120000</v>
      </c>
    </row>
    <row r="767" spans="9:17" x14ac:dyDescent="0.25">
      <c r="I767" t="s">
        <v>1161</v>
      </c>
      <c r="J767">
        <v>1.4219999999999999</v>
      </c>
      <c r="K767">
        <v>0.68500000000000005</v>
      </c>
      <c r="L767">
        <v>8.3000000000000001E-3</v>
      </c>
      <c r="M767">
        <v>7.7270000000000005E-2</v>
      </c>
      <c r="N767">
        <v>1.42</v>
      </c>
      <c r="O767">
        <v>2.78</v>
      </c>
      <c r="P767">
        <v>41001</v>
      </c>
      <c r="Q767">
        <v>120000</v>
      </c>
    </row>
    <row r="768" spans="9:17" x14ac:dyDescent="0.25">
      <c r="I768" t="s">
        <v>1162</v>
      </c>
      <c r="J768">
        <v>1.3360000000000001</v>
      </c>
      <c r="K768">
        <v>0.70669999999999999</v>
      </c>
      <c r="L768">
        <v>1.0070000000000001E-2</v>
      </c>
      <c r="M768">
        <v>-5.6259999999999998E-2</v>
      </c>
      <c r="N768">
        <v>1.3360000000000001</v>
      </c>
      <c r="O768">
        <v>2.73</v>
      </c>
      <c r="P768">
        <v>41001</v>
      </c>
      <c r="Q768">
        <v>120000</v>
      </c>
    </row>
    <row r="769" spans="9:17" x14ac:dyDescent="0.25">
      <c r="I769" t="s">
        <v>1163</v>
      </c>
      <c r="J769">
        <v>1.4490000000000001</v>
      </c>
      <c r="K769">
        <v>0.75780000000000003</v>
      </c>
      <c r="L769">
        <v>9.5879999999999993E-3</v>
      </c>
      <c r="M769">
        <v>-2.409E-2</v>
      </c>
      <c r="N769">
        <v>1.4410000000000001</v>
      </c>
      <c r="O769">
        <v>2.9660000000000002</v>
      </c>
      <c r="P769">
        <v>41001</v>
      </c>
      <c r="Q769">
        <v>120000</v>
      </c>
    </row>
    <row r="770" spans="9:17" x14ac:dyDescent="0.25">
      <c r="I770" t="s">
        <v>1164</v>
      </c>
      <c r="J770">
        <v>7.37</v>
      </c>
      <c r="K770">
        <v>1.0580000000000001</v>
      </c>
      <c r="L770">
        <v>2.333E-2</v>
      </c>
      <c r="M770">
        <v>5.2640000000000002</v>
      </c>
      <c r="N770">
        <v>7.3760000000000003</v>
      </c>
      <c r="O770">
        <v>9.4420000000000002</v>
      </c>
      <c r="P770">
        <v>41001</v>
      </c>
      <c r="Q770">
        <v>120000</v>
      </c>
    </row>
    <row r="771" spans="9:17" x14ac:dyDescent="0.25">
      <c r="I771" t="s">
        <v>1165</v>
      </c>
      <c r="J771">
        <v>7.343</v>
      </c>
      <c r="K771">
        <v>1.1220000000000001</v>
      </c>
      <c r="L771">
        <v>2.41E-2</v>
      </c>
      <c r="M771">
        <v>5.1150000000000002</v>
      </c>
      <c r="N771">
        <v>7.35</v>
      </c>
      <c r="O771">
        <v>9.5370000000000008</v>
      </c>
      <c r="P771">
        <v>41001</v>
      </c>
      <c r="Q771">
        <v>120000</v>
      </c>
    </row>
    <row r="772" spans="9:17" x14ac:dyDescent="0.25">
      <c r="I772" t="s">
        <v>1166</v>
      </c>
      <c r="J772">
        <v>0.67679999999999996</v>
      </c>
      <c r="K772">
        <v>0.92290000000000005</v>
      </c>
      <c r="L772">
        <v>1.5789999999999998E-2</v>
      </c>
      <c r="M772">
        <v>-1.139</v>
      </c>
      <c r="N772">
        <v>0.6774</v>
      </c>
      <c r="O772">
        <v>2.48</v>
      </c>
      <c r="P772">
        <v>41001</v>
      </c>
      <c r="Q772">
        <v>120000</v>
      </c>
    </row>
    <row r="773" spans="9:17" x14ac:dyDescent="0.25">
      <c r="I773" t="s">
        <v>1167</v>
      </c>
      <c r="J773">
        <v>0.71850000000000003</v>
      </c>
      <c r="K773">
        <v>0.91779999999999995</v>
      </c>
      <c r="L773">
        <v>1.423E-2</v>
      </c>
      <c r="M773">
        <v>-1.0780000000000001</v>
      </c>
      <c r="N773">
        <v>0.71630000000000005</v>
      </c>
      <c r="O773">
        <v>2.516</v>
      </c>
      <c r="P773">
        <v>41001</v>
      </c>
      <c r="Q773">
        <v>120000</v>
      </c>
    </row>
    <row r="774" spans="9:17" x14ac:dyDescent="0.25">
      <c r="I774" t="s">
        <v>1168</v>
      </c>
      <c r="J774">
        <v>0.74060000000000004</v>
      </c>
      <c r="K774">
        <v>0.89549999999999996</v>
      </c>
      <c r="L774">
        <v>1.353E-2</v>
      </c>
      <c r="M774">
        <v>-1.0189999999999999</v>
      </c>
      <c r="N774">
        <v>0.7409</v>
      </c>
      <c r="O774">
        <v>2.4940000000000002</v>
      </c>
      <c r="P774">
        <v>41001</v>
      </c>
      <c r="Q774">
        <v>120000</v>
      </c>
    </row>
    <row r="775" spans="9:17" x14ac:dyDescent="0.25">
      <c r="I775" t="s">
        <v>1169</v>
      </c>
      <c r="J775">
        <v>2.1739999999999999</v>
      </c>
      <c r="K775">
        <v>1.665</v>
      </c>
      <c r="L775">
        <v>4.5109999999999997E-2</v>
      </c>
      <c r="M775">
        <v>-1.0640000000000001</v>
      </c>
      <c r="N775">
        <v>2.173</v>
      </c>
      <c r="O775">
        <v>5.5010000000000003</v>
      </c>
      <c r="P775">
        <v>41001</v>
      </c>
      <c r="Q775">
        <v>120000</v>
      </c>
    </row>
    <row r="776" spans="9:17" x14ac:dyDescent="0.25">
      <c r="I776" t="s">
        <v>1170</v>
      </c>
      <c r="J776">
        <v>0.92779999999999996</v>
      </c>
      <c r="K776">
        <v>1.2909999999999999</v>
      </c>
      <c r="L776">
        <v>2.6870000000000002E-2</v>
      </c>
      <c r="M776">
        <v>-1.651</v>
      </c>
      <c r="N776">
        <v>0.93669999999999998</v>
      </c>
      <c r="O776">
        <v>3.4420000000000002</v>
      </c>
      <c r="P776">
        <v>41001</v>
      </c>
      <c r="Q776">
        <v>120000</v>
      </c>
    </row>
    <row r="777" spans="9:17" x14ac:dyDescent="0.25">
      <c r="I777" t="s">
        <v>1171</v>
      </c>
      <c r="J777">
        <v>1.8420000000000001</v>
      </c>
      <c r="K777">
        <v>1.665</v>
      </c>
      <c r="L777">
        <v>4.6399999999999997E-2</v>
      </c>
      <c r="M777">
        <v>-1.3839999999999999</v>
      </c>
      <c r="N777">
        <v>1.84</v>
      </c>
      <c r="O777">
        <v>5.1559999999999997</v>
      </c>
      <c r="P777">
        <v>41001</v>
      </c>
      <c r="Q777">
        <v>120000</v>
      </c>
    </row>
    <row r="778" spans="9:17" x14ac:dyDescent="0.25">
      <c r="I778" t="s">
        <v>1172</v>
      </c>
      <c r="J778">
        <v>-0.67310000000000003</v>
      </c>
      <c r="K778">
        <v>1.2849999999999999</v>
      </c>
      <c r="L778">
        <v>2.8479999999999998E-2</v>
      </c>
      <c r="M778">
        <v>-3.2069999999999999</v>
      </c>
      <c r="N778">
        <v>-0.6784</v>
      </c>
      <c r="O778">
        <v>1.85</v>
      </c>
      <c r="P778">
        <v>41001</v>
      </c>
      <c r="Q778">
        <v>120000</v>
      </c>
    </row>
    <row r="779" spans="9:17" x14ac:dyDescent="0.25">
      <c r="I779" t="s">
        <v>1173</v>
      </c>
      <c r="J779">
        <v>-0.66449999999999998</v>
      </c>
      <c r="K779">
        <v>1.359</v>
      </c>
      <c r="L779">
        <v>3.2239999999999998E-2</v>
      </c>
      <c r="M779">
        <v>-3.347</v>
      </c>
      <c r="N779">
        <v>-0.66900000000000004</v>
      </c>
      <c r="O779">
        <v>2.0009999999999999</v>
      </c>
      <c r="P779">
        <v>41001</v>
      </c>
      <c r="Q779">
        <v>120000</v>
      </c>
    </row>
    <row r="780" spans="9:17" x14ac:dyDescent="0.25">
      <c r="I780" t="s">
        <v>1174</v>
      </c>
      <c r="J780">
        <v>7.14</v>
      </c>
      <c r="K780">
        <v>2.3940000000000001</v>
      </c>
      <c r="L780">
        <v>7.1910000000000002E-2</v>
      </c>
      <c r="M780">
        <v>2.4460000000000002</v>
      </c>
      <c r="N780">
        <v>7.125</v>
      </c>
      <c r="O780">
        <v>11.9</v>
      </c>
      <c r="P780">
        <v>41001</v>
      </c>
      <c r="Q780">
        <v>120000</v>
      </c>
    </row>
    <row r="781" spans="9:17" x14ac:dyDescent="0.25">
      <c r="I781" t="s">
        <v>1175</v>
      </c>
      <c r="J781">
        <v>2.1680000000000001E-2</v>
      </c>
      <c r="K781">
        <v>1.675</v>
      </c>
      <c r="L781">
        <v>4.6249999999999999E-2</v>
      </c>
      <c r="M781">
        <v>-3.2669999999999999</v>
      </c>
      <c r="N781">
        <v>1.542E-2</v>
      </c>
      <c r="O781">
        <v>3.3420000000000001</v>
      </c>
      <c r="P781">
        <v>41001</v>
      </c>
      <c r="Q781">
        <v>120000</v>
      </c>
    </row>
    <row r="782" spans="9:17" x14ac:dyDescent="0.25">
      <c r="I782" t="s">
        <v>1176</v>
      </c>
      <c r="J782">
        <v>-4.7559999999999998E-2</v>
      </c>
      <c r="K782">
        <v>1.6990000000000001</v>
      </c>
      <c r="L782">
        <v>4.648E-2</v>
      </c>
      <c r="M782">
        <v>-3.3759999999999999</v>
      </c>
      <c r="N782">
        <v>-5.3269999999999998E-2</v>
      </c>
      <c r="O782">
        <v>3.3140000000000001</v>
      </c>
      <c r="P782">
        <v>41001</v>
      </c>
      <c r="Q782">
        <v>120000</v>
      </c>
    </row>
    <row r="783" spans="9:17" x14ac:dyDescent="0.25">
      <c r="I783" t="s">
        <v>1177</v>
      </c>
      <c r="J783">
        <v>-0.36659999999999998</v>
      </c>
      <c r="K783">
        <v>1.57</v>
      </c>
      <c r="L783">
        <v>4.4269999999999997E-2</v>
      </c>
      <c r="M783">
        <v>-3.44</v>
      </c>
      <c r="N783">
        <v>-0.372</v>
      </c>
      <c r="O783">
        <v>2.7160000000000002</v>
      </c>
      <c r="P783">
        <v>41001</v>
      </c>
      <c r="Q783">
        <v>120000</v>
      </c>
    </row>
    <row r="784" spans="9:17" x14ac:dyDescent="0.25">
      <c r="I784" t="s">
        <v>1178</v>
      </c>
      <c r="J784">
        <v>-0.40360000000000001</v>
      </c>
      <c r="K784">
        <v>1.6080000000000001</v>
      </c>
      <c r="L784">
        <v>4.4970000000000003E-2</v>
      </c>
      <c r="M784">
        <v>-3.5379999999999998</v>
      </c>
      <c r="N784">
        <v>-0.41420000000000001</v>
      </c>
      <c r="O784">
        <v>2.762</v>
      </c>
      <c r="P784">
        <v>41001</v>
      </c>
      <c r="Q784">
        <v>120000</v>
      </c>
    </row>
    <row r="785" spans="9:17" x14ac:dyDescent="0.25">
      <c r="I785" t="s">
        <v>1179</v>
      </c>
      <c r="J785">
        <v>-0.21110000000000001</v>
      </c>
      <c r="K785">
        <v>1.611</v>
      </c>
      <c r="L785">
        <v>4.5030000000000001E-2</v>
      </c>
      <c r="M785">
        <v>-3.3650000000000002</v>
      </c>
      <c r="N785">
        <v>-0.21709999999999999</v>
      </c>
      <c r="O785">
        <v>2.96</v>
      </c>
      <c r="P785">
        <v>41001</v>
      </c>
      <c r="Q785">
        <v>120000</v>
      </c>
    </row>
    <row r="786" spans="9:17" x14ac:dyDescent="0.25">
      <c r="I786" t="s">
        <v>1180</v>
      </c>
      <c r="J786">
        <v>-0.29720000000000002</v>
      </c>
      <c r="K786">
        <v>1.6</v>
      </c>
      <c r="L786">
        <v>4.5650000000000003E-2</v>
      </c>
      <c r="M786">
        <v>-3.4529999999999998</v>
      </c>
      <c r="N786">
        <v>-0.30470000000000003</v>
      </c>
      <c r="O786">
        <v>2.8330000000000002</v>
      </c>
      <c r="P786">
        <v>41001</v>
      </c>
      <c r="Q786">
        <v>120000</v>
      </c>
    </row>
    <row r="787" spans="9:17" x14ac:dyDescent="0.25">
      <c r="I787" t="s">
        <v>1181</v>
      </c>
      <c r="J787">
        <v>-0.18390000000000001</v>
      </c>
      <c r="K787">
        <v>1.619</v>
      </c>
      <c r="L787">
        <v>4.5170000000000002E-2</v>
      </c>
      <c r="M787">
        <v>-3.3570000000000002</v>
      </c>
      <c r="N787">
        <v>-0.19359999999999999</v>
      </c>
      <c r="O787">
        <v>3.016</v>
      </c>
      <c r="P787">
        <v>41001</v>
      </c>
      <c r="Q787">
        <v>120000</v>
      </c>
    </row>
    <row r="788" spans="9:17" x14ac:dyDescent="0.25">
      <c r="I788" t="s">
        <v>1182</v>
      </c>
      <c r="J788">
        <v>5.7370000000000001</v>
      </c>
      <c r="K788">
        <v>1.8120000000000001</v>
      </c>
      <c r="L788">
        <v>5.1830000000000001E-2</v>
      </c>
      <c r="M788">
        <v>2.1629999999999998</v>
      </c>
      <c r="N788">
        <v>5.7309999999999999</v>
      </c>
      <c r="O788">
        <v>9.2789999999999999</v>
      </c>
      <c r="P788">
        <v>41001</v>
      </c>
      <c r="Q788">
        <v>120000</v>
      </c>
    </row>
    <row r="789" spans="9:17" x14ac:dyDescent="0.25">
      <c r="I789" t="s">
        <v>1183</v>
      </c>
      <c r="J789">
        <v>5.71</v>
      </c>
      <c r="K789">
        <v>1.849</v>
      </c>
      <c r="L789">
        <v>5.2260000000000001E-2</v>
      </c>
      <c r="M789">
        <v>2.0720000000000001</v>
      </c>
      <c r="N789">
        <v>5.702</v>
      </c>
      <c r="O789">
        <v>9.32</v>
      </c>
      <c r="P789">
        <v>41001</v>
      </c>
      <c r="Q789">
        <v>120000</v>
      </c>
    </row>
    <row r="790" spans="9:17" x14ac:dyDescent="0.25">
      <c r="I790" t="s">
        <v>1184</v>
      </c>
      <c r="J790">
        <v>-0.95620000000000005</v>
      </c>
      <c r="K790">
        <v>1.7150000000000001</v>
      </c>
      <c r="L790">
        <v>4.8379999999999999E-2</v>
      </c>
      <c r="M790">
        <v>-4.3099999999999996</v>
      </c>
      <c r="N790">
        <v>-0.96489999999999998</v>
      </c>
      <c r="O790">
        <v>2.3660000000000001</v>
      </c>
      <c r="P790">
        <v>41001</v>
      </c>
      <c r="Q790">
        <v>120000</v>
      </c>
    </row>
    <row r="791" spans="9:17" x14ac:dyDescent="0.25">
      <c r="I791" t="s">
        <v>1185</v>
      </c>
      <c r="J791">
        <v>-0.91449999999999998</v>
      </c>
      <c r="K791">
        <v>1.7110000000000001</v>
      </c>
      <c r="L791">
        <v>4.7530000000000003E-2</v>
      </c>
      <c r="M791">
        <v>-4.2590000000000003</v>
      </c>
      <c r="N791">
        <v>-0.92669999999999997</v>
      </c>
      <c r="O791">
        <v>2.4089999999999998</v>
      </c>
      <c r="P791">
        <v>41001</v>
      </c>
      <c r="Q791">
        <v>120000</v>
      </c>
    </row>
    <row r="792" spans="9:17" x14ac:dyDescent="0.25">
      <c r="I792" t="s">
        <v>1186</v>
      </c>
      <c r="J792">
        <v>-0.89239999999999997</v>
      </c>
      <c r="K792">
        <v>1.702</v>
      </c>
      <c r="L792">
        <v>4.7190000000000003E-2</v>
      </c>
      <c r="M792">
        <v>-4.2140000000000004</v>
      </c>
      <c r="N792">
        <v>-0.90620000000000001</v>
      </c>
      <c r="O792">
        <v>2.411</v>
      </c>
      <c r="P792">
        <v>41001</v>
      </c>
      <c r="Q792">
        <v>120000</v>
      </c>
    </row>
    <row r="793" spans="9:17" x14ac:dyDescent="0.25">
      <c r="I793" t="s">
        <v>1187</v>
      </c>
      <c r="J793">
        <v>0.5413</v>
      </c>
      <c r="K793">
        <v>0.92579999999999996</v>
      </c>
      <c r="L793">
        <v>9.3050000000000008E-3</v>
      </c>
      <c r="M793">
        <v>-1.2649999999999999</v>
      </c>
      <c r="N793">
        <v>0.5403</v>
      </c>
      <c r="O793">
        <v>2.375</v>
      </c>
      <c r="P793">
        <v>41001</v>
      </c>
      <c r="Q793">
        <v>120000</v>
      </c>
    </row>
    <row r="794" spans="9:17" x14ac:dyDescent="0.25">
      <c r="I794" t="s">
        <v>1188</v>
      </c>
      <c r="J794">
        <v>-0.70520000000000005</v>
      </c>
      <c r="K794">
        <v>1.931</v>
      </c>
      <c r="L794">
        <v>5.3900000000000003E-2</v>
      </c>
      <c r="M794">
        <v>-4.5279999999999996</v>
      </c>
      <c r="N794">
        <v>-0.69950000000000001</v>
      </c>
      <c r="O794">
        <v>3.0510000000000002</v>
      </c>
      <c r="P794">
        <v>41001</v>
      </c>
      <c r="Q794">
        <v>120000</v>
      </c>
    </row>
    <row r="795" spans="9:17" x14ac:dyDescent="0.25">
      <c r="I795" t="s">
        <v>1189</v>
      </c>
      <c r="J795">
        <v>0.20930000000000001</v>
      </c>
      <c r="K795">
        <v>0.9395</v>
      </c>
      <c r="L795">
        <v>1.082E-2</v>
      </c>
      <c r="M795">
        <v>-1.659</v>
      </c>
      <c r="N795">
        <v>0.21809999999999999</v>
      </c>
      <c r="O795">
        <v>2.0249999999999999</v>
      </c>
      <c r="P795">
        <v>41001</v>
      </c>
      <c r="Q795">
        <v>120000</v>
      </c>
    </row>
    <row r="796" spans="9:17" x14ac:dyDescent="0.25">
      <c r="I796" t="s">
        <v>1190</v>
      </c>
      <c r="J796">
        <v>8.6269999999999993E-3</v>
      </c>
      <c r="K796">
        <v>0.43969999999999998</v>
      </c>
      <c r="L796">
        <v>4.738E-3</v>
      </c>
      <c r="M796">
        <v>-0.90980000000000005</v>
      </c>
      <c r="N796">
        <v>5.3280000000000003E-3</v>
      </c>
      <c r="O796">
        <v>0.94330000000000003</v>
      </c>
      <c r="P796">
        <v>41001</v>
      </c>
      <c r="Q796">
        <v>120000</v>
      </c>
    </row>
    <row r="797" spans="9:17" x14ac:dyDescent="0.25">
      <c r="I797" t="s">
        <v>1191</v>
      </c>
      <c r="J797">
        <v>7.8140000000000001</v>
      </c>
      <c r="K797">
        <v>2.0329999999999999</v>
      </c>
      <c r="L797">
        <v>5.9490000000000001E-2</v>
      </c>
      <c r="M797">
        <v>3.879</v>
      </c>
      <c r="N797">
        <v>7.8090000000000002</v>
      </c>
      <c r="O797">
        <v>11.8</v>
      </c>
      <c r="P797">
        <v>41001</v>
      </c>
      <c r="Q797">
        <v>120000</v>
      </c>
    </row>
    <row r="798" spans="9:17" x14ac:dyDescent="0.25">
      <c r="I798" t="s">
        <v>1192</v>
      </c>
      <c r="J798">
        <v>0.69479999999999997</v>
      </c>
      <c r="K798">
        <v>1.087</v>
      </c>
      <c r="L798">
        <v>2.3390000000000001E-2</v>
      </c>
      <c r="M798">
        <v>-1.4139999999999999</v>
      </c>
      <c r="N798">
        <v>0.69540000000000002</v>
      </c>
      <c r="O798">
        <v>2.8370000000000002</v>
      </c>
      <c r="P798">
        <v>41001</v>
      </c>
      <c r="Q798">
        <v>120000</v>
      </c>
    </row>
    <row r="799" spans="9:17" x14ac:dyDescent="0.25">
      <c r="I799" t="s">
        <v>1193</v>
      </c>
      <c r="J799">
        <v>0.62560000000000004</v>
      </c>
      <c r="K799">
        <v>1.1220000000000001</v>
      </c>
      <c r="L799">
        <v>2.375E-2</v>
      </c>
      <c r="M799">
        <v>-1.5609999999999999</v>
      </c>
      <c r="N799">
        <v>0.62649999999999995</v>
      </c>
      <c r="O799">
        <v>2.8330000000000002</v>
      </c>
      <c r="P799">
        <v>41001</v>
      </c>
      <c r="Q799">
        <v>120000</v>
      </c>
    </row>
    <row r="800" spans="9:17" x14ac:dyDescent="0.25">
      <c r="I800" t="s">
        <v>1194</v>
      </c>
      <c r="J800">
        <v>0.30659999999999998</v>
      </c>
      <c r="K800">
        <v>0.91110000000000002</v>
      </c>
      <c r="L800">
        <v>2.0480000000000002E-2</v>
      </c>
      <c r="M800">
        <v>-1.4990000000000001</v>
      </c>
      <c r="N800">
        <v>0.30580000000000002</v>
      </c>
      <c r="O800">
        <v>2.1019999999999999</v>
      </c>
      <c r="P800">
        <v>41001</v>
      </c>
      <c r="Q800">
        <v>120000</v>
      </c>
    </row>
    <row r="801" spans="9:17" x14ac:dyDescent="0.25">
      <c r="I801" t="s">
        <v>1195</v>
      </c>
      <c r="J801">
        <v>0.26950000000000002</v>
      </c>
      <c r="K801">
        <v>0.97319999999999995</v>
      </c>
      <c r="L801">
        <v>2.1190000000000001E-2</v>
      </c>
      <c r="M801">
        <v>-1.6659999999999999</v>
      </c>
      <c r="N801">
        <v>0.27610000000000001</v>
      </c>
      <c r="O801">
        <v>2.1709999999999998</v>
      </c>
      <c r="P801">
        <v>41001</v>
      </c>
      <c r="Q801">
        <v>120000</v>
      </c>
    </row>
    <row r="802" spans="9:17" x14ac:dyDescent="0.25">
      <c r="I802" t="s">
        <v>1196</v>
      </c>
      <c r="J802">
        <v>0.46200000000000002</v>
      </c>
      <c r="K802">
        <v>0.97829999999999995</v>
      </c>
      <c r="L802">
        <v>2.1319999999999999E-2</v>
      </c>
      <c r="M802">
        <v>-1.474</v>
      </c>
      <c r="N802">
        <v>0.4602</v>
      </c>
      <c r="O802">
        <v>2.39</v>
      </c>
      <c r="P802">
        <v>41001</v>
      </c>
      <c r="Q802">
        <v>120000</v>
      </c>
    </row>
    <row r="803" spans="9:17" x14ac:dyDescent="0.25">
      <c r="I803" t="s">
        <v>1197</v>
      </c>
      <c r="J803">
        <v>0.37590000000000001</v>
      </c>
      <c r="K803">
        <v>0.96350000000000002</v>
      </c>
      <c r="L803">
        <v>2.2179999999999998E-2</v>
      </c>
      <c r="M803">
        <v>-1.544</v>
      </c>
      <c r="N803">
        <v>0.37740000000000001</v>
      </c>
      <c r="O803">
        <v>2.2610000000000001</v>
      </c>
      <c r="P803">
        <v>41001</v>
      </c>
      <c r="Q803">
        <v>120000</v>
      </c>
    </row>
    <row r="804" spans="9:17" x14ac:dyDescent="0.25">
      <c r="I804" t="s">
        <v>1198</v>
      </c>
      <c r="J804">
        <v>0.48920000000000002</v>
      </c>
      <c r="K804">
        <v>0.99650000000000005</v>
      </c>
      <c r="L804">
        <v>2.154E-2</v>
      </c>
      <c r="M804">
        <v>-1.478</v>
      </c>
      <c r="N804">
        <v>0.48599999999999999</v>
      </c>
      <c r="O804">
        <v>2.468</v>
      </c>
      <c r="P804">
        <v>41001</v>
      </c>
      <c r="Q804">
        <v>120000</v>
      </c>
    </row>
    <row r="805" spans="9:17" x14ac:dyDescent="0.25">
      <c r="I805" t="s">
        <v>1199</v>
      </c>
      <c r="J805">
        <v>6.41</v>
      </c>
      <c r="K805">
        <v>1.2769999999999999</v>
      </c>
      <c r="L805">
        <v>3.2640000000000002E-2</v>
      </c>
      <c r="M805">
        <v>3.859</v>
      </c>
      <c r="N805">
        <v>6.4160000000000004</v>
      </c>
      <c r="O805">
        <v>8.8780000000000001</v>
      </c>
      <c r="P805">
        <v>41001</v>
      </c>
      <c r="Q805">
        <v>120000</v>
      </c>
    </row>
    <row r="806" spans="9:17" x14ac:dyDescent="0.25">
      <c r="I806" t="s">
        <v>1200</v>
      </c>
      <c r="J806">
        <v>6.3840000000000003</v>
      </c>
      <c r="K806">
        <v>1.329</v>
      </c>
      <c r="L806">
        <v>3.3250000000000002E-2</v>
      </c>
      <c r="M806">
        <v>3.7349999999999999</v>
      </c>
      <c r="N806">
        <v>6.39</v>
      </c>
      <c r="O806">
        <v>8.9540000000000006</v>
      </c>
      <c r="P806">
        <v>41001</v>
      </c>
      <c r="Q806">
        <v>120000</v>
      </c>
    </row>
    <row r="807" spans="9:17" x14ac:dyDescent="0.25">
      <c r="I807" t="s">
        <v>1201</v>
      </c>
      <c r="J807">
        <v>-0.28310000000000002</v>
      </c>
      <c r="K807">
        <v>1.1419999999999999</v>
      </c>
      <c r="L807">
        <v>2.649E-2</v>
      </c>
      <c r="M807">
        <v>-2.5609999999999999</v>
      </c>
      <c r="N807">
        <v>-0.27560000000000001</v>
      </c>
      <c r="O807">
        <v>1.946</v>
      </c>
      <c r="P807">
        <v>41001</v>
      </c>
      <c r="Q807">
        <v>120000</v>
      </c>
    </row>
    <row r="808" spans="9:17" x14ac:dyDescent="0.25">
      <c r="I808" t="s">
        <v>1202</v>
      </c>
      <c r="J808">
        <v>-0.2414</v>
      </c>
      <c r="K808">
        <v>1.137</v>
      </c>
      <c r="L808">
        <v>2.5270000000000001E-2</v>
      </c>
      <c r="M808">
        <v>-2.4990000000000001</v>
      </c>
      <c r="N808">
        <v>-0.23619999999999999</v>
      </c>
      <c r="O808">
        <v>1.996</v>
      </c>
      <c r="P808">
        <v>41001</v>
      </c>
      <c r="Q808">
        <v>120000</v>
      </c>
    </row>
    <row r="809" spans="9:17" x14ac:dyDescent="0.25">
      <c r="I809" t="s">
        <v>1203</v>
      </c>
      <c r="J809">
        <v>-0.21929999999999999</v>
      </c>
      <c r="K809">
        <v>1.1240000000000001</v>
      </c>
      <c r="L809">
        <v>2.4819999999999998E-2</v>
      </c>
      <c r="M809">
        <v>-2.4430000000000001</v>
      </c>
      <c r="N809">
        <v>-0.21479999999999999</v>
      </c>
      <c r="O809">
        <v>1.9850000000000001</v>
      </c>
      <c r="P809">
        <v>41001</v>
      </c>
      <c r="Q809">
        <v>120000</v>
      </c>
    </row>
    <row r="810" spans="9:17" x14ac:dyDescent="0.25">
      <c r="I810" t="s">
        <v>1204</v>
      </c>
      <c r="J810">
        <v>1.214</v>
      </c>
      <c r="K810">
        <v>1.282</v>
      </c>
      <c r="L810">
        <v>2.7320000000000001E-2</v>
      </c>
      <c r="M810">
        <v>-1.28</v>
      </c>
      <c r="N810">
        <v>1.206</v>
      </c>
      <c r="O810">
        <v>3.7770000000000001</v>
      </c>
      <c r="P810">
        <v>41001</v>
      </c>
      <c r="Q810">
        <v>120000</v>
      </c>
    </row>
    <row r="811" spans="9:17" x14ac:dyDescent="0.25">
      <c r="I811" t="s">
        <v>1205</v>
      </c>
      <c r="J811">
        <v>-3.2099999999999997E-2</v>
      </c>
      <c r="K811">
        <v>1.452</v>
      </c>
      <c r="L811">
        <v>3.4880000000000001E-2</v>
      </c>
      <c r="M811">
        <v>-2.9039999999999999</v>
      </c>
      <c r="N811">
        <v>-3.3059999999999999E-2</v>
      </c>
      <c r="O811">
        <v>2.8090000000000002</v>
      </c>
      <c r="P811">
        <v>41001</v>
      </c>
      <c r="Q811">
        <v>120000</v>
      </c>
    </row>
    <row r="812" spans="9:17" x14ac:dyDescent="0.25">
      <c r="I812" t="s">
        <v>1206</v>
      </c>
      <c r="J812">
        <v>0.88239999999999996</v>
      </c>
      <c r="K812">
        <v>1.288</v>
      </c>
      <c r="L812">
        <v>2.9020000000000001E-2</v>
      </c>
      <c r="M812">
        <v>-1.6339999999999999</v>
      </c>
      <c r="N812">
        <v>0.86680000000000001</v>
      </c>
      <c r="O812">
        <v>3.476</v>
      </c>
      <c r="P812">
        <v>41001</v>
      </c>
      <c r="Q812">
        <v>120000</v>
      </c>
    </row>
    <row r="813" spans="9:17" x14ac:dyDescent="0.25">
      <c r="I813" t="s">
        <v>1207</v>
      </c>
      <c r="J813">
        <v>7.8049999999999997</v>
      </c>
      <c r="K813">
        <v>1.984</v>
      </c>
      <c r="L813">
        <v>5.8139999999999997E-2</v>
      </c>
      <c r="M813">
        <v>3.96</v>
      </c>
      <c r="N813">
        <v>7.7960000000000003</v>
      </c>
      <c r="O813">
        <v>11.72</v>
      </c>
      <c r="P813">
        <v>41001</v>
      </c>
      <c r="Q813">
        <v>120000</v>
      </c>
    </row>
    <row r="814" spans="9:17" x14ac:dyDescent="0.25">
      <c r="I814" t="s">
        <v>1208</v>
      </c>
      <c r="J814">
        <v>0.68620000000000003</v>
      </c>
      <c r="K814">
        <v>0.99050000000000005</v>
      </c>
      <c r="L814">
        <v>1.9609999999999999E-2</v>
      </c>
      <c r="M814">
        <v>-1.228</v>
      </c>
      <c r="N814">
        <v>0.68389999999999995</v>
      </c>
      <c r="O814">
        <v>2.637</v>
      </c>
      <c r="P814">
        <v>41001</v>
      </c>
      <c r="Q814">
        <v>120000</v>
      </c>
    </row>
    <row r="815" spans="9:17" x14ac:dyDescent="0.25">
      <c r="I815" t="s">
        <v>1209</v>
      </c>
      <c r="J815">
        <v>0.6169</v>
      </c>
      <c r="K815">
        <v>1.0289999999999999</v>
      </c>
      <c r="L815">
        <v>2.0039999999999999E-2</v>
      </c>
      <c r="M815">
        <v>-1.3720000000000001</v>
      </c>
      <c r="N815">
        <v>0.61629999999999996</v>
      </c>
      <c r="O815">
        <v>2.6459999999999999</v>
      </c>
      <c r="P815">
        <v>41001</v>
      </c>
      <c r="Q815">
        <v>120000</v>
      </c>
    </row>
    <row r="816" spans="9:17" x14ac:dyDescent="0.25">
      <c r="I816" t="s">
        <v>1210</v>
      </c>
      <c r="J816">
        <v>0.2979</v>
      </c>
      <c r="K816">
        <v>0.79559999999999997</v>
      </c>
      <c r="L816">
        <v>1.6389999999999998E-2</v>
      </c>
      <c r="M816">
        <v>-1.2669999999999999</v>
      </c>
      <c r="N816">
        <v>0.30130000000000001</v>
      </c>
      <c r="O816">
        <v>1.859</v>
      </c>
      <c r="P816">
        <v>41001</v>
      </c>
      <c r="Q816">
        <v>120000</v>
      </c>
    </row>
    <row r="817" spans="9:17" x14ac:dyDescent="0.25">
      <c r="I817" t="s">
        <v>1211</v>
      </c>
      <c r="J817">
        <v>0.26090000000000002</v>
      </c>
      <c r="K817">
        <v>0.86660000000000004</v>
      </c>
      <c r="L817">
        <v>1.7080000000000001E-2</v>
      </c>
      <c r="M817">
        <v>-1.4610000000000001</v>
      </c>
      <c r="N817">
        <v>0.26900000000000002</v>
      </c>
      <c r="O817">
        <v>1.952</v>
      </c>
      <c r="P817">
        <v>41001</v>
      </c>
      <c r="Q817">
        <v>120000</v>
      </c>
    </row>
    <row r="818" spans="9:17" x14ac:dyDescent="0.25">
      <c r="I818" t="s">
        <v>1212</v>
      </c>
      <c r="J818">
        <v>0.45340000000000003</v>
      </c>
      <c r="K818">
        <v>0.87219999999999998</v>
      </c>
      <c r="L818">
        <v>1.721E-2</v>
      </c>
      <c r="M818">
        <v>-1.262</v>
      </c>
      <c r="N818">
        <v>0.45250000000000001</v>
      </c>
      <c r="O818">
        <v>2.1669999999999998</v>
      </c>
      <c r="P818">
        <v>41001</v>
      </c>
      <c r="Q818">
        <v>120000</v>
      </c>
    </row>
    <row r="819" spans="9:17" x14ac:dyDescent="0.25">
      <c r="I819" t="s">
        <v>1213</v>
      </c>
      <c r="J819">
        <v>0.36730000000000002</v>
      </c>
      <c r="K819">
        <v>0.85519999999999996</v>
      </c>
      <c r="L819">
        <v>1.8110000000000001E-2</v>
      </c>
      <c r="M819">
        <v>-1.321</v>
      </c>
      <c r="N819">
        <v>0.36870000000000003</v>
      </c>
      <c r="O819">
        <v>2.0310000000000001</v>
      </c>
      <c r="P819">
        <v>41001</v>
      </c>
      <c r="Q819">
        <v>120000</v>
      </c>
    </row>
    <row r="820" spans="9:17" x14ac:dyDescent="0.25">
      <c r="I820" t="s">
        <v>1214</v>
      </c>
      <c r="J820">
        <v>0.48060000000000003</v>
      </c>
      <c r="K820">
        <v>0.8931</v>
      </c>
      <c r="L820">
        <v>1.746E-2</v>
      </c>
      <c r="M820">
        <v>-1.272</v>
      </c>
      <c r="N820">
        <v>0.47310000000000002</v>
      </c>
      <c r="O820">
        <v>2.2519999999999998</v>
      </c>
      <c r="P820">
        <v>41001</v>
      </c>
      <c r="Q820">
        <v>120000</v>
      </c>
    </row>
    <row r="821" spans="9:17" x14ac:dyDescent="0.25">
      <c r="I821" t="s">
        <v>1215</v>
      </c>
      <c r="J821">
        <v>6.4009999999999998</v>
      </c>
      <c r="K821">
        <v>1.1970000000000001</v>
      </c>
      <c r="L821">
        <v>3.0030000000000001E-2</v>
      </c>
      <c r="M821">
        <v>4.0069999999999997</v>
      </c>
      <c r="N821">
        <v>6.4089999999999998</v>
      </c>
      <c r="O821">
        <v>8.7140000000000004</v>
      </c>
      <c r="P821">
        <v>41001</v>
      </c>
      <c r="Q821">
        <v>120000</v>
      </c>
    </row>
    <row r="822" spans="9:17" x14ac:dyDescent="0.25">
      <c r="I822" t="s">
        <v>1216</v>
      </c>
      <c r="J822">
        <v>6.375</v>
      </c>
      <c r="K822">
        <v>1.2529999999999999</v>
      </c>
      <c r="L822">
        <v>3.0679999999999999E-2</v>
      </c>
      <c r="M822">
        <v>3.879</v>
      </c>
      <c r="N822">
        <v>6.3810000000000002</v>
      </c>
      <c r="O822">
        <v>8.7929999999999993</v>
      </c>
      <c r="P822">
        <v>41001</v>
      </c>
      <c r="Q822">
        <v>120000</v>
      </c>
    </row>
    <row r="823" spans="9:17" x14ac:dyDescent="0.25">
      <c r="I823" t="s">
        <v>1217</v>
      </c>
      <c r="J823">
        <v>-0.29170000000000001</v>
      </c>
      <c r="K823">
        <v>1.05</v>
      </c>
      <c r="L823">
        <v>2.2790000000000001E-2</v>
      </c>
      <c r="M823">
        <v>-2.3889999999999998</v>
      </c>
      <c r="N823">
        <v>-0.28510000000000002</v>
      </c>
      <c r="O823">
        <v>1.7549999999999999</v>
      </c>
      <c r="P823">
        <v>41001</v>
      </c>
      <c r="Q823">
        <v>120000</v>
      </c>
    </row>
    <row r="824" spans="9:17" x14ac:dyDescent="0.25">
      <c r="I824" t="s">
        <v>1218</v>
      </c>
      <c r="J824">
        <v>-0.25009999999999999</v>
      </c>
      <c r="K824">
        <v>1.046</v>
      </c>
      <c r="L824">
        <v>2.1489999999999999E-2</v>
      </c>
      <c r="M824">
        <v>-2.323</v>
      </c>
      <c r="N824">
        <v>-0.24790000000000001</v>
      </c>
      <c r="O824">
        <v>1.7949999999999999</v>
      </c>
      <c r="P824">
        <v>41001</v>
      </c>
      <c r="Q824">
        <v>120000</v>
      </c>
    </row>
    <row r="825" spans="9:17" x14ac:dyDescent="0.25">
      <c r="I825" t="s">
        <v>1219</v>
      </c>
      <c r="J825">
        <v>-0.22789999999999999</v>
      </c>
      <c r="K825">
        <v>1.0309999999999999</v>
      </c>
      <c r="L825">
        <v>2.102E-2</v>
      </c>
      <c r="M825">
        <v>-2.2639999999999998</v>
      </c>
      <c r="N825">
        <v>-0.22650000000000001</v>
      </c>
      <c r="O825">
        <v>1.784</v>
      </c>
      <c r="P825">
        <v>41001</v>
      </c>
      <c r="Q825">
        <v>120000</v>
      </c>
    </row>
    <row r="826" spans="9:17" x14ac:dyDescent="0.25">
      <c r="I826" t="s">
        <v>1220</v>
      </c>
      <c r="J826">
        <v>1.206</v>
      </c>
      <c r="K826">
        <v>1.3560000000000001</v>
      </c>
      <c r="L826">
        <v>3.1179999999999999E-2</v>
      </c>
      <c r="M826">
        <v>-1.4350000000000001</v>
      </c>
      <c r="N826">
        <v>1.1970000000000001</v>
      </c>
      <c r="O826">
        <v>3.907</v>
      </c>
      <c r="P826">
        <v>41001</v>
      </c>
      <c r="Q826">
        <v>120000</v>
      </c>
    </row>
    <row r="827" spans="9:17" x14ac:dyDescent="0.25">
      <c r="I827" t="s">
        <v>1221</v>
      </c>
      <c r="J827">
        <v>-4.0719999999999999E-2</v>
      </c>
      <c r="K827">
        <v>1.381</v>
      </c>
      <c r="L827">
        <v>3.1850000000000003E-2</v>
      </c>
      <c r="M827">
        <v>-2.7679999999999998</v>
      </c>
      <c r="N827">
        <v>-4.02E-2</v>
      </c>
      <c r="O827">
        <v>2.661</v>
      </c>
      <c r="P827">
        <v>41001</v>
      </c>
      <c r="Q827">
        <v>120000</v>
      </c>
    </row>
    <row r="828" spans="9:17" x14ac:dyDescent="0.25">
      <c r="I828" t="s">
        <v>1222</v>
      </c>
      <c r="J828">
        <v>0.87380000000000002</v>
      </c>
      <c r="K828">
        <v>1.359</v>
      </c>
      <c r="L828">
        <v>3.2759999999999997E-2</v>
      </c>
      <c r="M828">
        <v>-1.774</v>
      </c>
      <c r="N828">
        <v>0.85680000000000001</v>
      </c>
      <c r="O828">
        <v>3.593</v>
      </c>
      <c r="P828">
        <v>41001</v>
      </c>
      <c r="Q828">
        <v>120000</v>
      </c>
    </row>
    <row r="829" spans="9:17" x14ac:dyDescent="0.25">
      <c r="I829" t="s">
        <v>1223</v>
      </c>
      <c r="J829">
        <v>-7.1189999999999998</v>
      </c>
      <c r="K829">
        <v>1.927</v>
      </c>
      <c r="L829">
        <v>5.6070000000000002E-2</v>
      </c>
      <c r="M829">
        <v>-10.92</v>
      </c>
      <c r="N829">
        <v>-7.101</v>
      </c>
      <c r="O829">
        <v>-3.3620000000000001</v>
      </c>
      <c r="P829">
        <v>41001</v>
      </c>
      <c r="Q829">
        <v>120000</v>
      </c>
    </row>
    <row r="830" spans="9:17" x14ac:dyDescent="0.25">
      <c r="I830" t="s">
        <v>1224</v>
      </c>
      <c r="J830">
        <v>-7.1879999999999997</v>
      </c>
      <c r="K830">
        <v>1.944</v>
      </c>
      <c r="L830">
        <v>5.6059999999999999E-2</v>
      </c>
      <c r="M830">
        <v>-11.03</v>
      </c>
      <c r="N830">
        <v>-7.1680000000000001</v>
      </c>
      <c r="O830">
        <v>-3.4</v>
      </c>
      <c r="P830">
        <v>41001</v>
      </c>
      <c r="Q830">
        <v>120000</v>
      </c>
    </row>
    <row r="831" spans="9:17" x14ac:dyDescent="0.25">
      <c r="I831" t="s">
        <v>1225</v>
      </c>
      <c r="J831">
        <v>-7.5069999999999997</v>
      </c>
      <c r="K831">
        <v>1.883</v>
      </c>
      <c r="L831">
        <v>5.6619999999999997E-2</v>
      </c>
      <c r="M831">
        <v>-11.25</v>
      </c>
      <c r="N831">
        <v>-7.4779999999999998</v>
      </c>
      <c r="O831">
        <v>-3.9060000000000001</v>
      </c>
      <c r="P831">
        <v>41001</v>
      </c>
      <c r="Q831">
        <v>120000</v>
      </c>
    </row>
    <row r="832" spans="9:17" x14ac:dyDescent="0.25">
      <c r="I832" t="s">
        <v>1226</v>
      </c>
      <c r="J832">
        <v>-7.5439999999999996</v>
      </c>
      <c r="K832">
        <v>1.8839999999999999</v>
      </c>
      <c r="L832">
        <v>5.602E-2</v>
      </c>
      <c r="M832">
        <v>-11.28</v>
      </c>
      <c r="N832">
        <v>-7.5229999999999997</v>
      </c>
      <c r="O832">
        <v>-3.9289999999999998</v>
      </c>
      <c r="P832">
        <v>41001</v>
      </c>
      <c r="Q832">
        <v>120000</v>
      </c>
    </row>
    <row r="833" spans="9:17" x14ac:dyDescent="0.25">
      <c r="I833" t="s">
        <v>1227</v>
      </c>
      <c r="J833">
        <v>-7.3520000000000003</v>
      </c>
      <c r="K833">
        <v>1.887</v>
      </c>
      <c r="L833">
        <v>5.604E-2</v>
      </c>
      <c r="M833">
        <v>-11.1</v>
      </c>
      <c r="N833">
        <v>-7.3239999999999998</v>
      </c>
      <c r="O833">
        <v>-3.7269999999999999</v>
      </c>
      <c r="P833">
        <v>41001</v>
      </c>
      <c r="Q833">
        <v>120000</v>
      </c>
    </row>
    <row r="834" spans="9:17" x14ac:dyDescent="0.25">
      <c r="I834" t="s">
        <v>1228</v>
      </c>
      <c r="J834">
        <v>-7.4379999999999997</v>
      </c>
      <c r="K834">
        <v>1.8839999999999999</v>
      </c>
      <c r="L834">
        <v>5.6829999999999999E-2</v>
      </c>
      <c r="M834">
        <v>-11.19</v>
      </c>
      <c r="N834">
        <v>-7.4089999999999998</v>
      </c>
      <c r="O834">
        <v>-3.83</v>
      </c>
      <c r="P834">
        <v>41001</v>
      </c>
      <c r="Q834">
        <v>120000</v>
      </c>
    </row>
    <row r="835" spans="9:17" x14ac:dyDescent="0.25">
      <c r="I835" t="s">
        <v>1229</v>
      </c>
      <c r="J835">
        <v>-7.3239999999999998</v>
      </c>
      <c r="K835">
        <v>1.9059999999999999</v>
      </c>
      <c r="L835">
        <v>5.6610000000000001E-2</v>
      </c>
      <c r="M835">
        <v>-11.1</v>
      </c>
      <c r="N835">
        <v>-7.3010000000000002</v>
      </c>
      <c r="O835">
        <v>-3.665</v>
      </c>
      <c r="P835">
        <v>41001</v>
      </c>
      <c r="Q835">
        <v>120000</v>
      </c>
    </row>
    <row r="836" spans="9:17" x14ac:dyDescent="0.25">
      <c r="I836" t="s">
        <v>1230</v>
      </c>
      <c r="J836">
        <v>-1.4039999999999999</v>
      </c>
      <c r="K836">
        <v>1.548</v>
      </c>
      <c r="L836">
        <v>3.739E-2</v>
      </c>
      <c r="M836">
        <v>-4.4409999999999998</v>
      </c>
      <c r="N836">
        <v>-1.3939999999999999</v>
      </c>
      <c r="O836">
        <v>1.605</v>
      </c>
      <c r="P836">
        <v>41001</v>
      </c>
      <c r="Q836">
        <v>120000</v>
      </c>
    </row>
    <row r="837" spans="9:17" x14ac:dyDescent="0.25">
      <c r="I837" t="s">
        <v>1231</v>
      </c>
      <c r="J837">
        <v>-1.43</v>
      </c>
      <c r="K837">
        <v>1.5920000000000001</v>
      </c>
      <c r="L837">
        <v>3.7620000000000001E-2</v>
      </c>
      <c r="M837">
        <v>-4.5369999999999999</v>
      </c>
      <c r="N837">
        <v>-1.4219999999999999</v>
      </c>
      <c r="O837">
        <v>1.679</v>
      </c>
      <c r="P837">
        <v>41001</v>
      </c>
      <c r="Q837">
        <v>120000</v>
      </c>
    </row>
    <row r="838" spans="9:17" x14ac:dyDescent="0.25">
      <c r="I838" t="s">
        <v>1232</v>
      </c>
      <c r="J838">
        <v>-8.0969999999999995</v>
      </c>
      <c r="K838">
        <v>1.9710000000000001</v>
      </c>
      <c r="L838">
        <v>5.9029999999999999E-2</v>
      </c>
      <c r="M838">
        <v>-12.05</v>
      </c>
      <c r="N838">
        <v>-8.0630000000000006</v>
      </c>
      <c r="O838">
        <v>-4.3449999999999998</v>
      </c>
      <c r="P838">
        <v>41001</v>
      </c>
      <c r="Q838">
        <v>120000</v>
      </c>
    </row>
    <row r="839" spans="9:17" x14ac:dyDescent="0.25">
      <c r="I839" t="s">
        <v>1233</v>
      </c>
      <c r="J839">
        <v>-8.0549999999999997</v>
      </c>
      <c r="K839">
        <v>1.9670000000000001</v>
      </c>
      <c r="L839">
        <v>5.815E-2</v>
      </c>
      <c r="M839">
        <v>-11.99</v>
      </c>
      <c r="N839">
        <v>-8.02</v>
      </c>
      <c r="O839">
        <v>-4.2880000000000003</v>
      </c>
      <c r="P839">
        <v>41001</v>
      </c>
      <c r="Q839">
        <v>120000</v>
      </c>
    </row>
    <row r="840" spans="9:17" x14ac:dyDescent="0.25">
      <c r="I840" t="s">
        <v>1234</v>
      </c>
      <c r="J840">
        <v>-8.0329999999999995</v>
      </c>
      <c r="K840">
        <v>1.954</v>
      </c>
      <c r="L840">
        <v>5.765E-2</v>
      </c>
      <c r="M840">
        <v>-11.97</v>
      </c>
      <c r="N840">
        <v>-8.0060000000000002</v>
      </c>
      <c r="O840">
        <v>-4.306</v>
      </c>
      <c r="P840">
        <v>41001</v>
      </c>
      <c r="Q840">
        <v>120000</v>
      </c>
    </row>
    <row r="841" spans="9:17" x14ac:dyDescent="0.25">
      <c r="I841" t="s">
        <v>1235</v>
      </c>
      <c r="J841">
        <v>-6.5990000000000002</v>
      </c>
      <c r="K841">
        <v>2.3929999999999998</v>
      </c>
      <c r="L841">
        <v>7.1660000000000001E-2</v>
      </c>
      <c r="M841">
        <v>-11.32</v>
      </c>
      <c r="N841">
        <v>-6.5869999999999997</v>
      </c>
      <c r="O841">
        <v>-1.8919999999999999</v>
      </c>
      <c r="P841">
        <v>41001</v>
      </c>
      <c r="Q841">
        <v>120000</v>
      </c>
    </row>
    <row r="842" spans="9:17" x14ac:dyDescent="0.25">
      <c r="I842" t="s">
        <v>1236</v>
      </c>
      <c r="J842">
        <v>-7.8460000000000001</v>
      </c>
      <c r="K842">
        <v>2.165</v>
      </c>
      <c r="L842">
        <v>6.4490000000000006E-2</v>
      </c>
      <c r="M842">
        <v>-12.19</v>
      </c>
      <c r="N842">
        <v>-7.7990000000000004</v>
      </c>
      <c r="O842">
        <v>-3.726</v>
      </c>
      <c r="P842">
        <v>41001</v>
      </c>
      <c r="Q842">
        <v>120000</v>
      </c>
    </row>
    <row r="843" spans="9:17" x14ac:dyDescent="0.25">
      <c r="I843" t="s">
        <v>1237</v>
      </c>
      <c r="J843">
        <v>-6.931</v>
      </c>
      <c r="K843">
        <v>2.395</v>
      </c>
      <c r="L843">
        <v>7.2480000000000003E-2</v>
      </c>
      <c r="M843">
        <v>-11.64</v>
      </c>
      <c r="N843">
        <v>-6.9059999999999997</v>
      </c>
      <c r="O843">
        <v>-2.2639999999999998</v>
      </c>
      <c r="P843">
        <v>41001</v>
      </c>
      <c r="Q843">
        <v>120000</v>
      </c>
    </row>
    <row r="844" spans="9:17" x14ac:dyDescent="0.25">
      <c r="I844" t="s">
        <v>1238</v>
      </c>
      <c r="J844">
        <v>-6.923E-2</v>
      </c>
      <c r="K844">
        <v>0.4103</v>
      </c>
      <c r="L844">
        <v>1.867E-3</v>
      </c>
      <c r="M844">
        <v>-0.97889999999999999</v>
      </c>
      <c r="N844">
        <v>-4.2369999999999998E-2</v>
      </c>
      <c r="O844">
        <v>0.74299999999999999</v>
      </c>
      <c r="P844">
        <v>41001</v>
      </c>
      <c r="Q844">
        <v>120000</v>
      </c>
    </row>
    <row r="845" spans="9:17" x14ac:dyDescent="0.25">
      <c r="I845" t="s">
        <v>1239</v>
      </c>
      <c r="J845">
        <v>-0.38819999999999999</v>
      </c>
      <c r="K845">
        <v>0.7329</v>
      </c>
      <c r="L845">
        <v>9.9349999999999994E-3</v>
      </c>
      <c r="M845">
        <v>-1.829</v>
      </c>
      <c r="N845">
        <v>-0.38469999999999999</v>
      </c>
      <c r="O845">
        <v>1.0529999999999999</v>
      </c>
      <c r="P845">
        <v>41001</v>
      </c>
      <c r="Q845">
        <v>120000</v>
      </c>
    </row>
    <row r="846" spans="9:17" x14ac:dyDescent="0.25">
      <c r="I846" t="s">
        <v>1240</v>
      </c>
      <c r="J846">
        <v>-0.42530000000000001</v>
      </c>
      <c r="K846">
        <v>0.74490000000000001</v>
      </c>
      <c r="L846">
        <v>9.1929999999999998E-3</v>
      </c>
      <c r="M846">
        <v>-1.893</v>
      </c>
      <c r="N846">
        <v>-0.42220000000000002</v>
      </c>
      <c r="O846">
        <v>1.0389999999999999</v>
      </c>
      <c r="P846">
        <v>41001</v>
      </c>
      <c r="Q846">
        <v>120000</v>
      </c>
    </row>
    <row r="847" spans="9:17" x14ac:dyDescent="0.25">
      <c r="I847" t="s">
        <v>1241</v>
      </c>
      <c r="J847">
        <v>-0.23269999999999999</v>
      </c>
      <c r="K847">
        <v>0.74839999999999995</v>
      </c>
      <c r="L847">
        <v>9.0580000000000001E-3</v>
      </c>
      <c r="M847">
        <v>-1.6839999999999999</v>
      </c>
      <c r="N847">
        <v>-0.2349</v>
      </c>
      <c r="O847">
        <v>1.258</v>
      </c>
      <c r="P847">
        <v>41001</v>
      </c>
      <c r="Q847">
        <v>120000</v>
      </c>
    </row>
    <row r="848" spans="9:17" x14ac:dyDescent="0.25">
      <c r="I848" t="s">
        <v>1242</v>
      </c>
      <c r="J848">
        <v>-0.31879999999999997</v>
      </c>
      <c r="K848">
        <v>0.6734</v>
      </c>
      <c r="L848">
        <v>9.1590000000000005E-3</v>
      </c>
      <c r="M848">
        <v>-1.6359999999999999</v>
      </c>
      <c r="N848">
        <v>-0.31900000000000001</v>
      </c>
      <c r="O848">
        <v>1.0049999999999999</v>
      </c>
      <c r="P848">
        <v>41001</v>
      </c>
      <c r="Q848">
        <v>120000</v>
      </c>
    </row>
    <row r="849" spans="9:17" x14ac:dyDescent="0.25">
      <c r="I849" t="s">
        <v>1243</v>
      </c>
      <c r="J849">
        <v>-0.20549999999999999</v>
      </c>
      <c r="K849">
        <v>0.76910000000000001</v>
      </c>
      <c r="L849">
        <v>9.3970000000000008E-3</v>
      </c>
      <c r="M849">
        <v>-1.6859999999999999</v>
      </c>
      <c r="N849">
        <v>-0.21210000000000001</v>
      </c>
      <c r="O849">
        <v>1.341</v>
      </c>
      <c r="P849">
        <v>41001</v>
      </c>
      <c r="Q849">
        <v>120000</v>
      </c>
    </row>
    <row r="850" spans="9:17" x14ac:dyDescent="0.25">
      <c r="I850" t="s">
        <v>1244</v>
      </c>
      <c r="J850">
        <v>5.7149999999999999</v>
      </c>
      <c r="K850">
        <v>1.121</v>
      </c>
      <c r="L850">
        <v>2.5989999999999999E-2</v>
      </c>
      <c r="M850">
        <v>3.5019999999999998</v>
      </c>
      <c r="N850">
        <v>5.7119999999999997</v>
      </c>
      <c r="O850">
        <v>7.9130000000000003</v>
      </c>
      <c r="P850">
        <v>41001</v>
      </c>
      <c r="Q850">
        <v>120000</v>
      </c>
    </row>
    <row r="851" spans="9:17" x14ac:dyDescent="0.25">
      <c r="I851" t="s">
        <v>1245</v>
      </c>
      <c r="J851">
        <v>5.6890000000000001</v>
      </c>
      <c r="K851">
        <v>1.181</v>
      </c>
      <c r="L851">
        <v>2.6720000000000001E-2</v>
      </c>
      <c r="M851">
        <v>3.3479999999999999</v>
      </c>
      <c r="N851">
        <v>5.6829999999999998</v>
      </c>
      <c r="O851">
        <v>8.0009999999999994</v>
      </c>
      <c r="P851">
        <v>41001</v>
      </c>
      <c r="Q851">
        <v>120000</v>
      </c>
    </row>
    <row r="852" spans="9:17" x14ac:dyDescent="0.25">
      <c r="I852" t="s">
        <v>1246</v>
      </c>
      <c r="J852">
        <v>-0.97789999999999999</v>
      </c>
      <c r="K852">
        <v>0.93969999999999998</v>
      </c>
      <c r="L852">
        <v>1.5720000000000001E-2</v>
      </c>
      <c r="M852">
        <v>-2.8159999999999998</v>
      </c>
      <c r="N852">
        <v>-0.97950000000000004</v>
      </c>
      <c r="O852">
        <v>0.86699999999999999</v>
      </c>
      <c r="P852">
        <v>41001</v>
      </c>
      <c r="Q852">
        <v>120000</v>
      </c>
    </row>
    <row r="853" spans="9:17" x14ac:dyDescent="0.25">
      <c r="I853" t="s">
        <v>1247</v>
      </c>
      <c r="J853">
        <v>-0.93620000000000003</v>
      </c>
      <c r="K853">
        <v>0.9304</v>
      </c>
      <c r="L853">
        <v>1.421E-2</v>
      </c>
      <c r="M853">
        <v>-2.7519999999999998</v>
      </c>
      <c r="N853">
        <v>-0.93759999999999999</v>
      </c>
      <c r="O853">
        <v>0.8871</v>
      </c>
      <c r="P853">
        <v>41001</v>
      </c>
      <c r="Q853">
        <v>120000</v>
      </c>
    </row>
    <row r="854" spans="9:17" x14ac:dyDescent="0.25">
      <c r="I854" t="s">
        <v>1248</v>
      </c>
      <c r="J854">
        <v>-0.91410000000000002</v>
      </c>
      <c r="K854">
        <v>0.92159999999999997</v>
      </c>
      <c r="L854">
        <v>1.391E-2</v>
      </c>
      <c r="M854">
        <v>-2.7210000000000001</v>
      </c>
      <c r="N854">
        <v>-0.91549999999999998</v>
      </c>
      <c r="O854">
        <v>0.89159999999999995</v>
      </c>
      <c r="P854">
        <v>41001</v>
      </c>
      <c r="Q854">
        <v>120000</v>
      </c>
    </row>
    <row r="855" spans="9:17" x14ac:dyDescent="0.25">
      <c r="I855" t="s">
        <v>1249</v>
      </c>
      <c r="J855">
        <v>0.51959999999999995</v>
      </c>
      <c r="K855">
        <v>1.6739999999999999</v>
      </c>
      <c r="L855">
        <v>4.5490000000000003E-2</v>
      </c>
      <c r="M855">
        <v>-2.774</v>
      </c>
      <c r="N855">
        <v>0.5151</v>
      </c>
      <c r="O855">
        <v>3.8490000000000002</v>
      </c>
      <c r="P855">
        <v>41001</v>
      </c>
      <c r="Q855">
        <v>120000</v>
      </c>
    </row>
    <row r="856" spans="9:17" x14ac:dyDescent="0.25">
      <c r="I856" t="s">
        <v>1250</v>
      </c>
      <c r="J856">
        <v>-0.72689999999999999</v>
      </c>
      <c r="K856">
        <v>1.3009999999999999</v>
      </c>
      <c r="L856">
        <v>2.6509999999999999E-2</v>
      </c>
      <c r="M856">
        <v>-3.29</v>
      </c>
      <c r="N856">
        <v>-0.72970000000000002</v>
      </c>
      <c r="O856">
        <v>1.819</v>
      </c>
      <c r="P856">
        <v>41001</v>
      </c>
      <c r="Q856">
        <v>120000</v>
      </c>
    </row>
    <row r="857" spans="9:17" x14ac:dyDescent="0.25">
      <c r="I857" t="s">
        <v>1251</v>
      </c>
      <c r="J857">
        <v>0.18770000000000001</v>
      </c>
      <c r="K857">
        <v>1.6779999999999999</v>
      </c>
      <c r="L857">
        <v>4.6940000000000003E-2</v>
      </c>
      <c r="M857">
        <v>-3.11</v>
      </c>
      <c r="N857">
        <v>0.17549999999999999</v>
      </c>
      <c r="O857">
        <v>3.5139999999999998</v>
      </c>
      <c r="P857">
        <v>41001</v>
      </c>
      <c r="Q857">
        <v>120000</v>
      </c>
    </row>
    <row r="858" spans="9:17" x14ac:dyDescent="0.25">
      <c r="I858" t="s">
        <v>1252</v>
      </c>
      <c r="J858">
        <v>-0.31900000000000001</v>
      </c>
      <c r="K858">
        <v>0.79179999999999995</v>
      </c>
      <c r="L858">
        <v>1.085E-2</v>
      </c>
      <c r="M858">
        <v>-1.8759999999999999</v>
      </c>
      <c r="N858">
        <v>-0.316</v>
      </c>
      <c r="O858">
        <v>1.24</v>
      </c>
      <c r="P858">
        <v>41001</v>
      </c>
      <c r="Q858">
        <v>120000</v>
      </c>
    </row>
    <row r="859" spans="9:17" x14ac:dyDescent="0.25">
      <c r="I859" t="s">
        <v>1253</v>
      </c>
      <c r="J859">
        <v>-0.35599999999999998</v>
      </c>
      <c r="K859">
        <v>0.80310000000000004</v>
      </c>
      <c r="L859">
        <v>1.008E-2</v>
      </c>
      <c r="M859">
        <v>-1.9319999999999999</v>
      </c>
      <c r="N859">
        <v>-0.35620000000000002</v>
      </c>
      <c r="O859">
        <v>1.236</v>
      </c>
      <c r="P859">
        <v>41001</v>
      </c>
      <c r="Q859">
        <v>120000</v>
      </c>
    </row>
    <row r="860" spans="9:17" x14ac:dyDescent="0.25">
      <c r="I860" t="s">
        <v>1254</v>
      </c>
      <c r="J860">
        <v>-0.16350000000000001</v>
      </c>
      <c r="K860">
        <v>0.80659999999999998</v>
      </c>
      <c r="L860">
        <v>9.9559999999999996E-3</v>
      </c>
      <c r="M860">
        <v>-1.73</v>
      </c>
      <c r="N860">
        <v>-0.16819999999999999</v>
      </c>
      <c r="O860">
        <v>1.4530000000000001</v>
      </c>
      <c r="P860">
        <v>41001</v>
      </c>
      <c r="Q860">
        <v>120000</v>
      </c>
    </row>
    <row r="861" spans="9:17" x14ac:dyDescent="0.25">
      <c r="I861" t="s">
        <v>1255</v>
      </c>
      <c r="J861">
        <v>-0.24959999999999999</v>
      </c>
      <c r="K861">
        <v>0.74339999999999995</v>
      </c>
      <c r="L861">
        <v>1.0109999999999999E-2</v>
      </c>
      <c r="M861">
        <v>-1.7010000000000001</v>
      </c>
      <c r="N861">
        <v>-0.25230000000000002</v>
      </c>
      <c r="O861">
        <v>1.2170000000000001</v>
      </c>
      <c r="P861">
        <v>41001</v>
      </c>
      <c r="Q861">
        <v>120000</v>
      </c>
    </row>
    <row r="862" spans="9:17" x14ac:dyDescent="0.25">
      <c r="I862" t="s">
        <v>1256</v>
      </c>
      <c r="J862">
        <v>-0.1363</v>
      </c>
      <c r="K862">
        <v>0.8286</v>
      </c>
      <c r="L862">
        <v>1.0319999999999999E-2</v>
      </c>
      <c r="M862">
        <v>-1.742</v>
      </c>
      <c r="N862">
        <v>-0.14560000000000001</v>
      </c>
      <c r="O862">
        <v>1.5249999999999999</v>
      </c>
      <c r="P862">
        <v>41001</v>
      </c>
      <c r="Q862">
        <v>120000</v>
      </c>
    </row>
    <row r="863" spans="9:17" x14ac:dyDescent="0.25">
      <c r="I863" t="s">
        <v>1257</v>
      </c>
      <c r="J863">
        <v>5.7839999999999998</v>
      </c>
      <c r="K863">
        <v>1.151</v>
      </c>
      <c r="L863">
        <v>2.6079999999999999E-2</v>
      </c>
      <c r="M863">
        <v>3.5070000000000001</v>
      </c>
      <c r="N863">
        <v>5.7779999999999996</v>
      </c>
      <c r="O863">
        <v>8.0299999999999994</v>
      </c>
      <c r="P863">
        <v>41001</v>
      </c>
      <c r="Q863">
        <v>120000</v>
      </c>
    </row>
    <row r="864" spans="9:17" x14ac:dyDescent="0.25">
      <c r="I864" t="s">
        <v>1258</v>
      </c>
      <c r="J864">
        <v>5.758</v>
      </c>
      <c r="K864">
        <v>1.208</v>
      </c>
      <c r="L864">
        <v>2.6790000000000001E-2</v>
      </c>
      <c r="M864">
        <v>3.371</v>
      </c>
      <c r="N864">
        <v>5.7539999999999996</v>
      </c>
      <c r="O864">
        <v>8.1280000000000001</v>
      </c>
      <c r="P864">
        <v>41001</v>
      </c>
      <c r="Q864">
        <v>120000</v>
      </c>
    </row>
    <row r="865" spans="9:17" x14ac:dyDescent="0.25">
      <c r="I865" t="s">
        <v>1259</v>
      </c>
      <c r="J865">
        <v>-0.90869999999999995</v>
      </c>
      <c r="K865">
        <v>0.98480000000000001</v>
      </c>
      <c r="L865">
        <v>1.651E-2</v>
      </c>
      <c r="M865">
        <v>-2.8330000000000002</v>
      </c>
      <c r="N865">
        <v>-0.91120000000000001</v>
      </c>
      <c r="O865">
        <v>1.0269999999999999</v>
      </c>
      <c r="P865">
        <v>41001</v>
      </c>
      <c r="Q865">
        <v>120000</v>
      </c>
    </row>
    <row r="866" spans="9:17" x14ac:dyDescent="0.25">
      <c r="I866" t="s">
        <v>1260</v>
      </c>
      <c r="J866">
        <v>-0.86699999999999999</v>
      </c>
      <c r="K866">
        <v>0.97670000000000001</v>
      </c>
      <c r="L866">
        <v>1.499E-2</v>
      </c>
      <c r="M866">
        <v>-2.7829999999999999</v>
      </c>
      <c r="N866">
        <v>-0.86970000000000003</v>
      </c>
      <c r="O866">
        <v>1.05</v>
      </c>
      <c r="P866">
        <v>41001</v>
      </c>
      <c r="Q866">
        <v>120000</v>
      </c>
    </row>
    <row r="867" spans="9:17" x14ac:dyDescent="0.25">
      <c r="I867" t="s">
        <v>1261</v>
      </c>
      <c r="J867">
        <v>-0.84489999999999998</v>
      </c>
      <c r="K867">
        <v>0.96609999999999996</v>
      </c>
      <c r="L867">
        <v>1.468E-2</v>
      </c>
      <c r="M867">
        <v>-2.7440000000000002</v>
      </c>
      <c r="N867">
        <v>-0.84519999999999995</v>
      </c>
      <c r="O867">
        <v>1.0449999999999999</v>
      </c>
      <c r="P867">
        <v>41001</v>
      </c>
      <c r="Q867">
        <v>120000</v>
      </c>
    </row>
    <row r="868" spans="9:17" x14ac:dyDescent="0.25">
      <c r="I868" t="s">
        <v>1262</v>
      </c>
      <c r="J868">
        <v>0.58879999999999999</v>
      </c>
      <c r="K868">
        <v>1.6970000000000001</v>
      </c>
      <c r="L868">
        <v>4.5719999999999997E-2</v>
      </c>
      <c r="M868">
        <v>-2.7549999999999999</v>
      </c>
      <c r="N868">
        <v>0.57930000000000004</v>
      </c>
      <c r="O868">
        <v>3.9649999999999999</v>
      </c>
      <c r="P868">
        <v>41001</v>
      </c>
      <c r="Q868">
        <v>120000</v>
      </c>
    </row>
    <row r="869" spans="9:17" x14ac:dyDescent="0.25">
      <c r="I869" t="s">
        <v>1263</v>
      </c>
      <c r="J869">
        <v>-0.65769999999999995</v>
      </c>
      <c r="K869">
        <v>1.3360000000000001</v>
      </c>
      <c r="L869">
        <v>2.7220000000000001E-2</v>
      </c>
      <c r="M869">
        <v>-3.2890000000000001</v>
      </c>
      <c r="N869">
        <v>-0.66279999999999994</v>
      </c>
      <c r="O869">
        <v>1.9690000000000001</v>
      </c>
      <c r="P869">
        <v>41001</v>
      </c>
      <c r="Q869">
        <v>120000</v>
      </c>
    </row>
    <row r="870" spans="9:17" x14ac:dyDescent="0.25">
      <c r="I870" t="s">
        <v>1264</v>
      </c>
      <c r="J870">
        <v>0.25690000000000002</v>
      </c>
      <c r="K870">
        <v>1.7010000000000001</v>
      </c>
      <c r="L870">
        <v>4.7149999999999997E-2</v>
      </c>
      <c r="M870">
        <v>-3.09</v>
      </c>
      <c r="N870">
        <v>0.2414</v>
      </c>
      <c r="O870">
        <v>3.6269999999999998</v>
      </c>
      <c r="P870">
        <v>41001</v>
      </c>
      <c r="Q870">
        <v>120000</v>
      </c>
    </row>
    <row r="871" spans="9:17" x14ac:dyDescent="0.25">
      <c r="I871" t="s">
        <v>1265</v>
      </c>
      <c r="J871">
        <v>-3.705E-2</v>
      </c>
      <c r="K871">
        <v>0.45600000000000002</v>
      </c>
      <c r="L871">
        <v>2.6879999999999999E-3</v>
      </c>
      <c r="M871">
        <v>-1.0009999999999999</v>
      </c>
      <c r="N871">
        <v>-2.325E-2</v>
      </c>
      <c r="O871">
        <v>0.88600000000000001</v>
      </c>
      <c r="P871">
        <v>41001</v>
      </c>
      <c r="Q871">
        <v>120000</v>
      </c>
    </row>
    <row r="872" spans="9:17" x14ac:dyDescent="0.25">
      <c r="I872" t="s">
        <v>1266</v>
      </c>
      <c r="J872">
        <v>0.1555</v>
      </c>
      <c r="K872">
        <v>0.46899999999999997</v>
      </c>
      <c r="L872">
        <v>2.898E-3</v>
      </c>
      <c r="M872">
        <v>-0.72470000000000001</v>
      </c>
      <c r="N872">
        <v>0.1094</v>
      </c>
      <c r="O872">
        <v>1.2030000000000001</v>
      </c>
      <c r="P872">
        <v>41001</v>
      </c>
      <c r="Q872">
        <v>120000</v>
      </c>
    </row>
    <row r="873" spans="9:17" x14ac:dyDescent="0.25">
      <c r="I873" t="s">
        <v>1267</v>
      </c>
      <c r="J873">
        <v>6.9389999999999993E-2</v>
      </c>
      <c r="K873">
        <v>0.4299</v>
      </c>
      <c r="L873">
        <v>2.5669999999999998E-3</v>
      </c>
      <c r="M873">
        <v>-0.78439999999999999</v>
      </c>
      <c r="N873">
        <v>4.8050000000000002E-2</v>
      </c>
      <c r="O873">
        <v>0.99390000000000001</v>
      </c>
      <c r="P873">
        <v>41001</v>
      </c>
      <c r="Q873">
        <v>120000</v>
      </c>
    </row>
    <row r="874" spans="9:17" x14ac:dyDescent="0.25">
      <c r="I874" t="s">
        <v>1268</v>
      </c>
      <c r="J874">
        <v>0.1827</v>
      </c>
      <c r="K874">
        <v>0.49070000000000003</v>
      </c>
      <c r="L874">
        <v>2.6090000000000002E-3</v>
      </c>
      <c r="M874">
        <v>-0.72389999999999999</v>
      </c>
      <c r="N874">
        <v>0.12670000000000001</v>
      </c>
      <c r="O874">
        <v>1.296</v>
      </c>
      <c r="P874">
        <v>41001</v>
      </c>
      <c r="Q874">
        <v>120000</v>
      </c>
    </row>
    <row r="875" spans="9:17" x14ac:dyDescent="0.25">
      <c r="I875" t="s">
        <v>1269</v>
      </c>
      <c r="J875">
        <v>6.1029999999999998</v>
      </c>
      <c r="K875">
        <v>1.0369999999999999</v>
      </c>
      <c r="L875">
        <v>2.6159999999999999E-2</v>
      </c>
      <c r="M875">
        <v>4.0659999999999998</v>
      </c>
      <c r="N875">
        <v>6.1070000000000002</v>
      </c>
      <c r="O875">
        <v>8.1310000000000002</v>
      </c>
      <c r="P875">
        <v>41001</v>
      </c>
      <c r="Q875">
        <v>120000</v>
      </c>
    </row>
    <row r="876" spans="9:17" x14ac:dyDescent="0.25">
      <c r="I876" t="s">
        <v>1270</v>
      </c>
      <c r="J876">
        <v>6.077</v>
      </c>
      <c r="K876">
        <v>1.101</v>
      </c>
      <c r="L876">
        <v>2.691E-2</v>
      </c>
      <c r="M876">
        <v>3.915</v>
      </c>
      <c r="N876">
        <v>6.0780000000000003</v>
      </c>
      <c r="O876">
        <v>8.2330000000000005</v>
      </c>
      <c r="P876">
        <v>41001</v>
      </c>
      <c r="Q876">
        <v>120000</v>
      </c>
    </row>
    <row r="877" spans="9:17" x14ac:dyDescent="0.25">
      <c r="I877" t="s">
        <v>1271</v>
      </c>
      <c r="J877">
        <v>-0.5897</v>
      </c>
      <c r="K877">
        <v>0.7802</v>
      </c>
      <c r="L877">
        <v>1.061E-2</v>
      </c>
      <c r="M877">
        <v>-2.1320000000000001</v>
      </c>
      <c r="N877">
        <v>-0.58889999999999998</v>
      </c>
      <c r="O877">
        <v>0.93830000000000002</v>
      </c>
      <c r="P877">
        <v>41001</v>
      </c>
      <c r="Q877">
        <v>120000</v>
      </c>
    </row>
    <row r="878" spans="9:17" x14ac:dyDescent="0.25">
      <c r="I878" t="s">
        <v>1272</v>
      </c>
      <c r="J878">
        <v>-0.54800000000000004</v>
      </c>
      <c r="K878">
        <v>0.77639999999999998</v>
      </c>
      <c r="L878">
        <v>9.4500000000000001E-3</v>
      </c>
      <c r="M878">
        <v>-2.069</v>
      </c>
      <c r="N878">
        <v>-0.54800000000000004</v>
      </c>
      <c r="O878">
        <v>0.98060000000000003</v>
      </c>
      <c r="P878">
        <v>41001</v>
      </c>
      <c r="Q878">
        <v>120000</v>
      </c>
    </row>
    <row r="879" spans="9:17" x14ac:dyDescent="0.25">
      <c r="I879" t="s">
        <v>1273</v>
      </c>
      <c r="J879">
        <v>-0.52590000000000003</v>
      </c>
      <c r="K879">
        <v>0.77070000000000005</v>
      </c>
      <c r="L879">
        <v>9.195E-3</v>
      </c>
      <c r="M879">
        <v>-2.044</v>
      </c>
      <c r="N879">
        <v>-0.52749999999999997</v>
      </c>
      <c r="O879">
        <v>0.98580000000000001</v>
      </c>
      <c r="P879">
        <v>41001</v>
      </c>
      <c r="Q879">
        <v>120000</v>
      </c>
    </row>
    <row r="880" spans="9:17" x14ac:dyDescent="0.25">
      <c r="I880" t="s">
        <v>1274</v>
      </c>
      <c r="J880">
        <v>0.90790000000000004</v>
      </c>
      <c r="K880">
        <v>1.5680000000000001</v>
      </c>
      <c r="L880">
        <v>4.3459999999999999E-2</v>
      </c>
      <c r="M880">
        <v>-2.15</v>
      </c>
      <c r="N880">
        <v>0.90490000000000004</v>
      </c>
      <c r="O880">
        <v>4.0170000000000003</v>
      </c>
      <c r="P880">
        <v>41001</v>
      </c>
      <c r="Q880">
        <v>120000</v>
      </c>
    </row>
    <row r="881" spans="9:17" x14ac:dyDescent="0.25">
      <c r="I881" t="s">
        <v>1275</v>
      </c>
      <c r="J881">
        <v>-0.33860000000000001</v>
      </c>
      <c r="K881">
        <v>1.151</v>
      </c>
      <c r="L881">
        <v>2.1420000000000002E-2</v>
      </c>
      <c r="M881">
        <v>-2.6150000000000002</v>
      </c>
      <c r="N881">
        <v>-0.33069999999999999</v>
      </c>
      <c r="O881">
        <v>1.9119999999999999</v>
      </c>
      <c r="P881">
        <v>41001</v>
      </c>
      <c r="Q881">
        <v>120000</v>
      </c>
    </row>
    <row r="882" spans="9:17" x14ac:dyDescent="0.25">
      <c r="I882" t="s">
        <v>1276</v>
      </c>
      <c r="J882">
        <v>0.57589999999999997</v>
      </c>
      <c r="K882">
        <v>1.5680000000000001</v>
      </c>
      <c r="L882">
        <v>4.48E-2</v>
      </c>
      <c r="M882">
        <v>-2.488</v>
      </c>
      <c r="N882">
        <v>0.57140000000000002</v>
      </c>
      <c r="O882">
        <v>3.7040000000000002</v>
      </c>
      <c r="P882">
        <v>41001</v>
      </c>
      <c r="Q882">
        <v>120000</v>
      </c>
    </row>
    <row r="883" spans="9:17" x14ac:dyDescent="0.25">
      <c r="I883" t="s">
        <v>1277</v>
      </c>
      <c r="J883">
        <v>0.1925</v>
      </c>
      <c r="K883">
        <v>0.4854</v>
      </c>
      <c r="L883">
        <v>2.2030000000000001E-3</v>
      </c>
      <c r="M883">
        <v>-0.70130000000000003</v>
      </c>
      <c r="N883">
        <v>0.1366</v>
      </c>
      <c r="O883">
        <v>1.2929999999999999</v>
      </c>
      <c r="P883">
        <v>41001</v>
      </c>
      <c r="Q883">
        <v>120000</v>
      </c>
    </row>
    <row r="884" spans="9:17" x14ac:dyDescent="0.25">
      <c r="I884" t="s">
        <v>1278</v>
      </c>
      <c r="J884">
        <v>0.10639999999999999</v>
      </c>
      <c r="K884">
        <v>0.45610000000000001</v>
      </c>
      <c r="L884">
        <v>3.0709999999999999E-3</v>
      </c>
      <c r="M884">
        <v>-0.78290000000000004</v>
      </c>
      <c r="N884">
        <v>7.3099999999999998E-2</v>
      </c>
      <c r="O884">
        <v>1.107</v>
      </c>
      <c r="P884">
        <v>41001</v>
      </c>
      <c r="Q884">
        <v>120000</v>
      </c>
    </row>
    <row r="885" spans="9:17" x14ac:dyDescent="0.25">
      <c r="I885" t="s">
        <v>1279</v>
      </c>
      <c r="J885">
        <v>0.21970000000000001</v>
      </c>
      <c r="K885">
        <v>0.50880000000000003</v>
      </c>
      <c r="L885">
        <v>2.5240000000000002E-3</v>
      </c>
      <c r="M885">
        <v>-0.69350000000000001</v>
      </c>
      <c r="N885">
        <v>0.1525</v>
      </c>
      <c r="O885">
        <v>1.3959999999999999</v>
      </c>
      <c r="P885">
        <v>41001</v>
      </c>
      <c r="Q885">
        <v>120000</v>
      </c>
    </row>
    <row r="886" spans="9:17" x14ac:dyDescent="0.25">
      <c r="I886" t="s">
        <v>1280</v>
      </c>
      <c r="J886">
        <v>6.14</v>
      </c>
      <c r="K886">
        <v>1.046</v>
      </c>
      <c r="L886">
        <v>2.546E-2</v>
      </c>
      <c r="M886">
        <v>4.0949999999999998</v>
      </c>
      <c r="N886">
        <v>6.1390000000000002</v>
      </c>
      <c r="O886">
        <v>8.1910000000000007</v>
      </c>
      <c r="P886">
        <v>41001</v>
      </c>
      <c r="Q886">
        <v>120000</v>
      </c>
    </row>
    <row r="887" spans="9:17" x14ac:dyDescent="0.25">
      <c r="I887" t="s">
        <v>1281</v>
      </c>
      <c r="J887">
        <v>6.1139999999999999</v>
      </c>
      <c r="K887">
        <v>1.1100000000000001</v>
      </c>
      <c r="L887">
        <v>2.622E-2</v>
      </c>
      <c r="M887">
        <v>3.9289999999999998</v>
      </c>
      <c r="N887">
        <v>6.1120000000000001</v>
      </c>
      <c r="O887">
        <v>8.282</v>
      </c>
      <c r="P887">
        <v>41001</v>
      </c>
      <c r="Q887">
        <v>120000</v>
      </c>
    </row>
    <row r="888" spans="9:17" x14ac:dyDescent="0.25">
      <c r="I888" t="s">
        <v>1282</v>
      </c>
      <c r="J888">
        <v>-0.55259999999999998</v>
      </c>
      <c r="K888">
        <v>0.81399999999999995</v>
      </c>
      <c r="L888">
        <v>1.1690000000000001E-2</v>
      </c>
      <c r="M888">
        <v>-2.153</v>
      </c>
      <c r="N888">
        <v>-0.55279999999999996</v>
      </c>
      <c r="O888">
        <v>1.0509999999999999</v>
      </c>
      <c r="P888">
        <v>41001</v>
      </c>
      <c r="Q888">
        <v>120000</v>
      </c>
    </row>
    <row r="889" spans="9:17" x14ac:dyDescent="0.25">
      <c r="I889" t="s">
        <v>1283</v>
      </c>
      <c r="J889">
        <v>-0.51090000000000002</v>
      </c>
      <c r="K889">
        <v>0.80369999999999997</v>
      </c>
      <c r="L889">
        <v>1.0279999999999999E-2</v>
      </c>
      <c r="M889">
        <v>-2.069</v>
      </c>
      <c r="N889">
        <v>-0.51439999999999997</v>
      </c>
      <c r="O889">
        <v>1.081</v>
      </c>
      <c r="P889">
        <v>41001</v>
      </c>
      <c r="Q889">
        <v>120000</v>
      </c>
    </row>
    <row r="890" spans="9:17" x14ac:dyDescent="0.25">
      <c r="I890" t="s">
        <v>1284</v>
      </c>
      <c r="J890">
        <v>-0.48880000000000001</v>
      </c>
      <c r="K890">
        <v>0.79830000000000001</v>
      </c>
      <c r="L890">
        <v>9.9389999999999999E-3</v>
      </c>
      <c r="M890">
        <v>-2.0499999999999998</v>
      </c>
      <c r="N890">
        <v>-0.49009999999999998</v>
      </c>
      <c r="O890">
        <v>1.0820000000000001</v>
      </c>
      <c r="P890">
        <v>41001</v>
      </c>
      <c r="Q890">
        <v>120000</v>
      </c>
    </row>
    <row r="891" spans="9:17" x14ac:dyDescent="0.25">
      <c r="I891" t="s">
        <v>1285</v>
      </c>
      <c r="J891">
        <v>0.94489999999999996</v>
      </c>
      <c r="K891">
        <v>1.6060000000000001</v>
      </c>
      <c r="L891">
        <v>4.4200000000000003E-2</v>
      </c>
      <c r="M891">
        <v>-2.181</v>
      </c>
      <c r="N891">
        <v>0.94299999999999995</v>
      </c>
      <c r="O891">
        <v>4.1310000000000002</v>
      </c>
      <c r="P891">
        <v>41001</v>
      </c>
      <c r="Q891">
        <v>120000</v>
      </c>
    </row>
    <row r="892" spans="9:17" x14ac:dyDescent="0.25">
      <c r="I892" t="s">
        <v>1286</v>
      </c>
      <c r="J892">
        <v>-0.30159999999999998</v>
      </c>
      <c r="K892">
        <v>1.1950000000000001</v>
      </c>
      <c r="L892">
        <v>2.2780000000000002E-2</v>
      </c>
      <c r="M892">
        <v>-2.6680000000000001</v>
      </c>
      <c r="N892">
        <v>-0.2959</v>
      </c>
      <c r="O892">
        <v>2.028</v>
      </c>
      <c r="P892">
        <v>41001</v>
      </c>
      <c r="Q892">
        <v>120000</v>
      </c>
    </row>
    <row r="893" spans="9:17" x14ac:dyDescent="0.25">
      <c r="I893" t="s">
        <v>1287</v>
      </c>
      <c r="J893">
        <v>0.6129</v>
      </c>
      <c r="K893">
        <v>1.605</v>
      </c>
      <c r="L893">
        <v>4.5519999999999998E-2</v>
      </c>
      <c r="M893">
        <v>-2.5139999999999998</v>
      </c>
      <c r="N893">
        <v>0.60760000000000003</v>
      </c>
      <c r="O893">
        <v>3.8130000000000002</v>
      </c>
      <c r="P893">
        <v>41001</v>
      </c>
      <c r="Q893">
        <v>120000</v>
      </c>
    </row>
    <row r="894" spans="9:17" x14ac:dyDescent="0.25">
      <c r="I894" t="s">
        <v>1288</v>
      </c>
      <c r="J894">
        <v>-8.6110000000000006E-2</v>
      </c>
      <c r="K894">
        <v>0.45479999999999998</v>
      </c>
      <c r="L894">
        <v>2.9359999999999998E-3</v>
      </c>
      <c r="M894">
        <v>-1.07</v>
      </c>
      <c r="N894">
        <v>-6.0539999999999997E-2</v>
      </c>
      <c r="O894">
        <v>0.80840000000000001</v>
      </c>
      <c r="P894">
        <v>41001</v>
      </c>
      <c r="Q894">
        <v>120000</v>
      </c>
    </row>
    <row r="895" spans="9:17" x14ac:dyDescent="0.25">
      <c r="I895" t="s">
        <v>1289</v>
      </c>
      <c r="J895">
        <v>2.7189999999999999E-2</v>
      </c>
      <c r="K895">
        <v>0.48699999999999999</v>
      </c>
      <c r="L895">
        <v>2.163E-3</v>
      </c>
      <c r="M895">
        <v>-0.97170000000000001</v>
      </c>
      <c r="N895">
        <v>1.5709999999999998E-2</v>
      </c>
      <c r="O895">
        <v>1.0660000000000001</v>
      </c>
      <c r="P895">
        <v>41001</v>
      </c>
      <c r="Q895">
        <v>120000</v>
      </c>
    </row>
    <row r="896" spans="9:17" x14ac:dyDescent="0.25">
      <c r="I896" t="s">
        <v>1290</v>
      </c>
      <c r="J896">
        <v>5.9480000000000004</v>
      </c>
      <c r="K896">
        <v>1.0509999999999999</v>
      </c>
      <c r="L896">
        <v>2.5409999999999999E-2</v>
      </c>
      <c r="M896">
        <v>3.879</v>
      </c>
      <c r="N896">
        <v>5.9450000000000003</v>
      </c>
      <c r="O896">
        <v>8.0050000000000008</v>
      </c>
      <c r="P896">
        <v>41001</v>
      </c>
      <c r="Q896">
        <v>120000</v>
      </c>
    </row>
    <row r="897" spans="9:17" x14ac:dyDescent="0.25">
      <c r="I897" t="s">
        <v>1291</v>
      </c>
      <c r="J897">
        <v>5.9219999999999997</v>
      </c>
      <c r="K897">
        <v>1.115</v>
      </c>
      <c r="L897">
        <v>2.6179999999999998E-2</v>
      </c>
      <c r="M897">
        <v>3.7330000000000001</v>
      </c>
      <c r="N897">
        <v>5.92</v>
      </c>
      <c r="O897">
        <v>8.109</v>
      </c>
      <c r="P897">
        <v>41001</v>
      </c>
      <c r="Q897">
        <v>120000</v>
      </c>
    </row>
    <row r="898" spans="9:17" x14ac:dyDescent="0.25">
      <c r="I898" t="s">
        <v>1292</v>
      </c>
      <c r="J898">
        <v>-0.74519999999999997</v>
      </c>
      <c r="K898">
        <v>0.81669999999999998</v>
      </c>
      <c r="L898">
        <v>1.1520000000000001E-2</v>
      </c>
      <c r="M898">
        <v>-2.3610000000000002</v>
      </c>
      <c r="N898">
        <v>-0.74180000000000001</v>
      </c>
      <c r="O898">
        <v>0.85250000000000004</v>
      </c>
      <c r="P898">
        <v>41001</v>
      </c>
      <c r="Q898">
        <v>120000</v>
      </c>
    </row>
    <row r="899" spans="9:17" x14ac:dyDescent="0.25">
      <c r="I899" t="s">
        <v>1293</v>
      </c>
      <c r="J899">
        <v>-0.70350000000000001</v>
      </c>
      <c r="K899">
        <v>0.80589999999999995</v>
      </c>
      <c r="L899">
        <v>1.009E-2</v>
      </c>
      <c r="M899">
        <v>-2.2890000000000001</v>
      </c>
      <c r="N899">
        <v>-0.70289999999999997</v>
      </c>
      <c r="O899">
        <v>0.88160000000000005</v>
      </c>
      <c r="P899">
        <v>41001</v>
      </c>
      <c r="Q899">
        <v>120000</v>
      </c>
    </row>
    <row r="900" spans="9:17" x14ac:dyDescent="0.25">
      <c r="I900" t="s">
        <v>1294</v>
      </c>
      <c r="J900">
        <v>-0.68140000000000001</v>
      </c>
      <c r="K900">
        <v>0.80100000000000005</v>
      </c>
      <c r="L900">
        <v>9.7289999999999998E-3</v>
      </c>
      <c r="M900">
        <v>-2.2629999999999999</v>
      </c>
      <c r="N900">
        <v>-0.67830000000000001</v>
      </c>
      <c r="O900">
        <v>0.89119999999999999</v>
      </c>
      <c r="P900">
        <v>41001</v>
      </c>
      <c r="Q900">
        <v>120000</v>
      </c>
    </row>
    <row r="901" spans="9:17" x14ac:dyDescent="0.25">
      <c r="I901" t="s">
        <v>1295</v>
      </c>
      <c r="J901">
        <v>0.75239999999999996</v>
      </c>
      <c r="K901">
        <v>1.6080000000000001</v>
      </c>
      <c r="L901">
        <v>4.4269999999999997E-2</v>
      </c>
      <c r="M901">
        <v>-2.3809999999999998</v>
      </c>
      <c r="N901">
        <v>0.7429</v>
      </c>
      <c r="O901">
        <v>3.9569999999999999</v>
      </c>
      <c r="P901">
        <v>41001</v>
      </c>
      <c r="Q901">
        <v>120000</v>
      </c>
    </row>
    <row r="902" spans="9:17" x14ac:dyDescent="0.25">
      <c r="I902" t="s">
        <v>1296</v>
      </c>
      <c r="J902">
        <v>-0.49409999999999998</v>
      </c>
      <c r="K902">
        <v>1.198</v>
      </c>
      <c r="L902">
        <v>2.2790000000000001E-2</v>
      </c>
      <c r="M902">
        <v>-2.8730000000000002</v>
      </c>
      <c r="N902">
        <v>-0.48099999999999998</v>
      </c>
      <c r="O902">
        <v>1.843</v>
      </c>
      <c r="P902">
        <v>41001</v>
      </c>
      <c r="Q902">
        <v>120000</v>
      </c>
    </row>
    <row r="903" spans="9:17" x14ac:dyDescent="0.25">
      <c r="I903" t="s">
        <v>1297</v>
      </c>
      <c r="J903">
        <v>0.4204</v>
      </c>
      <c r="K903">
        <v>1.609</v>
      </c>
      <c r="L903">
        <v>4.5609999999999998E-2</v>
      </c>
      <c r="M903">
        <v>-2.7210000000000001</v>
      </c>
      <c r="N903">
        <v>0.41470000000000001</v>
      </c>
      <c r="O903">
        <v>3.6429999999999998</v>
      </c>
      <c r="P903">
        <v>41001</v>
      </c>
      <c r="Q903">
        <v>120000</v>
      </c>
    </row>
    <row r="904" spans="9:17" x14ac:dyDescent="0.25">
      <c r="I904" t="s">
        <v>1298</v>
      </c>
      <c r="J904">
        <v>0.1133</v>
      </c>
      <c r="K904">
        <v>0.44890000000000002</v>
      </c>
      <c r="L904">
        <v>2.2750000000000001E-3</v>
      </c>
      <c r="M904">
        <v>-0.75560000000000005</v>
      </c>
      <c r="N904">
        <v>7.8700000000000006E-2</v>
      </c>
      <c r="O904">
        <v>1.1020000000000001</v>
      </c>
      <c r="P904">
        <v>41001</v>
      </c>
      <c r="Q904">
        <v>120000</v>
      </c>
    </row>
    <row r="905" spans="9:17" x14ac:dyDescent="0.25">
      <c r="I905" t="s">
        <v>1299</v>
      </c>
      <c r="J905">
        <v>6.0339999999999998</v>
      </c>
      <c r="K905">
        <v>1.042</v>
      </c>
      <c r="L905">
        <v>2.647E-2</v>
      </c>
      <c r="M905">
        <v>3.984</v>
      </c>
      <c r="N905">
        <v>6.0350000000000001</v>
      </c>
      <c r="O905">
        <v>8.0690000000000008</v>
      </c>
      <c r="P905">
        <v>41001</v>
      </c>
      <c r="Q905">
        <v>120000</v>
      </c>
    </row>
    <row r="906" spans="9:17" x14ac:dyDescent="0.25">
      <c r="I906" t="s">
        <v>1300</v>
      </c>
      <c r="J906">
        <v>6.008</v>
      </c>
      <c r="K906">
        <v>1.107</v>
      </c>
      <c r="L906">
        <v>2.7220000000000001E-2</v>
      </c>
      <c r="M906">
        <v>3.8220000000000001</v>
      </c>
      <c r="N906">
        <v>6.0069999999999997</v>
      </c>
      <c r="O906">
        <v>8.1660000000000004</v>
      </c>
      <c r="P906">
        <v>41001</v>
      </c>
      <c r="Q906">
        <v>120000</v>
      </c>
    </row>
    <row r="907" spans="9:17" x14ac:dyDescent="0.25">
      <c r="I907" t="s">
        <v>1301</v>
      </c>
      <c r="J907">
        <v>-0.65900000000000003</v>
      </c>
      <c r="K907">
        <v>0.74760000000000004</v>
      </c>
      <c r="L907">
        <v>9.9170000000000005E-3</v>
      </c>
      <c r="M907">
        <v>-2.1339999999999999</v>
      </c>
      <c r="N907">
        <v>-0.65490000000000004</v>
      </c>
      <c r="O907">
        <v>0.79659999999999997</v>
      </c>
      <c r="P907">
        <v>41001</v>
      </c>
      <c r="Q907">
        <v>120000</v>
      </c>
    </row>
    <row r="908" spans="9:17" x14ac:dyDescent="0.25">
      <c r="I908" t="s">
        <v>1302</v>
      </c>
      <c r="J908">
        <v>-0.61739999999999995</v>
      </c>
      <c r="K908">
        <v>0.7298</v>
      </c>
      <c r="L908">
        <v>8.7729999999999995E-3</v>
      </c>
      <c r="M908">
        <v>-2.0489999999999999</v>
      </c>
      <c r="N908">
        <v>-0.61509999999999998</v>
      </c>
      <c r="O908">
        <v>0.81879999999999997</v>
      </c>
      <c r="P908">
        <v>41001</v>
      </c>
      <c r="Q908">
        <v>120000</v>
      </c>
    </row>
    <row r="909" spans="9:17" x14ac:dyDescent="0.25">
      <c r="I909" t="s">
        <v>1303</v>
      </c>
      <c r="J909">
        <v>-0.59519999999999995</v>
      </c>
      <c r="K909">
        <v>0.7389</v>
      </c>
      <c r="L909">
        <v>8.6149999999999994E-3</v>
      </c>
      <c r="M909">
        <v>-2.052</v>
      </c>
      <c r="N909">
        <v>-0.59260000000000002</v>
      </c>
      <c r="O909">
        <v>0.85</v>
      </c>
      <c r="P909">
        <v>41001</v>
      </c>
      <c r="Q909">
        <v>120000</v>
      </c>
    </row>
    <row r="910" spans="9:17" x14ac:dyDescent="0.25">
      <c r="I910" t="s">
        <v>1304</v>
      </c>
      <c r="J910">
        <v>0.83850000000000002</v>
      </c>
      <c r="K910">
        <v>1.5980000000000001</v>
      </c>
      <c r="L910">
        <v>4.4880000000000003E-2</v>
      </c>
      <c r="M910">
        <v>-2.2829999999999999</v>
      </c>
      <c r="N910">
        <v>0.83379999999999999</v>
      </c>
      <c r="O910">
        <v>4.016</v>
      </c>
      <c r="P910">
        <v>41001</v>
      </c>
      <c r="Q910">
        <v>120000</v>
      </c>
    </row>
    <row r="911" spans="9:17" x14ac:dyDescent="0.25">
      <c r="I911" t="s">
        <v>1305</v>
      </c>
      <c r="J911">
        <v>-0.40799999999999997</v>
      </c>
      <c r="K911">
        <v>1.155</v>
      </c>
      <c r="L911">
        <v>2.1059999999999999E-2</v>
      </c>
      <c r="M911">
        <v>-2.6840000000000002</v>
      </c>
      <c r="N911">
        <v>-0.39389999999999997</v>
      </c>
      <c r="O911">
        <v>1.831</v>
      </c>
      <c r="P911">
        <v>41001</v>
      </c>
      <c r="Q911">
        <v>120000</v>
      </c>
    </row>
    <row r="912" spans="9:17" x14ac:dyDescent="0.25">
      <c r="I912" t="s">
        <v>1306</v>
      </c>
      <c r="J912">
        <v>0.50649999999999995</v>
      </c>
      <c r="K912">
        <v>1.599</v>
      </c>
      <c r="L912">
        <v>4.6219999999999997E-2</v>
      </c>
      <c r="M912">
        <v>-2.62</v>
      </c>
      <c r="N912">
        <v>0.50370000000000004</v>
      </c>
      <c r="O912">
        <v>3.718</v>
      </c>
      <c r="P912">
        <v>41001</v>
      </c>
      <c r="Q912">
        <v>120000</v>
      </c>
    </row>
    <row r="913" spans="9:17" x14ac:dyDescent="0.25">
      <c r="I913" t="s">
        <v>1307</v>
      </c>
      <c r="J913">
        <v>5.9210000000000003</v>
      </c>
      <c r="K913">
        <v>1.08</v>
      </c>
      <c r="L913">
        <v>2.6110000000000001E-2</v>
      </c>
      <c r="M913">
        <v>3.786</v>
      </c>
      <c r="N913">
        <v>5.9210000000000003</v>
      </c>
      <c r="O913">
        <v>8.032</v>
      </c>
      <c r="P913">
        <v>41001</v>
      </c>
      <c r="Q913">
        <v>120000</v>
      </c>
    </row>
    <row r="914" spans="9:17" x14ac:dyDescent="0.25">
      <c r="I914" t="s">
        <v>1308</v>
      </c>
      <c r="J914">
        <v>5.8940000000000001</v>
      </c>
      <c r="K914">
        <v>1.143</v>
      </c>
      <c r="L914">
        <v>2.6859999999999998E-2</v>
      </c>
      <c r="M914">
        <v>3.625</v>
      </c>
      <c r="N914">
        <v>5.8949999999999996</v>
      </c>
      <c r="O914">
        <v>8.1270000000000007</v>
      </c>
      <c r="P914">
        <v>41001</v>
      </c>
      <c r="Q914">
        <v>120000</v>
      </c>
    </row>
    <row r="915" spans="9:17" x14ac:dyDescent="0.25">
      <c r="I915" t="s">
        <v>1309</v>
      </c>
      <c r="J915">
        <v>-0.77229999999999999</v>
      </c>
      <c r="K915">
        <v>0.83050000000000002</v>
      </c>
      <c r="L915">
        <v>1.106E-2</v>
      </c>
      <c r="M915">
        <v>-2.44</v>
      </c>
      <c r="N915">
        <v>-0.76290000000000002</v>
      </c>
      <c r="O915">
        <v>0.83720000000000006</v>
      </c>
      <c r="P915">
        <v>41001</v>
      </c>
      <c r="Q915">
        <v>120000</v>
      </c>
    </row>
    <row r="916" spans="9:17" x14ac:dyDescent="0.25">
      <c r="I916" t="s">
        <v>1310</v>
      </c>
      <c r="J916">
        <v>-0.73070000000000002</v>
      </c>
      <c r="K916">
        <v>0.8196</v>
      </c>
      <c r="L916">
        <v>9.7879999999999998E-3</v>
      </c>
      <c r="M916">
        <v>-2.3479999999999999</v>
      </c>
      <c r="N916">
        <v>-0.72360000000000002</v>
      </c>
      <c r="O916">
        <v>0.87050000000000005</v>
      </c>
      <c r="P916">
        <v>41001</v>
      </c>
      <c r="Q916">
        <v>120000</v>
      </c>
    </row>
    <row r="917" spans="9:17" x14ac:dyDescent="0.25">
      <c r="I917" t="s">
        <v>1311</v>
      </c>
      <c r="J917">
        <v>-0.70850000000000002</v>
      </c>
      <c r="K917">
        <v>0.81899999999999995</v>
      </c>
      <c r="L917">
        <v>9.5499999999999995E-3</v>
      </c>
      <c r="M917">
        <v>-2.3410000000000002</v>
      </c>
      <c r="N917">
        <v>-0.6986</v>
      </c>
      <c r="O917">
        <v>0.87849999999999995</v>
      </c>
      <c r="P917">
        <v>41001</v>
      </c>
      <c r="Q917">
        <v>120000</v>
      </c>
    </row>
    <row r="918" spans="9:17" x14ac:dyDescent="0.25">
      <c r="I918" t="s">
        <v>1312</v>
      </c>
      <c r="J918">
        <v>0.72519999999999996</v>
      </c>
      <c r="K918">
        <v>1.617</v>
      </c>
      <c r="L918">
        <v>4.4400000000000002E-2</v>
      </c>
      <c r="M918">
        <v>-2.4420000000000002</v>
      </c>
      <c r="N918">
        <v>0.71850000000000003</v>
      </c>
      <c r="O918">
        <v>3.9390000000000001</v>
      </c>
      <c r="P918">
        <v>41001</v>
      </c>
      <c r="Q918">
        <v>120000</v>
      </c>
    </row>
    <row r="919" spans="9:17" x14ac:dyDescent="0.25">
      <c r="I919" t="s">
        <v>1313</v>
      </c>
      <c r="J919">
        <v>-0.52129999999999999</v>
      </c>
      <c r="K919">
        <v>1.204</v>
      </c>
      <c r="L919">
        <v>2.214E-2</v>
      </c>
      <c r="M919">
        <v>-2.907</v>
      </c>
      <c r="N919">
        <v>-0.50470000000000004</v>
      </c>
      <c r="O919">
        <v>1.8129999999999999</v>
      </c>
      <c r="P919">
        <v>41001</v>
      </c>
      <c r="Q919">
        <v>120000</v>
      </c>
    </row>
    <row r="920" spans="9:17" x14ac:dyDescent="0.25">
      <c r="I920" t="s">
        <v>1314</v>
      </c>
      <c r="J920">
        <v>0.39319999999999999</v>
      </c>
      <c r="K920">
        <v>1.617</v>
      </c>
      <c r="L920">
        <v>4.5749999999999999E-2</v>
      </c>
      <c r="M920">
        <v>-2.78</v>
      </c>
      <c r="N920">
        <v>0.39300000000000002</v>
      </c>
      <c r="O920">
        <v>3.6320000000000001</v>
      </c>
      <c r="P920">
        <v>41001</v>
      </c>
      <c r="Q920">
        <v>120000</v>
      </c>
    </row>
    <row r="921" spans="9:17" x14ac:dyDescent="0.25">
      <c r="I921" t="s">
        <v>1315</v>
      </c>
      <c r="J921">
        <v>-2.631E-2</v>
      </c>
      <c r="K921">
        <v>0.379</v>
      </c>
      <c r="L921">
        <v>1.836E-3</v>
      </c>
      <c r="M921">
        <v>-0.83440000000000003</v>
      </c>
      <c r="N921">
        <v>-1.7219999999999999E-2</v>
      </c>
      <c r="O921">
        <v>0.74770000000000003</v>
      </c>
      <c r="P921">
        <v>41001</v>
      </c>
      <c r="Q921">
        <v>120000</v>
      </c>
    </row>
    <row r="922" spans="9:17" x14ac:dyDescent="0.25">
      <c r="I922" t="s">
        <v>1316</v>
      </c>
      <c r="J922">
        <v>-6.6929999999999996</v>
      </c>
      <c r="K922">
        <v>1.1850000000000001</v>
      </c>
      <c r="L922">
        <v>2.9690000000000001E-2</v>
      </c>
      <c r="M922">
        <v>-9.0129999999999999</v>
      </c>
      <c r="N922">
        <v>-6.6890000000000001</v>
      </c>
      <c r="O922">
        <v>-4.3739999999999997</v>
      </c>
      <c r="P922">
        <v>41001</v>
      </c>
      <c r="Q922">
        <v>120000</v>
      </c>
    </row>
    <row r="923" spans="9:17" x14ac:dyDescent="0.25">
      <c r="I923" t="s">
        <v>1317</v>
      </c>
      <c r="J923">
        <v>-6.6509999999999998</v>
      </c>
      <c r="K923">
        <v>1.179</v>
      </c>
      <c r="L923">
        <v>2.852E-2</v>
      </c>
      <c r="M923">
        <v>-8.9559999999999995</v>
      </c>
      <c r="N923">
        <v>-6.6520000000000001</v>
      </c>
      <c r="O923">
        <v>-4.3360000000000003</v>
      </c>
      <c r="P923">
        <v>41001</v>
      </c>
      <c r="Q923">
        <v>120000</v>
      </c>
    </row>
    <row r="924" spans="9:17" x14ac:dyDescent="0.25">
      <c r="I924" t="s">
        <v>1318</v>
      </c>
      <c r="J924">
        <v>-6.6289999999999996</v>
      </c>
      <c r="K924">
        <v>1.159</v>
      </c>
      <c r="L924">
        <v>2.7910000000000001E-2</v>
      </c>
      <c r="M924">
        <v>-8.9019999999999992</v>
      </c>
      <c r="N924">
        <v>-6.6280000000000001</v>
      </c>
      <c r="O924">
        <v>-4.3540000000000001</v>
      </c>
      <c r="P924">
        <v>41001</v>
      </c>
      <c r="Q924">
        <v>120000</v>
      </c>
    </row>
    <row r="925" spans="9:17" x14ac:dyDescent="0.25">
      <c r="I925" t="s">
        <v>1319</v>
      </c>
      <c r="J925">
        <v>-5.1950000000000003</v>
      </c>
      <c r="K925">
        <v>1.806</v>
      </c>
      <c r="L925">
        <v>5.1330000000000001E-2</v>
      </c>
      <c r="M925">
        <v>-8.6950000000000003</v>
      </c>
      <c r="N925">
        <v>-5.2030000000000003</v>
      </c>
      <c r="O925">
        <v>-1.6140000000000001</v>
      </c>
      <c r="P925">
        <v>41001</v>
      </c>
      <c r="Q925">
        <v>120000</v>
      </c>
    </row>
    <row r="926" spans="9:17" x14ac:dyDescent="0.25">
      <c r="I926" t="s">
        <v>1320</v>
      </c>
      <c r="J926">
        <v>-6.4420000000000002</v>
      </c>
      <c r="K926">
        <v>1.496</v>
      </c>
      <c r="L926">
        <v>3.7920000000000002E-2</v>
      </c>
      <c r="M926">
        <v>-9.4209999999999994</v>
      </c>
      <c r="N926">
        <v>-6.4470000000000001</v>
      </c>
      <c r="O926">
        <v>-3.5169999999999999</v>
      </c>
      <c r="P926">
        <v>41001</v>
      </c>
      <c r="Q926">
        <v>120000</v>
      </c>
    </row>
    <row r="927" spans="9:17" x14ac:dyDescent="0.25">
      <c r="I927" t="s">
        <v>1321</v>
      </c>
      <c r="J927">
        <v>-5.5270000000000001</v>
      </c>
      <c r="K927">
        <v>1.8069999999999999</v>
      </c>
      <c r="L927">
        <v>5.2510000000000001E-2</v>
      </c>
      <c r="M927">
        <v>-9.0570000000000004</v>
      </c>
      <c r="N927">
        <v>-5.532</v>
      </c>
      <c r="O927">
        <v>-1.9830000000000001</v>
      </c>
      <c r="P927">
        <v>41001</v>
      </c>
      <c r="Q927">
        <v>120000</v>
      </c>
    </row>
    <row r="928" spans="9:17" x14ac:dyDescent="0.25">
      <c r="I928" t="s">
        <v>1322</v>
      </c>
      <c r="J928">
        <v>-6.6669999999999998</v>
      </c>
      <c r="K928">
        <v>1.2410000000000001</v>
      </c>
      <c r="L928">
        <v>3.039E-2</v>
      </c>
      <c r="M928">
        <v>-9.1010000000000009</v>
      </c>
      <c r="N928">
        <v>-6.6660000000000004</v>
      </c>
      <c r="O928">
        <v>-4.2249999999999996</v>
      </c>
      <c r="P928">
        <v>41001</v>
      </c>
      <c r="Q928">
        <v>120000</v>
      </c>
    </row>
    <row r="929" spans="9:17" x14ac:dyDescent="0.25">
      <c r="I929" t="s">
        <v>1323</v>
      </c>
      <c r="J929">
        <v>-6.625</v>
      </c>
      <c r="K929">
        <v>1.236</v>
      </c>
      <c r="L929">
        <v>2.9229999999999999E-2</v>
      </c>
      <c r="M929">
        <v>-9.0419999999999998</v>
      </c>
      <c r="N929">
        <v>-6.625</v>
      </c>
      <c r="O929">
        <v>-4.194</v>
      </c>
      <c r="P929">
        <v>41001</v>
      </c>
      <c r="Q929">
        <v>120000</v>
      </c>
    </row>
    <row r="930" spans="9:17" x14ac:dyDescent="0.25">
      <c r="I930" t="s">
        <v>1324</v>
      </c>
      <c r="J930">
        <v>-6.6029999999999998</v>
      </c>
      <c r="K930">
        <v>1.216</v>
      </c>
      <c r="L930">
        <v>2.8639999999999999E-2</v>
      </c>
      <c r="M930">
        <v>-8.984</v>
      </c>
      <c r="N930">
        <v>-6.6</v>
      </c>
      <c r="O930">
        <v>-4.2110000000000003</v>
      </c>
      <c r="P930">
        <v>41001</v>
      </c>
      <c r="Q930">
        <v>120000</v>
      </c>
    </row>
    <row r="931" spans="9:17" x14ac:dyDescent="0.25">
      <c r="I931" t="s">
        <v>1325</v>
      </c>
      <c r="J931">
        <v>-5.1689999999999996</v>
      </c>
      <c r="K931">
        <v>1.8420000000000001</v>
      </c>
      <c r="L931">
        <v>5.1749999999999997E-2</v>
      </c>
      <c r="M931">
        <v>-8.7330000000000005</v>
      </c>
      <c r="N931">
        <v>-5.1779999999999999</v>
      </c>
      <c r="O931">
        <v>-1.52</v>
      </c>
      <c r="P931">
        <v>41001</v>
      </c>
      <c r="Q931">
        <v>120000</v>
      </c>
    </row>
    <row r="932" spans="9:17" x14ac:dyDescent="0.25">
      <c r="I932" t="s">
        <v>1326</v>
      </c>
      <c r="J932">
        <v>-6.4160000000000004</v>
      </c>
      <c r="K932">
        <v>1.54</v>
      </c>
      <c r="L932">
        <v>3.8510000000000003E-2</v>
      </c>
      <c r="M932">
        <v>-9.4789999999999992</v>
      </c>
      <c r="N932">
        <v>-6.4180000000000001</v>
      </c>
      <c r="O932">
        <v>-3.4129999999999998</v>
      </c>
      <c r="P932">
        <v>41001</v>
      </c>
      <c r="Q932">
        <v>120000</v>
      </c>
    </row>
    <row r="933" spans="9:17" x14ac:dyDescent="0.25">
      <c r="I933" t="s">
        <v>1327</v>
      </c>
      <c r="J933">
        <v>-5.5010000000000003</v>
      </c>
      <c r="K933">
        <v>1.8440000000000001</v>
      </c>
      <c r="L933">
        <v>5.2929999999999998E-2</v>
      </c>
      <c r="M933">
        <v>-9.093</v>
      </c>
      <c r="N933">
        <v>-5.5090000000000003</v>
      </c>
      <c r="O933">
        <v>-1.8759999999999999</v>
      </c>
      <c r="P933">
        <v>41001</v>
      </c>
      <c r="Q933">
        <v>120000</v>
      </c>
    </row>
    <row r="934" spans="9:17" x14ac:dyDescent="0.25">
      <c r="I934" t="s">
        <v>1328</v>
      </c>
      <c r="J934">
        <v>4.1669999999999999E-2</v>
      </c>
      <c r="K934">
        <v>0.49759999999999999</v>
      </c>
      <c r="L934">
        <v>2.9970000000000001E-3</v>
      </c>
      <c r="M934">
        <v>-0.96479999999999999</v>
      </c>
      <c r="N934">
        <v>2.7189999999999999E-2</v>
      </c>
      <c r="O934">
        <v>1.1060000000000001</v>
      </c>
      <c r="P934">
        <v>41001</v>
      </c>
      <c r="Q934">
        <v>120000</v>
      </c>
    </row>
    <row r="935" spans="9:17" x14ac:dyDescent="0.25">
      <c r="I935" t="s">
        <v>1329</v>
      </c>
      <c r="J935">
        <v>6.3799999999999996E-2</v>
      </c>
      <c r="K935">
        <v>0.50080000000000002</v>
      </c>
      <c r="L935">
        <v>3.771E-3</v>
      </c>
      <c r="M935">
        <v>-0.93579999999999997</v>
      </c>
      <c r="N935">
        <v>4.19E-2</v>
      </c>
      <c r="O935">
        <v>1.145</v>
      </c>
      <c r="P935">
        <v>41001</v>
      </c>
      <c r="Q935">
        <v>120000</v>
      </c>
    </row>
    <row r="936" spans="9:17" x14ac:dyDescent="0.25">
      <c r="I936" t="s">
        <v>1330</v>
      </c>
      <c r="J936">
        <v>1.498</v>
      </c>
      <c r="K936">
        <v>1.7090000000000001</v>
      </c>
      <c r="L936">
        <v>4.7640000000000002E-2</v>
      </c>
      <c r="M936">
        <v>-1.8160000000000001</v>
      </c>
      <c r="N936">
        <v>1.494</v>
      </c>
      <c r="O936">
        <v>4.891</v>
      </c>
      <c r="P936">
        <v>41001</v>
      </c>
      <c r="Q936">
        <v>120000</v>
      </c>
    </row>
    <row r="937" spans="9:17" x14ac:dyDescent="0.25">
      <c r="I937" t="s">
        <v>1331</v>
      </c>
      <c r="J937">
        <v>0.251</v>
      </c>
      <c r="K937">
        <v>1.2130000000000001</v>
      </c>
      <c r="L937">
        <v>1.7760000000000001E-2</v>
      </c>
      <c r="M937">
        <v>-2.125</v>
      </c>
      <c r="N937">
        <v>0.25530000000000003</v>
      </c>
      <c r="O937">
        <v>2.6269999999999998</v>
      </c>
      <c r="P937">
        <v>41001</v>
      </c>
      <c r="Q937">
        <v>120000</v>
      </c>
    </row>
    <row r="938" spans="9:17" x14ac:dyDescent="0.25">
      <c r="I938" t="s">
        <v>1332</v>
      </c>
      <c r="J938">
        <v>1.1659999999999999</v>
      </c>
      <c r="K938">
        <v>1.7110000000000001</v>
      </c>
      <c r="L938">
        <v>4.888E-2</v>
      </c>
      <c r="M938">
        <v>-2.1659999999999999</v>
      </c>
      <c r="N938">
        <v>1.161</v>
      </c>
      <c r="O938">
        <v>4.5590000000000002</v>
      </c>
      <c r="P938">
        <v>41001</v>
      </c>
      <c r="Q938">
        <v>120000</v>
      </c>
    </row>
    <row r="939" spans="9:17" x14ac:dyDescent="0.25">
      <c r="I939" t="s">
        <v>1333</v>
      </c>
      <c r="J939">
        <v>2.213E-2</v>
      </c>
      <c r="K939">
        <v>0.49559999999999998</v>
      </c>
      <c r="L939">
        <v>1.9980000000000002E-3</v>
      </c>
      <c r="M939">
        <v>-0.99590000000000001</v>
      </c>
      <c r="N939">
        <v>1.5689999999999999E-2</v>
      </c>
      <c r="O939">
        <v>1.0680000000000001</v>
      </c>
      <c r="P939">
        <v>41001</v>
      </c>
      <c r="Q939">
        <v>120000</v>
      </c>
    </row>
    <row r="940" spans="9:17" x14ac:dyDescent="0.25">
      <c r="I940" t="s">
        <v>1334</v>
      </c>
      <c r="J940">
        <v>1.456</v>
      </c>
      <c r="K940">
        <v>1.7070000000000001</v>
      </c>
      <c r="L940">
        <v>4.6769999999999999E-2</v>
      </c>
      <c r="M940">
        <v>-1.865</v>
      </c>
      <c r="N940">
        <v>1.454</v>
      </c>
      <c r="O940">
        <v>4.8230000000000004</v>
      </c>
      <c r="P940">
        <v>41001</v>
      </c>
      <c r="Q940">
        <v>120000</v>
      </c>
    </row>
    <row r="941" spans="9:17" x14ac:dyDescent="0.25">
      <c r="I941" t="s">
        <v>1335</v>
      </c>
      <c r="J941">
        <v>0.20930000000000001</v>
      </c>
      <c r="K941">
        <v>1.238</v>
      </c>
      <c r="L941">
        <v>1.9560000000000001E-2</v>
      </c>
      <c r="M941">
        <v>-2.2309999999999999</v>
      </c>
      <c r="N941">
        <v>0.21390000000000001</v>
      </c>
      <c r="O941">
        <v>2.641</v>
      </c>
      <c r="P941">
        <v>41001</v>
      </c>
      <c r="Q941">
        <v>120000</v>
      </c>
    </row>
    <row r="942" spans="9:17" x14ac:dyDescent="0.25">
      <c r="I942" t="s">
        <v>1336</v>
      </c>
      <c r="J942">
        <v>1.1240000000000001</v>
      </c>
      <c r="K942">
        <v>1.7070000000000001</v>
      </c>
      <c r="L942">
        <v>4.8039999999999999E-2</v>
      </c>
      <c r="M942">
        <v>-2.2080000000000002</v>
      </c>
      <c r="N942">
        <v>1.1220000000000001</v>
      </c>
      <c r="O942">
        <v>4.492</v>
      </c>
      <c r="P942">
        <v>41001</v>
      </c>
      <c r="Q942">
        <v>120000</v>
      </c>
    </row>
    <row r="943" spans="9:17" x14ac:dyDescent="0.25">
      <c r="I943" t="s">
        <v>1337</v>
      </c>
      <c r="J943">
        <v>1.4339999999999999</v>
      </c>
      <c r="K943">
        <v>1.696</v>
      </c>
      <c r="L943">
        <v>4.6440000000000002E-2</v>
      </c>
      <c r="M943">
        <v>-1.8580000000000001</v>
      </c>
      <c r="N943">
        <v>1.4339999999999999</v>
      </c>
      <c r="O943">
        <v>4.7919999999999998</v>
      </c>
      <c r="P943">
        <v>41001</v>
      </c>
      <c r="Q943">
        <v>120000</v>
      </c>
    </row>
    <row r="944" spans="9:17" x14ac:dyDescent="0.25">
      <c r="I944" t="s">
        <v>1338</v>
      </c>
      <c r="J944">
        <v>0.18720000000000001</v>
      </c>
      <c r="K944">
        <v>1.2390000000000001</v>
      </c>
      <c r="L944">
        <v>2.0109999999999999E-2</v>
      </c>
      <c r="M944">
        <v>-2.258</v>
      </c>
      <c r="N944">
        <v>0.19259999999999999</v>
      </c>
      <c r="O944">
        <v>2.6240000000000001</v>
      </c>
      <c r="P944">
        <v>41001</v>
      </c>
      <c r="Q944">
        <v>120000</v>
      </c>
    </row>
    <row r="945" spans="9:17" x14ac:dyDescent="0.25">
      <c r="I945" t="s">
        <v>1339</v>
      </c>
      <c r="J945">
        <v>1.1020000000000001</v>
      </c>
      <c r="K945">
        <v>1.6970000000000001</v>
      </c>
      <c r="L945">
        <v>4.7699999999999999E-2</v>
      </c>
      <c r="M945">
        <v>-2.2120000000000002</v>
      </c>
      <c r="N945">
        <v>1.097</v>
      </c>
      <c r="O945">
        <v>4.4610000000000003</v>
      </c>
      <c r="P945">
        <v>41001</v>
      </c>
      <c r="Q945">
        <v>120000</v>
      </c>
    </row>
    <row r="946" spans="9:17" x14ac:dyDescent="0.25">
      <c r="I946" t="s">
        <v>1340</v>
      </c>
      <c r="J946">
        <v>-1.246</v>
      </c>
      <c r="K946">
        <v>1.931</v>
      </c>
      <c r="L946">
        <v>5.3249999999999999E-2</v>
      </c>
      <c r="M946">
        <v>-5.085</v>
      </c>
      <c r="N946">
        <v>-1.242</v>
      </c>
      <c r="O946">
        <v>2.5289999999999999</v>
      </c>
      <c r="P946">
        <v>41001</v>
      </c>
      <c r="Q946">
        <v>120000</v>
      </c>
    </row>
    <row r="947" spans="9:17" x14ac:dyDescent="0.25">
      <c r="I947" t="s">
        <v>1341</v>
      </c>
      <c r="J947">
        <v>-0.33200000000000002</v>
      </c>
      <c r="K947">
        <v>0.93910000000000005</v>
      </c>
      <c r="L947">
        <v>9.1339999999999998E-3</v>
      </c>
      <c r="M947">
        <v>-2.1840000000000002</v>
      </c>
      <c r="N947">
        <v>-0.33310000000000001</v>
      </c>
      <c r="O947">
        <v>1.5089999999999999</v>
      </c>
      <c r="P947">
        <v>41001</v>
      </c>
      <c r="Q947">
        <v>120000</v>
      </c>
    </row>
    <row r="948" spans="9:17" x14ac:dyDescent="0.25">
      <c r="I948" t="s">
        <v>1342</v>
      </c>
      <c r="J948">
        <v>0.91449999999999998</v>
      </c>
      <c r="K948">
        <v>1.929</v>
      </c>
      <c r="L948">
        <v>5.4390000000000001E-2</v>
      </c>
      <c r="M948">
        <v>-2.86</v>
      </c>
      <c r="N948">
        <v>0.90329999999999999</v>
      </c>
      <c r="O948">
        <v>4.7350000000000003</v>
      </c>
      <c r="P948">
        <v>41001</v>
      </c>
      <c r="Q948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F26" sqref="F26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1" t="s">
        <v>1</v>
      </c>
      <c r="C1" s="11" t="s">
        <v>13</v>
      </c>
      <c r="D1" s="11" t="s">
        <v>14</v>
      </c>
      <c r="G1" s="11" t="s">
        <v>3</v>
      </c>
      <c r="H1" s="11" t="s">
        <v>13</v>
      </c>
      <c r="I1" s="11" t="s">
        <v>14</v>
      </c>
    </row>
    <row r="2" spans="1:9" x14ac:dyDescent="0.25">
      <c r="A2" s="7">
        <v>16</v>
      </c>
      <c r="B2" s="6" t="str">
        <f>VLOOKUP(A2,'WinBUGS output'!B:C,2,FALSE)</f>
        <v>Problem solving group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(1, 3)</v>
      </c>
      <c r="F2" s="7">
        <v>14</v>
      </c>
      <c r="G2" s="4" t="str">
        <f>VLOOKUP(F2,'WinBUGS output'!E:F,2,FALSE)</f>
        <v>Problem solving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(1, 2)</v>
      </c>
    </row>
    <row r="3" spans="1:9" x14ac:dyDescent="0.25">
      <c r="A3" s="7">
        <v>21</v>
      </c>
      <c r="B3" s="6" t="str">
        <f>VLOOKUP(A3,'WinBUGS output'!B:C,2,FALSE)</f>
        <v>CBT group (under 15 sessions)</v>
      </c>
      <c r="C3" s="6">
        <f>VLOOKUP(A3,'WinBUGS output'!AC:AJ,7,FALSE)</f>
        <v>2</v>
      </c>
      <c r="D3" s="6" t="str">
        <f>"("&amp;VLOOKUP(A3,'WinBUGS output'!AC:AJ,6,FALSE)&amp;", "&amp;VLOOKUP(A3,'WinBUGS output'!AC:AJ,8,FALSE)&amp;")"</f>
        <v>(1, 3)</v>
      </c>
      <c r="F3" s="7">
        <v>17</v>
      </c>
      <c r="G3" s="4" t="str">
        <f>VLOOKUP(F3,'WinBUGS output'!E:F,2,FALSE)</f>
        <v>Behavioural, cognitive, or CBT groups</v>
      </c>
      <c r="H3" s="6">
        <f>VLOOKUP(F3,'WinBUGS output'!AN:AU,7,FALSE)</f>
        <v>2</v>
      </c>
      <c r="I3" s="6" t="str">
        <f>"("&amp;VLOOKUP(F3,'WinBUGS output'!AN:AU,6,FALSE)&amp;", "&amp;VLOOKUP(F3,'WinBUGS output'!AN:AU,8,FALSE)&amp;")"</f>
        <v>(1, 3)</v>
      </c>
    </row>
    <row r="4" spans="1:9" x14ac:dyDescent="0.25">
      <c r="A4" s="7">
        <v>22</v>
      </c>
      <c r="B4" s="6" t="str">
        <f>VLOOKUP(A4,'WinBUGS output'!B:C,2,FALSE)</f>
        <v>Third-wave cognitive therapy group</v>
      </c>
      <c r="C4" s="6">
        <f>VLOOKUP(A4,'WinBUGS output'!AC:AJ,7,FALSE)</f>
        <v>2</v>
      </c>
      <c r="D4" s="6" t="str">
        <f>"("&amp;VLOOKUP(A4,'WinBUGS output'!AC:AJ,6,FALSE)&amp;", "&amp;VLOOKUP(A4,'WinBUGS output'!AC:AJ,8,FALSE)&amp;")"</f>
        <v>(1, 4)</v>
      </c>
      <c r="F4" s="7">
        <v>2</v>
      </c>
      <c r="G4" s="4" t="str">
        <f>VLOOKUP(F4,'WinBUGS output'!E:F,2,FALSE)</f>
        <v xml:space="preserve">No treatment </v>
      </c>
      <c r="H4" s="6">
        <f>VLOOKUP(F4,'WinBUGS output'!AN:AU,7,FALSE)</f>
        <v>3</v>
      </c>
      <c r="I4" s="6" t="str">
        <f>"("&amp;VLOOKUP(F4,'WinBUGS output'!AN:AU,6,FALSE)&amp;", "&amp;VLOOKUP(F4,'WinBUGS output'!AN:AU,8,FALSE)&amp;")"</f>
        <v>(2, 5)</v>
      </c>
    </row>
    <row r="5" spans="1:9" x14ac:dyDescent="0.25">
      <c r="A5" s="7">
        <v>2</v>
      </c>
      <c r="B5" s="6" t="str">
        <f>VLOOKUP(A5,'WinBUGS output'!B:C,2,FALSE)</f>
        <v>Waitlist</v>
      </c>
      <c r="C5" s="6">
        <f>VLOOKUP(A5,'WinBUGS output'!AC:AJ,7,FALSE)</f>
        <v>4</v>
      </c>
      <c r="D5" s="6" t="str">
        <f>"("&amp;VLOOKUP(A5,'WinBUGS output'!AC:AJ,6,FALSE)&amp;", "&amp;VLOOKUP(A5,'WinBUGS output'!AC:AJ,8,FALSE)&amp;")"</f>
        <v>(2, 7)</v>
      </c>
      <c r="F5" s="7">
        <v>5</v>
      </c>
      <c r="G5" s="4" t="str">
        <f>VLOOKUP(F5,'WinBUGS output'!E:F,2,FALSE)</f>
        <v>Exercise</v>
      </c>
      <c r="H5" s="6">
        <f>VLOOKUP(F5,'WinBUGS output'!AN:AU,7,FALSE)</f>
        <v>6</v>
      </c>
      <c r="I5" s="6" t="str">
        <f>"("&amp;VLOOKUP(F5,'WinBUGS output'!AN:AU,6,FALSE)&amp;", "&amp;VLOOKUP(F5,'WinBUGS output'!AN:AU,8,FALSE)&amp;")"</f>
        <v>(3, 18)</v>
      </c>
    </row>
    <row r="6" spans="1:9" x14ac:dyDescent="0.25">
      <c r="A6" s="7">
        <v>26</v>
      </c>
      <c r="B6" s="6" t="str">
        <f>VLOOKUP(A6,'WinBUGS output'!B:C,2,FALSE)</f>
        <v>Interpersonal psychotherapy (IPT) + any AD</v>
      </c>
      <c r="C6" s="6">
        <f>VLOOKUP(A6,'WinBUGS output'!AC:AJ,7,FALSE)</f>
        <v>6</v>
      </c>
      <c r="D6" s="6" t="str">
        <f>"("&amp;VLOOKUP(A6,'WinBUGS output'!AC:AJ,6,FALSE)&amp;", "&amp;VLOOKUP(A6,'WinBUGS output'!AC:AJ,8,FALSE)&amp;")"</f>
        <v>(4, 26)</v>
      </c>
      <c r="F6" s="7">
        <v>19</v>
      </c>
      <c r="G6" s="4" t="str">
        <f>VLOOKUP(F6,'WinBUGS output'!E:F,2,FALSE)</f>
        <v>Combined (IPT + AD)</v>
      </c>
      <c r="H6" s="6">
        <f>VLOOKUP(F6,'WinBUGS output'!AN:AU,7,FALSE)</f>
        <v>6</v>
      </c>
      <c r="I6" s="6" t="str">
        <f>"("&amp;VLOOKUP(F6,'WinBUGS output'!AN:AU,6,FALSE)&amp;", "&amp;VLOOKUP(F6,'WinBUGS output'!AN:AU,8,FALSE)&amp;")"</f>
        <v>(3, 19)</v>
      </c>
    </row>
    <row r="7" spans="1:9" x14ac:dyDescent="0.25">
      <c r="A7" s="7">
        <v>4</v>
      </c>
      <c r="B7" s="6" t="str">
        <f>VLOOKUP(A7,'WinBUGS output'!B:C,2,FALSE)</f>
        <v>Exercise</v>
      </c>
      <c r="C7" s="6">
        <f>VLOOKUP(A7,'WinBUGS output'!AC:AJ,7,FALSE)</f>
        <v>7</v>
      </c>
      <c r="D7" s="6" t="str">
        <f>"("&amp;VLOOKUP(A7,'WinBUGS output'!AC:AJ,6,FALSE)&amp;", "&amp;VLOOKUP(A7,'WinBUGS output'!AC:AJ,8,FALSE)&amp;")"</f>
        <v>(4, 26)</v>
      </c>
      <c r="F7" s="7">
        <v>15</v>
      </c>
      <c r="G7" s="4" t="str">
        <f>VLOOKUP(F7,'WinBUGS output'!E:F,2,FALSE)</f>
        <v>Behavioural therapies (individual)</v>
      </c>
      <c r="H7" s="6">
        <f>VLOOKUP(F7,'WinBUGS output'!AN:AU,7,FALSE)</f>
        <v>7</v>
      </c>
      <c r="I7" s="6" t="str">
        <f>"("&amp;VLOOKUP(F7,'WinBUGS output'!AN:AU,6,FALSE)&amp;", "&amp;VLOOKUP(F7,'WinBUGS output'!AN:AU,8,FALSE)&amp;")"</f>
        <v>(4, 15)</v>
      </c>
    </row>
    <row r="8" spans="1:9" x14ac:dyDescent="0.25">
      <c r="A8" s="7">
        <v>17</v>
      </c>
      <c r="B8" s="6" t="str">
        <f>VLOOKUP(A8,'WinBUGS output'!B:C,2,FALSE)</f>
        <v>Behavioural activation (BA)</v>
      </c>
      <c r="C8" s="6">
        <f>VLOOKUP(A8,'WinBUGS output'!AC:AJ,7,FALSE)</f>
        <v>8</v>
      </c>
      <c r="D8" s="6" t="str">
        <f>"("&amp;VLOOKUP(A8,'WinBUGS output'!AC:AJ,6,FALSE)&amp;", "&amp;VLOOKUP(A8,'WinBUGS output'!AC:AJ,8,FALSE)&amp;")"</f>
        <v>(5, 20)</v>
      </c>
      <c r="F8" s="7">
        <v>12</v>
      </c>
      <c r="G8" s="4" t="str">
        <f>VLOOKUP(F8,'WinBUGS output'!E:F,2,FALSE)</f>
        <v>Interpersonal psychotherapy (IPT)</v>
      </c>
      <c r="H8" s="6">
        <f>VLOOKUP(F8,'WinBUGS output'!AN:AU,7,FALSE)</f>
        <v>7</v>
      </c>
      <c r="I8" s="6" t="str">
        <f>"("&amp;VLOOKUP(F8,'WinBUGS output'!AN:AU,6,FALSE)&amp;", "&amp;VLOOKUP(F8,'WinBUGS output'!AN:AU,8,FALSE)&amp;")"</f>
        <v>(4, 20)</v>
      </c>
    </row>
    <row r="9" spans="1:9" x14ac:dyDescent="0.25">
      <c r="A9" s="7">
        <v>13</v>
      </c>
      <c r="B9" s="6" t="str">
        <f>VLOOKUP(A9,'WinBUGS output'!B:C,2,FALSE)</f>
        <v>Interpersonal psychotherapy (IPT)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(5, 27)</v>
      </c>
      <c r="F9" s="7">
        <v>9</v>
      </c>
      <c r="G9" s="4" t="str">
        <f>VLOOKUP(F9,'WinBUGS output'!E:F,2,FALSE)</f>
        <v>Short-term psychodynamic psychotherapies</v>
      </c>
      <c r="H9" s="6">
        <f>VLOOKUP(F9,'WinBUGS output'!AN:AU,7,FALSE)</f>
        <v>9</v>
      </c>
      <c r="I9" s="6" t="str">
        <f>"("&amp;VLOOKUP(F9,'WinBUGS output'!AN:AU,6,FALSE)&amp;", "&amp;VLOOKUP(F9,'WinBUGS output'!AN:AU,8,FALSE)&amp;")"</f>
        <v>(4, 19)</v>
      </c>
    </row>
    <row r="10" spans="1:9" x14ac:dyDescent="0.25">
      <c r="A10" s="7">
        <v>20</v>
      </c>
      <c r="B10" s="6" t="str">
        <f>VLOOKUP(A10,'WinBUGS output'!B:C,2,FALSE)</f>
        <v>Third-wave cognitive therapy individual</v>
      </c>
      <c r="C10" s="6">
        <f>VLOOKUP(A10,'WinBUGS output'!AC:AJ,7,FALSE)</f>
        <v>10</v>
      </c>
      <c r="D10" s="6" t="str">
        <f>"("&amp;VLOOKUP(A10,'WinBUGS output'!AC:AJ,6,FALSE)&amp;", "&amp;VLOOKUP(A10,'WinBUGS output'!AC:AJ,8,FALSE)&amp;")"</f>
        <v>(5, 19)</v>
      </c>
      <c r="F10" s="7">
        <v>16</v>
      </c>
      <c r="G10" s="4" t="str">
        <f>VLOOKUP(F10,'WinBUGS output'!E:F,2,FALSE)</f>
        <v>Cognitive and cognitive behavioural therapies (individual) [CBT/CT]</v>
      </c>
      <c r="H10" s="6">
        <f>VLOOKUP(F10,'WinBUGS output'!AN:AU,7,FALSE)</f>
        <v>9</v>
      </c>
      <c r="I10" s="6" t="str">
        <f>"("&amp;VLOOKUP(F10,'WinBUGS output'!AN:AU,6,FALSE)&amp;", "&amp;VLOOKUP(F10,'WinBUGS output'!AN:AU,8,FALSE)&amp;")"</f>
        <v>(5, 13)</v>
      </c>
    </row>
    <row r="11" spans="1:9" x14ac:dyDescent="0.25">
      <c r="A11" s="7">
        <v>19</v>
      </c>
      <c r="B11" s="6" t="str">
        <f>VLOOKUP(A11,'WinBUGS output'!B:C,2,FALSE)</f>
        <v>CBT individual (over 15 sessions)</v>
      </c>
      <c r="C11" s="6">
        <f>VLOOKUP(A11,'WinBUGS output'!AC:AJ,7,FALSE)</f>
        <v>10</v>
      </c>
      <c r="D11" s="6" t="str">
        <f>"("&amp;VLOOKUP(A11,'WinBUGS output'!AC:AJ,6,FALSE)&amp;", "&amp;VLOOKUP(A11,'WinBUGS output'!AC:AJ,8,FALSE)&amp;")"</f>
        <v>(6, 18)</v>
      </c>
      <c r="F11" s="7">
        <v>10</v>
      </c>
      <c r="G11" s="4" t="str">
        <f>VLOOKUP(F11,'WinBUGS output'!E:F,2,FALSE)</f>
        <v>Self-help with support</v>
      </c>
      <c r="H11" s="6">
        <f>VLOOKUP(F11,'WinBUGS output'!AN:AU,7,FALSE)</f>
        <v>11</v>
      </c>
      <c r="I11" s="6" t="str">
        <f>"("&amp;VLOOKUP(F11,'WinBUGS output'!AN:AU,6,FALSE)&amp;", "&amp;VLOOKUP(F11,'WinBUGS output'!AN:AU,8,FALSE)&amp;")"</f>
        <v>(4, 20)</v>
      </c>
    </row>
    <row r="12" spans="1:9" x14ac:dyDescent="0.25">
      <c r="A12" s="7">
        <v>18</v>
      </c>
      <c r="B12" s="6" t="str">
        <f>VLOOKUP(A12,'WinBUGS output'!B:C,2,FALSE)</f>
        <v>CBT individual (under 15 sessions)</v>
      </c>
      <c r="C12" s="6">
        <f>VLOOKUP(A12,'WinBUGS output'!AC:AJ,7,FALSE)</f>
        <v>11</v>
      </c>
      <c r="D12" s="6" t="str">
        <f>"("&amp;VLOOKUP(A12,'WinBUGS output'!AC:AJ,6,FALSE)&amp;", "&amp;VLOOKUP(A12,'WinBUGS output'!AC:AJ,8,FALSE)&amp;")"</f>
        <v>(6, 19)</v>
      </c>
      <c r="F12" s="7">
        <v>20</v>
      </c>
      <c r="G12" s="4" t="str">
        <f>VLOOKUP(F12,'WinBUGS output'!E:F,2,FALSE)</f>
        <v>Combined (Short-term psychodynamic psychotherapies + AD)</v>
      </c>
      <c r="H12" s="6">
        <f>VLOOKUP(F12,'WinBUGS output'!AN:AU,7,FALSE)</f>
        <v>11</v>
      </c>
      <c r="I12" s="6" t="str">
        <f>"("&amp;VLOOKUP(F12,'WinBUGS output'!AN:AU,6,FALSE)&amp;", "&amp;VLOOKUP(F12,'WinBUGS output'!AN:AU,8,FALSE)&amp;")"</f>
        <v>(4, 20)</v>
      </c>
    </row>
    <row r="13" spans="1:9" x14ac:dyDescent="0.25">
      <c r="A13" s="7">
        <v>14</v>
      </c>
      <c r="B13" s="6" t="str">
        <f>VLOOKUP(A13,'WinBUGS output'!B:C,2,FALSE)</f>
        <v>Counselling (any type)</v>
      </c>
      <c r="C13" s="6">
        <f>VLOOKUP(A13,'WinBUGS output'!AC:AJ,7,FALSE)</f>
        <v>13</v>
      </c>
      <c r="D13" s="6" t="str">
        <f>"("&amp;VLOOKUP(A13,'WinBUGS output'!AC:AJ,6,FALSE)&amp;", "&amp;VLOOKUP(A13,'WinBUGS output'!AC:AJ,8,FALSE)&amp;")"</f>
        <v>(6, 26)</v>
      </c>
      <c r="F13" s="7">
        <v>13</v>
      </c>
      <c r="G13" s="4" t="str">
        <f>VLOOKUP(F13,'WinBUGS output'!E:F,2,FALSE)</f>
        <v>Counselling</v>
      </c>
      <c r="H13" s="6">
        <f>VLOOKUP(F13,'WinBUGS output'!AN:AU,7,FALSE)</f>
        <v>11</v>
      </c>
      <c r="I13" s="6" t="str">
        <f>"("&amp;VLOOKUP(F13,'WinBUGS output'!AN:AU,6,FALSE)&amp;", "&amp;VLOOKUP(F13,'WinBUGS output'!AN:AU,8,FALSE)&amp;")"</f>
        <v>(5, 19)</v>
      </c>
    </row>
    <row r="14" spans="1:9" x14ac:dyDescent="0.25">
      <c r="A14" s="7">
        <v>15</v>
      </c>
      <c r="B14" s="6" t="str">
        <f>VLOOKUP(A14,'WinBUGS output'!B:C,2,FALSE)</f>
        <v>Non-directive counselling</v>
      </c>
      <c r="C14" s="6">
        <f>VLOOKUP(A14,'WinBUGS output'!AC:AJ,7,FALSE)</f>
        <v>13</v>
      </c>
      <c r="D14" s="6" t="str">
        <f>"("&amp;VLOOKUP(A14,'WinBUGS output'!AC:AJ,6,FALSE)&amp;", "&amp;VLOOKUP(A14,'WinBUGS output'!AC:AJ,8,FALSE)&amp;")"</f>
        <v>(7, 25)</v>
      </c>
      <c r="F14" s="7">
        <v>18</v>
      </c>
      <c r="G14" s="4" t="str">
        <f>VLOOKUP(F14,'WinBUGS output'!E:F,2,FALSE)</f>
        <v>Combined (Cognitive and cognitive behavioural therapies individual + AD)</v>
      </c>
      <c r="H14" s="6">
        <f>VLOOKUP(F14,'WinBUGS output'!AN:AU,7,FALSE)</f>
        <v>12</v>
      </c>
      <c r="I14" s="6" t="str">
        <f>"("&amp;VLOOKUP(F14,'WinBUGS output'!AN:AU,6,FALSE)&amp;", "&amp;VLOOKUP(F14,'WinBUGS output'!AN:AU,8,FALSE)&amp;")"</f>
        <v>(5, 19)</v>
      </c>
    </row>
    <row r="15" spans="1:9" x14ac:dyDescent="0.25">
      <c r="A15" s="7">
        <v>27</v>
      </c>
      <c r="B15" s="6" t="str">
        <f>VLOOKUP(A15,'WinBUGS output'!B:C,2,FALSE)</f>
        <v>Short-term psychodynamic psychotherapy individual + any TCA</v>
      </c>
      <c r="C15" s="6">
        <f>VLOOKUP(A15,'WinBUGS output'!AC:AJ,7,FALSE)</f>
        <v>14</v>
      </c>
      <c r="D15" s="6" t="str">
        <f>"("&amp;VLOOKUP(A15,'WinBUGS output'!AC:AJ,6,FALSE)&amp;", "&amp;VLOOKUP(A15,'WinBUGS output'!AC:AJ,8,FALSE)&amp;")"</f>
        <v>(5, 27)</v>
      </c>
      <c r="F15" s="7">
        <v>6</v>
      </c>
      <c r="G15" s="4" t="str">
        <f>VLOOKUP(F15,'WinBUGS output'!E:F,2,FALSE)</f>
        <v>TCA</v>
      </c>
      <c r="H15" s="6">
        <f>VLOOKUP(F15,'WinBUGS output'!AN:AU,7,FALSE)</f>
        <v>13</v>
      </c>
      <c r="I15" s="6" t="str">
        <f>"("&amp;VLOOKUP(F15,'WinBUGS output'!AN:AU,6,FALSE)&amp;", "&amp;VLOOKUP(F15,'WinBUGS output'!AN:AU,8,FALSE)&amp;")"</f>
        <v>(6, 17)</v>
      </c>
    </row>
    <row r="16" spans="1:9" x14ac:dyDescent="0.25">
      <c r="A16" s="7">
        <v>25</v>
      </c>
      <c r="B16" s="6" t="str">
        <f>VLOOKUP(A16,'WinBUGS output'!B:C,2,FALSE)</f>
        <v>CBT individual (over 15 sessions) + any SSRI</v>
      </c>
      <c r="C16" s="6">
        <f>VLOOKUP(A16,'WinBUGS output'!AC:AJ,7,FALSE)</f>
        <v>15</v>
      </c>
      <c r="D16" s="6" t="str">
        <f>"("&amp;VLOOKUP(A16,'WinBUGS output'!AC:AJ,6,FALSE)&amp;", "&amp;VLOOKUP(A16,'WinBUGS output'!AC:AJ,8,FALSE)&amp;")"</f>
        <v>(7, 25)</v>
      </c>
      <c r="F16" s="7">
        <v>8</v>
      </c>
      <c r="G16" s="4" t="str">
        <f>VLOOKUP(F16,'WinBUGS output'!E:F,2,FALSE)</f>
        <v>Mirtazapine</v>
      </c>
      <c r="H16" s="6">
        <f>VLOOKUP(F16,'WinBUGS output'!AN:AU,7,FALSE)</f>
        <v>14</v>
      </c>
      <c r="I16" s="6" t="str">
        <f>"("&amp;VLOOKUP(F16,'WinBUGS output'!AN:AU,6,FALSE)&amp;", "&amp;VLOOKUP(F16,'WinBUGS output'!AN:AU,8,FALSE)&amp;")"</f>
        <v>(7, 19)</v>
      </c>
    </row>
    <row r="17" spans="1:9" x14ac:dyDescent="0.25">
      <c r="A17" s="7">
        <v>24</v>
      </c>
      <c r="B17" s="6" t="str">
        <f>VLOOKUP(A17,'WinBUGS output'!B:C,2,FALSE)</f>
        <v>CBT individual (over 15 sessions) + amitriptyline</v>
      </c>
      <c r="C17" s="6">
        <f>VLOOKUP(A17,'WinBUGS output'!AC:AJ,7,FALSE)</f>
        <v>15</v>
      </c>
      <c r="D17" s="6" t="str">
        <f>"("&amp;VLOOKUP(A17,'WinBUGS output'!AC:AJ,6,FALSE)&amp;", "&amp;VLOOKUP(A17,'WinBUGS output'!AC:AJ,8,FALSE)&amp;")"</f>
        <v>(7, 26)</v>
      </c>
      <c r="F17" s="7">
        <v>3</v>
      </c>
      <c r="G17" s="4" t="str">
        <f>VLOOKUP(F17,'WinBUGS output'!E:F,2,FALSE)</f>
        <v>Attention placebo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(6, 20)</v>
      </c>
    </row>
    <row r="18" spans="1:9" x14ac:dyDescent="0.25">
      <c r="A18" s="7">
        <v>6</v>
      </c>
      <c r="B18" s="6" t="str">
        <f>VLOOKUP(A18,'WinBUGS output'!B:C,2,FALSE)</f>
        <v>Lofepramine</v>
      </c>
      <c r="C18" s="6">
        <f>VLOOKUP(A18,'WinBUGS output'!AC:AJ,7,FALSE)</f>
        <v>16</v>
      </c>
      <c r="D18" s="6" t="str">
        <f>"("&amp;VLOOKUP(A18,'WinBUGS output'!AC:AJ,6,FALSE)&amp;", "&amp;VLOOKUP(A18,'WinBUGS output'!AC:AJ,8,FALSE)&amp;")"</f>
        <v>(7, 23)</v>
      </c>
      <c r="F18" s="7">
        <v>4</v>
      </c>
      <c r="G18" s="4" t="str">
        <f>VLOOKUP(F18,'WinBUGS output'!E:F,2,FALSE)</f>
        <v>TAU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(11, 20)</v>
      </c>
    </row>
    <row r="19" spans="1:9" x14ac:dyDescent="0.25">
      <c r="A19" s="7">
        <v>23</v>
      </c>
      <c r="B19" s="6" t="str">
        <f>VLOOKUP(A19,'WinBUGS output'!B:C,2,FALSE)</f>
        <v>CBT individual (under 15 sessions) + escitalopram</v>
      </c>
      <c r="C19" s="6">
        <f>VLOOKUP(A19,'WinBUGS output'!AC:AJ,7,FALSE)</f>
        <v>16</v>
      </c>
      <c r="D19" s="6" t="str">
        <f>"("&amp;VLOOKUP(A19,'WinBUGS output'!AC:AJ,6,FALSE)&amp;", "&amp;VLOOKUP(A19,'WinBUGS output'!AC:AJ,8,FALSE)&amp;")"</f>
        <v>(7, 26)</v>
      </c>
      <c r="F19" s="7">
        <v>11</v>
      </c>
      <c r="G19" s="4" t="str">
        <f>VLOOKUP(F19,'WinBUGS output'!E:F,2,FALSE)</f>
        <v>Self-help</v>
      </c>
      <c r="H19" s="6">
        <f>VLOOKUP(F19,'WinBUGS output'!AN:AU,7,FALSE)</f>
        <v>16</v>
      </c>
      <c r="I19" s="6" t="str">
        <f>"("&amp;VLOOKUP(F19,'WinBUGS output'!AN:AU,6,FALSE)&amp;", "&amp;VLOOKUP(F19,'WinBUGS output'!AN:AU,8,FALSE)&amp;")"</f>
        <v>(9, 20)</v>
      </c>
    </row>
    <row r="20" spans="1:9" x14ac:dyDescent="0.25">
      <c r="A20" s="7">
        <v>5</v>
      </c>
      <c r="B20" s="6" t="str">
        <f>VLOOKUP(A20,'WinBUGS output'!B:C,2,FALSE)</f>
        <v>Amitriptyline</v>
      </c>
      <c r="C20" s="6">
        <f>VLOOKUP(A20,'WinBUGS output'!AC:AJ,7,FALSE)</f>
        <v>17</v>
      </c>
      <c r="D20" s="6" t="str">
        <f>"("&amp;VLOOKUP(A20,'WinBUGS output'!AC:AJ,6,FALSE)&amp;", "&amp;VLOOKUP(A20,'WinBUGS output'!AC:AJ,8,FALSE)&amp;")"</f>
        <v>(8, 22)</v>
      </c>
      <c r="F20" s="7">
        <v>7</v>
      </c>
      <c r="G20" s="4" t="str">
        <f>VLOOKUP(F20,'WinBUGS output'!E:F,2,FALSE)</f>
        <v>SSRI</v>
      </c>
      <c r="H20" s="6">
        <f>VLOOKUP(F20,'WinBUGS output'!AN:AU,7,FALSE)</f>
        <v>17</v>
      </c>
      <c r="I20" s="6" t="str">
        <f>"("&amp;VLOOKUP(F20,'WinBUGS output'!AN:AU,6,FALSE)&amp;", "&amp;VLOOKUP(F20,'WinBUGS output'!AN:AU,8,FALSE)&amp;")"</f>
        <v>(10, 19)</v>
      </c>
    </row>
    <row r="21" spans="1:9" x14ac:dyDescent="0.25">
      <c r="A21" s="7">
        <v>11</v>
      </c>
      <c r="B21" s="6" t="str">
        <f>VLOOKUP(A21,'WinBUGS output'!B:C,2,FALSE)</f>
        <v>Mirtazapine</v>
      </c>
      <c r="C21" s="6">
        <f>VLOOKUP(A21,'WinBUGS output'!AC:AJ,7,FALSE)</f>
        <v>18</v>
      </c>
      <c r="D21" s="6" t="str">
        <f>"("&amp;VLOOKUP(A21,'WinBUGS output'!AC:AJ,6,FALSE)&amp;", "&amp;VLOOKUP(A21,'WinBUGS output'!AC:AJ,8,FALSE)&amp;")"</f>
        <v>(8, 26)</v>
      </c>
      <c r="F21" s="7">
        <v>1</v>
      </c>
      <c r="G21" s="4" t="str">
        <f>VLOOKUP(F21,'WinBUGS output'!E:F,2,FALSE)</f>
        <v>Pill placebo</v>
      </c>
      <c r="H21" s="6">
        <f>VLOOKUP(F21,'WinBUGS output'!AN:AU,7,FALSE)</f>
        <v>20</v>
      </c>
      <c r="I21" s="6" t="str">
        <f>"("&amp;VLOOKUP(F21,'WinBUGS output'!AN:AU,6,FALSE)&amp;", "&amp;VLOOKUP(F21,'WinBUGS output'!AN:AU,8,FALSE)&amp;")"</f>
        <v>(15, 20)</v>
      </c>
    </row>
    <row r="22" spans="1:9" x14ac:dyDescent="0.25">
      <c r="A22" s="7">
        <v>12</v>
      </c>
      <c r="B22" s="6" t="str">
        <f>VLOOKUP(A22,'WinBUGS output'!B:C,2,FALSE)</f>
        <v>Computerised-CBT (CCBT)</v>
      </c>
      <c r="C22" s="6">
        <f>VLOOKUP(A22,'WinBUGS output'!AC:AJ,7,FALSE)</f>
        <v>21</v>
      </c>
      <c r="D22" s="6" t="str">
        <f>"("&amp;VLOOKUP(A22,'WinBUGS output'!AC:AJ,6,FALSE)&amp;", "&amp;VLOOKUP(A22,'WinBUGS output'!AC:AJ,8,FALSE)&amp;")"</f>
        <v>(10, 27)</v>
      </c>
    </row>
    <row r="23" spans="1:9" x14ac:dyDescent="0.25">
      <c r="A23" s="7">
        <v>8</v>
      </c>
      <c r="B23" s="6" t="str">
        <f>VLOOKUP(A23,'WinBUGS output'!B:C,2,FALSE)</f>
        <v>Escitalopram</v>
      </c>
      <c r="C23" s="6">
        <f>VLOOKUP(A23,'WinBUGS output'!AC:AJ,7,FALSE)</f>
        <v>21</v>
      </c>
      <c r="D23" s="6" t="str">
        <f>"("&amp;VLOOKUP(A23,'WinBUGS output'!AC:AJ,6,FALSE)&amp;", "&amp;VLOOKUP(A23,'WinBUGS output'!AC:AJ,8,FALSE)&amp;")"</f>
        <v>(13, 25)</v>
      </c>
    </row>
    <row r="24" spans="1:9" x14ac:dyDescent="0.25">
      <c r="A24" s="7">
        <v>9</v>
      </c>
      <c r="B24" s="6" t="str">
        <f>VLOOKUP(A24,'WinBUGS output'!B:C,2,FALSE)</f>
        <v>Fluoxetine</v>
      </c>
      <c r="C24" s="6">
        <f>VLOOKUP(A24,'WinBUGS output'!AC:AJ,7,FALSE)</f>
        <v>22</v>
      </c>
      <c r="D24" s="6" t="str">
        <f>"("&amp;VLOOKUP(A24,'WinBUGS output'!AC:AJ,6,FALSE)&amp;", "&amp;VLOOKUP(A24,'WinBUGS output'!AC:AJ,8,FALSE)&amp;")"</f>
        <v>(14, 26)</v>
      </c>
    </row>
    <row r="25" spans="1:9" x14ac:dyDescent="0.25">
      <c r="A25" s="7">
        <v>3</v>
      </c>
      <c r="B25" s="6" t="str">
        <f>VLOOKUP(A25,'WinBUGS output'!B:C,2,FALSE)</f>
        <v>TAU</v>
      </c>
      <c r="C25" s="6">
        <f>VLOOKUP(A25,'WinBUGS output'!AC:AJ,7,FALSE)</f>
        <v>22</v>
      </c>
      <c r="D25" s="6" t="str">
        <f>"("&amp;VLOOKUP(A25,'WinBUGS output'!AC:AJ,6,FALSE)&amp;", "&amp;VLOOKUP(A25,'WinBUGS output'!AC:AJ,8,FALSE)&amp;")"</f>
        <v>(14, 27)</v>
      </c>
    </row>
    <row r="26" spans="1:9" x14ac:dyDescent="0.25">
      <c r="A26" s="7">
        <v>10</v>
      </c>
      <c r="B26" s="6" t="str">
        <f>VLOOKUP(A26,'WinBUGS output'!B:C,2,FALSE)</f>
        <v>Sertraline</v>
      </c>
      <c r="C26" s="6">
        <f>VLOOKUP(A26,'WinBUGS output'!AC:AJ,7,FALSE)</f>
        <v>23</v>
      </c>
      <c r="D26" s="6" t="str">
        <f>"("&amp;VLOOKUP(A26,'WinBUGS output'!AC:AJ,6,FALSE)&amp;", "&amp;VLOOKUP(A26,'WinBUGS output'!AC:AJ,8,FALSE)&amp;")"</f>
        <v>(15, 26)</v>
      </c>
    </row>
    <row r="27" spans="1:9" x14ac:dyDescent="0.25">
      <c r="A27" s="7">
        <v>7</v>
      </c>
      <c r="B27" s="6" t="str">
        <f>VLOOKUP(A27,'WinBUGS output'!B:C,2,FALSE)</f>
        <v>Citalopram</v>
      </c>
      <c r="C27" s="6">
        <f>VLOOKUP(A27,'WinBUGS output'!AC:AJ,7,FALSE)</f>
        <v>24</v>
      </c>
      <c r="D27" s="6" t="str">
        <f>"("&amp;VLOOKUP(A27,'WinBUGS output'!AC:AJ,6,FALSE)&amp;", "&amp;VLOOKUP(A27,'WinBUGS output'!AC:AJ,8,FALSE)&amp;")"</f>
        <v>(16, 26)</v>
      </c>
    </row>
    <row r="28" spans="1:9" x14ac:dyDescent="0.25">
      <c r="A28" s="7">
        <v>1</v>
      </c>
      <c r="B28" s="6" t="str">
        <f>VLOOKUP(A28,'WinBUGS output'!B:C,2,FALSE)</f>
        <v>Pill placebo</v>
      </c>
      <c r="C28" s="6">
        <f>VLOOKUP(A28,'WinBUGS output'!AC:AJ,7,FALSE)</f>
        <v>27</v>
      </c>
      <c r="D28" s="6" t="str">
        <f>"("&amp;VLOOKUP(A28,'WinBUGS output'!AC:AJ,6,FALSE)&amp;", "&amp;VLOOKUP(A28,'WinBUGS output'!AC:AJ,8,FALSE)&amp;")"</f>
        <v>(23, 27)</v>
      </c>
    </row>
  </sheetData>
  <sortState ref="A2:D29">
    <sortCondition ref="C2:C29"/>
    <sortCondition ref="D2:D2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3"/>
  <sheetViews>
    <sheetView topLeftCell="Q8" workbookViewId="0">
      <selection activeCell="W24" sqref="W24"/>
    </sheetView>
  </sheetViews>
  <sheetFormatPr defaultRowHeight="15" x14ac:dyDescent="0.25"/>
  <cols>
    <col min="1" max="1" width="26.5703125" bestFit="1" customWidth="1"/>
    <col min="2" max="2" width="14.7109375" bestFit="1" customWidth="1"/>
    <col min="3" max="3" width="12" bestFit="1" customWidth="1"/>
    <col min="4" max="4" width="10.5703125" bestFit="1" customWidth="1"/>
    <col min="7" max="7" width="5.42578125" customWidth="1"/>
    <col min="8" max="8" width="59.42578125" bestFit="1" customWidth="1"/>
    <col min="9" max="9" width="10.85546875" bestFit="1" customWidth="1"/>
    <col min="10" max="10" width="18.42578125" bestFit="1" customWidth="1"/>
    <col min="11" max="12" width="11.5703125" customWidth="1"/>
    <col min="13" max="13" width="68.28515625" bestFit="1" customWidth="1"/>
    <col min="14" max="14" width="11.5703125" customWidth="1"/>
    <col min="15" max="15" width="18.42578125" bestFit="1" customWidth="1"/>
    <col min="17" max="17" width="5" customWidth="1"/>
    <col min="18" max="18" width="55.42578125" bestFit="1" customWidth="1"/>
    <col min="19" max="19" width="22.28515625" bestFit="1" customWidth="1"/>
    <col min="23" max="23" width="64.7109375" bestFit="1" customWidth="1"/>
    <col min="24" max="24" width="22.28515625" bestFit="1" customWidth="1"/>
  </cols>
  <sheetData>
    <row r="1" spans="1:25" ht="15.75" thickBot="1" x14ac:dyDescent="0.3">
      <c r="A1" s="39"/>
      <c r="B1" s="40" t="s">
        <v>1560</v>
      </c>
      <c r="C1" s="40" t="s">
        <v>73</v>
      </c>
      <c r="G1" t="s">
        <v>1561</v>
      </c>
      <c r="L1" t="s">
        <v>1562</v>
      </c>
      <c r="Q1" s="37" t="s">
        <v>1563</v>
      </c>
      <c r="V1" s="37" t="s">
        <v>1564</v>
      </c>
    </row>
    <row r="2" spans="1:25" ht="15.75" thickBot="1" x14ac:dyDescent="0.3">
      <c r="A2" s="41" t="s">
        <v>1565</v>
      </c>
      <c r="B2" s="42">
        <v>1.41</v>
      </c>
      <c r="C2" s="42" t="s">
        <v>1567</v>
      </c>
      <c r="G2" s="1"/>
      <c r="H2" s="8" t="s">
        <v>1</v>
      </c>
      <c r="I2" s="9" t="s">
        <v>74</v>
      </c>
      <c r="J2" s="9" t="s">
        <v>73</v>
      </c>
      <c r="K2" s="10"/>
      <c r="L2" s="1"/>
      <c r="M2" s="8" t="s">
        <v>3</v>
      </c>
      <c r="N2" s="9" t="s">
        <v>74</v>
      </c>
      <c r="O2" s="9" t="s">
        <v>73</v>
      </c>
      <c r="Q2" s="7"/>
      <c r="R2" s="11" t="s">
        <v>1</v>
      </c>
      <c r="S2" s="11" t="s">
        <v>13</v>
      </c>
      <c r="T2" s="11" t="s">
        <v>73</v>
      </c>
      <c r="V2" s="7"/>
      <c r="W2" s="11" t="s">
        <v>3</v>
      </c>
      <c r="X2" s="11" t="s">
        <v>13</v>
      </c>
      <c r="Y2" s="11" t="s">
        <v>73</v>
      </c>
    </row>
    <row r="3" spans="1:25" ht="15.75" thickBot="1" x14ac:dyDescent="0.3">
      <c r="A3" s="41" t="s">
        <v>1566</v>
      </c>
      <c r="B3" s="42">
        <v>0.56999999999999995</v>
      </c>
      <c r="C3" s="42" t="s">
        <v>1568</v>
      </c>
      <c r="G3">
        <v>2</v>
      </c>
      <c r="H3" s="2" t="str">
        <f>VLOOKUP(G3,'WinBUGS output'!A:C,3,FALSE)</f>
        <v>Waitlist</v>
      </c>
      <c r="I3" s="2" t="str">
        <f>FIXED(EXP(VLOOKUP(G3,'WinBUGS output'!AY:BH,7,FALSE)),2)</f>
        <v>867.83</v>
      </c>
      <c r="J3" s="2" t="str">
        <f>"("&amp;FIXED(EXP(VLOOKUP(G3,'WinBUGS output'!AY:BH,6,FALSE)),2)&amp;", "&amp;FIXED(EXP(VLOOKUP(G3,'WinBUGS output'!AY:BH,8,FALSE)),2)&amp;")"</f>
        <v>(23.20, 32,532.67)</v>
      </c>
      <c r="K3" s="38"/>
      <c r="L3" s="38">
        <v>2</v>
      </c>
      <c r="M3" s="2" t="str">
        <f>VLOOKUP(L3,'WinBUGS output'!D:F,3,FALSE)</f>
        <v xml:space="preserve">No treatment </v>
      </c>
      <c r="N3" s="2" t="str">
        <f>FIXED(EXP(VLOOKUP(L3,'WinBUGS output'!BJ:BS,7,FALSE)),2)</f>
        <v>870.44</v>
      </c>
      <c r="O3" s="2" t="str">
        <f>"("&amp;FIXED(EXP(VLOOKUP(L3,'WinBUGS output'!BJ:BS,6,FALSE)),2)&amp;", "&amp;FIXED(EXP(VLOOKUP(L3,'WinBUGS output'!BJ:BS,8,FALSE)),2)&amp;")"</f>
        <v>(25.28, 29,732.62)</v>
      </c>
      <c r="Q3" s="7">
        <v>16</v>
      </c>
      <c r="R3" s="6" t="str">
        <f>VLOOKUP(Q3,'WinBUGS output'!B:C,2,FALSE)</f>
        <v>Problem solving group</v>
      </c>
      <c r="S3" s="6">
        <f>VLOOKUP(Q3,'WinBUGS output'!BU:CD,7,FALSE)</f>
        <v>1</v>
      </c>
      <c r="T3" s="6" t="str">
        <f>"("&amp;VLOOKUP(Q3,'WinBUGS output'!BU:CD,6,FALSE)&amp;", "&amp;VLOOKUP(Q3,'WinBUGS output'!BU:CD,8,FALSE)&amp;")"</f>
        <v>(1, 3)</v>
      </c>
      <c r="V3">
        <v>14</v>
      </c>
      <c r="W3" s="4" t="str">
        <f>VLOOKUP(V3,'WinBUGS output'!E:F,2,FALSE)</f>
        <v>Problem solving</v>
      </c>
      <c r="X3" s="6">
        <f>VLOOKUP(V3,'WinBUGS output'!CF:CO,7,FALSE)</f>
        <v>1</v>
      </c>
      <c r="Y3" s="6" t="str">
        <f>"("&amp;VLOOKUP(V3,'WinBUGS output'!CF:CO,6,FALSE)&amp;", "&amp;VLOOKUP(V3,'WinBUGS output'!CF:CO,8,FALSE)&amp;")"</f>
        <v>(1, 2)</v>
      </c>
    </row>
    <row r="4" spans="1:25" x14ac:dyDescent="0.25">
      <c r="G4">
        <v>3</v>
      </c>
      <c r="H4" s="2" t="str">
        <f>VLOOKUP(G4,'WinBUGS output'!A:C,3,FALSE)</f>
        <v>No treatment</v>
      </c>
      <c r="I4" s="2" t="str">
        <f>FIXED(EXP(VLOOKUP(G4,'WinBUGS output'!AY:BH,7,FALSE)),2)</f>
        <v>867.83</v>
      </c>
      <c r="J4" s="2" t="str">
        <f>"("&amp;FIXED(EXP(VLOOKUP(G4,'WinBUGS output'!AY:BH,6,FALSE)),2)&amp;", "&amp;FIXED(EXP(VLOOKUP(G4,'WinBUGS output'!AY:BH,8,FALSE)),2)&amp;")"</f>
        <v>(27.41, 27,446.67)</v>
      </c>
      <c r="K4" s="38"/>
      <c r="L4" s="38">
        <v>3</v>
      </c>
      <c r="M4" s="2" t="str">
        <f>VLOOKUP(L4,'WinBUGS output'!D:F,3,FALSE)</f>
        <v>Attention placebo</v>
      </c>
      <c r="N4" s="2" t="str">
        <f>FIXED(EXP(VLOOKUP(L4,'WinBUGS output'!BJ:BS,7,FALSE)),2)</f>
        <v>3.01</v>
      </c>
      <c r="O4" s="2" t="str">
        <f>"("&amp;FIXED(EXP(VLOOKUP(L4,'WinBUGS output'!BJ:BS,6,FALSE)),2)&amp;", "&amp;FIXED(EXP(VLOOKUP(L4,'WinBUGS output'!BJ:BS,8,FALSE)),2)&amp;")"</f>
        <v>(0.32, 28.70)</v>
      </c>
      <c r="Q4" s="7">
        <v>21</v>
      </c>
      <c r="R4" s="6" t="str">
        <f>VLOOKUP(Q4,'WinBUGS output'!B:C,2,FALSE)</f>
        <v>CBT group (under 15 sessions)</v>
      </c>
      <c r="S4" s="6">
        <f>VLOOKUP(Q4,'WinBUGS output'!BU:CD,7,FALSE)</f>
        <v>2</v>
      </c>
      <c r="T4" s="6" t="str">
        <f>"("&amp;VLOOKUP(Q4,'WinBUGS output'!BU:CD,6,FALSE)&amp;", "&amp;VLOOKUP(Q4,'WinBUGS output'!BU:CD,8,FALSE)&amp;")"</f>
        <v>(1, 4)</v>
      </c>
      <c r="V4">
        <v>17</v>
      </c>
      <c r="W4" s="4" t="str">
        <f>VLOOKUP(V4,'WinBUGS output'!E:F,2,FALSE)</f>
        <v>Behavioural, cognitive, or CBT groups</v>
      </c>
      <c r="X4" s="6">
        <f>VLOOKUP(V4,'WinBUGS output'!CF:CO,7,FALSE)</f>
        <v>2</v>
      </c>
      <c r="Y4" s="6" t="str">
        <f>"("&amp;VLOOKUP(V4,'WinBUGS output'!CF:CO,6,FALSE)&amp;", "&amp;VLOOKUP(V4,'WinBUGS output'!CF:CO,8,FALSE)&amp;")"</f>
        <v>(1, 3)</v>
      </c>
    </row>
    <row r="5" spans="1:25" x14ac:dyDescent="0.25">
      <c r="G5">
        <v>4</v>
      </c>
      <c r="H5" s="2" t="str">
        <f>VLOOKUP(G5,'WinBUGS output'!A:C,3,FALSE)</f>
        <v>Attention placebo + TAU</v>
      </c>
      <c r="I5" s="2" t="str">
        <f>FIXED(EXP(VLOOKUP(G5,'WinBUGS output'!AY:BH,7,FALSE)),2)</f>
        <v>3.01</v>
      </c>
      <c r="J5" s="2" t="str">
        <f>"("&amp;FIXED(EXP(VLOOKUP(G5,'WinBUGS output'!AY:BH,6,FALSE)),2)&amp;", "&amp;FIXED(EXP(VLOOKUP(G5,'WinBUGS output'!AY:BH,8,FALSE)),2)&amp;")"</f>
        <v>(0.36, 25.18)</v>
      </c>
      <c r="K5" s="38"/>
      <c r="L5" s="38">
        <v>4</v>
      </c>
      <c r="M5" s="2" t="str">
        <f>VLOOKUP(L5,'WinBUGS output'!D:F,3,FALSE)</f>
        <v>TAU</v>
      </c>
      <c r="N5" s="2" t="str">
        <f>FIXED(EXP(VLOOKUP(L5,'WinBUGS output'!BJ:BS,7,FALSE)),2)</f>
        <v>2.44</v>
      </c>
      <c r="O5" s="2" t="str">
        <f>"("&amp;FIXED(EXP(VLOOKUP(L5,'WinBUGS output'!BJ:BS,6,FALSE)),2)&amp;", "&amp;FIXED(EXP(VLOOKUP(L5,'WinBUGS output'!BJ:BS,8,FALSE)),2)&amp;")"</f>
        <v>(0.47, 13.42)</v>
      </c>
      <c r="Q5" s="7">
        <v>22</v>
      </c>
      <c r="R5" s="6" t="str">
        <f>VLOOKUP(Q5,'WinBUGS output'!B:C,2,FALSE)</f>
        <v>Third-wave cognitive therapy group</v>
      </c>
      <c r="S5" s="6">
        <f>VLOOKUP(Q5,'WinBUGS output'!BU:CD,7,FALSE)</f>
        <v>3</v>
      </c>
      <c r="T5" s="6" t="str">
        <f>"("&amp;VLOOKUP(Q5,'WinBUGS output'!BU:CD,6,FALSE)&amp;", "&amp;VLOOKUP(Q5,'WinBUGS output'!BU:CD,8,FALSE)&amp;")"</f>
        <v>(1, 4)</v>
      </c>
      <c r="V5">
        <v>2</v>
      </c>
      <c r="W5" s="4" t="str">
        <f>VLOOKUP(V5,'WinBUGS output'!E:F,2,FALSE)</f>
        <v xml:space="preserve">No treatment </v>
      </c>
      <c r="X5" s="6">
        <f>VLOOKUP(V5,'WinBUGS output'!CF:CO,7,FALSE)</f>
        <v>3</v>
      </c>
      <c r="Y5" s="6" t="str">
        <f>"("&amp;VLOOKUP(V5,'WinBUGS output'!CF:CO,6,FALSE)&amp;", "&amp;VLOOKUP(V5,'WinBUGS output'!CF:CO,8,FALSE)&amp;")"</f>
        <v>(2, 5)</v>
      </c>
    </row>
    <row r="6" spans="1:25" x14ac:dyDescent="0.25">
      <c r="G6">
        <v>5</v>
      </c>
      <c r="H6" s="2" t="str">
        <f>VLOOKUP(G6,'WinBUGS output'!A:C,3,FALSE)</f>
        <v>TAU</v>
      </c>
      <c r="I6" s="2" t="str">
        <f>FIXED(EXP(VLOOKUP(G6,'WinBUGS output'!AY:BH,7,FALSE)),2)</f>
        <v>2.56</v>
      </c>
      <c r="J6" s="2" t="str">
        <f>"("&amp;FIXED(EXP(VLOOKUP(G6,'WinBUGS output'!AY:BH,6,FALSE)),2)&amp;", "&amp;FIXED(EXP(VLOOKUP(G6,'WinBUGS output'!AY:BH,8,FALSE)),2)&amp;")"</f>
        <v>(0.56, 12.62)</v>
      </c>
      <c r="K6" s="38"/>
      <c r="L6" s="38">
        <v>5</v>
      </c>
      <c r="M6" s="2" t="str">
        <f>VLOOKUP(L6,'WinBUGS output'!D:F,3,FALSE)</f>
        <v>Exercise</v>
      </c>
      <c r="N6" s="2" t="str">
        <f>FIXED(EXP(VLOOKUP(L6,'WinBUGS output'!BJ:BS,7,FALSE)),2)</f>
        <v>7.09</v>
      </c>
      <c r="O6" s="2" t="str">
        <f>"("&amp;FIXED(EXP(VLOOKUP(L6,'WinBUGS output'!BJ:BS,6,FALSE)),2)&amp;", "&amp;FIXED(EXP(VLOOKUP(L6,'WinBUGS output'!BJ:BS,8,FALSE)),2)&amp;")"</f>
        <v>(0.26, 224.08)</v>
      </c>
      <c r="Q6" s="7">
        <v>2</v>
      </c>
      <c r="R6" s="6" t="str">
        <f>VLOOKUP(Q6,'WinBUGS output'!B:C,2,FALSE)</f>
        <v>Waitlist</v>
      </c>
      <c r="S6" s="6">
        <f>VLOOKUP(Q6,'WinBUGS output'!BU:CD,7,FALSE)</f>
        <v>4</v>
      </c>
      <c r="T6" s="6" t="str">
        <f>"("&amp;VLOOKUP(Q6,'WinBUGS output'!BU:CD,6,FALSE)&amp;", "&amp;VLOOKUP(Q6,'WinBUGS output'!BU:CD,8,FALSE)&amp;")"</f>
        <v>(2, 6)</v>
      </c>
      <c r="V6">
        <v>19</v>
      </c>
      <c r="W6" s="4" t="str">
        <f>VLOOKUP(V6,'WinBUGS output'!E:F,2,FALSE)</f>
        <v>Combined (IPT + AD)</v>
      </c>
      <c r="X6" s="6">
        <f>VLOOKUP(V6,'WinBUGS output'!CF:CO,7,FALSE)</f>
        <v>5</v>
      </c>
      <c r="Y6" s="6" t="str">
        <f>"("&amp;VLOOKUP(V6,'WinBUGS output'!CF:CO,6,FALSE)&amp;", "&amp;VLOOKUP(V6,'WinBUGS output'!CF:CO,8,FALSE)&amp;")"</f>
        <v>(3, 19)</v>
      </c>
    </row>
    <row r="7" spans="1:25" x14ac:dyDescent="0.25">
      <c r="G7">
        <v>6</v>
      </c>
      <c r="H7" s="2" t="str">
        <f>VLOOKUP(G7,'WinBUGS output'!A:C,3,FALSE)</f>
        <v>Enhanced TAU</v>
      </c>
      <c r="I7" s="2" t="str">
        <f>FIXED(EXP(VLOOKUP(G7,'WinBUGS output'!AY:BH,7,FALSE)),2)</f>
        <v>2.32</v>
      </c>
      <c r="J7" s="2" t="str">
        <f>"("&amp;FIXED(EXP(VLOOKUP(G7,'WinBUGS output'!AY:BH,6,FALSE)),2)&amp;", "&amp;FIXED(EXP(VLOOKUP(G7,'WinBUGS output'!AY:BH,8,FALSE)),2)&amp;")"</f>
        <v>(0.42, 13.49)</v>
      </c>
      <c r="K7" s="38"/>
      <c r="L7" s="38">
        <v>6</v>
      </c>
      <c r="M7" s="2" t="str">
        <f>VLOOKUP(L7,'WinBUGS output'!D:F,3,FALSE)</f>
        <v>TCA</v>
      </c>
      <c r="N7" s="2" t="str">
        <f>FIXED(EXP(VLOOKUP(L7,'WinBUGS output'!BJ:BS,7,FALSE)),2)</f>
        <v>2.89</v>
      </c>
      <c r="O7" s="2" t="str">
        <f>"("&amp;FIXED(EXP(VLOOKUP(L7,'WinBUGS output'!BJ:BS,6,FALSE)),2)&amp;", "&amp;FIXED(EXP(VLOOKUP(L7,'WinBUGS output'!BJ:BS,8,FALSE)),2)&amp;")"</f>
        <v>(1.49, 5.79)</v>
      </c>
      <c r="Q7" s="7">
        <v>26</v>
      </c>
      <c r="R7" s="6" t="str">
        <f>VLOOKUP(Q7,'WinBUGS output'!B:C,2,FALSE)</f>
        <v>Interpersonal psychotherapy (IPT) + any AD</v>
      </c>
      <c r="S7" s="6">
        <f>VLOOKUP(Q7,'WinBUGS output'!BU:CD,7,FALSE)</f>
        <v>6</v>
      </c>
      <c r="T7" s="6" t="str">
        <f>"("&amp;VLOOKUP(Q7,'WinBUGS output'!BU:CD,6,FALSE)&amp;", "&amp;VLOOKUP(Q7,'WinBUGS output'!BU:CD,8,FALSE)&amp;")"</f>
        <v>(4, 26)</v>
      </c>
      <c r="V7">
        <v>12</v>
      </c>
      <c r="W7" s="4" t="str">
        <f>VLOOKUP(V7,'WinBUGS output'!E:F,2,FALSE)</f>
        <v>Interpersonal psychotherapy (IPT)</v>
      </c>
      <c r="X7" s="6">
        <f>VLOOKUP(V7,'WinBUGS output'!CF:CO,7,FALSE)</f>
        <v>7</v>
      </c>
      <c r="Y7" s="6" t="str">
        <f>"("&amp;VLOOKUP(V7,'WinBUGS output'!CF:CO,6,FALSE)&amp;", "&amp;VLOOKUP(V7,'WinBUGS output'!CF:CO,8,FALSE)&amp;")"</f>
        <v>(4, 20)</v>
      </c>
    </row>
    <row r="8" spans="1:25" x14ac:dyDescent="0.25">
      <c r="G8">
        <v>7</v>
      </c>
      <c r="H8" s="2" t="str">
        <f>VLOOKUP(G8,'WinBUGS output'!A:C,3,FALSE)</f>
        <v>Exercise</v>
      </c>
      <c r="I8" s="2" t="str">
        <f>FIXED(EXP(VLOOKUP(G8,'WinBUGS output'!AY:BH,7,FALSE)),2)</f>
        <v>7.10</v>
      </c>
      <c r="J8" s="2" t="str">
        <f>"("&amp;FIXED(EXP(VLOOKUP(G8,'WinBUGS output'!AY:BH,6,FALSE)),2)&amp;", "&amp;FIXED(EXP(VLOOKUP(G8,'WinBUGS output'!AY:BH,8,FALSE)),2)&amp;")"</f>
        <v>(0.24, 242.50)</v>
      </c>
      <c r="K8" s="38"/>
      <c r="L8" s="38">
        <v>7</v>
      </c>
      <c r="M8" s="2" t="str">
        <f>VLOOKUP(L8,'WinBUGS output'!D:F,3,FALSE)</f>
        <v>SSRI</v>
      </c>
      <c r="N8" s="2" t="str">
        <f>FIXED(EXP(VLOOKUP(L8,'WinBUGS output'!BJ:BS,7,FALSE)),2)</f>
        <v>1.76</v>
      </c>
      <c r="O8" s="2" t="str">
        <f>"("&amp;FIXED(EXP(VLOOKUP(L8,'WinBUGS output'!BJ:BS,6,FALSE)),2)&amp;", "&amp;FIXED(EXP(VLOOKUP(L8,'WinBUGS output'!BJ:BS,8,FALSE)),2)&amp;")"</f>
        <v>(1.02, 3.02)</v>
      </c>
      <c r="Q8" s="7">
        <v>13</v>
      </c>
      <c r="R8" s="6" t="str">
        <f>VLOOKUP(Q8,'WinBUGS output'!B:C,2,FALSE)</f>
        <v>Interpersonal psychotherapy (IPT)</v>
      </c>
      <c r="S8" s="6">
        <f>VLOOKUP(Q8,'WinBUGS output'!BU:CD,7,FALSE)</f>
        <v>7</v>
      </c>
      <c r="T8" s="6" t="str">
        <f>"("&amp;VLOOKUP(Q8,'WinBUGS output'!BU:CD,6,FALSE)&amp;", "&amp;VLOOKUP(Q8,'WinBUGS output'!BU:CD,8,FALSE)&amp;")"</f>
        <v>(5, 27)</v>
      </c>
      <c r="V8">
        <v>5</v>
      </c>
      <c r="W8" s="4" t="str">
        <f>VLOOKUP(V8,'WinBUGS output'!E:F,2,FALSE)</f>
        <v>Exercise</v>
      </c>
      <c r="X8" s="6">
        <f>VLOOKUP(V8,'WinBUGS output'!CF:CO,7,FALSE)</f>
        <v>8</v>
      </c>
      <c r="Y8" s="6" t="str">
        <f>"("&amp;VLOOKUP(V8,'WinBUGS output'!CF:CO,6,FALSE)&amp;", "&amp;VLOOKUP(V8,'WinBUGS output'!CF:CO,8,FALSE)&amp;")"</f>
        <v>(4, 20)</v>
      </c>
    </row>
    <row r="9" spans="1:25" x14ac:dyDescent="0.25">
      <c r="G9">
        <v>8</v>
      </c>
      <c r="H9" s="2" t="str">
        <f>VLOOKUP(G9,'WinBUGS output'!A:C,3,FALSE)</f>
        <v>Exercise + TAU</v>
      </c>
      <c r="I9" s="2" t="str">
        <f>FIXED(EXP(VLOOKUP(G9,'WinBUGS output'!AY:BH,7,FALSE)),2)</f>
        <v>7.46</v>
      </c>
      <c r="J9" s="2" t="str">
        <f>"("&amp;FIXED(EXP(VLOOKUP(G9,'WinBUGS output'!AY:BH,6,FALSE)),2)&amp;", "&amp;FIXED(EXP(VLOOKUP(G9,'WinBUGS output'!AY:BH,8,FALSE)),2)&amp;")"</f>
        <v>(0.30, 219.64)</v>
      </c>
      <c r="K9" s="38"/>
      <c r="L9" s="38">
        <v>8</v>
      </c>
      <c r="M9" s="2" t="str">
        <f>VLOOKUP(L9,'WinBUGS output'!D:F,3,FALSE)</f>
        <v>Any AD</v>
      </c>
      <c r="N9" s="2" t="str">
        <f>FIXED(EXP(VLOOKUP(L9,'WinBUGS output'!BJ:BS,7,FALSE)),2)</f>
        <v>5.45</v>
      </c>
      <c r="O9" s="2" t="str">
        <f>"("&amp;FIXED(EXP(VLOOKUP(L9,'WinBUGS output'!BJ:BS,6,FALSE)),2)&amp;", "&amp;FIXED(EXP(VLOOKUP(L9,'WinBUGS output'!BJ:BS,8,FALSE)),2)&amp;")"</f>
        <v>(0.32, 105.32)</v>
      </c>
      <c r="Q9" s="7">
        <v>20</v>
      </c>
      <c r="R9" s="6" t="str">
        <f>VLOOKUP(Q9,'WinBUGS output'!B:C,2,FALSE)</f>
        <v>Third-wave cognitive therapy individual</v>
      </c>
      <c r="S9" s="6">
        <f>VLOOKUP(Q9,'WinBUGS output'!BU:CD,7,FALSE)</f>
        <v>10</v>
      </c>
      <c r="T9" s="6" t="str">
        <f>"("&amp;VLOOKUP(Q9,'WinBUGS output'!BU:CD,6,FALSE)&amp;", "&amp;VLOOKUP(Q9,'WinBUGS output'!BU:CD,8,FALSE)&amp;")"</f>
        <v>(5, 20)</v>
      </c>
      <c r="V9">
        <v>15</v>
      </c>
      <c r="W9" s="4" t="str">
        <f>VLOOKUP(V9,'WinBUGS output'!E:F,2,FALSE)</f>
        <v>Behavioural therapies (individual)</v>
      </c>
      <c r="X9" s="6">
        <f>VLOOKUP(V9,'WinBUGS output'!CF:CO,7,FALSE)</f>
        <v>9</v>
      </c>
      <c r="Y9" s="6" t="str">
        <f>"("&amp;VLOOKUP(V9,'WinBUGS output'!CF:CO,6,FALSE)&amp;", "&amp;VLOOKUP(V9,'WinBUGS output'!CF:CO,8,FALSE)&amp;")"</f>
        <v>(4, 18)</v>
      </c>
    </row>
    <row r="10" spans="1:25" x14ac:dyDescent="0.25">
      <c r="G10">
        <v>9</v>
      </c>
      <c r="H10" s="2" t="str">
        <f>VLOOKUP(G10,'WinBUGS output'!A:C,3,FALSE)</f>
        <v>Yoga + TAU</v>
      </c>
      <c r="I10" s="2" t="str">
        <f>FIXED(EXP(VLOOKUP(G10,'WinBUGS output'!AY:BH,7,FALSE)),2)</f>
        <v>6.68</v>
      </c>
      <c r="J10" s="2" t="str">
        <f>"("&amp;FIXED(EXP(VLOOKUP(G10,'WinBUGS output'!AY:BH,6,FALSE)),2)&amp;", "&amp;FIXED(EXP(VLOOKUP(G10,'WinBUGS output'!AY:BH,8,FALSE)),2)&amp;")"</f>
        <v>(0.23, 223.18)</v>
      </c>
      <c r="K10" s="38"/>
      <c r="L10" s="38">
        <v>9</v>
      </c>
      <c r="M10" s="2" t="str">
        <f>VLOOKUP(L10,'WinBUGS output'!D:F,3,FALSE)</f>
        <v>Mirtazapine</v>
      </c>
      <c r="N10" s="2" t="str">
        <f>FIXED(EXP(VLOOKUP(L10,'WinBUGS output'!BJ:BS,7,FALSE)),2)</f>
        <v>2.29</v>
      </c>
      <c r="O10" s="2" t="str">
        <f>"("&amp;FIXED(EXP(VLOOKUP(L10,'WinBUGS output'!BJ:BS,6,FALSE)),2)&amp;", "&amp;FIXED(EXP(VLOOKUP(L10,'WinBUGS output'!BJ:BS,8,FALSE)),2)&amp;")"</f>
        <v>(0.95, 5.60)</v>
      </c>
      <c r="Q10" s="7">
        <v>17</v>
      </c>
      <c r="R10" s="6" t="str">
        <f>VLOOKUP(Q10,'WinBUGS output'!B:C,2,FALSE)</f>
        <v>Behavioural activation (BA)</v>
      </c>
      <c r="S10" s="6">
        <f>VLOOKUP(Q10,'WinBUGS output'!BU:CD,7,FALSE)</f>
        <v>10</v>
      </c>
      <c r="T10" s="6" t="str">
        <f>"("&amp;VLOOKUP(Q10,'WinBUGS output'!BU:CD,6,FALSE)&amp;", "&amp;VLOOKUP(Q10,'WinBUGS output'!BU:CD,8,FALSE)&amp;")"</f>
        <v>(5, 24)</v>
      </c>
      <c r="V10">
        <v>9</v>
      </c>
      <c r="W10" s="4" t="str">
        <f>VLOOKUP(V10,'WinBUGS output'!E:F,2,FALSE)</f>
        <v>Short-term psychodynamic psychotherapies</v>
      </c>
      <c r="X10" s="6">
        <f>VLOOKUP(V10,'WinBUGS output'!CF:CO,7,FALSE)</f>
        <v>9</v>
      </c>
      <c r="Y10" s="6" t="str">
        <f>"("&amp;VLOOKUP(V10,'WinBUGS output'!CF:CO,6,FALSE)&amp;", "&amp;VLOOKUP(V10,'WinBUGS output'!CF:CO,8,FALSE)&amp;")"</f>
        <v>(4, 20)</v>
      </c>
    </row>
    <row r="11" spans="1:25" x14ac:dyDescent="0.25">
      <c r="G11">
        <v>10</v>
      </c>
      <c r="H11" s="2" t="str">
        <f>VLOOKUP(G11,'WinBUGS output'!A:C,3,FALSE)</f>
        <v>Any TCA</v>
      </c>
      <c r="I11" s="2" t="str">
        <f>FIXED(EXP(VLOOKUP(G11,'WinBUGS output'!AY:BH,7,FALSE)),2)</f>
        <v>2.99</v>
      </c>
      <c r="J11" s="2" t="str">
        <f>"("&amp;FIXED(EXP(VLOOKUP(G11,'WinBUGS output'!AY:BH,6,FALSE)),2)&amp;", "&amp;FIXED(EXP(VLOOKUP(G11,'WinBUGS output'!AY:BH,8,FALSE)),2)&amp;")"</f>
        <v>(1.26, 7.99)</v>
      </c>
      <c r="K11" s="38"/>
      <c r="L11" s="38">
        <v>10</v>
      </c>
      <c r="M11" s="2" t="str">
        <f>VLOOKUP(L11,'WinBUGS output'!D:F,3,FALSE)</f>
        <v>Short-term psychodynamic psychotherapies</v>
      </c>
      <c r="N11" s="2" t="str">
        <f>FIXED(EXP(VLOOKUP(L11,'WinBUGS output'!BJ:BS,7,FALSE)),2)</f>
        <v>5.59</v>
      </c>
      <c r="O11" s="2" t="str">
        <f>"("&amp;FIXED(EXP(VLOOKUP(L11,'WinBUGS output'!BJ:BS,6,FALSE)),2)&amp;", "&amp;FIXED(EXP(VLOOKUP(L11,'WinBUGS output'!BJ:BS,8,FALSE)),2)&amp;")"</f>
        <v>(0.41, 80.72)</v>
      </c>
      <c r="Q11" s="7">
        <v>4</v>
      </c>
      <c r="R11" s="6" t="str">
        <f>VLOOKUP(Q11,'WinBUGS output'!B:C,2,FALSE)</f>
        <v>Exercise</v>
      </c>
      <c r="S11" s="6">
        <f>VLOOKUP(Q11,'WinBUGS output'!BU:CD,7,FALSE)</f>
        <v>10</v>
      </c>
      <c r="T11" s="6" t="str">
        <f>"("&amp;VLOOKUP(Q11,'WinBUGS output'!BU:CD,6,FALSE)&amp;", "&amp;VLOOKUP(Q11,'WinBUGS output'!BU:CD,8,FALSE)&amp;")"</f>
        <v>(5, 27)</v>
      </c>
      <c r="V11">
        <v>16</v>
      </c>
      <c r="W11" s="4" t="str">
        <f>VLOOKUP(V11,'WinBUGS output'!E:F,2,FALSE)</f>
        <v>Cognitive and cognitive behavioural therapies (individual) [CBT/CT]</v>
      </c>
      <c r="X11" s="6">
        <f>VLOOKUP(V11,'WinBUGS output'!CF:CO,7,FALSE)</f>
        <v>9</v>
      </c>
      <c r="Y11" s="6" t="str">
        <f>"("&amp;VLOOKUP(V11,'WinBUGS output'!CF:CO,6,FALSE)&amp;", "&amp;VLOOKUP(V11,'WinBUGS output'!CF:CO,8,FALSE)&amp;")"</f>
        <v>(5, 14)</v>
      </c>
    </row>
    <row r="12" spans="1:25" x14ac:dyDescent="0.25">
      <c r="G12">
        <v>11</v>
      </c>
      <c r="H12" s="2" t="str">
        <f>VLOOKUP(G12,'WinBUGS output'!A:C,3,FALSE)</f>
        <v>Amitriptyline</v>
      </c>
      <c r="I12" s="2" t="str">
        <f>FIXED(EXP(VLOOKUP(G12,'WinBUGS output'!AY:BH,7,FALSE)),2)</f>
        <v>2.71</v>
      </c>
      <c r="J12" s="2" t="str">
        <f>"("&amp;FIXED(EXP(VLOOKUP(G12,'WinBUGS output'!AY:BH,6,FALSE)),2)&amp;", "&amp;FIXED(EXP(VLOOKUP(G12,'WinBUGS output'!AY:BH,8,FALSE)),2)&amp;")"</f>
        <v>(1.51, 4.91)</v>
      </c>
      <c r="K12" s="38"/>
      <c r="L12" s="38">
        <v>11</v>
      </c>
      <c r="M12" s="2" t="str">
        <f>VLOOKUP(L12,'WinBUGS output'!D:F,3,FALSE)</f>
        <v>Self-help with support</v>
      </c>
      <c r="N12" s="2" t="str">
        <f>FIXED(EXP(VLOOKUP(L12,'WinBUGS output'!BJ:BS,7,FALSE)),2)</f>
        <v>5.24</v>
      </c>
      <c r="O12" s="2" t="str">
        <f>"("&amp;FIXED(EXP(VLOOKUP(L12,'WinBUGS output'!BJ:BS,6,FALSE)),2)&amp;", "&amp;FIXED(EXP(VLOOKUP(L12,'WinBUGS output'!BJ:BS,8,FALSE)),2)&amp;")"</f>
        <v>(0.51, 56.88)</v>
      </c>
      <c r="Q12" s="7">
        <v>18</v>
      </c>
      <c r="R12" s="6" t="str">
        <f>VLOOKUP(Q12,'WinBUGS output'!B:C,2,FALSE)</f>
        <v>CBT individual (under 15 sessions)</v>
      </c>
      <c r="S12" s="6">
        <f>VLOOKUP(Q12,'WinBUGS output'!BU:CD,7,FALSE)</f>
        <v>11</v>
      </c>
      <c r="T12" s="6" t="str">
        <f>"("&amp;VLOOKUP(Q12,'WinBUGS output'!BU:CD,6,FALSE)&amp;", "&amp;VLOOKUP(Q12,'WinBUGS output'!BU:CD,8,FALSE)&amp;")"</f>
        <v>(6, 19)</v>
      </c>
      <c r="V12">
        <v>10</v>
      </c>
      <c r="W12" s="4" t="str">
        <f>VLOOKUP(V12,'WinBUGS output'!E:F,2,FALSE)</f>
        <v>Self-help with support</v>
      </c>
      <c r="X12" s="6">
        <f>VLOOKUP(V12,'WinBUGS output'!CF:CO,7,FALSE)</f>
        <v>10</v>
      </c>
      <c r="Y12" s="6" t="str">
        <f>"("&amp;VLOOKUP(V12,'WinBUGS output'!CF:CO,6,FALSE)&amp;", "&amp;VLOOKUP(V12,'WinBUGS output'!CF:CO,8,FALSE)&amp;")"</f>
        <v>(4, 20)</v>
      </c>
    </row>
    <row r="13" spans="1:25" x14ac:dyDescent="0.25">
      <c r="G13">
        <v>12</v>
      </c>
      <c r="H13" s="2" t="str">
        <f>VLOOKUP(G13,'WinBUGS output'!A:C,3,FALSE)</f>
        <v>Imipramine</v>
      </c>
      <c r="I13" s="2" t="str">
        <f>FIXED(EXP(VLOOKUP(G13,'WinBUGS output'!AY:BH,7,FALSE)),2)</f>
        <v>2.90</v>
      </c>
      <c r="J13" s="2" t="str">
        <f>"("&amp;FIXED(EXP(VLOOKUP(G13,'WinBUGS output'!AY:BH,6,FALSE)),2)&amp;", "&amp;FIXED(EXP(VLOOKUP(G13,'WinBUGS output'!AY:BH,8,FALSE)),2)&amp;")"</f>
        <v>(1.66, 5.16)</v>
      </c>
      <c r="K13" s="38"/>
      <c r="L13" s="38">
        <v>12</v>
      </c>
      <c r="M13" s="2" t="str">
        <f>VLOOKUP(L13,'WinBUGS output'!D:F,3,FALSE)</f>
        <v>Self-help</v>
      </c>
      <c r="N13" s="2" t="str">
        <f>FIXED(EXP(VLOOKUP(L13,'WinBUGS output'!BJ:BS,7,FALSE)),2)</f>
        <v>2.10</v>
      </c>
      <c r="O13" s="2" t="str">
        <f>"("&amp;FIXED(EXP(VLOOKUP(L13,'WinBUGS output'!BJ:BS,6,FALSE)),2)&amp;", "&amp;FIXED(EXP(VLOOKUP(L13,'WinBUGS output'!BJ:BS,8,FALSE)),2)&amp;")"</f>
        <v>(0.36, 13.44)</v>
      </c>
      <c r="Q13" s="7">
        <v>19</v>
      </c>
      <c r="R13" s="6" t="str">
        <f>VLOOKUP(Q13,'WinBUGS output'!B:C,2,FALSE)</f>
        <v>CBT individual (over 15 sessions)</v>
      </c>
      <c r="S13" s="6">
        <f>VLOOKUP(Q13,'WinBUGS output'!BU:CD,7,FALSE)</f>
        <v>11</v>
      </c>
      <c r="T13" s="6" t="str">
        <f>"("&amp;VLOOKUP(Q13,'WinBUGS output'!BU:CD,6,FALSE)&amp;", "&amp;VLOOKUP(Q13,'WinBUGS output'!BU:CD,8,FALSE)&amp;")"</f>
        <v>(6, 19)</v>
      </c>
      <c r="V13">
        <v>13</v>
      </c>
      <c r="W13" s="4" t="str">
        <f>VLOOKUP(V13,'WinBUGS output'!E:F,2,FALSE)</f>
        <v>Counselling</v>
      </c>
      <c r="X13" s="6">
        <f>VLOOKUP(V13,'WinBUGS output'!CF:CO,7,FALSE)</f>
        <v>10</v>
      </c>
      <c r="Y13" s="6" t="str">
        <f>"("&amp;VLOOKUP(V13,'WinBUGS output'!CF:CO,6,FALSE)&amp;", "&amp;VLOOKUP(V13,'WinBUGS output'!CF:CO,8,FALSE)&amp;")"</f>
        <v>(5, 19)</v>
      </c>
    </row>
    <row r="14" spans="1:25" x14ac:dyDescent="0.25">
      <c r="G14">
        <v>13</v>
      </c>
      <c r="H14" s="2" t="str">
        <f>VLOOKUP(G14,'WinBUGS output'!A:C,3,FALSE)</f>
        <v>Lofepramine</v>
      </c>
      <c r="I14" s="2" t="str">
        <f>FIXED(EXP(VLOOKUP(G14,'WinBUGS output'!AY:BH,7,FALSE)),2)</f>
        <v>2.93</v>
      </c>
      <c r="J14" s="2" t="str">
        <f>"("&amp;FIXED(EXP(VLOOKUP(G14,'WinBUGS output'!AY:BH,6,FALSE)),2)&amp;", "&amp;FIXED(EXP(VLOOKUP(G14,'WinBUGS output'!AY:BH,8,FALSE)),2)&amp;")"</f>
        <v>(1.32, 6.86)</v>
      </c>
      <c r="K14" s="38"/>
      <c r="L14" s="38">
        <v>13</v>
      </c>
      <c r="M14" s="2" t="str">
        <f>VLOOKUP(L14,'WinBUGS output'!D:F,3,FALSE)</f>
        <v>Interpersonal psychotherapy (IPT)</v>
      </c>
      <c r="N14" s="2" t="str">
        <f>FIXED(EXP(VLOOKUP(L14,'WinBUGS output'!BJ:BS,7,FALSE)),2)</f>
        <v>10.40</v>
      </c>
      <c r="O14" s="2" t="str">
        <f>"("&amp;FIXED(EXP(VLOOKUP(L14,'WinBUGS output'!BJ:BS,6,FALSE)),2)&amp;", "&amp;FIXED(EXP(VLOOKUP(L14,'WinBUGS output'!BJ:BS,8,FALSE)),2)&amp;")"</f>
        <v>(0.42, 306.13)</v>
      </c>
      <c r="Q14" s="7">
        <v>15</v>
      </c>
      <c r="R14" s="6" t="str">
        <f>VLOOKUP(Q14,'WinBUGS output'!B:C,2,FALSE)</f>
        <v>Non-directive counselling</v>
      </c>
      <c r="S14" s="6">
        <f>VLOOKUP(Q14,'WinBUGS output'!BU:CD,7,FALSE)</f>
        <v>12</v>
      </c>
      <c r="T14" s="6" t="str">
        <f>"("&amp;VLOOKUP(Q14,'WinBUGS output'!BU:CD,6,FALSE)&amp;", "&amp;VLOOKUP(Q14,'WinBUGS output'!BU:CD,8,FALSE)&amp;")"</f>
        <v>(6, 25)</v>
      </c>
      <c r="V14">
        <v>20</v>
      </c>
      <c r="W14" s="4" t="str">
        <f>VLOOKUP(V14,'WinBUGS output'!E:F,2,FALSE)</f>
        <v>Combined (Short-term psychodynamic psychotherapies + AD)</v>
      </c>
      <c r="X14" s="6">
        <f>VLOOKUP(V14,'WinBUGS output'!CF:CO,7,FALSE)</f>
        <v>11</v>
      </c>
      <c r="Y14" s="6" t="str">
        <f>"("&amp;VLOOKUP(V14,'WinBUGS output'!CF:CO,6,FALSE)&amp;", "&amp;VLOOKUP(V14,'WinBUGS output'!CF:CO,8,FALSE)&amp;")"</f>
        <v>(4, 20)</v>
      </c>
    </row>
    <row r="15" spans="1:25" x14ac:dyDescent="0.25">
      <c r="G15">
        <v>14</v>
      </c>
      <c r="H15" s="2" t="str">
        <f>VLOOKUP(G15,'WinBUGS output'!A:C,3,FALSE)</f>
        <v>Citalopram</v>
      </c>
      <c r="I15" s="2" t="str">
        <f>FIXED(EXP(VLOOKUP(G15,'WinBUGS output'!AY:BH,7,FALSE)),2)</f>
        <v>1.58</v>
      </c>
      <c r="J15" s="2" t="str">
        <f>"("&amp;FIXED(EXP(VLOOKUP(G15,'WinBUGS output'!AY:BH,6,FALSE)),2)&amp;", "&amp;FIXED(EXP(VLOOKUP(G15,'WinBUGS output'!AY:BH,8,FALSE)),2)&amp;")"</f>
        <v>(0.86, 2.81)</v>
      </c>
      <c r="K15" s="38"/>
      <c r="L15" s="38">
        <v>14</v>
      </c>
      <c r="M15" s="2" t="str">
        <f>VLOOKUP(L15,'WinBUGS output'!D:F,3,FALSE)</f>
        <v>Counselling</v>
      </c>
      <c r="N15" s="2" t="str">
        <f>FIXED(EXP(VLOOKUP(L15,'WinBUGS output'!BJ:BS,7,FALSE)),2)</f>
        <v>5.20</v>
      </c>
      <c r="O15" s="2" t="str">
        <f>"("&amp;FIXED(EXP(VLOOKUP(L15,'WinBUGS output'!BJ:BS,6,FALSE)),2)&amp;", "&amp;FIXED(EXP(VLOOKUP(L15,'WinBUGS output'!BJ:BS,8,FALSE)),2)&amp;")"</f>
        <v>(0.68, 44.75)</v>
      </c>
      <c r="Q15" s="7">
        <v>14</v>
      </c>
      <c r="R15" s="6" t="str">
        <f>VLOOKUP(Q15,'WinBUGS output'!B:C,2,FALSE)</f>
        <v>Counselling (any type)</v>
      </c>
      <c r="S15" s="6">
        <f>VLOOKUP(Q15,'WinBUGS output'!BU:CD,7,FALSE)</f>
        <v>12</v>
      </c>
      <c r="T15" s="6" t="str">
        <f>"("&amp;VLOOKUP(Q15,'WinBUGS output'!BU:CD,6,FALSE)&amp;", "&amp;VLOOKUP(Q15,'WinBUGS output'!BU:CD,8,FALSE)&amp;")"</f>
        <v>(6, 26)</v>
      </c>
      <c r="V15">
        <v>18</v>
      </c>
      <c r="W15" s="4" t="str">
        <f>VLOOKUP(V15,'WinBUGS output'!E:F,2,FALSE)</f>
        <v>Combined (Cognitive and cognitive behavioural therapies individual + AD)</v>
      </c>
      <c r="X15" s="6">
        <f>VLOOKUP(V15,'WinBUGS output'!CF:CO,7,FALSE)</f>
        <v>12</v>
      </c>
      <c r="Y15" s="6" t="str">
        <f>"("&amp;VLOOKUP(V15,'WinBUGS output'!CF:CO,6,FALSE)&amp;", "&amp;VLOOKUP(V15,'WinBUGS output'!CF:CO,8,FALSE)&amp;")"</f>
        <v>(5, 19)</v>
      </c>
    </row>
    <row r="16" spans="1:25" x14ac:dyDescent="0.25">
      <c r="G16">
        <v>15</v>
      </c>
      <c r="H16" s="2" t="str">
        <f>VLOOKUP(G16,'WinBUGS output'!A:C,3,FALSE)</f>
        <v>Escitalopram</v>
      </c>
      <c r="I16" s="2" t="str">
        <f>FIXED(EXP(VLOOKUP(G16,'WinBUGS output'!AY:BH,7,FALSE)),2)</f>
        <v>2.02</v>
      </c>
      <c r="J16" s="2" t="str">
        <f>"("&amp;FIXED(EXP(VLOOKUP(G16,'WinBUGS output'!AY:BH,6,FALSE)),2)&amp;", "&amp;FIXED(EXP(VLOOKUP(G16,'WinBUGS output'!AY:BH,8,FALSE)),2)&amp;")"</f>
        <v>(1.20, 3.52)</v>
      </c>
      <c r="K16" s="38"/>
      <c r="L16" s="38">
        <v>15</v>
      </c>
      <c r="M16" s="2" t="str">
        <f>VLOOKUP(L16,'WinBUGS output'!D:F,3,FALSE)</f>
        <v>Problem solving</v>
      </c>
      <c r="N16" s="2" t="str">
        <f>FIXED(EXP(VLOOKUP(L16,'WinBUGS output'!BJ:BS,7,FALSE)),2)</f>
        <v>15,138.55</v>
      </c>
      <c r="O16" s="2" t="str">
        <f>"("&amp;FIXED(EXP(VLOOKUP(L16,'WinBUGS output'!BJ:BS,6,FALSE)),2)&amp;", "&amp;FIXED(EXP(VLOOKUP(L16,'WinBUGS output'!BJ:BS,8,FALSE)),2)&amp;")"</f>
        <v>(250.39, 855,978.04)</v>
      </c>
      <c r="Q16" s="7">
        <v>27</v>
      </c>
      <c r="R16" s="6" t="str">
        <f>VLOOKUP(Q16,'WinBUGS output'!B:C,2,FALSE)</f>
        <v>Short-term psychodynamic psychotherapy individual + any TCA</v>
      </c>
      <c r="S16" s="6">
        <f>VLOOKUP(Q16,'WinBUGS output'!BU:CD,7,FALSE)</f>
        <v>14</v>
      </c>
      <c r="T16" s="6" t="str">
        <f>"("&amp;VLOOKUP(Q16,'WinBUGS output'!BU:CD,6,FALSE)&amp;", "&amp;VLOOKUP(Q16,'WinBUGS output'!BU:CD,8,FALSE)&amp;")"</f>
        <v>(5, 27)</v>
      </c>
      <c r="V16">
        <v>3</v>
      </c>
      <c r="W16" s="4" t="str">
        <f>VLOOKUP(V16,'WinBUGS output'!E:F,2,FALSE)</f>
        <v>Attention placebo</v>
      </c>
      <c r="X16" s="6">
        <f>VLOOKUP(V16,'WinBUGS output'!CF:CO,7,FALSE)</f>
        <v>13</v>
      </c>
      <c r="Y16" s="6" t="str">
        <f>"("&amp;VLOOKUP(V16,'WinBUGS output'!CF:CO,6,FALSE)&amp;", "&amp;VLOOKUP(V16,'WinBUGS output'!CF:CO,8,FALSE)&amp;")"</f>
        <v>(5, 20)</v>
      </c>
    </row>
    <row r="17" spans="1:25" ht="15.75" thickBot="1" x14ac:dyDescent="0.3">
      <c r="G17">
        <v>16</v>
      </c>
      <c r="H17" s="2" t="str">
        <f>VLOOKUP(G17,'WinBUGS output'!A:C,3,FALSE)</f>
        <v>Fluoxetine</v>
      </c>
      <c r="I17" s="2" t="str">
        <f>FIXED(EXP(VLOOKUP(G17,'WinBUGS output'!AY:BH,7,FALSE)),2)</f>
        <v>1.82</v>
      </c>
      <c r="J17" s="2" t="str">
        <f>"("&amp;FIXED(EXP(VLOOKUP(G17,'WinBUGS output'!AY:BH,6,FALSE)),2)&amp;", "&amp;FIXED(EXP(VLOOKUP(G17,'WinBUGS output'!AY:BH,8,FALSE)),2)&amp;")"</f>
        <v>(1.12, 3.00)</v>
      </c>
      <c r="K17" s="38"/>
      <c r="L17" s="38">
        <v>16</v>
      </c>
      <c r="M17" s="2" t="str">
        <f>VLOOKUP(L17,'WinBUGS output'!D:F,3,FALSE)</f>
        <v>Behavioural therapies (individual)</v>
      </c>
      <c r="N17" s="2" t="str">
        <f>FIXED(EXP(VLOOKUP(L17,'WinBUGS output'!BJ:BS,7,FALSE)),2)</f>
        <v>6.57</v>
      </c>
      <c r="O17" s="2" t="str">
        <f>"("&amp;FIXED(EXP(VLOOKUP(L17,'WinBUGS output'!BJ:BS,6,FALSE)),2)&amp;", "&amp;FIXED(EXP(VLOOKUP(L17,'WinBUGS output'!BJ:BS,8,FALSE)),2)&amp;")"</f>
        <v>(0.90, 50.30)</v>
      </c>
      <c r="Q17" s="7">
        <v>23</v>
      </c>
      <c r="R17" s="6" t="str">
        <f>VLOOKUP(Q17,'WinBUGS output'!B:C,2,FALSE)</f>
        <v>CBT individual (under 15 sessions) + escitalopram</v>
      </c>
      <c r="S17" s="6">
        <f>VLOOKUP(Q17,'WinBUGS output'!BU:CD,7,FALSE)</f>
        <v>16</v>
      </c>
      <c r="T17" s="6" t="str">
        <f>"("&amp;VLOOKUP(Q17,'WinBUGS output'!BU:CD,6,FALSE)&amp;", "&amp;VLOOKUP(Q17,'WinBUGS output'!BU:CD,8,FALSE)&amp;")"</f>
        <v>(7, 26)</v>
      </c>
      <c r="V17">
        <v>6</v>
      </c>
      <c r="W17" s="4" t="str">
        <f>VLOOKUP(V17,'WinBUGS output'!E:F,2,FALSE)</f>
        <v>TCA</v>
      </c>
      <c r="X17" s="6">
        <f>VLOOKUP(V17,'WinBUGS output'!CF:CO,7,FALSE)</f>
        <v>13</v>
      </c>
      <c r="Y17" s="6" t="str">
        <f>"("&amp;VLOOKUP(V17,'WinBUGS output'!CF:CO,6,FALSE)&amp;", "&amp;VLOOKUP(V17,'WinBUGS output'!CF:CO,8,FALSE)&amp;")"</f>
        <v>(7, 18)</v>
      </c>
    </row>
    <row r="18" spans="1:25" ht="15.75" thickBot="1" x14ac:dyDescent="0.3">
      <c r="A18" s="43" t="s">
        <v>7</v>
      </c>
      <c r="B18" s="44" t="s">
        <v>8</v>
      </c>
      <c r="C18" s="30" t="s">
        <v>9</v>
      </c>
      <c r="D18" s="30" t="s">
        <v>10</v>
      </c>
      <c r="E18" s="30" t="s">
        <v>11</v>
      </c>
      <c r="G18">
        <v>17</v>
      </c>
      <c r="H18" s="2" t="str">
        <f>VLOOKUP(G18,'WinBUGS output'!A:C,3,FALSE)</f>
        <v>Sertraline</v>
      </c>
      <c r="I18" s="2" t="str">
        <f>FIXED(EXP(VLOOKUP(G18,'WinBUGS output'!AY:BH,7,FALSE)),2)</f>
        <v>1.64</v>
      </c>
      <c r="J18" s="2" t="str">
        <f>"("&amp;FIXED(EXP(VLOOKUP(G18,'WinBUGS output'!AY:BH,6,FALSE)),2)&amp;", "&amp;FIXED(EXP(VLOOKUP(G18,'WinBUGS output'!AY:BH,8,FALSE)),2)&amp;")"</f>
        <v>(0.91, 2.88)</v>
      </c>
      <c r="K18" s="38"/>
      <c r="L18" s="38">
        <v>17</v>
      </c>
      <c r="M18" s="2" t="str">
        <f>VLOOKUP(L18,'WinBUGS output'!D:F,3,FALSE)</f>
        <v>Cognitive and cognitive behavioural therapies (individual) [CBT/CT]</v>
      </c>
      <c r="N18" s="2" t="str">
        <f>FIXED(EXP(VLOOKUP(L18,'WinBUGS output'!BJ:BS,7,FALSE)),2)</f>
        <v>6.61</v>
      </c>
      <c r="O18" s="2" t="str">
        <f>"("&amp;FIXED(EXP(VLOOKUP(L18,'WinBUGS output'!BJ:BS,6,FALSE)),2)&amp;", "&amp;FIXED(EXP(VLOOKUP(L18,'WinBUGS output'!BJ:BS,8,FALSE)),2)&amp;")"</f>
        <v>(1.56, 29.76)</v>
      </c>
      <c r="Q18" s="7">
        <v>24</v>
      </c>
      <c r="R18" s="6" t="str">
        <f>VLOOKUP(Q18,'WinBUGS output'!B:C,2,FALSE)</f>
        <v>CBT individual (over 15 sessions) + amitriptyline</v>
      </c>
      <c r="S18" s="6">
        <f>VLOOKUP(Q18,'WinBUGS output'!BU:CD,7,FALSE)</f>
        <v>16</v>
      </c>
      <c r="T18" s="6" t="str">
        <f>"("&amp;VLOOKUP(Q18,'WinBUGS output'!BU:CD,6,FALSE)&amp;", "&amp;VLOOKUP(Q18,'WinBUGS output'!BU:CD,8,FALSE)&amp;")"</f>
        <v>(7, 26)</v>
      </c>
      <c r="V18">
        <v>8</v>
      </c>
      <c r="W18" s="4" t="str">
        <f>VLOOKUP(V18,'WinBUGS output'!E:F,2,FALSE)</f>
        <v>Mirtazapine</v>
      </c>
      <c r="X18" s="6">
        <f>VLOOKUP(V18,'WinBUGS output'!CF:CO,7,FALSE)</f>
        <v>15</v>
      </c>
      <c r="Y18" s="6" t="str">
        <f>"("&amp;VLOOKUP(V18,'WinBUGS output'!CF:CO,6,FALSE)&amp;", "&amp;VLOOKUP(V18,'WinBUGS output'!CF:CO,8,FALSE)&amp;")"</f>
        <v>(7, 19)</v>
      </c>
    </row>
    <row r="19" spans="1:25" ht="15.75" thickBot="1" x14ac:dyDescent="0.3">
      <c r="A19" s="45" t="s">
        <v>12</v>
      </c>
      <c r="B19" s="46" t="s">
        <v>1487</v>
      </c>
      <c r="C19" s="47">
        <v>191</v>
      </c>
      <c r="D19" s="47">
        <v>192</v>
      </c>
      <c r="E19" s="47">
        <v>1050.1579999999999</v>
      </c>
      <c r="G19">
        <v>18</v>
      </c>
      <c r="H19" s="2" t="str">
        <f>VLOOKUP(G19,'WinBUGS output'!A:C,3,FALSE)</f>
        <v>Any AD</v>
      </c>
      <c r="I19" s="2" t="str">
        <f>FIXED(EXP(VLOOKUP(G19,'WinBUGS output'!AY:BH,7,FALSE)),2)</f>
        <v>5.41</v>
      </c>
      <c r="J19" s="2" t="str">
        <f>"("&amp;FIXED(EXP(VLOOKUP(G19,'WinBUGS output'!AY:BH,6,FALSE)),2)&amp;", "&amp;FIXED(EXP(VLOOKUP(G19,'WinBUGS output'!AY:BH,8,FALSE)),2)&amp;")"</f>
        <v>(0.37, 91.65)</v>
      </c>
      <c r="K19" s="38"/>
      <c r="L19" s="38">
        <v>18</v>
      </c>
      <c r="M19" s="2" t="str">
        <f>VLOOKUP(L19,'WinBUGS output'!D:F,3,FALSE)</f>
        <v>Behavioural, cognitive, or CBT groups</v>
      </c>
      <c r="N19" s="2" t="str">
        <f>FIXED(EXP(VLOOKUP(L19,'WinBUGS output'!BJ:BS,7,FALSE)),2)</f>
        <v>3,074.81</v>
      </c>
      <c r="O19" s="2" t="str">
        <f>"("&amp;FIXED(EXP(VLOOKUP(L19,'WinBUGS output'!BJ:BS,6,FALSE)),2)&amp;", "&amp;FIXED(EXP(VLOOKUP(L19,'WinBUGS output'!BJ:BS,8,FALSE)),2)&amp;")"</f>
        <v>(284.29, 34,891.55)</v>
      </c>
      <c r="Q19" s="7">
        <v>25</v>
      </c>
      <c r="R19" s="6" t="str">
        <f>VLOOKUP(Q19,'WinBUGS output'!B:C,2,FALSE)</f>
        <v>CBT individual (over 15 sessions) + any SSRI</v>
      </c>
      <c r="S19" s="6">
        <f>VLOOKUP(Q19,'WinBUGS output'!BU:CD,7,FALSE)</f>
        <v>16</v>
      </c>
      <c r="T19" s="6" t="str">
        <f>"("&amp;VLOOKUP(Q19,'WinBUGS output'!BU:CD,6,FALSE)&amp;", "&amp;VLOOKUP(Q19,'WinBUGS output'!BU:CD,8,FALSE)&amp;")"</f>
        <v>(7, 26)</v>
      </c>
      <c r="V19">
        <v>4</v>
      </c>
      <c r="W19" s="4" t="str">
        <f>VLOOKUP(V19,'WinBUGS output'!E:F,2,FALSE)</f>
        <v>TAU</v>
      </c>
      <c r="X19" s="6">
        <f>VLOOKUP(V19,'WinBUGS output'!CF:CO,7,FALSE)</f>
        <v>15</v>
      </c>
      <c r="Y19" s="6" t="str">
        <f>"("&amp;VLOOKUP(V19,'WinBUGS output'!CF:CO,6,FALSE)&amp;", "&amp;VLOOKUP(V19,'WinBUGS output'!CF:CO,8,FALSE)&amp;")"</f>
        <v>(8, 20)</v>
      </c>
    </row>
    <row r="20" spans="1:25" ht="15.75" thickBot="1" x14ac:dyDescent="0.3">
      <c r="A20" s="45" t="s">
        <v>1488</v>
      </c>
      <c r="B20" s="46" t="s">
        <v>1489</v>
      </c>
      <c r="C20" s="47">
        <v>191.9</v>
      </c>
      <c r="D20" s="47">
        <v>192</v>
      </c>
      <c r="E20" s="47">
        <v>1016.02</v>
      </c>
      <c r="G20">
        <v>19</v>
      </c>
      <c r="H20" s="2" t="str">
        <f>VLOOKUP(G20,'WinBUGS output'!A:C,3,FALSE)</f>
        <v>Mirtazapine</v>
      </c>
      <c r="I20" s="2" t="str">
        <f>FIXED(EXP(VLOOKUP(G20,'WinBUGS output'!AY:BH,7,FALSE)),2)</f>
        <v>2.29</v>
      </c>
      <c r="J20" s="2" t="str">
        <f>"("&amp;FIXED(EXP(VLOOKUP(G20,'WinBUGS output'!AY:BH,6,FALSE)),2)&amp;", "&amp;FIXED(EXP(VLOOKUP(G20,'WinBUGS output'!AY:BH,8,FALSE)),2)&amp;")"</f>
        <v>(0.95, 5.60)</v>
      </c>
      <c r="K20" s="38"/>
      <c r="L20" s="38">
        <v>19</v>
      </c>
      <c r="M20" s="2" t="str">
        <f>VLOOKUP(L20,'WinBUGS output'!D:F,3,FALSE)</f>
        <v>Combined (Cognitive and cognitive behavioural therapies individual + AD)</v>
      </c>
      <c r="N20" s="2" t="str">
        <f>FIXED(EXP(VLOOKUP(L20,'WinBUGS output'!BJ:BS,7,FALSE)),2)</f>
        <v>3.48</v>
      </c>
      <c r="O20" s="2" t="str">
        <f>"("&amp;FIXED(EXP(VLOOKUP(L20,'WinBUGS output'!BJ:BS,6,FALSE)),2)&amp;", "&amp;FIXED(EXP(VLOOKUP(L20,'WinBUGS output'!BJ:BS,8,FALSE)),2)&amp;")"</f>
        <v>(0.72, 17.08)</v>
      </c>
      <c r="Q20" s="7">
        <v>6</v>
      </c>
      <c r="R20" s="6" t="str">
        <f>VLOOKUP(Q20,'WinBUGS output'!B:C,2,FALSE)</f>
        <v>Lofepramine</v>
      </c>
      <c r="S20" s="6">
        <f>VLOOKUP(Q20,'WinBUGS output'!BU:CD,7,FALSE)</f>
        <v>17</v>
      </c>
      <c r="T20" s="6" t="str">
        <f>"("&amp;VLOOKUP(Q20,'WinBUGS output'!BU:CD,6,FALSE)&amp;", "&amp;VLOOKUP(Q20,'WinBUGS output'!BU:CD,8,FALSE)&amp;")"</f>
        <v>(7, 24)</v>
      </c>
      <c r="V20">
        <v>11</v>
      </c>
      <c r="W20" s="4" t="str">
        <f>VLOOKUP(V20,'WinBUGS output'!E:F,2,FALSE)</f>
        <v>Self-help</v>
      </c>
      <c r="X20" s="6">
        <f>VLOOKUP(V20,'WinBUGS output'!CF:CO,7,FALSE)</f>
        <v>16</v>
      </c>
      <c r="Y20" s="6" t="str">
        <f>"("&amp;VLOOKUP(V20,'WinBUGS output'!CF:CO,6,FALSE)&amp;", "&amp;VLOOKUP(V20,'WinBUGS output'!CF:CO,8,FALSE)&amp;")"</f>
        <v>(8, 20)</v>
      </c>
    </row>
    <row r="21" spans="1:25" ht="15.75" thickBot="1" x14ac:dyDescent="0.3">
      <c r="A21" s="31" t="s">
        <v>1490</v>
      </c>
      <c r="B21" s="32" t="s">
        <v>1491</v>
      </c>
      <c r="C21" s="33">
        <v>192</v>
      </c>
      <c r="D21" s="33">
        <v>192</v>
      </c>
      <c r="E21" s="33">
        <v>1052.1300000000001</v>
      </c>
      <c r="G21">
        <v>20</v>
      </c>
      <c r="H21" s="2" t="str">
        <f>VLOOKUP(G21,'WinBUGS output'!A:C,3,FALSE)</f>
        <v>Short-term psychodynamic psychotherapy individual + TAU</v>
      </c>
      <c r="I21" s="2" t="str">
        <f>FIXED(EXP(VLOOKUP(G21,'WinBUGS output'!AY:BH,7,FALSE)),2)</f>
        <v>5.58</v>
      </c>
      <c r="J21" s="2" t="str">
        <f>"("&amp;FIXED(EXP(VLOOKUP(G21,'WinBUGS output'!AY:BH,6,FALSE)),2)&amp;", "&amp;FIXED(EXP(VLOOKUP(G21,'WinBUGS output'!AY:BH,8,FALSE)),2)&amp;")"</f>
        <v>(0.44, 75.26)</v>
      </c>
      <c r="K21" s="38"/>
      <c r="L21" s="38">
        <v>20</v>
      </c>
      <c r="M21" s="2" t="str">
        <f>VLOOKUP(L21,'WinBUGS output'!D:F,3,FALSE)</f>
        <v>Combined (IPT + AD)</v>
      </c>
      <c r="N21" s="2" t="str">
        <f>FIXED(EXP(VLOOKUP(L21,'WinBUGS output'!BJ:BS,7,FALSE)),2)</f>
        <v>17.96</v>
      </c>
      <c r="O21" s="2" t="str">
        <f>"("&amp;FIXED(EXP(VLOOKUP(L21,'WinBUGS output'!BJ:BS,6,FALSE)),2)&amp;", "&amp;FIXED(EXP(VLOOKUP(L21,'WinBUGS output'!BJ:BS,8,FALSE)),2)&amp;")"</f>
        <v>(0.70, 542.94)</v>
      </c>
      <c r="Q21" s="7">
        <v>3</v>
      </c>
      <c r="R21" s="6" t="str">
        <f>VLOOKUP(Q21,'WinBUGS output'!B:C,2,FALSE)</f>
        <v>TAU</v>
      </c>
      <c r="S21" s="6">
        <f>VLOOKUP(Q21,'WinBUGS output'!BU:CD,7,FALSE)</f>
        <v>18</v>
      </c>
      <c r="T21" s="6" t="str">
        <f>"("&amp;VLOOKUP(Q21,'WinBUGS output'!BU:CD,6,FALSE)&amp;", "&amp;VLOOKUP(Q21,'WinBUGS output'!BU:CD,8,FALSE)&amp;")"</f>
        <v>(11, 26)</v>
      </c>
      <c r="V21">
        <v>7</v>
      </c>
      <c r="W21" s="4" t="str">
        <f>VLOOKUP(V21,'WinBUGS output'!E:F,2,FALSE)</f>
        <v>SSRI</v>
      </c>
      <c r="X21" s="6">
        <f>VLOOKUP(V21,'WinBUGS output'!CF:CO,7,FALSE)</f>
        <v>17</v>
      </c>
      <c r="Y21" s="6" t="str">
        <f>"("&amp;VLOOKUP(V21,'WinBUGS output'!CF:CO,6,FALSE)&amp;", "&amp;VLOOKUP(V21,'WinBUGS output'!CF:CO,8,FALSE)&amp;")"</f>
        <v>(10, 19)</v>
      </c>
    </row>
    <row r="22" spans="1:25" x14ac:dyDescent="0.25">
      <c r="G22">
        <v>21</v>
      </c>
      <c r="H22" s="2" t="str">
        <f>VLOOKUP(G22,'WinBUGS output'!A:C,3,FALSE)</f>
        <v>Cognitive bibliotherapy with support + TAU</v>
      </c>
      <c r="I22" s="2" t="str">
        <f>FIXED(EXP(VLOOKUP(G22,'WinBUGS output'!AY:BH,7,FALSE)),2)</f>
        <v>5.24</v>
      </c>
      <c r="J22" s="2" t="str">
        <f>"("&amp;FIXED(EXP(VLOOKUP(G22,'WinBUGS output'!AY:BH,6,FALSE)),2)&amp;", "&amp;FIXED(EXP(VLOOKUP(G22,'WinBUGS output'!AY:BH,8,FALSE)),2)&amp;")"</f>
        <v>(0.56, 52.61)</v>
      </c>
      <c r="K22" s="38"/>
      <c r="L22" s="38">
        <v>21</v>
      </c>
      <c r="M22" s="2" t="str">
        <f>VLOOKUP(L22,'WinBUGS output'!D:F,3,FALSE)</f>
        <v>Combined (Short-term psychodynamic psychotherapies + AD)</v>
      </c>
      <c r="N22" s="2" t="str">
        <f>FIXED(EXP(VLOOKUP(L22,'WinBUGS output'!BJ:BS,7,FALSE)),2)</f>
        <v>4.20</v>
      </c>
      <c r="O22" s="2" t="str">
        <f>"("&amp;FIXED(EXP(VLOOKUP(L22,'WinBUGS output'!BJ:BS,6,FALSE)),2)&amp;", "&amp;FIXED(EXP(VLOOKUP(L22,'WinBUGS output'!BJ:BS,8,FALSE)),2)&amp;")"</f>
        <v>(0.50, 35.59)</v>
      </c>
      <c r="Q22" s="7">
        <v>5</v>
      </c>
      <c r="R22" s="6" t="str">
        <f>VLOOKUP(Q22,'WinBUGS output'!B:C,2,FALSE)</f>
        <v>Amitriptyline</v>
      </c>
      <c r="S22" s="6">
        <f>VLOOKUP(Q22,'WinBUGS output'!BU:CD,7,FALSE)</f>
        <v>18</v>
      </c>
      <c r="T22" s="6" t="str">
        <f>"("&amp;VLOOKUP(Q22,'WinBUGS output'!BU:CD,6,FALSE)&amp;", "&amp;VLOOKUP(Q22,'WinBUGS output'!BU:CD,8,FALSE)&amp;")"</f>
        <v>(9, 23)</v>
      </c>
      <c r="V22">
        <v>1</v>
      </c>
      <c r="W22" s="4" t="str">
        <f>VLOOKUP(V22,'WinBUGS output'!E:F,2,FALSE)</f>
        <v>Pill placebo</v>
      </c>
      <c r="X22" s="6">
        <f>VLOOKUP(V22,'WinBUGS output'!CF:CO,7,FALSE)</f>
        <v>19</v>
      </c>
      <c r="Y22" s="6" t="str">
        <f>"("&amp;VLOOKUP(V22,'WinBUGS output'!CF:CO,6,FALSE)&amp;", "&amp;VLOOKUP(V22,'WinBUGS output'!CF:CO,8,FALSE)&amp;")"</f>
        <v>(14, 20)</v>
      </c>
    </row>
    <row r="23" spans="1:25" x14ac:dyDescent="0.25">
      <c r="G23">
        <v>22</v>
      </c>
      <c r="H23" s="2" t="str">
        <f>VLOOKUP(G23,'WinBUGS output'!A:C,3,FALSE)</f>
        <v>Cognitive bibliotherapy + TAU</v>
      </c>
      <c r="I23" s="2" t="str">
        <f>FIXED(EXP(VLOOKUP(G23,'WinBUGS output'!AY:BH,7,FALSE)),2)</f>
        <v>2.07</v>
      </c>
      <c r="J23" s="2" t="str">
        <f>"("&amp;FIXED(EXP(VLOOKUP(G23,'WinBUGS output'!AY:BH,6,FALSE)),2)&amp;", "&amp;FIXED(EXP(VLOOKUP(G23,'WinBUGS output'!AY:BH,8,FALSE)),2)&amp;")"</f>
        <v>(0.33, 13.83)</v>
      </c>
      <c r="K23" s="38"/>
      <c r="L23" s="38">
        <v>22</v>
      </c>
      <c r="M23" s="2" t="str">
        <f>VLOOKUP(L23,'WinBUGS output'!D:F,3,FALSE)</f>
        <v>Combined (psych + placebo)</v>
      </c>
      <c r="N23" s="2" t="str">
        <f>FIXED(EXP(VLOOKUP(L23,'WinBUGS output'!BJ:BS,7,FALSE)),2)</f>
        <v>12.86</v>
      </c>
      <c r="O23" s="2" t="str">
        <f>"("&amp;FIXED(EXP(VLOOKUP(L23,'WinBUGS output'!BJ:BS,6,FALSE)),2)&amp;", "&amp;FIXED(EXP(VLOOKUP(L23,'WinBUGS output'!BJ:BS,8,FALSE)),2)&amp;")"</f>
        <v>(0.52, 387.22)</v>
      </c>
      <c r="Q23" s="7">
        <v>11</v>
      </c>
      <c r="R23" s="6" t="str">
        <f>VLOOKUP(Q23,'WinBUGS output'!B:C,2,FALSE)</f>
        <v>Mirtazapine</v>
      </c>
      <c r="S23" s="6">
        <f>VLOOKUP(Q23,'WinBUGS output'!BU:CD,7,FALSE)</f>
        <v>20</v>
      </c>
      <c r="T23" s="6" t="str">
        <f>"("&amp;VLOOKUP(Q23,'WinBUGS output'!BU:CD,6,FALSE)&amp;", "&amp;VLOOKUP(Q23,'WinBUGS output'!BU:CD,8,FALSE)&amp;")"</f>
        <v>(8, 26)</v>
      </c>
    </row>
    <row r="24" spans="1:25" x14ac:dyDescent="0.25">
      <c r="G24">
        <v>23</v>
      </c>
      <c r="H24" s="2" t="str">
        <f>VLOOKUP(G24,'WinBUGS output'!A:C,3,FALSE)</f>
        <v>Computerised-CBT (CCBT)</v>
      </c>
      <c r="I24" s="2" t="str">
        <f>FIXED(EXP(VLOOKUP(G24,'WinBUGS output'!AY:BH,7,FALSE)),2)</f>
        <v>2.27</v>
      </c>
      <c r="J24" s="2" t="str">
        <f>"("&amp;FIXED(EXP(VLOOKUP(G24,'WinBUGS output'!AY:BH,6,FALSE)),2)&amp;", "&amp;FIXED(EXP(VLOOKUP(G24,'WinBUGS output'!AY:BH,8,FALSE)),2)&amp;")"</f>
        <v>(0.37, 15.18)</v>
      </c>
      <c r="K24" s="38"/>
      <c r="L24" s="38"/>
      <c r="M24" s="38"/>
      <c r="N24" s="38"/>
      <c r="O24" s="38"/>
      <c r="Q24" s="7">
        <v>12</v>
      </c>
      <c r="R24" s="6" t="str">
        <f>VLOOKUP(Q24,'WinBUGS output'!B:C,2,FALSE)</f>
        <v>Computerised-CBT (CCBT)</v>
      </c>
      <c r="S24" s="6">
        <f>VLOOKUP(Q24,'WinBUGS output'!BU:CD,7,FALSE)</f>
        <v>20</v>
      </c>
      <c r="T24" s="6" t="str">
        <f>"("&amp;VLOOKUP(Q24,'WinBUGS output'!BU:CD,6,FALSE)&amp;", "&amp;VLOOKUP(Q24,'WinBUGS output'!BU:CD,8,FALSE)&amp;")"</f>
        <v>(9, 27)</v>
      </c>
    </row>
    <row r="25" spans="1:25" x14ac:dyDescent="0.25">
      <c r="G25">
        <v>24</v>
      </c>
      <c r="H25" s="2" t="str">
        <f>VLOOKUP(G25,'WinBUGS output'!A:C,3,FALSE)</f>
        <v>Computerised-CBT (CCBT) + TAU</v>
      </c>
      <c r="I25" s="2" t="str">
        <f>FIXED(EXP(VLOOKUP(G25,'WinBUGS output'!AY:BH,7,FALSE)),2)</f>
        <v>2.07</v>
      </c>
      <c r="J25" s="2" t="str">
        <f>"("&amp;FIXED(EXP(VLOOKUP(G25,'WinBUGS output'!AY:BH,6,FALSE)),2)&amp;", "&amp;FIXED(EXP(VLOOKUP(G25,'WinBUGS output'!AY:BH,8,FALSE)),2)&amp;")"</f>
        <v>(0.34, 13.76)</v>
      </c>
      <c r="K25" s="38"/>
      <c r="L25" s="38"/>
      <c r="M25" s="38"/>
      <c r="N25" s="38"/>
      <c r="O25" s="38"/>
      <c r="Q25" s="7">
        <v>8</v>
      </c>
      <c r="R25" s="6" t="str">
        <f>VLOOKUP(Q25,'WinBUGS output'!B:C,2,FALSE)</f>
        <v>Escitalopram</v>
      </c>
      <c r="S25" s="6">
        <f>VLOOKUP(Q25,'WinBUGS output'!BU:CD,7,FALSE)</f>
        <v>21</v>
      </c>
      <c r="T25" s="6" t="str">
        <f>"("&amp;VLOOKUP(Q25,'WinBUGS output'!BU:CD,6,FALSE)&amp;", "&amp;VLOOKUP(Q25,'WinBUGS output'!BU:CD,8,FALSE)&amp;")"</f>
        <v>(11, 25)</v>
      </c>
    </row>
    <row r="26" spans="1:25" x14ac:dyDescent="0.25">
      <c r="G26">
        <v>25</v>
      </c>
      <c r="H26" s="2" t="str">
        <f>VLOOKUP(G26,'WinBUGS output'!A:C,3,FALSE)</f>
        <v>Computerised-CBT (CCBT) + enhanced TAU</v>
      </c>
      <c r="I26" s="2" t="str">
        <f>FIXED(EXP(VLOOKUP(G26,'WinBUGS output'!AY:BH,7,FALSE)),2)</f>
        <v>2.01</v>
      </c>
      <c r="J26" s="2" t="str">
        <f>"("&amp;FIXED(EXP(VLOOKUP(G26,'WinBUGS output'!AY:BH,6,FALSE)),2)&amp;", "&amp;FIXED(EXP(VLOOKUP(G26,'WinBUGS output'!AY:BH,8,FALSE)),2)&amp;")"</f>
        <v>(0.33, 13.24)</v>
      </c>
      <c r="K26" s="38"/>
      <c r="L26" s="38"/>
      <c r="M26" s="38"/>
      <c r="N26" s="38"/>
      <c r="O26" s="38"/>
      <c r="Q26" s="7">
        <v>9</v>
      </c>
      <c r="R26" s="6" t="str">
        <f>VLOOKUP(Q26,'WinBUGS output'!B:C,2,FALSE)</f>
        <v>Fluoxetine</v>
      </c>
      <c r="S26" s="6">
        <f>VLOOKUP(Q26,'WinBUGS output'!BU:CD,7,FALSE)</f>
        <v>22</v>
      </c>
      <c r="T26" s="6" t="str">
        <f>"("&amp;VLOOKUP(Q26,'WinBUGS output'!BU:CD,6,FALSE)&amp;", "&amp;VLOOKUP(Q26,'WinBUGS output'!BU:CD,8,FALSE)&amp;")"</f>
        <v>(13, 26)</v>
      </c>
    </row>
    <row r="27" spans="1:25" x14ac:dyDescent="0.25">
      <c r="G27">
        <v>26</v>
      </c>
      <c r="H27" s="2" t="str">
        <f>VLOOKUP(G27,'WinBUGS output'!A:C,3,FALSE)</f>
        <v>Interpersonal psychotherapy (IPT)</v>
      </c>
      <c r="I27" s="2" t="str">
        <f>FIXED(EXP(VLOOKUP(G27,'WinBUGS output'!AY:BH,7,FALSE)),2)</f>
        <v>10.41</v>
      </c>
      <c r="J27" s="2" t="str">
        <f>"("&amp;FIXED(EXP(VLOOKUP(G27,'WinBUGS output'!AY:BH,6,FALSE)),2)&amp;", "&amp;FIXED(EXP(VLOOKUP(G27,'WinBUGS output'!AY:BH,8,FALSE)),2)&amp;")"</f>
        <v>(0.44, 290.62)</v>
      </c>
      <c r="K27" s="38"/>
      <c r="L27" s="38"/>
      <c r="M27" s="38"/>
      <c r="N27" s="38"/>
      <c r="O27" s="38"/>
      <c r="Q27" s="7">
        <v>10</v>
      </c>
      <c r="R27" s="6" t="str">
        <f>VLOOKUP(Q27,'WinBUGS output'!B:C,2,FALSE)</f>
        <v>Sertraline</v>
      </c>
      <c r="S27" s="6">
        <f>VLOOKUP(Q27,'WinBUGS output'!BU:CD,7,FALSE)</f>
        <v>23</v>
      </c>
      <c r="T27" s="6" t="str">
        <f>"("&amp;VLOOKUP(Q27,'WinBUGS output'!BU:CD,6,FALSE)&amp;", "&amp;VLOOKUP(Q27,'WinBUGS output'!BU:CD,8,FALSE)&amp;")"</f>
        <v>(14, 26)</v>
      </c>
    </row>
    <row r="28" spans="1:25" x14ac:dyDescent="0.25">
      <c r="G28">
        <v>27</v>
      </c>
      <c r="H28" s="2" t="str">
        <f>VLOOKUP(G28,'WinBUGS output'!A:C,3,FALSE)</f>
        <v>Counselling (any type)</v>
      </c>
      <c r="I28" s="2" t="str">
        <f>FIXED(EXP(VLOOKUP(G28,'WinBUGS output'!AY:BH,7,FALSE)),2)</f>
        <v>5.18</v>
      </c>
      <c r="J28" s="2" t="str">
        <f>"("&amp;FIXED(EXP(VLOOKUP(G28,'WinBUGS output'!AY:BH,6,FALSE)),2)&amp;", "&amp;FIXED(EXP(VLOOKUP(G28,'WinBUGS output'!AY:BH,8,FALSE)),2)&amp;")"</f>
        <v>(0.62, 48.86)</v>
      </c>
      <c r="K28" s="38"/>
      <c r="L28" s="38"/>
      <c r="M28" s="38"/>
      <c r="N28" s="38"/>
      <c r="O28" s="38"/>
      <c r="Q28" s="7">
        <v>7</v>
      </c>
      <c r="R28" s="6" t="str">
        <f>VLOOKUP(Q28,'WinBUGS output'!B:C,2,FALSE)</f>
        <v>Citalopram</v>
      </c>
      <c r="S28" s="6">
        <f>VLOOKUP(Q28,'WinBUGS output'!BU:CD,7,FALSE)</f>
        <v>24</v>
      </c>
      <c r="T28" s="6" t="str">
        <f>"("&amp;VLOOKUP(Q28,'WinBUGS output'!BU:CD,6,FALSE)&amp;", "&amp;VLOOKUP(Q28,'WinBUGS output'!BU:CD,8,FALSE)&amp;")"</f>
        <v>(15, 27)</v>
      </c>
    </row>
    <row r="29" spans="1:25" x14ac:dyDescent="0.25">
      <c r="G29">
        <v>28</v>
      </c>
      <c r="H29" s="2" t="str">
        <f>VLOOKUP(G29,'WinBUGS output'!A:C,3,FALSE)</f>
        <v>Non-directive counselling</v>
      </c>
      <c r="I29" s="2" t="str">
        <f>FIXED(EXP(VLOOKUP(G29,'WinBUGS output'!AY:BH,7,FALSE)),2)</f>
        <v>5.20</v>
      </c>
      <c r="J29" s="2" t="str">
        <f>"("&amp;FIXED(EXP(VLOOKUP(G29,'WinBUGS output'!AY:BH,6,FALSE)),2)&amp;", "&amp;FIXED(EXP(VLOOKUP(G29,'WinBUGS output'!AY:BH,8,FALSE)),2)&amp;")"</f>
        <v>(0.74, 40.69)</v>
      </c>
      <c r="K29" s="38"/>
      <c r="L29" s="38"/>
      <c r="M29" s="38"/>
      <c r="N29" s="38"/>
      <c r="O29" s="38"/>
      <c r="Q29" s="7">
        <v>1</v>
      </c>
      <c r="R29" s="6" t="str">
        <f>VLOOKUP(Q29,'WinBUGS output'!B:C,2,FALSE)</f>
        <v>Pill placebo</v>
      </c>
      <c r="S29" s="6">
        <f>VLOOKUP(Q29,'WinBUGS output'!BU:CD,7,FALSE)</f>
        <v>27</v>
      </c>
      <c r="T29" s="6" t="str">
        <f>"("&amp;VLOOKUP(Q29,'WinBUGS output'!BU:CD,6,FALSE)&amp;", "&amp;VLOOKUP(Q29,'WinBUGS output'!BU:CD,8,FALSE)&amp;")"</f>
        <v>(21, 27)</v>
      </c>
    </row>
    <row r="30" spans="1:25" x14ac:dyDescent="0.25">
      <c r="G30">
        <v>29</v>
      </c>
      <c r="H30" s="2" t="str">
        <f>VLOOKUP(G30,'WinBUGS output'!A:C,3,FALSE)</f>
        <v>Problem solving group</v>
      </c>
      <c r="I30" s="2" t="str">
        <f>FIXED(EXP(VLOOKUP(G30,'WinBUGS output'!AY:BH,7,FALSE)),2)</f>
        <v>15,153.70</v>
      </c>
      <c r="J30" s="2" t="str">
        <f>"("&amp;FIXED(EXP(VLOOKUP(G30,'WinBUGS output'!AY:BH,6,FALSE)),2)&amp;", "&amp;FIXED(EXP(VLOOKUP(G30,'WinBUGS output'!AY:BH,8,FALSE)),2)&amp;")"</f>
        <v>(260.86, 822,414.66)</v>
      </c>
      <c r="K30" s="38"/>
      <c r="L30" s="38"/>
      <c r="M30" s="38"/>
      <c r="N30" s="38"/>
      <c r="O30" s="38"/>
    </row>
    <row r="31" spans="1:25" x14ac:dyDescent="0.25">
      <c r="G31">
        <v>30</v>
      </c>
      <c r="H31" s="2" t="str">
        <f>VLOOKUP(G31,'WinBUGS output'!A:C,3,FALSE)</f>
        <v>Behavioural activation (BA)</v>
      </c>
      <c r="I31" s="2" t="str">
        <f>FIXED(EXP(VLOOKUP(G31,'WinBUGS output'!AY:BH,7,FALSE)),2)</f>
        <v>6.86</v>
      </c>
      <c r="J31" s="2" t="str">
        <f>"("&amp;FIXED(EXP(VLOOKUP(G31,'WinBUGS output'!AY:BH,6,FALSE)),2)&amp;", "&amp;FIXED(EXP(VLOOKUP(G31,'WinBUGS output'!AY:BH,8,FALSE)),2)&amp;")"</f>
        <v>(1.00, 49.95)</v>
      </c>
      <c r="K31" s="38"/>
      <c r="L31" s="38"/>
      <c r="M31" s="38"/>
      <c r="N31" s="38"/>
      <c r="O31" s="38"/>
    </row>
    <row r="32" spans="1:25" x14ac:dyDescent="0.25">
      <c r="G32">
        <v>31</v>
      </c>
      <c r="H32" s="2" t="str">
        <f>VLOOKUP(G32,'WinBUGS output'!A:C,3,FALSE)</f>
        <v>Behavioural activation (BA) + TAU</v>
      </c>
      <c r="I32" s="2" t="str">
        <f>FIXED(EXP(VLOOKUP(G32,'WinBUGS output'!AY:BH,7,FALSE)),2)</f>
        <v>6.27</v>
      </c>
      <c r="J32" s="2" t="str">
        <f>"("&amp;FIXED(EXP(VLOOKUP(G32,'WinBUGS output'!AY:BH,6,FALSE)),2)&amp;", "&amp;FIXED(EXP(VLOOKUP(G32,'WinBUGS output'!AY:BH,8,FALSE)),2)&amp;")"</f>
        <v>(0.82, 50.25)</v>
      </c>
      <c r="K32" s="38"/>
      <c r="L32" s="38"/>
      <c r="M32" s="38"/>
      <c r="N32" s="38"/>
      <c r="O32" s="38"/>
    </row>
    <row r="33" spans="7:15" x14ac:dyDescent="0.25">
      <c r="G33">
        <v>32</v>
      </c>
      <c r="H33" s="2" t="str">
        <f>VLOOKUP(G33,'WinBUGS output'!A:C,3,FALSE)</f>
        <v>CBT individual (under 15 sessions)</v>
      </c>
      <c r="I33" s="2" t="str">
        <f>FIXED(EXP(VLOOKUP(G33,'WinBUGS output'!AY:BH,7,FALSE)),2)</f>
        <v>6.25</v>
      </c>
      <c r="J33" s="2" t="str">
        <f>"("&amp;FIXED(EXP(VLOOKUP(G33,'WinBUGS output'!AY:BH,6,FALSE)),2)&amp;", "&amp;FIXED(EXP(VLOOKUP(G33,'WinBUGS output'!AY:BH,8,FALSE)),2)&amp;")"</f>
        <v>(1.49, 27.66)</v>
      </c>
      <c r="K33" s="38"/>
      <c r="L33" s="38"/>
      <c r="M33" s="38"/>
      <c r="N33" s="38"/>
      <c r="O33" s="38"/>
    </row>
    <row r="34" spans="7:15" x14ac:dyDescent="0.25">
      <c r="G34">
        <v>33</v>
      </c>
      <c r="H34" s="2" t="str">
        <f>VLOOKUP(G34,'WinBUGS output'!A:C,3,FALSE)</f>
        <v>CBT individual (under 15 sessions) + TAU</v>
      </c>
      <c r="I34" s="2" t="str">
        <f>FIXED(EXP(VLOOKUP(G34,'WinBUGS output'!AY:BH,7,FALSE)),2)</f>
        <v>6.01</v>
      </c>
      <c r="J34" s="2" t="str">
        <f>"("&amp;FIXED(EXP(VLOOKUP(G34,'WinBUGS output'!AY:BH,6,FALSE)),2)&amp;", "&amp;FIXED(EXP(VLOOKUP(G34,'WinBUGS output'!AY:BH,8,FALSE)),2)&amp;")"</f>
        <v>(1.24, 30.05)</v>
      </c>
      <c r="K34" s="38"/>
      <c r="L34" s="38"/>
      <c r="M34" s="38"/>
      <c r="N34" s="38"/>
      <c r="O34" s="38"/>
    </row>
    <row r="35" spans="7:15" x14ac:dyDescent="0.25">
      <c r="G35">
        <v>34</v>
      </c>
      <c r="H35" s="2" t="str">
        <f>VLOOKUP(G35,'WinBUGS output'!A:C,3,FALSE)</f>
        <v>CBT individual (under 15 sessions) + enhanced TAU</v>
      </c>
      <c r="I35" s="2" t="str">
        <f>FIXED(EXP(VLOOKUP(G35,'WinBUGS output'!AY:BH,7,FALSE)),2)</f>
        <v>7.21</v>
      </c>
      <c r="J35" s="2" t="str">
        <f>"("&amp;FIXED(EXP(VLOOKUP(G35,'WinBUGS output'!AY:BH,6,FALSE)),2)&amp;", "&amp;FIXED(EXP(VLOOKUP(G35,'WinBUGS output'!AY:BH,8,FALSE)),2)&amp;")"</f>
        <v>(1.53, 37.60)</v>
      </c>
      <c r="K35" s="38"/>
      <c r="L35" s="38"/>
      <c r="M35" s="38"/>
      <c r="N35" s="38"/>
      <c r="O35" s="38"/>
    </row>
    <row r="36" spans="7:15" x14ac:dyDescent="0.25">
      <c r="G36">
        <v>35</v>
      </c>
      <c r="H36" s="2" t="str">
        <f>VLOOKUP(G36,'WinBUGS output'!A:C,3,FALSE)</f>
        <v>CBT individual (over 15 sessions)</v>
      </c>
      <c r="I36" s="2" t="str">
        <f>FIXED(EXP(VLOOKUP(G36,'WinBUGS output'!AY:BH,7,FALSE)),2)</f>
        <v>6.36</v>
      </c>
      <c r="J36" s="2" t="str">
        <f>"("&amp;FIXED(EXP(VLOOKUP(G36,'WinBUGS output'!AY:BH,6,FALSE)),2)&amp;", "&amp;FIXED(EXP(VLOOKUP(G36,'WinBUGS output'!AY:BH,8,FALSE)),2)&amp;")"</f>
        <v>(1.51, 28.19)</v>
      </c>
      <c r="K36" s="38"/>
      <c r="L36" s="38"/>
      <c r="M36" s="38"/>
      <c r="N36" s="38"/>
      <c r="O36" s="38"/>
    </row>
    <row r="37" spans="7:15" x14ac:dyDescent="0.25">
      <c r="G37">
        <v>36</v>
      </c>
      <c r="H37" s="2" t="str">
        <f>VLOOKUP(G37,'WinBUGS output'!A:C,3,FALSE)</f>
        <v>Third-wave cognitive therapy individual</v>
      </c>
      <c r="I37" s="2" t="str">
        <f>FIXED(EXP(VLOOKUP(G37,'WinBUGS output'!AY:BH,7,FALSE)),2)</f>
        <v>7.19</v>
      </c>
      <c r="J37" s="2" t="str">
        <f>"("&amp;FIXED(EXP(VLOOKUP(G37,'WinBUGS output'!AY:BH,6,FALSE)),2)&amp;", "&amp;FIXED(EXP(VLOOKUP(G37,'WinBUGS output'!AY:BH,8,FALSE)),2)&amp;")"</f>
        <v>(1.50, 38.09)</v>
      </c>
      <c r="K37" s="38"/>
      <c r="L37" s="38"/>
      <c r="M37" s="38"/>
      <c r="N37" s="38"/>
      <c r="O37" s="38"/>
    </row>
    <row r="38" spans="7:15" x14ac:dyDescent="0.25">
      <c r="G38">
        <v>37</v>
      </c>
      <c r="H38" s="2" t="str">
        <f>VLOOKUP(G38,'WinBUGS output'!A:C,3,FALSE)</f>
        <v>CBT group (under 15 sessions)</v>
      </c>
      <c r="I38" s="2" t="str">
        <f>FIXED(EXP(VLOOKUP(G38,'WinBUGS output'!AY:BH,7,FALSE)),2)</f>
        <v>3,115.05</v>
      </c>
      <c r="J38" s="2" t="str">
        <f>"("&amp;FIXED(EXP(VLOOKUP(G38,'WinBUGS output'!AY:BH,6,FALSE)),2)&amp;", "&amp;FIXED(EXP(VLOOKUP(G38,'WinBUGS output'!AY:BH,8,FALSE)),2)&amp;")"</f>
        <v>(309.51, 33,189.87)</v>
      </c>
      <c r="K38" s="38"/>
      <c r="L38" s="38"/>
      <c r="M38" s="38"/>
      <c r="N38" s="38"/>
      <c r="O38" s="38"/>
    </row>
    <row r="39" spans="7:15" x14ac:dyDescent="0.25">
      <c r="G39">
        <v>38</v>
      </c>
      <c r="H39" s="2" t="str">
        <f>VLOOKUP(G39,'WinBUGS output'!A:C,3,FALSE)</f>
        <v>Third-wave cognitive therapy group</v>
      </c>
      <c r="I39" s="2" t="str">
        <f>FIXED(EXP(VLOOKUP(G39,'WinBUGS output'!AY:BH,7,FALSE)),2)</f>
        <v>3,029.04</v>
      </c>
      <c r="J39" s="2" t="str">
        <f>"("&amp;FIXED(EXP(VLOOKUP(G39,'WinBUGS output'!AY:BH,6,FALSE)),2)&amp;", "&amp;FIXED(EXP(VLOOKUP(G39,'WinBUGS output'!AY:BH,8,FALSE)),2)&amp;")"</f>
        <v>(267.74, 35,954.16)</v>
      </c>
      <c r="K39" s="38"/>
      <c r="L39" s="38"/>
      <c r="M39" s="38"/>
      <c r="N39" s="38"/>
      <c r="O39" s="38"/>
    </row>
    <row r="40" spans="7:15" x14ac:dyDescent="0.25">
      <c r="G40">
        <v>39</v>
      </c>
      <c r="H40" s="2" t="str">
        <f>VLOOKUP(G40,'WinBUGS output'!A:C,3,FALSE)</f>
        <v>CBT individual (under 15 sessions) + escitalopram</v>
      </c>
      <c r="I40" s="2" t="str">
        <f>FIXED(EXP(VLOOKUP(G40,'WinBUGS output'!AY:BH,7,FALSE)),2)</f>
        <v>3.41</v>
      </c>
      <c r="J40" s="2" t="str">
        <f>"("&amp;FIXED(EXP(VLOOKUP(G40,'WinBUGS output'!AY:BH,6,FALSE)),2)&amp;", "&amp;FIXED(EXP(VLOOKUP(G40,'WinBUGS output'!AY:BH,8,FALSE)),2)&amp;")"</f>
        <v>(0.74, 16.05)</v>
      </c>
      <c r="K40" s="38"/>
      <c r="L40" s="38"/>
      <c r="M40" s="38"/>
      <c r="N40" s="38"/>
      <c r="O40" s="38"/>
    </row>
    <row r="41" spans="7:15" x14ac:dyDescent="0.25">
      <c r="G41">
        <v>40</v>
      </c>
      <c r="H41" s="2" t="str">
        <f>VLOOKUP(G41,'WinBUGS output'!A:C,3,FALSE)</f>
        <v>CBT individual (over 15 sessions) + amitriptyline</v>
      </c>
      <c r="I41" s="2" t="str">
        <f>FIXED(EXP(VLOOKUP(G41,'WinBUGS output'!AY:BH,7,FALSE)),2)</f>
        <v>3.50</v>
      </c>
      <c r="J41" s="2" t="str">
        <f>"("&amp;FIXED(EXP(VLOOKUP(G41,'WinBUGS output'!AY:BH,6,FALSE)),2)&amp;", "&amp;FIXED(EXP(VLOOKUP(G41,'WinBUGS output'!AY:BH,8,FALSE)),2)&amp;")"</f>
        <v>(0.67, 18.52)</v>
      </c>
      <c r="K41" s="38"/>
      <c r="L41" s="38"/>
      <c r="M41" s="38"/>
      <c r="N41" s="38"/>
      <c r="O41" s="38"/>
    </row>
    <row r="42" spans="7:15" x14ac:dyDescent="0.25">
      <c r="G42">
        <v>41</v>
      </c>
      <c r="H42" s="2" t="str">
        <f>VLOOKUP(G42,'WinBUGS output'!A:C,3,FALSE)</f>
        <v>CBT individual (over 15 sessions) + any SSRI</v>
      </c>
      <c r="I42" s="2" t="str">
        <f>FIXED(EXP(VLOOKUP(G42,'WinBUGS output'!AY:BH,7,FALSE)),2)</f>
        <v>3.54</v>
      </c>
      <c r="J42" s="2" t="str">
        <f>"("&amp;FIXED(EXP(VLOOKUP(G42,'WinBUGS output'!AY:BH,6,FALSE)),2)&amp;", "&amp;FIXED(EXP(VLOOKUP(G42,'WinBUGS output'!AY:BH,8,FALSE)),2)&amp;")"</f>
        <v>(0.68, 18.80)</v>
      </c>
      <c r="K42" s="38"/>
      <c r="L42" s="38"/>
      <c r="M42" s="38"/>
      <c r="N42" s="38"/>
      <c r="O42" s="38"/>
    </row>
    <row r="43" spans="7:15" x14ac:dyDescent="0.25">
      <c r="G43">
        <v>42</v>
      </c>
      <c r="H43" s="2" t="str">
        <f>VLOOKUP(G43,'WinBUGS output'!A:C,3,FALSE)</f>
        <v>Interpersonal psychotherapy (IPT) + any AD</v>
      </c>
      <c r="I43" s="2" t="str">
        <f>FIXED(EXP(VLOOKUP(G43,'WinBUGS output'!AY:BH,7,FALSE)),2)</f>
        <v>17.96</v>
      </c>
      <c r="J43" s="2" t="str">
        <f>"("&amp;FIXED(EXP(VLOOKUP(G43,'WinBUGS output'!AY:BH,6,FALSE)),2)&amp;", "&amp;FIXED(EXP(VLOOKUP(G43,'WinBUGS output'!AY:BH,8,FALSE)),2)&amp;")"</f>
        <v>(0.76, 497.70)</v>
      </c>
      <c r="K43" s="38"/>
      <c r="L43" s="38"/>
      <c r="M43" s="38"/>
      <c r="N43" s="38"/>
      <c r="O43" s="38"/>
    </row>
    <row r="44" spans="7:15" x14ac:dyDescent="0.25">
      <c r="G44">
        <v>43</v>
      </c>
      <c r="H44" s="2" t="str">
        <f>VLOOKUP(G44,'WinBUGS output'!A:C,3,FALSE)</f>
        <v>Short-term psychodynamic psychotherapy individual + any TCA</v>
      </c>
      <c r="I44" s="2" t="str">
        <f>FIXED(EXP(VLOOKUP(G44,'WinBUGS output'!AY:BH,7,FALSE)),2)</f>
        <v>4.20</v>
      </c>
      <c r="J44" s="2" t="str">
        <f>"("&amp;FIXED(EXP(VLOOKUP(G44,'WinBUGS output'!AY:BH,6,FALSE)),2)&amp;", "&amp;FIXED(EXP(VLOOKUP(G44,'WinBUGS output'!AY:BH,8,FALSE)),2)&amp;")"</f>
        <v>(0.59, 30.75)</v>
      </c>
      <c r="K44" s="38"/>
      <c r="L44" s="38"/>
      <c r="M44" s="38"/>
      <c r="N44" s="38"/>
      <c r="O44" s="38"/>
    </row>
    <row r="45" spans="7:15" x14ac:dyDescent="0.25">
      <c r="G45">
        <v>44</v>
      </c>
      <c r="H45" s="2" t="str">
        <f>VLOOKUP(G45,'WinBUGS output'!A:C,3,FALSE)</f>
        <v>Interpersonal psychotherapy (IPT) + Pill placebo</v>
      </c>
      <c r="I45" s="2" t="str">
        <f>FIXED(EXP(VLOOKUP(G45,'WinBUGS output'!AY:BH,7,FALSE)),2)</f>
        <v>12.87</v>
      </c>
      <c r="J45" s="2" t="str">
        <f>"("&amp;FIXED(EXP(VLOOKUP(G45,'WinBUGS output'!AY:BH,6,FALSE)),2)&amp;", "&amp;FIXED(EXP(VLOOKUP(G45,'WinBUGS output'!AY:BH,8,FALSE)),2)&amp;")"</f>
        <v>(0.54, 365.77)</v>
      </c>
      <c r="K45" s="38"/>
      <c r="L45" s="38"/>
      <c r="M45" s="38"/>
      <c r="N45" s="38"/>
      <c r="O45" s="38"/>
    </row>
    <row r="46" spans="7:15" x14ac:dyDescent="0.25">
      <c r="K46" s="38"/>
      <c r="L46" s="38"/>
      <c r="M46" s="38"/>
      <c r="N46" s="38"/>
      <c r="O46" s="38"/>
    </row>
    <row r="47" spans="7:15" x14ac:dyDescent="0.25">
      <c r="K47" s="38"/>
      <c r="L47" s="38"/>
      <c r="M47" s="38"/>
      <c r="N47" s="38"/>
      <c r="O47" s="38"/>
    </row>
    <row r="48" spans="7:15" x14ac:dyDescent="0.25">
      <c r="K48" s="38"/>
      <c r="L48" s="38"/>
      <c r="M48" s="38"/>
      <c r="N48" s="38"/>
      <c r="O48" s="38"/>
    </row>
    <row r="49" spans="11:15" x14ac:dyDescent="0.25">
      <c r="K49" s="38"/>
      <c r="L49" s="38"/>
      <c r="M49" s="38"/>
      <c r="N49" s="38"/>
      <c r="O49" s="38"/>
    </row>
    <row r="50" spans="11:15" x14ac:dyDescent="0.25">
      <c r="K50" s="38"/>
      <c r="L50" s="38"/>
      <c r="M50" s="38"/>
      <c r="N50" s="38"/>
      <c r="O50" s="38"/>
    </row>
    <row r="51" spans="11:15" x14ac:dyDescent="0.25">
      <c r="K51" s="38"/>
      <c r="L51" s="38"/>
      <c r="M51" s="38"/>
      <c r="N51" s="38"/>
      <c r="O51" s="38"/>
    </row>
    <row r="52" spans="11:15" x14ac:dyDescent="0.25">
      <c r="K52" s="38"/>
      <c r="L52" s="38"/>
      <c r="M52" s="38"/>
      <c r="N52" s="38"/>
      <c r="O52" s="38"/>
    </row>
    <row r="53" spans="11:15" x14ac:dyDescent="0.25">
      <c r="K53" s="38"/>
      <c r="L53" s="38"/>
      <c r="M53" s="38"/>
      <c r="N53" s="38"/>
      <c r="O53" s="38"/>
    </row>
    <row r="54" spans="11:15" x14ac:dyDescent="0.25">
      <c r="K54" s="38"/>
      <c r="L54" s="38"/>
      <c r="M54" s="38"/>
      <c r="N54" s="38"/>
      <c r="O54" s="38"/>
    </row>
    <row r="55" spans="11:15" x14ac:dyDescent="0.25">
      <c r="K55" s="38"/>
      <c r="L55" s="38"/>
      <c r="M55" s="38"/>
      <c r="N55" s="38"/>
      <c r="O55" s="38"/>
    </row>
    <row r="56" spans="11:15" x14ac:dyDescent="0.25">
      <c r="K56" s="38"/>
      <c r="L56" s="38"/>
      <c r="M56" s="38"/>
      <c r="N56" s="38"/>
      <c r="O56" s="38"/>
    </row>
    <row r="57" spans="11:15" x14ac:dyDescent="0.25">
      <c r="K57" s="38"/>
      <c r="L57" s="38"/>
      <c r="M57" s="38"/>
      <c r="N57" s="38"/>
      <c r="O57" s="38"/>
    </row>
    <row r="58" spans="11:15" x14ac:dyDescent="0.25">
      <c r="K58" s="38"/>
      <c r="L58" s="38"/>
      <c r="M58" s="38"/>
      <c r="N58" s="38"/>
      <c r="O58" s="38"/>
    </row>
    <row r="59" spans="11:15" x14ac:dyDescent="0.25">
      <c r="K59" s="38"/>
      <c r="L59" s="38"/>
      <c r="M59" s="38"/>
      <c r="N59" s="38"/>
      <c r="O59" s="38"/>
    </row>
    <row r="60" spans="11:15" x14ac:dyDescent="0.25">
      <c r="K60" s="38"/>
      <c r="L60" s="38"/>
      <c r="M60" s="38"/>
      <c r="N60" s="38"/>
      <c r="O60" s="38"/>
    </row>
    <row r="61" spans="11:15" x14ac:dyDescent="0.25">
      <c r="K61" s="38"/>
      <c r="L61" s="38"/>
      <c r="M61" s="38"/>
      <c r="N61" s="38"/>
      <c r="O61" s="38"/>
    </row>
    <row r="62" spans="11:15" x14ac:dyDescent="0.25">
      <c r="K62" s="38"/>
      <c r="L62" s="38"/>
      <c r="M62" s="38"/>
      <c r="N62" s="38"/>
      <c r="O62" s="38"/>
    </row>
    <row r="63" spans="11:15" x14ac:dyDescent="0.25">
      <c r="K63" s="38"/>
      <c r="L63" s="38"/>
      <c r="M63" s="38"/>
      <c r="N63" s="38"/>
      <c r="O63" s="38"/>
    </row>
    <row r="64" spans="11:15" x14ac:dyDescent="0.25">
      <c r="K64" s="38"/>
      <c r="L64" s="38"/>
      <c r="M64" s="38"/>
      <c r="N64" s="38"/>
      <c r="O64" s="38"/>
    </row>
    <row r="65" spans="11:15" x14ac:dyDescent="0.25">
      <c r="K65" s="38"/>
      <c r="L65" s="38"/>
      <c r="M65" s="38"/>
      <c r="N65" s="38"/>
      <c r="O65" s="38"/>
    </row>
    <row r="66" spans="11:15" x14ac:dyDescent="0.25">
      <c r="K66" s="38"/>
      <c r="L66" s="38"/>
      <c r="M66" s="38"/>
      <c r="N66" s="38"/>
      <c r="O66" s="38"/>
    </row>
    <row r="67" spans="11:15" x14ac:dyDescent="0.25">
      <c r="K67" s="38"/>
      <c r="L67" s="38"/>
      <c r="M67" s="38"/>
      <c r="N67" s="38"/>
      <c r="O67" s="38"/>
    </row>
    <row r="68" spans="11:15" x14ac:dyDescent="0.25">
      <c r="K68" s="38"/>
      <c r="L68" s="38"/>
      <c r="M68" s="38"/>
      <c r="N68" s="38"/>
      <c r="O68" s="38"/>
    </row>
    <row r="69" spans="11:15" x14ac:dyDescent="0.25">
      <c r="K69" s="38"/>
      <c r="L69" s="38"/>
      <c r="M69" s="38"/>
      <c r="N69" s="38"/>
      <c r="O69" s="38"/>
    </row>
    <row r="70" spans="11:15" x14ac:dyDescent="0.25">
      <c r="K70" s="38"/>
      <c r="L70" s="38"/>
      <c r="M70" s="38"/>
      <c r="N70" s="38"/>
      <c r="O70" s="38"/>
    </row>
    <row r="71" spans="11:15" x14ac:dyDescent="0.25">
      <c r="K71" s="38"/>
      <c r="L71" s="38"/>
      <c r="M71" s="38"/>
      <c r="N71" s="38"/>
      <c r="O71" s="38"/>
    </row>
    <row r="72" spans="11:15" x14ac:dyDescent="0.25">
      <c r="K72" s="38"/>
      <c r="L72" s="38"/>
      <c r="M72" s="38"/>
      <c r="N72" s="38"/>
      <c r="O72" s="38"/>
    </row>
    <row r="73" spans="11:15" x14ac:dyDescent="0.25">
      <c r="K73" s="38"/>
      <c r="L73" s="38"/>
      <c r="M73" s="38"/>
      <c r="N73" s="38"/>
      <c r="O73" s="38"/>
    </row>
    <row r="74" spans="11:15" x14ac:dyDescent="0.25">
      <c r="K74" s="38"/>
      <c r="L74" s="38"/>
      <c r="M74" s="38"/>
      <c r="N74" s="38"/>
      <c r="O74" s="38"/>
    </row>
    <row r="75" spans="11:15" x14ac:dyDescent="0.25">
      <c r="K75" s="38"/>
      <c r="L75" s="38"/>
      <c r="M75" s="38"/>
      <c r="N75" s="38"/>
      <c r="O75" s="38"/>
    </row>
    <row r="76" spans="11:15" x14ac:dyDescent="0.25">
      <c r="K76" s="38"/>
      <c r="L76" s="38"/>
      <c r="M76" s="38"/>
      <c r="N76" s="38"/>
      <c r="O76" s="38"/>
    </row>
    <row r="77" spans="11:15" x14ac:dyDescent="0.25">
      <c r="K77" s="38"/>
      <c r="L77" s="38"/>
      <c r="M77" s="38"/>
      <c r="N77" s="38"/>
      <c r="O77" s="38"/>
    </row>
    <row r="78" spans="11:15" x14ac:dyDescent="0.25">
      <c r="K78" s="38"/>
      <c r="L78" s="38"/>
      <c r="M78" s="38"/>
      <c r="N78" s="38"/>
      <c r="O78" s="38"/>
    </row>
    <row r="79" spans="11:15" x14ac:dyDescent="0.25">
      <c r="K79" s="38"/>
      <c r="L79" s="38"/>
      <c r="M79" s="38"/>
      <c r="N79" s="38"/>
      <c r="O79" s="38"/>
    </row>
    <row r="80" spans="11:15" x14ac:dyDescent="0.25">
      <c r="K80" s="38"/>
      <c r="L80" s="38"/>
      <c r="M80" s="38"/>
      <c r="N80" s="38"/>
      <c r="O80" s="38"/>
    </row>
    <row r="81" spans="11:11" x14ac:dyDescent="0.25">
      <c r="K81" s="38"/>
    </row>
    <row r="82" spans="11:11" x14ac:dyDescent="0.25">
      <c r="K82" s="38"/>
    </row>
    <row r="83" spans="11:11" x14ac:dyDescent="0.25">
      <c r="K83" s="38"/>
    </row>
    <row r="84" spans="11:11" x14ac:dyDescent="0.25">
      <c r="K84" s="38"/>
    </row>
    <row r="85" spans="11:11" x14ac:dyDescent="0.25">
      <c r="K85" s="38"/>
    </row>
    <row r="86" spans="11:11" x14ac:dyDescent="0.25">
      <c r="K86" s="38"/>
    </row>
    <row r="87" spans="11:11" x14ac:dyDescent="0.25">
      <c r="K87" s="38"/>
    </row>
    <row r="88" spans="11:11" x14ac:dyDescent="0.25">
      <c r="K88" s="38"/>
    </row>
    <row r="89" spans="11:11" x14ac:dyDescent="0.25">
      <c r="K89" s="38"/>
    </row>
    <row r="90" spans="11:11" x14ac:dyDescent="0.25">
      <c r="K90" s="38"/>
    </row>
    <row r="91" spans="11:11" x14ac:dyDescent="0.25">
      <c r="K91" s="38"/>
    </row>
    <row r="92" spans="11:11" x14ac:dyDescent="0.25">
      <c r="K92" s="38"/>
    </row>
    <row r="93" spans="11:11" x14ac:dyDescent="0.25">
      <c r="K93" s="38"/>
    </row>
  </sheetData>
  <sortState ref="V3:Y22">
    <sortCondition ref="X3:X22"/>
    <sortCondition ref="Y3:Y22"/>
  </sortState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Unknown" shapeId="11265" r:id="rId3">
          <objectPr defaultSize="0" autoPict="0" r:id="rId4">
            <anchor moveWithCells="1" siz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752475</xdr:colOff>
                <xdr:row>10</xdr:row>
                <xdr:rowOff>114300</xdr:rowOff>
              </to>
            </anchor>
          </objectPr>
        </oleObject>
      </mc:Choice>
      <mc:Fallback>
        <oleObject progId="Unknown" shapeId="11265" r:id="rId3"/>
      </mc:Fallback>
    </mc:AlternateContent>
    <mc:AlternateContent xmlns:mc="http://schemas.openxmlformats.org/markup-compatibility/2006">
      <mc:Choice Requires="x14">
        <oleObject progId="Unknown" shapeId="11266" r:id="rId5">
          <objectPr defaultSize="0" autoPict="0" r:id="rId6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5</xdr:col>
                <xdr:colOff>409575</xdr:colOff>
                <xdr:row>10</xdr:row>
                <xdr:rowOff>114300</xdr:rowOff>
              </to>
            </anchor>
          </objectPr>
        </oleObject>
      </mc:Choice>
      <mc:Fallback>
        <oleObject progId="Unknown" shapeId="11266" r:id="rId5"/>
      </mc:Fallback>
    </mc:AlternateContent>
    <mc:AlternateContent xmlns:mc="http://schemas.openxmlformats.org/markup-compatibility/2006">
      <mc:Choice Requires="x14">
        <oleObject progId="Unknown" shapeId="11267" r:id="rId7">
          <objectPr defaultSize="0" autoPict="0" r:id="rId8">
            <anchor moveWithCells="1" sizeWithCells="1">
              <from>
                <xdr:col>0</xdr:col>
                <xdr:colOff>57150</xdr:colOff>
                <xdr:row>9</xdr:row>
                <xdr:rowOff>171450</xdr:rowOff>
              </from>
              <to>
                <xdr:col>1</xdr:col>
                <xdr:colOff>809625</xdr:colOff>
                <xdr:row>16</xdr:row>
                <xdr:rowOff>95250</xdr:rowOff>
              </to>
            </anchor>
          </objectPr>
        </oleObject>
      </mc:Choice>
      <mc:Fallback>
        <oleObject progId="Unknown" shapeId="11267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zoomScale="75" zoomScaleNormal="75" workbookViewId="0"/>
  </sheetViews>
  <sheetFormatPr defaultRowHeight="15" x14ac:dyDescent="0.25"/>
  <cols>
    <col min="1" max="1" width="4.7109375" style="7" customWidth="1"/>
    <col min="2" max="2" width="54.28515625" style="7" bestFit="1" customWidth="1"/>
    <col min="3" max="3" width="9.140625" style="49"/>
    <col min="4" max="4" width="64.7109375" style="7" bestFit="1" customWidth="1"/>
    <col min="5" max="5" width="6.5703125" style="12" customWidth="1"/>
    <col min="6" max="6" width="9.140625" style="12"/>
  </cols>
  <sheetData>
    <row r="1" spans="1:6" ht="15.75" x14ac:dyDescent="0.25">
      <c r="A1" s="50"/>
      <c r="B1" s="51" t="s">
        <v>1</v>
      </c>
      <c r="C1" s="51" t="s">
        <v>2</v>
      </c>
      <c r="D1" s="51" t="s">
        <v>3</v>
      </c>
      <c r="E1" s="52"/>
      <c r="F1" s="51" t="s">
        <v>2</v>
      </c>
    </row>
    <row r="2" spans="1:6" x14ac:dyDescent="0.25">
      <c r="A2" s="53">
        <v>1</v>
      </c>
      <c r="B2" s="48" t="s">
        <v>0</v>
      </c>
      <c r="C2" s="6">
        <v>2495</v>
      </c>
      <c r="D2" s="48" t="s">
        <v>0</v>
      </c>
      <c r="E2" s="48">
        <v>1</v>
      </c>
      <c r="F2" s="6">
        <v>2495</v>
      </c>
    </row>
    <row r="3" spans="1:6" x14ac:dyDescent="0.25">
      <c r="A3" s="53">
        <v>2</v>
      </c>
      <c r="B3" s="48" t="s">
        <v>124</v>
      </c>
      <c r="C3" s="6">
        <v>11</v>
      </c>
      <c r="D3" s="48" t="s">
        <v>125</v>
      </c>
      <c r="E3" s="48">
        <v>2</v>
      </c>
      <c r="F3" s="6">
        <v>22</v>
      </c>
    </row>
    <row r="4" spans="1:6" x14ac:dyDescent="0.25">
      <c r="A4" s="53">
        <v>3</v>
      </c>
      <c r="B4" s="48" t="s">
        <v>125</v>
      </c>
      <c r="C4" s="6">
        <v>11</v>
      </c>
      <c r="D4" s="48"/>
      <c r="E4" s="48">
        <v>2</v>
      </c>
      <c r="F4" s="6"/>
    </row>
    <row r="5" spans="1:6" x14ac:dyDescent="0.25">
      <c r="A5" s="53">
        <v>4</v>
      </c>
      <c r="B5" s="48" t="s">
        <v>126</v>
      </c>
      <c r="C5" s="6">
        <v>58</v>
      </c>
      <c r="D5" s="48" t="s">
        <v>155</v>
      </c>
      <c r="E5" s="48">
        <v>3</v>
      </c>
      <c r="F5" s="6">
        <v>58</v>
      </c>
    </row>
    <row r="6" spans="1:6" x14ac:dyDescent="0.25">
      <c r="A6" s="53">
        <v>5</v>
      </c>
      <c r="B6" s="48" t="s">
        <v>127</v>
      </c>
      <c r="C6" s="6">
        <v>505</v>
      </c>
      <c r="D6" s="48" t="s">
        <v>127</v>
      </c>
      <c r="E6" s="48">
        <v>4</v>
      </c>
      <c r="F6" s="6">
        <v>526</v>
      </c>
    </row>
    <row r="7" spans="1:6" x14ac:dyDescent="0.25">
      <c r="A7" s="53">
        <v>6</v>
      </c>
      <c r="B7" s="48" t="s">
        <v>128</v>
      </c>
      <c r="C7" s="6">
        <v>21</v>
      </c>
      <c r="D7" s="48"/>
      <c r="E7" s="48">
        <v>4</v>
      </c>
      <c r="F7" s="6"/>
    </row>
    <row r="8" spans="1:6" x14ac:dyDescent="0.25">
      <c r="A8" s="53">
        <v>7</v>
      </c>
      <c r="B8" s="48" t="s">
        <v>129</v>
      </c>
      <c r="C8" s="6">
        <v>38</v>
      </c>
      <c r="D8" s="48" t="s">
        <v>129</v>
      </c>
      <c r="E8" s="48">
        <v>5</v>
      </c>
      <c r="F8" s="6">
        <v>95</v>
      </c>
    </row>
    <row r="9" spans="1:6" x14ac:dyDescent="0.25">
      <c r="A9" s="53">
        <v>8</v>
      </c>
      <c r="B9" s="48" t="s">
        <v>130</v>
      </c>
      <c r="C9" s="6">
        <v>39</v>
      </c>
      <c r="D9" s="48"/>
      <c r="E9" s="48">
        <v>5</v>
      </c>
      <c r="F9" s="6"/>
    </row>
    <row r="10" spans="1:6" x14ac:dyDescent="0.25">
      <c r="A10" s="53">
        <v>9</v>
      </c>
      <c r="B10" s="48" t="s">
        <v>131</v>
      </c>
      <c r="C10" s="6">
        <v>18</v>
      </c>
      <c r="D10" s="48"/>
      <c r="E10" s="48">
        <v>5</v>
      </c>
      <c r="F10" s="6"/>
    </row>
    <row r="11" spans="1:6" x14ac:dyDescent="0.25">
      <c r="A11" s="53">
        <v>10</v>
      </c>
      <c r="B11" s="48" t="s">
        <v>43</v>
      </c>
      <c r="C11" s="6">
        <v>60</v>
      </c>
      <c r="D11" s="48" t="s">
        <v>44</v>
      </c>
      <c r="E11" s="48">
        <v>6</v>
      </c>
      <c r="F11" s="6">
        <v>1917</v>
      </c>
    </row>
    <row r="12" spans="1:6" x14ac:dyDescent="0.25">
      <c r="A12" s="53">
        <v>11</v>
      </c>
      <c r="B12" s="48" t="s">
        <v>45</v>
      </c>
      <c r="C12" s="6">
        <v>945</v>
      </c>
      <c r="D12" s="48"/>
      <c r="E12" s="48">
        <v>6</v>
      </c>
      <c r="F12" s="6"/>
    </row>
    <row r="13" spans="1:6" x14ac:dyDescent="0.25">
      <c r="A13" s="53">
        <v>12</v>
      </c>
      <c r="B13" s="48" t="s">
        <v>46</v>
      </c>
      <c r="C13" s="6">
        <v>815</v>
      </c>
      <c r="D13" s="48"/>
      <c r="E13" s="48">
        <v>6</v>
      </c>
      <c r="F13" s="6"/>
    </row>
    <row r="14" spans="1:6" x14ac:dyDescent="0.25">
      <c r="A14" s="53">
        <v>13</v>
      </c>
      <c r="B14" s="48" t="s">
        <v>47</v>
      </c>
      <c r="C14" s="6">
        <v>97</v>
      </c>
      <c r="D14" s="48"/>
      <c r="E14" s="48">
        <v>6</v>
      </c>
      <c r="F14" s="6"/>
    </row>
    <row r="15" spans="1:6" x14ac:dyDescent="0.25">
      <c r="A15" s="53">
        <v>14</v>
      </c>
      <c r="B15" s="48" t="s">
        <v>49</v>
      </c>
      <c r="C15" s="6">
        <v>918</v>
      </c>
      <c r="D15" s="48" t="s">
        <v>48</v>
      </c>
      <c r="E15" s="48">
        <v>7</v>
      </c>
      <c r="F15" s="6">
        <v>4050</v>
      </c>
    </row>
    <row r="16" spans="1:6" x14ac:dyDescent="0.25">
      <c r="A16" s="53">
        <v>15</v>
      </c>
      <c r="B16" s="48" t="s">
        <v>50</v>
      </c>
      <c r="C16" s="6">
        <v>1330</v>
      </c>
      <c r="D16" s="48"/>
      <c r="E16" s="48">
        <v>7</v>
      </c>
      <c r="F16" s="6"/>
    </row>
    <row r="17" spans="1:6" x14ac:dyDescent="0.25">
      <c r="A17" s="53">
        <v>16</v>
      </c>
      <c r="B17" s="48" t="s">
        <v>51</v>
      </c>
      <c r="C17" s="6">
        <v>1247</v>
      </c>
      <c r="D17" s="48"/>
      <c r="E17" s="48">
        <v>7</v>
      </c>
      <c r="F17" s="6"/>
    </row>
    <row r="18" spans="1:6" x14ac:dyDescent="0.25">
      <c r="A18" s="53">
        <v>17</v>
      </c>
      <c r="B18" s="48" t="s">
        <v>52</v>
      </c>
      <c r="C18" s="6">
        <v>555</v>
      </c>
      <c r="D18" s="48"/>
      <c r="E18" s="48">
        <v>7</v>
      </c>
      <c r="F18" s="6"/>
    </row>
    <row r="19" spans="1:6" x14ac:dyDescent="0.25">
      <c r="A19" s="53">
        <v>18</v>
      </c>
      <c r="B19" s="48" t="s">
        <v>132</v>
      </c>
      <c r="C19" s="6">
        <v>73</v>
      </c>
      <c r="D19" s="48" t="s">
        <v>132</v>
      </c>
      <c r="E19" s="48">
        <v>8</v>
      </c>
      <c r="F19" s="6">
        <v>73</v>
      </c>
    </row>
    <row r="20" spans="1:6" x14ac:dyDescent="0.25">
      <c r="A20" s="53">
        <v>19</v>
      </c>
      <c r="B20" s="48" t="s">
        <v>84</v>
      </c>
      <c r="C20" s="6">
        <v>396</v>
      </c>
      <c r="D20" s="48" t="s">
        <v>84</v>
      </c>
      <c r="E20" s="48">
        <v>9</v>
      </c>
      <c r="F20" s="6">
        <v>396</v>
      </c>
    </row>
    <row r="21" spans="1:6" x14ac:dyDescent="0.25">
      <c r="A21" s="53">
        <v>20</v>
      </c>
      <c r="B21" s="48" t="s">
        <v>133</v>
      </c>
      <c r="C21" s="6">
        <v>33</v>
      </c>
      <c r="D21" s="48" t="s">
        <v>156</v>
      </c>
      <c r="E21" s="48">
        <v>10</v>
      </c>
      <c r="F21" s="6">
        <v>33</v>
      </c>
    </row>
    <row r="22" spans="1:6" x14ac:dyDescent="0.25">
      <c r="A22" s="53">
        <v>21</v>
      </c>
      <c r="B22" s="48" t="s">
        <v>134</v>
      </c>
      <c r="C22" s="6">
        <v>101</v>
      </c>
      <c r="D22" s="48" t="s">
        <v>157</v>
      </c>
      <c r="E22" s="48">
        <v>11</v>
      </c>
      <c r="F22" s="6">
        <v>101</v>
      </c>
    </row>
    <row r="23" spans="1:6" x14ac:dyDescent="0.25">
      <c r="A23" s="53">
        <v>22</v>
      </c>
      <c r="B23" s="48" t="s">
        <v>135</v>
      </c>
      <c r="C23" s="6">
        <v>38</v>
      </c>
      <c r="D23" s="48" t="s">
        <v>158</v>
      </c>
      <c r="E23" s="48">
        <v>12</v>
      </c>
      <c r="F23" s="6">
        <v>252</v>
      </c>
    </row>
    <row r="24" spans="1:6" x14ac:dyDescent="0.25">
      <c r="A24" s="53">
        <v>23</v>
      </c>
      <c r="B24" s="48" t="s">
        <v>136</v>
      </c>
      <c r="C24" s="6">
        <v>95</v>
      </c>
      <c r="D24" s="48"/>
      <c r="E24" s="48">
        <v>12</v>
      </c>
      <c r="F24" s="6"/>
    </row>
    <row r="25" spans="1:6" x14ac:dyDescent="0.25">
      <c r="A25" s="53">
        <v>24</v>
      </c>
      <c r="B25" s="48" t="s">
        <v>137</v>
      </c>
      <c r="C25" s="6">
        <v>96</v>
      </c>
      <c r="D25" s="48"/>
      <c r="E25" s="48">
        <v>12</v>
      </c>
      <c r="F25" s="6"/>
    </row>
    <row r="26" spans="1:6" x14ac:dyDescent="0.25">
      <c r="A26" s="53">
        <v>25</v>
      </c>
      <c r="B26" s="48" t="s">
        <v>138</v>
      </c>
      <c r="C26" s="6">
        <v>23</v>
      </c>
      <c r="D26" s="48"/>
      <c r="E26" s="48">
        <v>12</v>
      </c>
      <c r="F26" s="6"/>
    </row>
    <row r="27" spans="1:6" x14ac:dyDescent="0.25">
      <c r="A27" s="53">
        <v>26</v>
      </c>
      <c r="B27" s="48" t="s">
        <v>139</v>
      </c>
      <c r="C27" s="6">
        <v>34</v>
      </c>
      <c r="D27" s="48" t="s">
        <v>139</v>
      </c>
      <c r="E27" s="48">
        <v>13</v>
      </c>
      <c r="F27" s="6">
        <v>34</v>
      </c>
    </row>
    <row r="28" spans="1:6" x14ac:dyDescent="0.25">
      <c r="A28" s="53">
        <v>27</v>
      </c>
      <c r="B28" s="48" t="s">
        <v>140</v>
      </c>
      <c r="C28" s="6">
        <v>39</v>
      </c>
      <c r="D28" s="48" t="s">
        <v>159</v>
      </c>
      <c r="E28" s="48">
        <v>14</v>
      </c>
      <c r="F28" s="6">
        <v>101</v>
      </c>
    </row>
    <row r="29" spans="1:6" x14ac:dyDescent="0.25">
      <c r="A29" s="53">
        <v>28</v>
      </c>
      <c r="B29" s="48" t="s">
        <v>141</v>
      </c>
      <c r="C29" s="6">
        <v>62</v>
      </c>
      <c r="D29" s="48"/>
      <c r="E29" s="48">
        <v>14</v>
      </c>
      <c r="F29" s="6"/>
    </row>
    <row r="30" spans="1:6" x14ac:dyDescent="0.25">
      <c r="A30" s="53">
        <v>29</v>
      </c>
      <c r="B30" s="48" t="s">
        <v>142</v>
      </c>
      <c r="C30" s="6">
        <v>28</v>
      </c>
      <c r="D30" s="48" t="s">
        <v>1569</v>
      </c>
      <c r="E30" s="48">
        <v>15</v>
      </c>
      <c r="F30" s="6">
        <v>28</v>
      </c>
    </row>
    <row r="31" spans="1:6" x14ac:dyDescent="0.25">
      <c r="A31" s="53">
        <v>30</v>
      </c>
      <c r="B31" s="48" t="s">
        <v>143</v>
      </c>
      <c r="C31" s="6">
        <v>66</v>
      </c>
      <c r="D31" s="48" t="s">
        <v>161</v>
      </c>
      <c r="E31" s="48">
        <v>16</v>
      </c>
      <c r="F31" s="6">
        <v>82</v>
      </c>
    </row>
    <row r="32" spans="1:6" x14ac:dyDescent="0.25">
      <c r="A32" s="53">
        <v>31</v>
      </c>
      <c r="B32" s="48" t="s">
        <v>144</v>
      </c>
      <c r="C32" s="6">
        <v>16</v>
      </c>
      <c r="D32" s="48"/>
      <c r="E32" s="48">
        <v>16</v>
      </c>
      <c r="F32" s="6"/>
    </row>
    <row r="33" spans="1:6" x14ac:dyDescent="0.25">
      <c r="A33" s="53">
        <v>32</v>
      </c>
      <c r="B33" s="48" t="s">
        <v>53</v>
      </c>
      <c r="C33" s="6">
        <v>78</v>
      </c>
      <c r="D33" s="48" t="s">
        <v>123</v>
      </c>
      <c r="E33" s="48">
        <v>17</v>
      </c>
      <c r="F33" s="6">
        <v>264</v>
      </c>
    </row>
    <row r="34" spans="1:6" x14ac:dyDescent="0.25">
      <c r="A34" s="53">
        <v>33</v>
      </c>
      <c r="B34" s="48" t="s">
        <v>145</v>
      </c>
      <c r="C34" s="6">
        <v>64</v>
      </c>
      <c r="D34" s="48"/>
      <c r="E34" s="48">
        <v>17</v>
      </c>
      <c r="F34" s="6"/>
    </row>
    <row r="35" spans="1:6" x14ac:dyDescent="0.25">
      <c r="A35" s="53">
        <v>34</v>
      </c>
      <c r="B35" s="48" t="s">
        <v>146</v>
      </c>
      <c r="C35" s="6">
        <v>23</v>
      </c>
      <c r="D35" s="48"/>
      <c r="E35" s="48">
        <v>17</v>
      </c>
      <c r="F35" s="6"/>
    </row>
    <row r="36" spans="1:6" x14ac:dyDescent="0.25">
      <c r="A36" s="53">
        <v>35</v>
      </c>
      <c r="B36" s="48" t="s">
        <v>54</v>
      </c>
      <c r="C36" s="6">
        <v>88</v>
      </c>
      <c r="D36" s="48"/>
      <c r="E36" s="48">
        <v>17</v>
      </c>
      <c r="F36" s="6"/>
    </row>
    <row r="37" spans="1:6" x14ac:dyDescent="0.25">
      <c r="A37" s="53">
        <v>36</v>
      </c>
      <c r="B37" s="48" t="s">
        <v>147</v>
      </c>
      <c r="C37" s="6">
        <v>11</v>
      </c>
      <c r="D37" s="48"/>
      <c r="E37" s="48">
        <v>17</v>
      </c>
      <c r="F37" s="6"/>
    </row>
    <row r="38" spans="1:6" x14ac:dyDescent="0.25">
      <c r="A38" s="53">
        <v>37</v>
      </c>
      <c r="B38" s="48" t="s">
        <v>148</v>
      </c>
      <c r="C38" s="6">
        <v>77</v>
      </c>
      <c r="D38" s="4" t="s">
        <v>162</v>
      </c>
      <c r="E38" s="48">
        <v>18</v>
      </c>
      <c r="F38" s="6">
        <v>96</v>
      </c>
    </row>
    <row r="39" spans="1:6" x14ac:dyDescent="0.25">
      <c r="A39" s="53">
        <v>38</v>
      </c>
      <c r="B39" s="48" t="s">
        <v>149</v>
      </c>
      <c r="C39" s="6">
        <v>19</v>
      </c>
      <c r="D39" s="48"/>
      <c r="E39" s="48">
        <v>18</v>
      </c>
      <c r="F39" s="6"/>
    </row>
    <row r="40" spans="1:6" x14ac:dyDescent="0.25">
      <c r="A40" s="53">
        <v>39</v>
      </c>
      <c r="B40" s="48" t="s">
        <v>122</v>
      </c>
      <c r="C40" s="6">
        <v>40</v>
      </c>
      <c r="D40" s="48" t="s">
        <v>55</v>
      </c>
      <c r="E40" s="48">
        <v>19</v>
      </c>
      <c r="F40" s="6">
        <v>94</v>
      </c>
    </row>
    <row r="41" spans="1:6" x14ac:dyDescent="0.25">
      <c r="A41" s="53">
        <v>40</v>
      </c>
      <c r="B41" s="48" t="s">
        <v>121</v>
      </c>
      <c r="C41" s="6">
        <v>11</v>
      </c>
      <c r="D41" s="48"/>
      <c r="E41" s="48">
        <v>19</v>
      </c>
      <c r="F41" s="6"/>
    </row>
    <row r="42" spans="1:6" x14ac:dyDescent="0.25">
      <c r="A42" s="53">
        <v>41</v>
      </c>
      <c r="B42" s="48" t="s">
        <v>150</v>
      </c>
      <c r="C42" s="6">
        <v>43</v>
      </c>
      <c r="D42" s="48"/>
      <c r="E42" s="48">
        <v>19</v>
      </c>
      <c r="F42" s="6"/>
    </row>
    <row r="43" spans="1:6" x14ac:dyDescent="0.25">
      <c r="A43" s="53">
        <v>42</v>
      </c>
      <c r="B43" s="48" t="s">
        <v>151</v>
      </c>
      <c r="C43" s="6">
        <v>32</v>
      </c>
      <c r="D43" s="48" t="s">
        <v>163</v>
      </c>
      <c r="E43" s="48">
        <v>20</v>
      </c>
      <c r="F43" s="6">
        <v>32</v>
      </c>
    </row>
    <row r="44" spans="1:6" x14ac:dyDescent="0.25">
      <c r="A44" s="53">
        <v>43</v>
      </c>
      <c r="B44" s="48" t="s">
        <v>152</v>
      </c>
      <c r="C44" s="6">
        <v>35</v>
      </c>
      <c r="D44" s="48" t="s">
        <v>164</v>
      </c>
      <c r="E44" s="48">
        <v>21</v>
      </c>
      <c r="F44" s="6">
        <v>35</v>
      </c>
    </row>
    <row r="45" spans="1:6" x14ac:dyDescent="0.25">
      <c r="A45" s="53">
        <v>44</v>
      </c>
      <c r="B45" s="48" t="s">
        <v>153</v>
      </c>
      <c r="C45" s="6">
        <v>34</v>
      </c>
      <c r="D45" s="48" t="s">
        <v>165</v>
      </c>
      <c r="E45" s="48">
        <v>22</v>
      </c>
      <c r="F45" s="6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L19" sqref="L19"/>
    </sheetView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19</v>
      </c>
      <c r="G1" t="s">
        <v>20</v>
      </c>
    </row>
    <row r="2" spans="1:10" x14ac:dyDescent="0.25">
      <c r="A2" t="s">
        <v>21</v>
      </c>
      <c r="B2" t="s">
        <v>22</v>
      </c>
      <c r="C2" t="s">
        <v>25</v>
      </c>
      <c r="D2" t="s">
        <v>26</v>
      </c>
      <c r="G2" t="s">
        <v>23</v>
      </c>
      <c r="H2" t="s">
        <v>24</v>
      </c>
      <c r="I2" t="s">
        <v>25</v>
      </c>
      <c r="J2" t="s">
        <v>26</v>
      </c>
    </row>
    <row r="3" spans="1:10" x14ac:dyDescent="0.25">
      <c r="A3">
        <v>1</v>
      </c>
      <c r="B3">
        <v>11</v>
      </c>
      <c r="C3">
        <v>546</v>
      </c>
      <c r="D3">
        <v>8</v>
      </c>
      <c r="G3">
        <v>1</v>
      </c>
      <c r="H3">
        <v>6</v>
      </c>
      <c r="I3">
        <v>2104</v>
      </c>
      <c r="J3">
        <v>25</v>
      </c>
    </row>
    <row r="4" spans="1:10" x14ac:dyDescent="0.25">
      <c r="A4">
        <v>1</v>
      </c>
      <c r="B4">
        <v>12</v>
      </c>
      <c r="C4">
        <v>1503</v>
      </c>
      <c r="D4">
        <v>16</v>
      </c>
      <c r="G4">
        <v>1</v>
      </c>
      <c r="H4">
        <v>7</v>
      </c>
      <c r="I4">
        <v>4256</v>
      </c>
      <c r="J4">
        <v>22</v>
      </c>
    </row>
    <row r="5" spans="1:10" x14ac:dyDescent="0.25">
      <c r="A5">
        <v>1</v>
      </c>
      <c r="B5">
        <v>13</v>
      </c>
      <c r="C5">
        <v>55</v>
      </c>
      <c r="D5">
        <v>1</v>
      </c>
      <c r="G5">
        <v>1</v>
      </c>
      <c r="H5">
        <v>9</v>
      </c>
      <c r="I5">
        <v>197</v>
      </c>
      <c r="J5">
        <v>3</v>
      </c>
    </row>
    <row r="6" spans="1:10" x14ac:dyDescent="0.25">
      <c r="A6">
        <v>1</v>
      </c>
      <c r="B6">
        <v>14</v>
      </c>
      <c r="C6">
        <v>592</v>
      </c>
      <c r="D6">
        <v>3</v>
      </c>
      <c r="G6">
        <v>2</v>
      </c>
      <c r="H6">
        <v>15</v>
      </c>
      <c r="I6">
        <v>50</v>
      </c>
      <c r="J6">
        <v>2</v>
      </c>
    </row>
    <row r="7" spans="1:10" x14ac:dyDescent="0.25">
      <c r="A7">
        <v>1</v>
      </c>
      <c r="B7">
        <v>15</v>
      </c>
      <c r="C7">
        <v>1315</v>
      </c>
      <c r="D7">
        <v>5</v>
      </c>
      <c r="G7">
        <v>2</v>
      </c>
      <c r="H7">
        <v>18</v>
      </c>
      <c r="I7">
        <v>21</v>
      </c>
      <c r="J7">
        <v>1</v>
      </c>
    </row>
    <row r="8" spans="1:10" x14ac:dyDescent="0.25">
      <c r="A8">
        <v>1</v>
      </c>
      <c r="B8">
        <v>16</v>
      </c>
      <c r="C8">
        <v>1803</v>
      </c>
      <c r="D8">
        <v>11</v>
      </c>
      <c r="G8">
        <v>3</v>
      </c>
      <c r="H8">
        <v>4</v>
      </c>
      <c r="I8">
        <v>113</v>
      </c>
      <c r="J8">
        <v>1</v>
      </c>
    </row>
    <row r="9" spans="1:10" x14ac:dyDescent="0.25">
      <c r="A9">
        <v>1</v>
      </c>
      <c r="B9">
        <v>17</v>
      </c>
      <c r="C9">
        <v>546</v>
      </c>
      <c r="D9">
        <v>3</v>
      </c>
      <c r="G9">
        <v>3</v>
      </c>
      <c r="H9">
        <v>17</v>
      </c>
      <c r="I9">
        <v>122</v>
      </c>
      <c r="J9">
        <v>1</v>
      </c>
    </row>
    <row r="10" spans="1:10" x14ac:dyDescent="0.25">
      <c r="A10">
        <v>1</v>
      </c>
      <c r="B10">
        <v>19</v>
      </c>
      <c r="C10">
        <v>197</v>
      </c>
      <c r="D10">
        <v>3</v>
      </c>
      <c r="G10">
        <v>4</v>
      </c>
      <c r="H10">
        <v>5</v>
      </c>
      <c r="I10">
        <v>47</v>
      </c>
      <c r="J10">
        <v>1</v>
      </c>
    </row>
    <row r="11" spans="1:10" x14ac:dyDescent="0.25">
      <c r="A11">
        <v>2</v>
      </c>
      <c r="B11">
        <v>29</v>
      </c>
      <c r="C11">
        <v>50</v>
      </c>
      <c r="D11">
        <v>2</v>
      </c>
      <c r="G11">
        <v>4</v>
      </c>
      <c r="H11">
        <v>10</v>
      </c>
      <c r="I11">
        <v>69</v>
      </c>
      <c r="J11">
        <v>1</v>
      </c>
    </row>
    <row r="12" spans="1:10" x14ac:dyDescent="0.25">
      <c r="A12">
        <v>3</v>
      </c>
      <c r="B12">
        <v>37</v>
      </c>
      <c r="C12">
        <v>21</v>
      </c>
      <c r="D12">
        <v>1</v>
      </c>
      <c r="G12">
        <v>4</v>
      </c>
      <c r="H12">
        <v>11</v>
      </c>
      <c r="I12">
        <v>203</v>
      </c>
      <c r="J12">
        <v>1</v>
      </c>
    </row>
    <row r="13" spans="1:10" x14ac:dyDescent="0.25">
      <c r="A13">
        <v>4</v>
      </c>
      <c r="B13">
        <v>5</v>
      </c>
      <c r="C13">
        <v>113</v>
      </c>
      <c r="D13">
        <v>1</v>
      </c>
      <c r="G13">
        <v>4</v>
      </c>
      <c r="H13">
        <v>12</v>
      </c>
      <c r="I13">
        <v>506</v>
      </c>
      <c r="J13">
        <v>4</v>
      </c>
    </row>
    <row r="14" spans="1:10" x14ac:dyDescent="0.25">
      <c r="A14">
        <v>4</v>
      </c>
      <c r="B14">
        <v>33</v>
      </c>
      <c r="C14">
        <v>122</v>
      </c>
      <c r="D14">
        <v>1</v>
      </c>
      <c r="G14">
        <v>4</v>
      </c>
      <c r="H14">
        <v>14</v>
      </c>
      <c r="I14">
        <v>124</v>
      </c>
      <c r="J14">
        <v>1</v>
      </c>
    </row>
    <row r="15" spans="1:10" x14ac:dyDescent="0.25">
      <c r="A15">
        <v>5</v>
      </c>
      <c r="B15">
        <v>8</v>
      </c>
      <c r="C15">
        <v>47</v>
      </c>
      <c r="D15">
        <v>1</v>
      </c>
      <c r="G15">
        <v>4</v>
      </c>
      <c r="H15">
        <v>16</v>
      </c>
      <c r="I15">
        <v>66</v>
      </c>
      <c r="J15">
        <v>2</v>
      </c>
    </row>
    <row r="16" spans="1:10" x14ac:dyDescent="0.25">
      <c r="A16">
        <v>5</v>
      </c>
      <c r="B16">
        <v>20</v>
      </c>
      <c r="C16">
        <v>69</v>
      </c>
      <c r="D16">
        <v>1</v>
      </c>
      <c r="G16">
        <v>4</v>
      </c>
      <c r="H16">
        <v>17</v>
      </c>
      <c r="I16">
        <v>281</v>
      </c>
      <c r="J16">
        <v>3</v>
      </c>
    </row>
    <row r="17" spans="1:10" x14ac:dyDescent="0.25">
      <c r="A17">
        <v>5</v>
      </c>
      <c r="B17">
        <v>21</v>
      </c>
      <c r="C17">
        <v>203</v>
      </c>
      <c r="D17">
        <v>1</v>
      </c>
      <c r="G17">
        <v>4</v>
      </c>
      <c r="H17">
        <v>18</v>
      </c>
      <c r="I17">
        <v>81</v>
      </c>
      <c r="J17">
        <v>1</v>
      </c>
    </row>
    <row r="18" spans="1:10" x14ac:dyDescent="0.25">
      <c r="A18">
        <v>5</v>
      </c>
      <c r="B18">
        <v>22</v>
      </c>
      <c r="C18">
        <v>77</v>
      </c>
      <c r="D18">
        <v>1</v>
      </c>
      <c r="G18">
        <v>4</v>
      </c>
      <c r="H18">
        <v>19</v>
      </c>
      <c r="I18">
        <v>59</v>
      </c>
      <c r="J18">
        <v>1</v>
      </c>
    </row>
    <row r="19" spans="1:10" x14ac:dyDescent="0.25">
      <c r="A19">
        <v>5</v>
      </c>
      <c r="B19">
        <v>23</v>
      </c>
      <c r="C19">
        <v>192</v>
      </c>
      <c r="D19">
        <v>1</v>
      </c>
      <c r="G19">
        <v>5</v>
      </c>
      <c r="H19">
        <v>5</v>
      </c>
      <c r="I19">
        <v>72</v>
      </c>
      <c r="J19">
        <v>2</v>
      </c>
    </row>
    <row r="20" spans="1:10" x14ac:dyDescent="0.25">
      <c r="A20">
        <v>5</v>
      </c>
      <c r="B20">
        <v>24</v>
      </c>
      <c r="C20">
        <v>193</v>
      </c>
      <c r="D20">
        <v>1</v>
      </c>
      <c r="G20">
        <v>6</v>
      </c>
      <c r="H20">
        <v>6</v>
      </c>
      <c r="I20">
        <v>268</v>
      </c>
      <c r="J20">
        <v>3</v>
      </c>
    </row>
    <row r="21" spans="1:10" x14ac:dyDescent="0.25">
      <c r="A21">
        <v>5</v>
      </c>
      <c r="B21">
        <v>28</v>
      </c>
      <c r="C21">
        <v>124</v>
      </c>
      <c r="D21">
        <v>1</v>
      </c>
      <c r="G21">
        <v>6</v>
      </c>
      <c r="H21">
        <v>7</v>
      </c>
      <c r="I21">
        <v>1328</v>
      </c>
      <c r="J21">
        <v>10</v>
      </c>
    </row>
    <row r="22" spans="1:10" x14ac:dyDescent="0.25">
      <c r="A22">
        <v>5</v>
      </c>
      <c r="B22">
        <v>30</v>
      </c>
      <c r="C22">
        <v>38</v>
      </c>
      <c r="D22">
        <v>1</v>
      </c>
      <c r="G22">
        <v>6</v>
      </c>
      <c r="H22">
        <v>9</v>
      </c>
      <c r="I22">
        <v>414</v>
      </c>
      <c r="J22">
        <v>3</v>
      </c>
    </row>
    <row r="23" spans="1:10" x14ac:dyDescent="0.25">
      <c r="A23">
        <v>5</v>
      </c>
      <c r="B23">
        <v>31</v>
      </c>
      <c r="C23">
        <v>28</v>
      </c>
      <c r="D23">
        <v>1</v>
      </c>
      <c r="G23">
        <v>6</v>
      </c>
      <c r="H23">
        <v>17</v>
      </c>
      <c r="I23">
        <v>75</v>
      </c>
      <c r="J23">
        <v>2</v>
      </c>
    </row>
    <row r="24" spans="1:10" x14ac:dyDescent="0.25">
      <c r="A24">
        <v>5</v>
      </c>
      <c r="B24">
        <v>32</v>
      </c>
      <c r="C24">
        <v>118</v>
      </c>
      <c r="D24">
        <v>1</v>
      </c>
      <c r="G24">
        <v>6</v>
      </c>
      <c r="H24">
        <v>21</v>
      </c>
      <c r="I24">
        <v>74</v>
      </c>
      <c r="J24">
        <v>1</v>
      </c>
    </row>
    <row r="25" spans="1:10" x14ac:dyDescent="0.25">
      <c r="A25">
        <v>5</v>
      </c>
      <c r="B25">
        <v>33</v>
      </c>
      <c r="C25">
        <v>119</v>
      </c>
      <c r="D25">
        <v>1</v>
      </c>
      <c r="G25">
        <v>7</v>
      </c>
      <c r="H25">
        <v>7</v>
      </c>
      <c r="I25">
        <v>2520</v>
      </c>
      <c r="J25">
        <v>13</v>
      </c>
    </row>
    <row r="26" spans="1:10" x14ac:dyDescent="0.25">
      <c r="A26">
        <v>5</v>
      </c>
      <c r="B26">
        <v>37</v>
      </c>
      <c r="C26">
        <v>81</v>
      </c>
      <c r="D26">
        <v>1</v>
      </c>
      <c r="G26">
        <v>7</v>
      </c>
      <c r="H26">
        <v>9</v>
      </c>
      <c r="I26">
        <v>244</v>
      </c>
      <c r="J26">
        <v>1</v>
      </c>
    </row>
    <row r="27" spans="1:10" x14ac:dyDescent="0.25">
      <c r="A27">
        <v>5</v>
      </c>
      <c r="B27">
        <v>41</v>
      </c>
      <c r="C27">
        <v>59</v>
      </c>
      <c r="D27">
        <v>1</v>
      </c>
      <c r="G27">
        <v>7</v>
      </c>
      <c r="H27">
        <v>19</v>
      </c>
      <c r="I27">
        <v>86</v>
      </c>
      <c r="J27">
        <v>1</v>
      </c>
    </row>
    <row r="28" spans="1:10" x14ac:dyDescent="0.25">
      <c r="A28">
        <v>6</v>
      </c>
      <c r="B28">
        <v>25</v>
      </c>
      <c r="C28">
        <v>44</v>
      </c>
      <c r="D28">
        <v>1</v>
      </c>
      <c r="G28">
        <v>8</v>
      </c>
      <c r="H28">
        <v>13</v>
      </c>
      <c r="I28">
        <v>64</v>
      </c>
      <c r="J28">
        <v>1</v>
      </c>
    </row>
    <row r="29" spans="1:10" x14ac:dyDescent="0.25">
      <c r="A29">
        <v>6</v>
      </c>
      <c r="B29">
        <v>34</v>
      </c>
      <c r="C29">
        <v>44</v>
      </c>
      <c r="D29">
        <v>1</v>
      </c>
      <c r="G29">
        <v>8</v>
      </c>
      <c r="H29">
        <v>14</v>
      </c>
      <c r="I29">
        <v>82</v>
      </c>
      <c r="J29">
        <v>1</v>
      </c>
    </row>
    <row r="30" spans="1:10" x14ac:dyDescent="0.25">
      <c r="A30">
        <v>7</v>
      </c>
      <c r="B30">
        <v>7</v>
      </c>
      <c r="C30">
        <v>38</v>
      </c>
      <c r="D30">
        <v>1</v>
      </c>
      <c r="G30">
        <v>8</v>
      </c>
      <c r="H30">
        <v>20</v>
      </c>
      <c r="I30">
        <v>62</v>
      </c>
      <c r="J30">
        <v>1</v>
      </c>
    </row>
    <row r="31" spans="1:10" x14ac:dyDescent="0.25">
      <c r="A31">
        <v>8</v>
      </c>
      <c r="B31">
        <v>9</v>
      </c>
      <c r="C31">
        <v>34</v>
      </c>
      <c r="D31">
        <v>1</v>
      </c>
      <c r="G31">
        <v>8</v>
      </c>
      <c r="H31">
        <v>22</v>
      </c>
      <c r="I31">
        <v>64</v>
      </c>
      <c r="J31">
        <v>1</v>
      </c>
    </row>
    <row r="32" spans="1:10" x14ac:dyDescent="0.25">
      <c r="A32">
        <v>10</v>
      </c>
      <c r="B32">
        <v>32</v>
      </c>
      <c r="C32">
        <v>43</v>
      </c>
      <c r="D32">
        <v>1</v>
      </c>
      <c r="G32">
        <v>12</v>
      </c>
      <c r="H32">
        <v>12</v>
      </c>
      <c r="I32">
        <v>191</v>
      </c>
      <c r="J32">
        <v>1</v>
      </c>
    </row>
    <row r="33" spans="1:10" x14ac:dyDescent="0.25">
      <c r="A33">
        <v>10</v>
      </c>
      <c r="B33">
        <v>43</v>
      </c>
      <c r="C33">
        <v>74</v>
      </c>
      <c r="D33">
        <v>1</v>
      </c>
      <c r="G33">
        <v>12</v>
      </c>
      <c r="H33">
        <v>17</v>
      </c>
      <c r="I33">
        <v>46</v>
      </c>
      <c r="J33">
        <v>1</v>
      </c>
    </row>
    <row r="34" spans="1:10" x14ac:dyDescent="0.25">
      <c r="A34">
        <v>11</v>
      </c>
      <c r="B34">
        <v>12</v>
      </c>
      <c r="C34">
        <v>74</v>
      </c>
      <c r="D34">
        <v>1</v>
      </c>
      <c r="G34">
        <v>13</v>
      </c>
      <c r="H34">
        <v>20</v>
      </c>
      <c r="I34">
        <v>66</v>
      </c>
      <c r="J34">
        <v>1</v>
      </c>
    </row>
    <row r="35" spans="1:10" x14ac:dyDescent="0.25">
      <c r="A35">
        <v>11</v>
      </c>
      <c r="B35">
        <v>13</v>
      </c>
      <c r="C35">
        <v>126</v>
      </c>
      <c r="D35">
        <v>1</v>
      </c>
      <c r="G35">
        <v>13</v>
      </c>
      <c r="H35">
        <v>22</v>
      </c>
      <c r="I35">
        <v>68</v>
      </c>
      <c r="J35">
        <v>1</v>
      </c>
    </row>
    <row r="36" spans="1:10" x14ac:dyDescent="0.25">
      <c r="A36">
        <v>11</v>
      </c>
      <c r="B36">
        <v>16</v>
      </c>
      <c r="C36">
        <v>487</v>
      </c>
      <c r="D36">
        <v>6</v>
      </c>
      <c r="G36">
        <v>14</v>
      </c>
      <c r="H36">
        <v>17</v>
      </c>
      <c r="I36">
        <v>118</v>
      </c>
      <c r="J36">
        <v>1</v>
      </c>
    </row>
    <row r="37" spans="1:10" x14ac:dyDescent="0.25">
      <c r="A37">
        <v>11</v>
      </c>
      <c r="B37">
        <v>17</v>
      </c>
      <c r="C37">
        <v>331</v>
      </c>
      <c r="D37">
        <v>2</v>
      </c>
      <c r="G37">
        <v>15</v>
      </c>
      <c r="H37">
        <v>15</v>
      </c>
      <c r="I37">
        <v>28</v>
      </c>
      <c r="J37">
        <v>1</v>
      </c>
    </row>
    <row r="38" spans="1:10" x14ac:dyDescent="0.25">
      <c r="A38">
        <v>11</v>
      </c>
      <c r="B38">
        <v>19</v>
      </c>
      <c r="C38">
        <v>414</v>
      </c>
      <c r="D38">
        <v>3</v>
      </c>
      <c r="G38">
        <v>16</v>
      </c>
      <c r="H38">
        <v>17</v>
      </c>
      <c r="I38">
        <v>98</v>
      </c>
      <c r="J38">
        <v>1</v>
      </c>
    </row>
    <row r="39" spans="1:10" x14ac:dyDescent="0.25">
      <c r="A39">
        <v>12</v>
      </c>
      <c r="B39">
        <v>13</v>
      </c>
      <c r="C39">
        <v>68</v>
      </c>
      <c r="D39">
        <v>1</v>
      </c>
      <c r="G39">
        <v>17</v>
      </c>
      <c r="H39">
        <v>17</v>
      </c>
      <c r="I39">
        <v>19</v>
      </c>
      <c r="J39">
        <v>1</v>
      </c>
    </row>
    <row r="40" spans="1:10" x14ac:dyDescent="0.25">
      <c r="A40">
        <v>12</v>
      </c>
      <c r="B40">
        <v>16</v>
      </c>
      <c r="C40">
        <v>510</v>
      </c>
      <c r="D40">
        <v>2</v>
      </c>
      <c r="G40">
        <v>17</v>
      </c>
      <c r="H40">
        <v>19</v>
      </c>
      <c r="I40">
        <v>25</v>
      </c>
      <c r="J40">
        <v>1</v>
      </c>
    </row>
    <row r="41" spans="1:10" x14ac:dyDescent="0.25">
      <c r="A41">
        <v>12</v>
      </c>
      <c r="B41">
        <v>35</v>
      </c>
      <c r="C41">
        <v>32</v>
      </c>
      <c r="D41">
        <v>1</v>
      </c>
      <c r="G41">
        <v>18</v>
      </c>
      <c r="H41">
        <v>18</v>
      </c>
      <c r="I41">
        <v>45</v>
      </c>
      <c r="J41">
        <v>1</v>
      </c>
    </row>
    <row r="42" spans="1:10" x14ac:dyDescent="0.25">
      <c r="A42">
        <v>14</v>
      </c>
      <c r="B42">
        <v>14</v>
      </c>
      <c r="C42">
        <v>213</v>
      </c>
      <c r="D42">
        <v>1</v>
      </c>
      <c r="G42">
        <v>20</v>
      </c>
      <c r="H42">
        <v>22</v>
      </c>
      <c r="I42">
        <v>66</v>
      </c>
      <c r="J42">
        <v>1</v>
      </c>
    </row>
    <row r="43" spans="1:10" x14ac:dyDescent="0.25">
      <c r="A43">
        <v>14</v>
      </c>
      <c r="B43">
        <v>15</v>
      </c>
      <c r="C43">
        <v>1462</v>
      </c>
      <c r="D43">
        <v>6</v>
      </c>
    </row>
    <row r="44" spans="1:10" x14ac:dyDescent="0.25">
      <c r="A44">
        <v>14</v>
      </c>
      <c r="B44">
        <v>17</v>
      </c>
      <c r="C44">
        <v>42</v>
      </c>
      <c r="D44">
        <v>1</v>
      </c>
    </row>
    <row r="45" spans="1:10" x14ac:dyDescent="0.25">
      <c r="A45">
        <v>14</v>
      </c>
      <c r="B45">
        <v>19</v>
      </c>
      <c r="C45">
        <v>244</v>
      </c>
      <c r="D45">
        <v>1</v>
      </c>
    </row>
    <row r="46" spans="1:10" x14ac:dyDescent="0.25">
      <c r="A46">
        <v>15</v>
      </c>
      <c r="B46">
        <v>15</v>
      </c>
      <c r="C46">
        <v>100</v>
      </c>
      <c r="D46">
        <v>1</v>
      </c>
    </row>
    <row r="47" spans="1:10" x14ac:dyDescent="0.25">
      <c r="A47">
        <v>15</v>
      </c>
      <c r="B47">
        <v>16</v>
      </c>
      <c r="C47">
        <v>409</v>
      </c>
      <c r="D47">
        <v>2</v>
      </c>
    </row>
    <row r="48" spans="1:10" x14ac:dyDescent="0.25">
      <c r="A48">
        <v>15</v>
      </c>
      <c r="B48">
        <v>17</v>
      </c>
      <c r="C48">
        <v>184</v>
      </c>
      <c r="D48">
        <v>1</v>
      </c>
    </row>
    <row r="49" spans="1:4" x14ac:dyDescent="0.25">
      <c r="A49">
        <v>15</v>
      </c>
      <c r="B49">
        <v>39</v>
      </c>
      <c r="C49">
        <v>86</v>
      </c>
      <c r="D49">
        <v>1</v>
      </c>
    </row>
    <row r="50" spans="1:4" x14ac:dyDescent="0.25">
      <c r="A50">
        <v>16</v>
      </c>
      <c r="B50">
        <v>16</v>
      </c>
      <c r="C50">
        <v>110</v>
      </c>
      <c r="D50">
        <v>1</v>
      </c>
    </row>
    <row r="51" spans="1:4" x14ac:dyDescent="0.25">
      <c r="A51">
        <v>18</v>
      </c>
      <c r="B51">
        <v>26</v>
      </c>
      <c r="C51">
        <v>64</v>
      </c>
      <c r="D51">
        <v>1</v>
      </c>
    </row>
    <row r="52" spans="1:4" x14ac:dyDescent="0.25">
      <c r="A52">
        <v>18</v>
      </c>
      <c r="B52">
        <v>27</v>
      </c>
      <c r="C52">
        <v>82</v>
      </c>
      <c r="D52">
        <v>1</v>
      </c>
    </row>
    <row r="53" spans="1:4" x14ac:dyDescent="0.25">
      <c r="A53">
        <v>18</v>
      </c>
      <c r="B53">
        <v>42</v>
      </c>
      <c r="C53">
        <v>62</v>
      </c>
      <c r="D53">
        <v>1</v>
      </c>
    </row>
    <row r="54" spans="1:4" x14ac:dyDescent="0.25">
      <c r="A54">
        <v>18</v>
      </c>
      <c r="B54">
        <v>44</v>
      </c>
      <c r="C54">
        <v>64</v>
      </c>
      <c r="D54">
        <v>1</v>
      </c>
    </row>
    <row r="55" spans="1:4" x14ac:dyDescent="0.25">
      <c r="A55">
        <v>23</v>
      </c>
      <c r="B55">
        <v>24</v>
      </c>
      <c r="C55">
        <v>191</v>
      </c>
      <c r="D55">
        <v>1</v>
      </c>
    </row>
    <row r="56" spans="1:4" x14ac:dyDescent="0.25">
      <c r="A56">
        <v>25</v>
      </c>
      <c r="B56">
        <v>34</v>
      </c>
      <c r="C56">
        <v>46</v>
      </c>
      <c r="D56">
        <v>1</v>
      </c>
    </row>
    <row r="57" spans="1:4" x14ac:dyDescent="0.25">
      <c r="A57">
        <v>26</v>
      </c>
      <c r="B57">
        <v>42</v>
      </c>
      <c r="C57">
        <v>66</v>
      </c>
      <c r="D57">
        <v>1</v>
      </c>
    </row>
    <row r="58" spans="1:4" x14ac:dyDescent="0.25">
      <c r="A58">
        <v>26</v>
      </c>
      <c r="B58">
        <v>44</v>
      </c>
      <c r="C58">
        <v>68</v>
      </c>
      <c r="D58">
        <v>1</v>
      </c>
    </row>
    <row r="59" spans="1:4" x14ac:dyDescent="0.25">
      <c r="A59">
        <v>28</v>
      </c>
      <c r="B59">
        <v>32</v>
      </c>
      <c r="C59">
        <v>118</v>
      </c>
      <c r="D59">
        <v>1</v>
      </c>
    </row>
    <row r="60" spans="1:4" x14ac:dyDescent="0.25">
      <c r="A60">
        <v>29</v>
      </c>
      <c r="B60">
        <v>29</v>
      </c>
      <c r="C60">
        <v>28</v>
      </c>
      <c r="D60">
        <v>1</v>
      </c>
    </row>
    <row r="61" spans="1:4" x14ac:dyDescent="0.25">
      <c r="A61">
        <v>30</v>
      </c>
      <c r="B61">
        <v>35</v>
      </c>
      <c r="C61">
        <v>98</v>
      </c>
      <c r="D61">
        <v>1</v>
      </c>
    </row>
    <row r="62" spans="1:4" x14ac:dyDescent="0.25">
      <c r="A62">
        <v>35</v>
      </c>
      <c r="B62">
        <v>36</v>
      </c>
      <c r="C62">
        <v>19</v>
      </c>
      <c r="D62">
        <v>1</v>
      </c>
    </row>
    <row r="63" spans="1:4" x14ac:dyDescent="0.25">
      <c r="A63">
        <v>35</v>
      </c>
      <c r="B63">
        <v>40</v>
      </c>
      <c r="C63">
        <v>25</v>
      </c>
      <c r="D63">
        <v>1</v>
      </c>
    </row>
    <row r="64" spans="1:4" x14ac:dyDescent="0.25">
      <c r="A64">
        <v>37</v>
      </c>
      <c r="B64">
        <v>38</v>
      </c>
      <c r="C64">
        <v>45</v>
      </c>
      <c r="D64">
        <v>1</v>
      </c>
    </row>
    <row r="65" spans="1:4" x14ac:dyDescent="0.25">
      <c r="A65">
        <v>42</v>
      </c>
      <c r="B65">
        <v>44</v>
      </c>
      <c r="C65">
        <v>66</v>
      </c>
      <c r="D65">
        <v>1</v>
      </c>
    </row>
  </sheetData>
  <sortState ref="G3:J42">
    <sortCondition ref="G3:G42"/>
    <sortCondition ref="H3:H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K1" workbookViewId="0">
      <selection activeCell="O1" sqref="O1"/>
    </sheetView>
  </sheetViews>
  <sheetFormatPr defaultRowHeight="15" x14ac:dyDescent="0.25"/>
  <sheetData>
    <row r="1" spans="1:15" x14ac:dyDescent="0.25">
      <c r="A1" t="s">
        <v>17</v>
      </c>
      <c r="O1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workbookViewId="0"/>
  </sheetViews>
  <sheetFormatPr defaultRowHeight="15" x14ac:dyDescent="0.25"/>
  <cols>
    <col min="1" max="1" width="4.5703125" style="26" bestFit="1" customWidth="1"/>
    <col min="2" max="6" width="4.7109375" style="26" bestFit="1" customWidth="1"/>
    <col min="7" max="11" width="5.140625" style="26" bestFit="1" customWidth="1"/>
    <col min="12" max="12" width="4.7109375" style="26" bestFit="1" customWidth="1"/>
    <col min="13" max="13" width="5" style="26" bestFit="1" customWidth="1"/>
    <col min="14" max="16" width="4.7109375" style="26" bestFit="1" customWidth="1"/>
    <col min="17" max="17" width="2" style="26" bestFit="1" customWidth="1"/>
    <col min="18" max="18" width="16" style="26" bestFit="1" customWidth="1"/>
  </cols>
  <sheetData>
    <row r="1" spans="1:24" x14ac:dyDescent="0.25">
      <c r="A1" s="25" t="s">
        <v>1390</v>
      </c>
      <c r="B1" s="25" t="s">
        <v>1391</v>
      </c>
      <c r="C1" s="25" t="s">
        <v>1392</v>
      </c>
      <c r="D1" s="25" t="s">
        <v>1393</v>
      </c>
      <c r="E1" s="25" t="s">
        <v>1394</v>
      </c>
      <c r="F1" s="25" t="s">
        <v>1395</v>
      </c>
      <c r="G1" s="25" t="s">
        <v>1396</v>
      </c>
      <c r="H1" s="25" t="s">
        <v>1397</v>
      </c>
      <c r="I1" s="25" t="s">
        <v>1398</v>
      </c>
      <c r="J1" s="25" t="s">
        <v>37</v>
      </c>
      <c r="K1" s="25" t="s">
        <v>38</v>
      </c>
      <c r="L1" s="25" t="s">
        <v>39</v>
      </c>
      <c r="M1" s="25" t="s">
        <v>82</v>
      </c>
      <c r="N1" s="25" t="s">
        <v>40</v>
      </c>
      <c r="O1" s="25" t="s">
        <v>41</v>
      </c>
      <c r="P1" s="25"/>
      <c r="Q1" s="25"/>
      <c r="R1" s="25"/>
    </row>
    <row r="2" spans="1:24" x14ac:dyDescent="0.25">
      <c r="A2" s="26">
        <v>2</v>
      </c>
      <c r="B2" s="26">
        <v>1</v>
      </c>
      <c r="C2" s="26">
        <v>16</v>
      </c>
      <c r="D2" s="26" t="s">
        <v>42</v>
      </c>
      <c r="E2" s="26" t="s">
        <v>42</v>
      </c>
      <c r="F2" s="26">
        <v>77</v>
      </c>
      <c r="G2" s="26">
        <v>75</v>
      </c>
      <c r="H2" s="26" t="s">
        <v>42</v>
      </c>
      <c r="I2" s="26" t="s">
        <v>42</v>
      </c>
      <c r="J2" s="26">
        <v>38</v>
      </c>
      <c r="K2" s="26">
        <v>53</v>
      </c>
      <c r="L2" s="26" t="s">
        <v>42</v>
      </c>
      <c r="M2" s="26" t="s">
        <v>42</v>
      </c>
      <c r="N2" s="26" t="s">
        <v>40</v>
      </c>
      <c r="O2" s="26" t="s">
        <v>118</v>
      </c>
      <c r="Q2" s="27"/>
      <c r="S2" s="15"/>
    </row>
    <row r="3" spans="1:24" x14ac:dyDescent="0.25">
      <c r="A3" s="26">
        <v>2</v>
      </c>
      <c r="B3" s="26">
        <v>11</v>
      </c>
      <c r="C3" s="26">
        <v>16</v>
      </c>
      <c r="D3" s="26" t="s">
        <v>42</v>
      </c>
      <c r="E3" s="26" t="s">
        <v>42</v>
      </c>
      <c r="F3" s="26">
        <v>22</v>
      </c>
      <c r="G3" s="26">
        <v>23</v>
      </c>
      <c r="H3" s="26" t="s">
        <v>42</v>
      </c>
      <c r="I3" s="26" t="s">
        <v>42</v>
      </c>
      <c r="J3" s="26">
        <v>18</v>
      </c>
      <c r="K3" s="26">
        <v>16</v>
      </c>
      <c r="L3" s="26" t="s">
        <v>42</v>
      </c>
      <c r="M3" s="26" t="s">
        <v>42</v>
      </c>
      <c r="N3" s="26" t="s">
        <v>40</v>
      </c>
      <c r="O3" s="26" t="s">
        <v>1399</v>
      </c>
      <c r="Q3" s="27"/>
    </row>
    <row r="4" spans="1:24" x14ac:dyDescent="0.25">
      <c r="A4" s="26">
        <v>2</v>
      </c>
      <c r="B4" s="26">
        <v>14</v>
      </c>
      <c r="C4" s="26">
        <v>15</v>
      </c>
      <c r="D4" s="26" t="s">
        <v>42</v>
      </c>
      <c r="E4" s="26" t="s">
        <v>42</v>
      </c>
      <c r="F4" s="26">
        <v>127</v>
      </c>
      <c r="G4" s="26">
        <v>132</v>
      </c>
      <c r="H4" s="26" t="s">
        <v>42</v>
      </c>
      <c r="I4" s="26" t="s">
        <v>42</v>
      </c>
      <c r="J4" s="26">
        <v>87</v>
      </c>
      <c r="K4" s="26">
        <v>105</v>
      </c>
      <c r="L4" s="26" t="s">
        <v>42</v>
      </c>
      <c r="M4" s="26" t="s">
        <v>42</v>
      </c>
      <c r="N4" s="26" t="s">
        <v>40</v>
      </c>
      <c r="O4" s="26" t="s">
        <v>1400</v>
      </c>
      <c r="Q4" s="27"/>
    </row>
    <row r="5" spans="1:24" x14ac:dyDescent="0.25">
      <c r="A5" s="26">
        <v>2</v>
      </c>
      <c r="B5" s="26">
        <v>1</v>
      </c>
      <c r="C5" s="26">
        <v>14</v>
      </c>
      <c r="D5" s="26" t="s">
        <v>42</v>
      </c>
      <c r="E5" s="26" t="s">
        <v>42</v>
      </c>
      <c r="F5" s="26">
        <v>51</v>
      </c>
      <c r="G5" s="26">
        <v>46</v>
      </c>
      <c r="H5" s="26" t="s">
        <v>42</v>
      </c>
      <c r="I5" s="26" t="s">
        <v>42</v>
      </c>
      <c r="J5" s="26">
        <v>24</v>
      </c>
      <c r="K5" s="26">
        <v>37</v>
      </c>
      <c r="L5" s="26" t="s">
        <v>42</v>
      </c>
      <c r="M5" s="26" t="s">
        <v>42</v>
      </c>
      <c r="N5" s="26" t="s">
        <v>40</v>
      </c>
      <c r="O5" s="26" t="s">
        <v>100</v>
      </c>
      <c r="Q5" s="27"/>
    </row>
    <row r="6" spans="1:24" x14ac:dyDescent="0.25">
      <c r="A6" s="26">
        <v>2</v>
      </c>
      <c r="B6" s="26">
        <v>1</v>
      </c>
      <c r="C6" s="26">
        <v>12</v>
      </c>
      <c r="D6" s="26" t="s">
        <v>42</v>
      </c>
      <c r="E6" s="26" t="s">
        <v>42</v>
      </c>
      <c r="F6" s="26">
        <v>38</v>
      </c>
      <c r="G6" s="26">
        <v>34</v>
      </c>
      <c r="H6" s="26" t="s">
        <v>42</v>
      </c>
      <c r="I6" s="26" t="s">
        <v>42</v>
      </c>
      <c r="J6" s="26">
        <v>16</v>
      </c>
      <c r="K6" s="26">
        <v>16</v>
      </c>
      <c r="L6" s="26" t="s">
        <v>42</v>
      </c>
      <c r="M6" s="26" t="s">
        <v>42</v>
      </c>
      <c r="N6" s="26" t="s">
        <v>40</v>
      </c>
      <c r="O6" s="26" t="s">
        <v>1401</v>
      </c>
      <c r="Q6" s="27"/>
    </row>
    <row r="7" spans="1:24" x14ac:dyDescent="0.25">
      <c r="A7" s="26">
        <v>2</v>
      </c>
      <c r="B7" s="26">
        <v>5</v>
      </c>
      <c r="C7" s="26">
        <v>21</v>
      </c>
      <c r="D7" s="26" t="s">
        <v>42</v>
      </c>
      <c r="E7" s="26" t="s">
        <v>42</v>
      </c>
      <c r="F7" s="26">
        <v>102</v>
      </c>
      <c r="G7" s="26">
        <v>101</v>
      </c>
      <c r="H7" s="26" t="s">
        <v>42</v>
      </c>
      <c r="I7" s="26" t="s">
        <v>42</v>
      </c>
      <c r="J7" s="26">
        <v>25</v>
      </c>
      <c r="K7" s="26">
        <v>43</v>
      </c>
      <c r="L7" s="26" t="s">
        <v>42</v>
      </c>
      <c r="M7" s="26" t="s">
        <v>42</v>
      </c>
      <c r="N7" s="26" t="s">
        <v>40</v>
      </c>
      <c r="O7" s="26" t="s">
        <v>1402</v>
      </c>
      <c r="Q7" s="27"/>
    </row>
    <row r="8" spans="1:24" x14ac:dyDescent="0.25">
      <c r="A8" s="26">
        <v>2</v>
      </c>
      <c r="B8" s="26">
        <v>1</v>
      </c>
      <c r="C8" s="26">
        <v>15</v>
      </c>
      <c r="D8" s="26" t="s">
        <v>42</v>
      </c>
      <c r="E8" s="26" t="s">
        <v>42</v>
      </c>
      <c r="F8" s="26">
        <v>109</v>
      </c>
      <c r="G8" s="26">
        <v>96</v>
      </c>
      <c r="H8" s="26" t="s">
        <v>42</v>
      </c>
      <c r="I8" s="26" t="s">
        <v>42</v>
      </c>
      <c r="J8" s="26">
        <v>51</v>
      </c>
      <c r="K8" s="26">
        <v>59</v>
      </c>
      <c r="L8" s="26" t="s">
        <v>42</v>
      </c>
      <c r="M8" s="26" t="s">
        <v>42</v>
      </c>
      <c r="N8" s="26" t="s">
        <v>40</v>
      </c>
      <c r="O8" s="26" t="s">
        <v>1403</v>
      </c>
      <c r="Q8" s="27"/>
    </row>
    <row r="9" spans="1:24" x14ac:dyDescent="0.25">
      <c r="A9" s="26">
        <v>2</v>
      </c>
      <c r="B9" s="26">
        <v>11</v>
      </c>
      <c r="C9" s="26">
        <v>19</v>
      </c>
      <c r="D9" s="26" t="s">
        <v>42</v>
      </c>
      <c r="E9" s="26" t="s">
        <v>42</v>
      </c>
      <c r="F9" s="26">
        <v>104</v>
      </c>
      <c r="G9" s="26">
        <v>106</v>
      </c>
      <c r="H9" s="26" t="s">
        <v>42</v>
      </c>
      <c r="I9" s="26" t="s">
        <v>42</v>
      </c>
      <c r="J9" s="26">
        <v>80</v>
      </c>
      <c r="K9" s="26">
        <v>81</v>
      </c>
      <c r="L9" s="26" t="s">
        <v>42</v>
      </c>
      <c r="M9" s="26" t="s">
        <v>42</v>
      </c>
      <c r="N9" s="26" t="s">
        <v>40</v>
      </c>
      <c r="O9" s="26" t="s">
        <v>99</v>
      </c>
      <c r="Q9" s="27"/>
    </row>
    <row r="10" spans="1:24" x14ac:dyDescent="0.25">
      <c r="A10" s="26">
        <v>2</v>
      </c>
      <c r="B10" s="26">
        <v>1</v>
      </c>
      <c r="C10" s="26">
        <v>11</v>
      </c>
      <c r="D10" s="26" t="s">
        <v>42</v>
      </c>
      <c r="E10" s="26" t="s">
        <v>42</v>
      </c>
      <c r="F10" s="26">
        <v>13</v>
      </c>
      <c r="G10" s="26">
        <v>8</v>
      </c>
      <c r="H10" s="26" t="s">
        <v>42</v>
      </c>
      <c r="I10" s="26" t="s">
        <v>42</v>
      </c>
      <c r="J10" s="26">
        <v>6</v>
      </c>
      <c r="K10" s="26">
        <v>6</v>
      </c>
      <c r="L10" s="26" t="s">
        <v>42</v>
      </c>
      <c r="M10" s="26" t="s">
        <v>42</v>
      </c>
      <c r="N10" s="26" t="s">
        <v>40</v>
      </c>
      <c r="O10" s="26" t="s">
        <v>104</v>
      </c>
      <c r="Q10" s="27"/>
    </row>
    <row r="11" spans="1:24" x14ac:dyDescent="0.25">
      <c r="A11" s="26">
        <v>2</v>
      </c>
      <c r="B11" s="26">
        <v>5</v>
      </c>
      <c r="C11" s="26">
        <v>30</v>
      </c>
      <c r="D11" s="26" t="s">
        <v>42</v>
      </c>
      <c r="E11" s="26" t="s">
        <v>42</v>
      </c>
      <c r="F11" s="26">
        <v>22</v>
      </c>
      <c r="G11" s="26">
        <v>16</v>
      </c>
      <c r="H11" s="26" t="s">
        <v>42</v>
      </c>
      <c r="I11" s="26" t="s">
        <v>42</v>
      </c>
      <c r="J11" s="26">
        <v>4</v>
      </c>
      <c r="K11" s="26">
        <v>11</v>
      </c>
      <c r="L11" s="26" t="s">
        <v>42</v>
      </c>
      <c r="M11" s="26" t="s">
        <v>42</v>
      </c>
      <c r="N11" s="26" t="s">
        <v>40</v>
      </c>
      <c r="O11" s="26" t="s">
        <v>1404</v>
      </c>
      <c r="Q11" s="27"/>
    </row>
    <row r="12" spans="1:24" x14ac:dyDescent="0.25">
      <c r="A12" s="26">
        <v>2</v>
      </c>
      <c r="B12" s="26">
        <v>1</v>
      </c>
      <c r="C12" s="26">
        <v>19</v>
      </c>
      <c r="D12" s="26" t="s">
        <v>42</v>
      </c>
      <c r="E12" s="26" t="s">
        <v>42</v>
      </c>
      <c r="F12" s="26">
        <v>16</v>
      </c>
      <c r="G12" s="26">
        <v>27</v>
      </c>
      <c r="H12" s="26" t="s">
        <v>42</v>
      </c>
      <c r="I12" s="26" t="s">
        <v>42</v>
      </c>
      <c r="J12" s="26">
        <v>11</v>
      </c>
      <c r="K12" s="26">
        <v>22</v>
      </c>
      <c r="L12" s="26" t="s">
        <v>42</v>
      </c>
      <c r="M12" s="26" t="s">
        <v>42</v>
      </c>
      <c r="N12" s="26" t="s">
        <v>40</v>
      </c>
      <c r="O12" s="26" t="s">
        <v>98</v>
      </c>
      <c r="Q12" s="27"/>
    </row>
    <row r="13" spans="1:24" x14ac:dyDescent="0.25">
      <c r="A13" s="26">
        <v>2</v>
      </c>
      <c r="B13" s="26">
        <v>15</v>
      </c>
      <c r="C13" s="26">
        <v>39</v>
      </c>
      <c r="D13" s="26" t="s">
        <v>42</v>
      </c>
      <c r="E13" s="26" t="s">
        <v>42</v>
      </c>
      <c r="F13" s="26">
        <v>46</v>
      </c>
      <c r="G13" s="26">
        <v>40</v>
      </c>
      <c r="H13" s="26" t="s">
        <v>42</v>
      </c>
      <c r="I13" s="26" t="s">
        <v>42</v>
      </c>
      <c r="J13" s="26">
        <v>31</v>
      </c>
      <c r="K13" s="26">
        <v>30</v>
      </c>
      <c r="L13" s="26" t="s">
        <v>42</v>
      </c>
      <c r="M13" s="26" t="s">
        <v>42</v>
      </c>
      <c r="N13" s="26" t="s">
        <v>40</v>
      </c>
      <c r="O13" s="26" t="s">
        <v>106</v>
      </c>
      <c r="Q13" s="27"/>
    </row>
    <row r="14" spans="1:24" x14ac:dyDescent="0.25">
      <c r="A14" s="26">
        <v>2</v>
      </c>
      <c r="B14" s="26">
        <v>1</v>
      </c>
      <c r="C14" s="26">
        <v>16</v>
      </c>
      <c r="D14" s="26" t="s">
        <v>42</v>
      </c>
      <c r="E14" s="26" t="s">
        <v>42</v>
      </c>
      <c r="F14" s="26">
        <v>55</v>
      </c>
      <c r="G14" s="26">
        <v>67</v>
      </c>
      <c r="H14" s="26" t="s">
        <v>42</v>
      </c>
      <c r="I14" s="26" t="s">
        <v>42</v>
      </c>
      <c r="J14" s="26">
        <v>35</v>
      </c>
      <c r="K14" s="26">
        <v>35</v>
      </c>
      <c r="L14" s="26" t="s">
        <v>42</v>
      </c>
      <c r="M14" s="26" t="s">
        <v>42</v>
      </c>
      <c r="N14" s="26" t="s">
        <v>40</v>
      </c>
      <c r="O14" s="26" t="s">
        <v>110</v>
      </c>
      <c r="Q14" s="27"/>
    </row>
    <row r="15" spans="1:24" x14ac:dyDescent="0.25">
      <c r="A15" s="26">
        <v>2</v>
      </c>
      <c r="B15" s="26">
        <v>11</v>
      </c>
      <c r="C15" s="26">
        <v>16</v>
      </c>
      <c r="D15" s="26" t="s">
        <v>42</v>
      </c>
      <c r="E15" s="26" t="s">
        <v>42</v>
      </c>
      <c r="F15" s="26">
        <v>65</v>
      </c>
      <c r="G15" s="26">
        <v>65</v>
      </c>
      <c r="H15" s="26" t="s">
        <v>42</v>
      </c>
      <c r="I15" s="26" t="s">
        <v>42</v>
      </c>
      <c r="J15" s="26">
        <v>58</v>
      </c>
      <c r="K15" s="26">
        <v>57</v>
      </c>
      <c r="L15" s="26" t="s">
        <v>42</v>
      </c>
      <c r="M15" s="26" t="s">
        <v>42</v>
      </c>
      <c r="N15" s="26" t="s">
        <v>40</v>
      </c>
      <c r="O15" s="26" t="s">
        <v>1405</v>
      </c>
      <c r="Q15" s="27"/>
      <c r="S15" s="24"/>
      <c r="T15" s="24"/>
      <c r="V15" s="24"/>
      <c r="W15" s="24"/>
      <c r="X15" s="24"/>
    </row>
    <row r="16" spans="1:24" x14ac:dyDescent="0.25">
      <c r="A16" s="26">
        <v>2</v>
      </c>
      <c r="B16" s="26">
        <v>1</v>
      </c>
      <c r="C16" s="26">
        <v>17</v>
      </c>
      <c r="D16" s="26" t="s">
        <v>42</v>
      </c>
      <c r="E16" s="26" t="s">
        <v>42</v>
      </c>
      <c r="F16" s="26">
        <v>90</v>
      </c>
      <c r="G16" s="26">
        <v>83</v>
      </c>
      <c r="H16" s="26" t="s">
        <v>42</v>
      </c>
      <c r="I16" s="26" t="s">
        <v>42</v>
      </c>
      <c r="J16" s="26">
        <v>40</v>
      </c>
      <c r="K16" s="26">
        <v>50</v>
      </c>
      <c r="L16" s="26" t="s">
        <v>42</v>
      </c>
      <c r="M16" s="26" t="s">
        <v>42</v>
      </c>
      <c r="N16" s="26" t="s">
        <v>40</v>
      </c>
      <c r="O16" s="26" t="s">
        <v>1406</v>
      </c>
      <c r="Q16" s="27"/>
      <c r="R16" s="25"/>
      <c r="S16" s="24"/>
      <c r="T16" s="24"/>
      <c r="V16" s="24"/>
      <c r="W16" s="24"/>
      <c r="X16" s="24"/>
    </row>
    <row r="17" spans="1:24" x14ac:dyDescent="0.25">
      <c r="A17" s="26">
        <v>2</v>
      </c>
      <c r="B17" s="26">
        <v>14</v>
      </c>
      <c r="C17" s="26">
        <v>17</v>
      </c>
      <c r="D17" s="26" t="s">
        <v>42</v>
      </c>
      <c r="E17" s="26" t="s">
        <v>42</v>
      </c>
      <c r="F17" s="26">
        <v>21</v>
      </c>
      <c r="G17" s="26">
        <v>21</v>
      </c>
      <c r="H17" s="26" t="s">
        <v>42</v>
      </c>
      <c r="I17" s="26" t="s">
        <v>42</v>
      </c>
      <c r="J17" s="26">
        <v>10</v>
      </c>
      <c r="K17" s="26">
        <v>6</v>
      </c>
      <c r="L17" s="26" t="s">
        <v>42</v>
      </c>
      <c r="M17" s="26" t="s">
        <v>42</v>
      </c>
      <c r="N17" s="26" t="s">
        <v>40</v>
      </c>
      <c r="O17" s="26" t="s">
        <v>1407</v>
      </c>
      <c r="Q17" s="27"/>
      <c r="S17" s="24"/>
      <c r="T17" s="24"/>
      <c r="V17" s="24"/>
      <c r="W17" s="24"/>
      <c r="X17" s="24"/>
    </row>
    <row r="18" spans="1:24" x14ac:dyDescent="0.25">
      <c r="A18" s="26">
        <v>2</v>
      </c>
      <c r="B18" s="26">
        <v>1</v>
      </c>
      <c r="C18" s="26">
        <v>12</v>
      </c>
      <c r="D18" s="26" t="s">
        <v>42</v>
      </c>
      <c r="E18" s="26" t="s">
        <v>42</v>
      </c>
      <c r="F18" s="26">
        <v>47</v>
      </c>
      <c r="G18" s="26">
        <v>46</v>
      </c>
      <c r="H18" s="26" t="s">
        <v>42</v>
      </c>
      <c r="I18" s="26" t="s">
        <v>42</v>
      </c>
      <c r="J18" s="26">
        <v>21</v>
      </c>
      <c r="K18" s="26">
        <v>37</v>
      </c>
      <c r="L18" s="26" t="s">
        <v>42</v>
      </c>
      <c r="M18" s="26" t="s">
        <v>42</v>
      </c>
      <c r="N18" s="26" t="s">
        <v>40</v>
      </c>
      <c r="O18" s="26" t="s">
        <v>83</v>
      </c>
      <c r="Q18" s="27"/>
      <c r="S18" s="15"/>
      <c r="T18" s="16"/>
      <c r="U18" s="15"/>
      <c r="V18" s="15"/>
      <c r="W18" s="15"/>
      <c r="X18" s="15"/>
    </row>
    <row r="19" spans="1:24" x14ac:dyDescent="0.25">
      <c r="A19" s="26">
        <v>2</v>
      </c>
      <c r="B19" s="26">
        <v>11</v>
      </c>
      <c r="C19" s="26">
        <v>16</v>
      </c>
      <c r="D19" s="26" t="s">
        <v>42</v>
      </c>
      <c r="E19" s="26" t="s">
        <v>42</v>
      </c>
      <c r="F19" s="26">
        <v>19</v>
      </c>
      <c r="G19" s="26">
        <v>18</v>
      </c>
      <c r="H19" s="26" t="s">
        <v>42</v>
      </c>
      <c r="I19" s="26" t="s">
        <v>42</v>
      </c>
      <c r="J19" s="26">
        <v>16</v>
      </c>
      <c r="K19" s="26">
        <v>12</v>
      </c>
      <c r="L19" s="26" t="s">
        <v>42</v>
      </c>
      <c r="M19" s="26" t="s">
        <v>42</v>
      </c>
      <c r="N19" s="26" t="s">
        <v>40</v>
      </c>
      <c r="O19" s="26" t="s">
        <v>120</v>
      </c>
      <c r="Q19" s="27"/>
    </row>
    <row r="20" spans="1:24" x14ac:dyDescent="0.25">
      <c r="A20" s="26">
        <v>2</v>
      </c>
      <c r="B20" s="26">
        <v>1</v>
      </c>
      <c r="C20" s="26">
        <v>12</v>
      </c>
      <c r="D20" s="26" t="s">
        <v>42</v>
      </c>
      <c r="E20" s="26" t="s">
        <v>42</v>
      </c>
      <c r="F20" s="26">
        <v>20</v>
      </c>
      <c r="G20" s="26">
        <v>16</v>
      </c>
      <c r="H20" s="26" t="s">
        <v>42</v>
      </c>
      <c r="I20" s="26" t="s">
        <v>42</v>
      </c>
      <c r="J20" s="26">
        <v>5</v>
      </c>
      <c r="K20" s="26">
        <v>11</v>
      </c>
      <c r="L20" s="26" t="s">
        <v>42</v>
      </c>
      <c r="M20" s="26" t="s">
        <v>42</v>
      </c>
      <c r="N20" s="26" t="s">
        <v>40</v>
      </c>
      <c r="O20" s="26" t="s">
        <v>102</v>
      </c>
      <c r="Q20" s="27"/>
    </row>
    <row r="21" spans="1:24" x14ac:dyDescent="0.25">
      <c r="A21" s="26">
        <v>2</v>
      </c>
      <c r="B21" s="26">
        <v>5</v>
      </c>
      <c r="C21" s="26">
        <v>20</v>
      </c>
      <c r="D21" s="26" t="s">
        <v>42</v>
      </c>
      <c r="E21" s="26" t="s">
        <v>42</v>
      </c>
      <c r="F21" s="26">
        <v>36</v>
      </c>
      <c r="G21" s="26">
        <v>33</v>
      </c>
      <c r="H21" s="26" t="s">
        <v>42</v>
      </c>
      <c r="I21" s="26" t="s">
        <v>42</v>
      </c>
      <c r="J21" s="26">
        <v>6</v>
      </c>
      <c r="K21" s="26">
        <v>13</v>
      </c>
      <c r="L21" s="26" t="s">
        <v>42</v>
      </c>
      <c r="M21" s="26" t="s">
        <v>42</v>
      </c>
      <c r="N21" s="26" t="s">
        <v>40</v>
      </c>
      <c r="O21" s="26" t="s">
        <v>1408</v>
      </c>
      <c r="Q21" s="27"/>
    </row>
    <row r="22" spans="1:24" x14ac:dyDescent="0.25">
      <c r="A22" s="26">
        <v>2</v>
      </c>
      <c r="B22" s="26">
        <v>1</v>
      </c>
      <c r="C22" s="26">
        <v>12</v>
      </c>
      <c r="D22" s="26" t="s">
        <v>42</v>
      </c>
      <c r="E22" s="26" t="s">
        <v>42</v>
      </c>
      <c r="F22" s="26">
        <v>24</v>
      </c>
      <c r="G22" s="26">
        <v>26</v>
      </c>
      <c r="H22" s="26" t="s">
        <v>42</v>
      </c>
      <c r="I22" s="26" t="s">
        <v>42</v>
      </c>
      <c r="J22" s="26">
        <v>14</v>
      </c>
      <c r="K22" s="26">
        <v>22</v>
      </c>
      <c r="L22" s="26" t="s">
        <v>42</v>
      </c>
      <c r="M22" s="26" t="s">
        <v>42</v>
      </c>
      <c r="N22" s="26" t="s">
        <v>40</v>
      </c>
      <c r="O22" s="26" t="s">
        <v>117</v>
      </c>
      <c r="Q22" s="27"/>
    </row>
    <row r="23" spans="1:24" x14ac:dyDescent="0.25">
      <c r="A23" s="26">
        <v>2</v>
      </c>
      <c r="B23" s="26">
        <v>1</v>
      </c>
      <c r="C23" s="26">
        <v>17</v>
      </c>
      <c r="D23" s="26" t="s">
        <v>42</v>
      </c>
      <c r="E23" s="26" t="s">
        <v>42</v>
      </c>
      <c r="F23" s="26">
        <v>95</v>
      </c>
      <c r="G23" s="26">
        <v>92</v>
      </c>
      <c r="H23" s="26" t="s">
        <v>42</v>
      </c>
      <c r="I23" s="26" t="s">
        <v>42</v>
      </c>
      <c r="J23" s="26">
        <v>42</v>
      </c>
      <c r="K23" s="26">
        <v>55</v>
      </c>
      <c r="L23" s="26" t="s">
        <v>42</v>
      </c>
      <c r="M23" s="26" t="s">
        <v>42</v>
      </c>
      <c r="N23" s="26" t="s">
        <v>40</v>
      </c>
      <c r="O23" s="26" t="s">
        <v>1409</v>
      </c>
      <c r="Q23" s="27"/>
    </row>
    <row r="24" spans="1:24" x14ac:dyDescent="0.25">
      <c r="A24" s="26">
        <v>2</v>
      </c>
      <c r="B24" s="26">
        <v>1</v>
      </c>
      <c r="C24" s="26">
        <v>16</v>
      </c>
      <c r="D24" s="26" t="s">
        <v>42</v>
      </c>
      <c r="E24" s="26" t="s">
        <v>42</v>
      </c>
      <c r="F24" s="26">
        <v>71</v>
      </c>
      <c r="G24" s="26">
        <v>89</v>
      </c>
      <c r="H24" s="26" t="s">
        <v>42</v>
      </c>
      <c r="I24" s="26" t="s">
        <v>42</v>
      </c>
      <c r="J24" s="26">
        <v>31</v>
      </c>
      <c r="K24" s="26">
        <v>55</v>
      </c>
      <c r="L24" s="26" t="s">
        <v>42</v>
      </c>
      <c r="M24" s="26" t="s">
        <v>42</v>
      </c>
      <c r="N24" s="26" t="s">
        <v>40</v>
      </c>
      <c r="O24" s="26" t="s">
        <v>91</v>
      </c>
      <c r="Q24" s="27"/>
    </row>
    <row r="25" spans="1:24" x14ac:dyDescent="0.25">
      <c r="A25" s="26">
        <v>2</v>
      </c>
      <c r="B25" s="26">
        <v>1</v>
      </c>
      <c r="C25" s="26">
        <v>19</v>
      </c>
      <c r="D25" s="26" t="s">
        <v>42</v>
      </c>
      <c r="E25" s="26" t="s">
        <v>42</v>
      </c>
      <c r="F25" s="26">
        <v>36</v>
      </c>
      <c r="G25" s="26">
        <v>39</v>
      </c>
      <c r="H25" s="26" t="s">
        <v>42</v>
      </c>
      <c r="I25" s="26" t="s">
        <v>42</v>
      </c>
      <c r="J25" s="26">
        <v>13</v>
      </c>
      <c r="K25" s="26">
        <v>20</v>
      </c>
      <c r="L25" s="26" t="s">
        <v>42</v>
      </c>
      <c r="M25" s="26" t="s">
        <v>42</v>
      </c>
      <c r="N25" s="26" t="s">
        <v>40</v>
      </c>
      <c r="O25" s="26" t="s">
        <v>119</v>
      </c>
      <c r="Q25" s="27"/>
    </row>
    <row r="26" spans="1:24" x14ac:dyDescent="0.25">
      <c r="A26" s="26">
        <v>2</v>
      </c>
      <c r="B26" s="26">
        <v>1</v>
      </c>
      <c r="C26" s="26">
        <v>16</v>
      </c>
      <c r="D26" s="26" t="s">
        <v>42</v>
      </c>
      <c r="E26" s="26" t="s">
        <v>42</v>
      </c>
      <c r="F26" s="26">
        <v>16</v>
      </c>
      <c r="G26" s="26">
        <v>14</v>
      </c>
      <c r="H26" s="26" t="s">
        <v>42</v>
      </c>
      <c r="I26" s="26" t="s">
        <v>42</v>
      </c>
      <c r="J26" s="26">
        <v>6</v>
      </c>
      <c r="K26" s="26">
        <v>12</v>
      </c>
      <c r="L26" s="26" t="s">
        <v>42</v>
      </c>
      <c r="M26" s="26" t="s">
        <v>42</v>
      </c>
      <c r="N26" s="26" t="s">
        <v>40</v>
      </c>
      <c r="O26" s="26" t="s">
        <v>1410</v>
      </c>
      <c r="Q26" s="27"/>
    </row>
    <row r="27" spans="1:24" x14ac:dyDescent="0.25">
      <c r="A27" s="26">
        <v>2</v>
      </c>
      <c r="B27" s="26">
        <v>1</v>
      </c>
      <c r="C27" s="26">
        <v>12</v>
      </c>
      <c r="D27" s="26" t="s">
        <v>42</v>
      </c>
      <c r="E27" s="26" t="s">
        <v>42</v>
      </c>
      <c r="F27" s="26">
        <v>39</v>
      </c>
      <c r="G27" s="26">
        <v>32</v>
      </c>
      <c r="H27" s="26" t="s">
        <v>42</v>
      </c>
      <c r="I27" s="26" t="s">
        <v>42</v>
      </c>
      <c r="J27" s="26">
        <v>14</v>
      </c>
      <c r="K27" s="26">
        <v>21</v>
      </c>
      <c r="L27" s="26" t="s">
        <v>42</v>
      </c>
      <c r="M27" s="26" t="s">
        <v>42</v>
      </c>
      <c r="N27" s="26" t="s">
        <v>40</v>
      </c>
      <c r="O27" s="26" t="s">
        <v>1411</v>
      </c>
      <c r="Q27" s="27"/>
    </row>
    <row r="28" spans="1:24" x14ac:dyDescent="0.25">
      <c r="A28" s="26">
        <v>2</v>
      </c>
      <c r="B28" s="26">
        <v>1</v>
      </c>
      <c r="C28" s="26">
        <v>17</v>
      </c>
      <c r="D28" s="26" t="s">
        <v>42</v>
      </c>
      <c r="E28" s="26" t="s">
        <v>42</v>
      </c>
      <c r="F28" s="26">
        <v>84</v>
      </c>
      <c r="G28" s="26">
        <v>102</v>
      </c>
      <c r="H28" s="26" t="s">
        <v>42</v>
      </c>
      <c r="I28" s="26" t="s">
        <v>42</v>
      </c>
      <c r="J28" s="26">
        <v>45</v>
      </c>
      <c r="K28" s="26">
        <v>71</v>
      </c>
      <c r="L28" s="26" t="s">
        <v>42</v>
      </c>
      <c r="M28" s="26" t="s">
        <v>42</v>
      </c>
      <c r="N28" s="26" t="s">
        <v>40</v>
      </c>
      <c r="O28" s="26" t="s">
        <v>116</v>
      </c>
      <c r="Q28" s="27"/>
    </row>
    <row r="29" spans="1:24" x14ac:dyDescent="0.25">
      <c r="A29" s="26">
        <v>2</v>
      </c>
      <c r="B29" s="26">
        <v>1</v>
      </c>
      <c r="C29" s="26">
        <v>12</v>
      </c>
      <c r="D29" s="26" t="s">
        <v>42</v>
      </c>
      <c r="E29" s="26" t="s">
        <v>42</v>
      </c>
      <c r="F29" s="26">
        <v>8</v>
      </c>
      <c r="G29" s="26">
        <v>17</v>
      </c>
      <c r="H29" s="26" t="s">
        <v>42</v>
      </c>
      <c r="I29" s="26" t="s">
        <v>42</v>
      </c>
      <c r="J29" s="26">
        <v>3</v>
      </c>
      <c r="K29" s="26">
        <v>11</v>
      </c>
      <c r="L29" s="26" t="s">
        <v>42</v>
      </c>
      <c r="M29" s="26" t="s">
        <v>42</v>
      </c>
      <c r="N29" s="26" t="s">
        <v>40</v>
      </c>
      <c r="O29" s="26" t="s">
        <v>114</v>
      </c>
      <c r="Q29" s="27"/>
    </row>
    <row r="30" spans="1:24" x14ac:dyDescent="0.25">
      <c r="A30" s="26">
        <v>2</v>
      </c>
      <c r="B30" s="26">
        <v>11</v>
      </c>
      <c r="C30" s="26">
        <v>16</v>
      </c>
      <c r="D30" s="26" t="s">
        <v>42</v>
      </c>
      <c r="E30" s="26" t="s">
        <v>42</v>
      </c>
      <c r="F30" s="26">
        <v>65</v>
      </c>
      <c r="G30" s="26">
        <v>60</v>
      </c>
      <c r="H30" s="26" t="s">
        <v>42</v>
      </c>
      <c r="I30" s="26" t="s">
        <v>42</v>
      </c>
      <c r="J30" s="26">
        <v>51</v>
      </c>
      <c r="K30" s="26">
        <v>40</v>
      </c>
      <c r="L30" s="26" t="s">
        <v>42</v>
      </c>
      <c r="M30" s="26" t="s">
        <v>42</v>
      </c>
      <c r="N30" s="26" t="s">
        <v>40</v>
      </c>
      <c r="O30" s="26" t="s">
        <v>103</v>
      </c>
      <c r="Q30" s="27"/>
    </row>
    <row r="31" spans="1:24" x14ac:dyDescent="0.25">
      <c r="A31" s="26">
        <v>2</v>
      </c>
      <c r="B31" s="26">
        <v>1</v>
      </c>
      <c r="C31" s="26">
        <v>11</v>
      </c>
      <c r="D31" s="26" t="s">
        <v>42</v>
      </c>
      <c r="E31" s="26" t="s">
        <v>42</v>
      </c>
      <c r="F31" s="26">
        <v>93</v>
      </c>
      <c r="G31" s="26">
        <v>107</v>
      </c>
      <c r="H31" s="26" t="s">
        <v>42</v>
      </c>
      <c r="I31" s="26" t="s">
        <v>42</v>
      </c>
      <c r="J31" s="26">
        <v>65</v>
      </c>
      <c r="K31" s="26">
        <v>85</v>
      </c>
      <c r="L31" s="26" t="s">
        <v>42</v>
      </c>
      <c r="M31" s="26" t="s">
        <v>42</v>
      </c>
      <c r="N31" s="26" t="s">
        <v>40</v>
      </c>
      <c r="O31" s="26" t="s">
        <v>1412</v>
      </c>
      <c r="Q31" s="27"/>
    </row>
    <row r="32" spans="1:24" x14ac:dyDescent="0.25">
      <c r="A32" s="26">
        <v>2</v>
      </c>
      <c r="B32" s="26">
        <v>15</v>
      </c>
      <c r="C32" s="26">
        <v>17</v>
      </c>
      <c r="D32" s="26" t="s">
        <v>42</v>
      </c>
      <c r="E32" s="26" t="s">
        <v>42</v>
      </c>
      <c r="F32" s="26">
        <v>91</v>
      </c>
      <c r="G32" s="26">
        <v>93</v>
      </c>
      <c r="H32" s="26" t="s">
        <v>42</v>
      </c>
      <c r="I32" s="26" t="s">
        <v>42</v>
      </c>
      <c r="J32" s="26">
        <v>78</v>
      </c>
      <c r="K32" s="26">
        <v>75</v>
      </c>
      <c r="L32" s="26" t="s">
        <v>42</v>
      </c>
      <c r="M32" s="26" t="s">
        <v>42</v>
      </c>
      <c r="N32" s="26" t="s">
        <v>40</v>
      </c>
      <c r="O32" s="26" t="s">
        <v>1413</v>
      </c>
      <c r="Q32" s="27"/>
    </row>
    <row r="33" spans="1:19" x14ac:dyDescent="0.25">
      <c r="A33" s="26">
        <v>2</v>
      </c>
      <c r="B33" s="26">
        <v>5</v>
      </c>
      <c r="C33" s="26">
        <v>8</v>
      </c>
      <c r="D33" s="26" t="s">
        <v>42</v>
      </c>
      <c r="E33" s="26" t="s">
        <v>42</v>
      </c>
      <c r="F33" s="26">
        <v>24</v>
      </c>
      <c r="G33" s="26">
        <v>23</v>
      </c>
      <c r="H33" s="26" t="s">
        <v>42</v>
      </c>
      <c r="I33" s="26" t="s">
        <v>42</v>
      </c>
      <c r="J33" s="26">
        <v>15</v>
      </c>
      <c r="K33" s="26">
        <v>21</v>
      </c>
      <c r="L33" s="26" t="s">
        <v>42</v>
      </c>
      <c r="M33" s="26" t="s">
        <v>42</v>
      </c>
      <c r="N33" s="26" t="s">
        <v>40</v>
      </c>
      <c r="O33" s="26" t="s">
        <v>1414</v>
      </c>
      <c r="Q33" s="27"/>
    </row>
    <row r="34" spans="1:19" x14ac:dyDescent="0.25">
      <c r="A34" s="26">
        <v>2</v>
      </c>
      <c r="B34" s="26">
        <v>1</v>
      </c>
      <c r="C34" s="26">
        <v>11</v>
      </c>
      <c r="D34" s="26" t="s">
        <v>42</v>
      </c>
      <c r="E34" s="26" t="s">
        <v>42</v>
      </c>
      <c r="F34" s="26">
        <v>22</v>
      </c>
      <c r="G34" s="26">
        <v>28</v>
      </c>
      <c r="H34" s="26" t="s">
        <v>42</v>
      </c>
      <c r="I34" s="26" t="s">
        <v>42</v>
      </c>
      <c r="J34" s="26">
        <v>8</v>
      </c>
      <c r="K34" s="26">
        <v>20</v>
      </c>
      <c r="L34" s="26" t="s">
        <v>42</v>
      </c>
      <c r="M34" s="26" t="s">
        <v>42</v>
      </c>
      <c r="N34" s="26" t="s">
        <v>40</v>
      </c>
      <c r="O34" s="26" t="s">
        <v>107</v>
      </c>
      <c r="Q34" s="27"/>
    </row>
    <row r="35" spans="1:19" x14ac:dyDescent="0.25">
      <c r="A35" s="26">
        <v>2</v>
      </c>
      <c r="B35" s="26">
        <v>1</v>
      </c>
      <c r="C35" s="26">
        <v>16</v>
      </c>
      <c r="D35" s="26" t="s">
        <v>42</v>
      </c>
      <c r="E35" s="26" t="s">
        <v>42</v>
      </c>
      <c r="F35" s="26">
        <v>102</v>
      </c>
      <c r="G35" s="26">
        <v>97</v>
      </c>
      <c r="H35" s="26" t="s">
        <v>42</v>
      </c>
      <c r="I35" s="26" t="s">
        <v>42</v>
      </c>
      <c r="J35" s="26">
        <v>76</v>
      </c>
      <c r="K35" s="26">
        <v>88</v>
      </c>
      <c r="L35" s="26" t="s">
        <v>42</v>
      </c>
      <c r="M35" s="26" t="s">
        <v>42</v>
      </c>
      <c r="N35" s="26" t="s">
        <v>40</v>
      </c>
      <c r="O35" s="26" t="s">
        <v>108</v>
      </c>
      <c r="Q35" s="27"/>
    </row>
    <row r="36" spans="1:19" x14ac:dyDescent="0.25">
      <c r="A36" s="26">
        <v>2</v>
      </c>
      <c r="B36" s="26">
        <v>1</v>
      </c>
      <c r="C36" s="26">
        <v>15</v>
      </c>
      <c r="D36" s="26" t="s">
        <v>42</v>
      </c>
      <c r="E36" s="26" t="s">
        <v>42</v>
      </c>
      <c r="F36" s="26">
        <v>160</v>
      </c>
      <c r="G36" s="26">
        <v>160</v>
      </c>
      <c r="H36" s="26" t="s">
        <v>42</v>
      </c>
      <c r="I36" s="26" t="s">
        <v>42</v>
      </c>
      <c r="J36" s="26">
        <v>79</v>
      </c>
      <c r="K36" s="26">
        <v>103</v>
      </c>
      <c r="L36" s="26" t="s">
        <v>42</v>
      </c>
      <c r="M36" s="26" t="s">
        <v>42</v>
      </c>
      <c r="N36" s="26" t="s">
        <v>40</v>
      </c>
      <c r="O36" s="26" t="s">
        <v>101</v>
      </c>
      <c r="Q36" s="27"/>
    </row>
    <row r="37" spans="1:19" x14ac:dyDescent="0.25">
      <c r="A37" s="26">
        <v>2</v>
      </c>
      <c r="B37" s="26">
        <v>1</v>
      </c>
      <c r="C37" s="26">
        <v>16</v>
      </c>
      <c r="D37" s="26" t="s">
        <v>42</v>
      </c>
      <c r="E37" s="26" t="s">
        <v>42</v>
      </c>
      <c r="F37" s="26">
        <v>76</v>
      </c>
      <c r="G37" s="26">
        <v>97</v>
      </c>
      <c r="H37" s="26" t="s">
        <v>42</v>
      </c>
      <c r="I37" s="26" t="s">
        <v>42</v>
      </c>
      <c r="J37" s="26">
        <v>27</v>
      </c>
      <c r="K37" s="26">
        <v>45</v>
      </c>
      <c r="L37" s="26" t="s">
        <v>42</v>
      </c>
      <c r="M37" s="26" t="s">
        <v>42</v>
      </c>
      <c r="N37" s="26" t="s">
        <v>40</v>
      </c>
      <c r="O37" s="26" t="s">
        <v>111</v>
      </c>
      <c r="Q37" s="27"/>
    </row>
    <row r="38" spans="1:19" x14ac:dyDescent="0.25">
      <c r="A38" s="26">
        <v>2</v>
      </c>
      <c r="B38" s="26">
        <v>5</v>
      </c>
      <c r="C38" s="26">
        <v>31</v>
      </c>
      <c r="D38" s="26" t="s">
        <v>42</v>
      </c>
      <c r="E38" s="26" t="s">
        <v>42</v>
      </c>
      <c r="F38" s="26">
        <v>12</v>
      </c>
      <c r="G38" s="26">
        <v>16</v>
      </c>
      <c r="H38" s="26" t="s">
        <v>42</v>
      </c>
      <c r="I38" s="26" t="s">
        <v>42</v>
      </c>
      <c r="J38" s="26">
        <v>4</v>
      </c>
      <c r="K38" s="26">
        <v>9</v>
      </c>
      <c r="L38" s="26" t="s">
        <v>42</v>
      </c>
      <c r="M38" s="26" t="s">
        <v>42</v>
      </c>
      <c r="N38" s="26" t="s">
        <v>40</v>
      </c>
      <c r="O38" s="26" t="s">
        <v>1415</v>
      </c>
      <c r="Q38" s="27"/>
    </row>
    <row r="39" spans="1:19" x14ac:dyDescent="0.25">
      <c r="A39" s="26">
        <v>2</v>
      </c>
      <c r="B39" s="26">
        <v>11</v>
      </c>
      <c r="C39" s="26">
        <v>17</v>
      </c>
      <c r="D39" s="26" t="s">
        <v>42</v>
      </c>
      <c r="E39" s="26" t="s">
        <v>42</v>
      </c>
      <c r="F39" s="26">
        <v>108</v>
      </c>
      <c r="G39" s="26">
        <v>102</v>
      </c>
      <c r="H39" s="26" t="s">
        <v>42</v>
      </c>
      <c r="I39" s="26" t="s">
        <v>42</v>
      </c>
      <c r="J39" s="26">
        <v>71</v>
      </c>
      <c r="K39" s="26">
        <v>51</v>
      </c>
      <c r="L39" s="26" t="s">
        <v>42</v>
      </c>
      <c r="M39" s="26" t="s">
        <v>42</v>
      </c>
      <c r="N39" s="26" t="s">
        <v>40</v>
      </c>
      <c r="O39" s="26" t="s">
        <v>1416</v>
      </c>
      <c r="Q39" s="27"/>
    </row>
    <row r="40" spans="1:19" x14ac:dyDescent="0.25">
      <c r="A40" s="26">
        <v>2</v>
      </c>
      <c r="B40" s="26">
        <v>11</v>
      </c>
      <c r="C40" s="26">
        <v>19</v>
      </c>
      <c r="D40" s="26" t="s">
        <v>42</v>
      </c>
      <c r="E40" s="26" t="s">
        <v>42</v>
      </c>
      <c r="F40" s="26">
        <v>59</v>
      </c>
      <c r="G40" s="26">
        <v>64</v>
      </c>
      <c r="H40" s="26" t="s">
        <v>42</v>
      </c>
      <c r="I40" s="26" t="s">
        <v>42</v>
      </c>
      <c r="J40" s="26">
        <v>41</v>
      </c>
      <c r="K40" s="26">
        <v>38</v>
      </c>
      <c r="L40" s="26" t="s">
        <v>42</v>
      </c>
      <c r="M40" s="26" t="s">
        <v>42</v>
      </c>
      <c r="N40" s="26" t="s">
        <v>40</v>
      </c>
      <c r="O40" s="26" t="s">
        <v>94</v>
      </c>
      <c r="Q40" s="27"/>
    </row>
    <row r="41" spans="1:19" x14ac:dyDescent="0.25">
      <c r="A41" s="26">
        <v>2</v>
      </c>
      <c r="B41" s="26">
        <v>15</v>
      </c>
      <c r="C41" s="26">
        <v>15</v>
      </c>
      <c r="D41" s="26" t="s">
        <v>42</v>
      </c>
      <c r="E41" s="26" t="s">
        <v>42</v>
      </c>
      <c r="F41" s="26">
        <v>48</v>
      </c>
      <c r="G41" s="26">
        <v>52</v>
      </c>
      <c r="H41" s="26" t="s">
        <v>42</v>
      </c>
      <c r="I41" s="26" t="s">
        <v>42</v>
      </c>
      <c r="J41" s="26">
        <v>28</v>
      </c>
      <c r="K41" s="26">
        <v>35</v>
      </c>
      <c r="L41" s="26" t="s">
        <v>42</v>
      </c>
      <c r="M41" s="26" t="s">
        <v>42</v>
      </c>
      <c r="N41" s="26" t="s">
        <v>40</v>
      </c>
      <c r="O41" s="26" t="s">
        <v>1417</v>
      </c>
      <c r="Q41" s="27"/>
    </row>
    <row r="42" spans="1:19" x14ac:dyDescent="0.25">
      <c r="A42" s="26">
        <v>2</v>
      </c>
      <c r="B42" s="26">
        <v>1</v>
      </c>
      <c r="C42" s="26">
        <v>12</v>
      </c>
      <c r="D42" s="26" t="s">
        <v>42</v>
      </c>
      <c r="E42" s="26" t="s">
        <v>42</v>
      </c>
      <c r="F42" s="26">
        <v>54</v>
      </c>
      <c r="G42" s="26">
        <v>50</v>
      </c>
      <c r="H42" s="26" t="s">
        <v>42</v>
      </c>
      <c r="I42" s="26" t="s">
        <v>42</v>
      </c>
      <c r="J42" s="26">
        <v>35</v>
      </c>
      <c r="K42" s="26">
        <v>33</v>
      </c>
      <c r="L42" s="26" t="s">
        <v>42</v>
      </c>
      <c r="M42" s="26" t="s">
        <v>42</v>
      </c>
      <c r="N42" s="26" t="s">
        <v>40</v>
      </c>
      <c r="O42" s="26" t="s">
        <v>115</v>
      </c>
      <c r="Q42" s="27"/>
    </row>
    <row r="43" spans="1:19" x14ac:dyDescent="0.25">
      <c r="A43" s="26">
        <v>2</v>
      </c>
      <c r="B43" s="26">
        <v>1</v>
      </c>
      <c r="C43" s="26">
        <v>11</v>
      </c>
      <c r="D43" s="26" t="s">
        <v>42</v>
      </c>
      <c r="E43" s="26" t="s">
        <v>42</v>
      </c>
      <c r="F43" s="26">
        <v>15</v>
      </c>
      <c r="G43" s="26">
        <v>13</v>
      </c>
      <c r="H43" s="26" t="s">
        <v>42</v>
      </c>
      <c r="I43" s="26" t="s">
        <v>42</v>
      </c>
      <c r="J43" s="26">
        <v>6</v>
      </c>
      <c r="K43" s="26">
        <v>10</v>
      </c>
      <c r="L43" s="26" t="s">
        <v>42</v>
      </c>
      <c r="M43" s="26" t="s">
        <v>42</v>
      </c>
      <c r="N43" s="26" t="s">
        <v>40</v>
      </c>
      <c r="O43" s="26" t="s">
        <v>1418</v>
      </c>
      <c r="Q43" s="27"/>
    </row>
    <row r="44" spans="1:19" x14ac:dyDescent="0.25">
      <c r="A44" s="26">
        <v>2</v>
      </c>
      <c r="B44" s="26">
        <v>15</v>
      </c>
      <c r="C44" s="26">
        <v>16</v>
      </c>
      <c r="D44" s="26" t="s">
        <v>42</v>
      </c>
      <c r="E44" s="26" t="s">
        <v>42</v>
      </c>
      <c r="F44" s="26">
        <v>66</v>
      </c>
      <c r="G44" s="26">
        <v>77</v>
      </c>
      <c r="H44" s="26" t="s">
        <v>42</v>
      </c>
      <c r="I44" s="26" t="s">
        <v>42</v>
      </c>
      <c r="J44" s="26">
        <v>64</v>
      </c>
      <c r="K44" s="26">
        <v>66</v>
      </c>
      <c r="L44" s="26" t="s">
        <v>42</v>
      </c>
      <c r="M44" s="26" t="s">
        <v>42</v>
      </c>
      <c r="N44" s="26" t="s">
        <v>40</v>
      </c>
      <c r="O44" s="26" t="s">
        <v>1419</v>
      </c>
      <c r="Q44" s="27"/>
    </row>
    <row r="45" spans="1:19" x14ac:dyDescent="0.25">
      <c r="A45" s="26">
        <v>2</v>
      </c>
      <c r="B45" s="26">
        <v>14</v>
      </c>
      <c r="C45" s="26">
        <v>19</v>
      </c>
      <c r="D45" s="26" t="s">
        <v>42</v>
      </c>
      <c r="E45" s="26" t="s">
        <v>42</v>
      </c>
      <c r="F45" s="26">
        <v>125</v>
      </c>
      <c r="G45" s="26">
        <v>119</v>
      </c>
      <c r="H45" s="26" t="s">
        <v>42</v>
      </c>
      <c r="I45" s="26" t="s">
        <v>42</v>
      </c>
      <c r="J45" s="26">
        <v>117</v>
      </c>
      <c r="K45" s="26">
        <v>116</v>
      </c>
      <c r="L45" s="26" t="s">
        <v>42</v>
      </c>
      <c r="M45" s="26" t="s">
        <v>42</v>
      </c>
      <c r="N45" s="26" t="s">
        <v>40</v>
      </c>
      <c r="O45" s="26" t="s">
        <v>97</v>
      </c>
      <c r="Q45" s="27"/>
    </row>
    <row r="46" spans="1:19" x14ac:dyDescent="0.25">
      <c r="A46" s="26">
        <v>2</v>
      </c>
      <c r="B46" s="26">
        <v>1</v>
      </c>
      <c r="C46" s="26">
        <v>12</v>
      </c>
      <c r="D46" s="26" t="s">
        <v>42</v>
      </c>
      <c r="E46" s="26" t="s">
        <v>42</v>
      </c>
      <c r="F46" s="26">
        <v>57</v>
      </c>
      <c r="G46" s="26">
        <v>40</v>
      </c>
      <c r="H46" s="26" t="s">
        <v>42</v>
      </c>
      <c r="I46" s="26" t="s">
        <v>42</v>
      </c>
      <c r="J46" s="26">
        <v>25</v>
      </c>
      <c r="K46" s="26">
        <v>26</v>
      </c>
      <c r="L46" s="26" t="s">
        <v>42</v>
      </c>
      <c r="M46" s="26" t="s">
        <v>42</v>
      </c>
      <c r="N46" s="26" t="s">
        <v>40</v>
      </c>
      <c r="O46" s="26" t="s">
        <v>90</v>
      </c>
      <c r="Q46" s="27"/>
    </row>
    <row r="47" spans="1:19" x14ac:dyDescent="0.25">
      <c r="A47" s="26">
        <v>2</v>
      </c>
      <c r="B47" s="26">
        <v>1</v>
      </c>
      <c r="C47" s="26">
        <v>12</v>
      </c>
      <c r="D47" s="26" t="s">
        <v>42</v>
      </c>
      <c r="E47" s="26" t="s">
        <v>42</v>
      </c>
      <c r="F47" s="26">
        <v>17</v>
      </c>
      <c r="G47" s="26">
        <v>16</v>
      </c>
      <c r="H47" s="26" t="s">
        <v>42</v>
      </c>
      <c r="I47" s="26" t="s">
        <v>42</v>
      </c>
      <c r="J47" s="26">
        <v>5</v>
      </c>
      <c r="K47" s="26">
        <v>12</v>
      </c>
      <c r="L47" s="26" t="s">
        <v>42</v>
      </c>
      <c r="M47" s="26" t="s">
        <v>42</v>
      </c>
      <c r="N47" s="26" t="s">
        <v>40</v>
      </c>
      <c r="O47" s="26" t="s">
        <v>1420</v>
      </c>
      <c r="Q47" s="27"/>
    </row>
    <row r="48" spans="1:19" x14ac:dyDescent="0.25">
      <c r="A48" s="26">
        <v>2</v>
      </c>
      <c r="B48" s="26">
        <v>1</v>
      </c>
      <c r="C48" s="26">
        <v>11</v>
      </c>
      <c r="D48" s="26" t="s">
        <v>42</v>
      </c>
      <c r="E48" s="26" t="s">
        <v>42</v>
      </c>
      <c r="F48" s="26">
        <v>58</v>
      </c>
      <c r="G48" s="26">
        <v>53</v>
      </c>
      <c r="H48" s="26" t="s">
        <v>42</v>
      </c>
      <c r="I48" s="26" t="s">
        <v>42</v>
      </c>
      <c r="J48" s="26">
        <v>36</v>
      </c>
      <c r="K48" s="26">
        <v>49</v>
      </c>
      <c r="L48" s="26" t="s">
        <v>42</v>
      </c>
      <c r="M48" s="26" t="s">
        <v>42</v>
      </c>
      <c r="N48" s="26" t="s">
        <v>40</v>
      </c>
      <c r="O48" s="26" t="s">
        <v>1421</v>
      </c>
      <c r="Q48" s="27"/>
      <c r="S48" s="24"/>
    </row>
    <row r="49" spans="1:24" x14ac:dyDescent="0.25">
      <c r="A49" s="26">
        <v>2</v>
      </c>
      <c r="B49" s="26">
        <v>11</v>
      </c>
      <c r="C49" s="26">
        <v>16</v>
      </c>
      <c r="D49" s="26" t="s">
        <v>42</v>
      </c>
      <c r="E49" s="26" t="s">
        <v>42</v>
      </c>
      <c r="F49" s="26">
        <v>47</v>
      </c>
      <c r="G49" s="26">
        <v>57</v>
      </c>
      <c r="H49" s="26" t="s">
        <v>42</v>
      </c>
      <c r="I49" s="26" t="s">
        <v>42</v>
      </c>
      <c r="J49" s="26">
        <v>31</v>
      </c>
      <c r="K49" s="26">
        <v>27</v>
      </c>
      <c r="L49" s="26" t="s">
        <v>42</v>
      </c>
      <c r="M49" s="26" t="s">
        <v>42</v>
      </c>
      <c r="N49" s="26" t="s">
        <v>40</v>
      </c>
      <c r="O49" s="26" t="s">
        <v>92</v>
      </c>
      <c r="Q49" s="27"/>
      <c r="S49" s="24"/>
    </row>
    <row r="50" spans="1:24" x14ac:dyDescent="0.25">
      <c r="A50" s="26">
        <v>3</v>
      </c>
      <c r="B50" s="26">
        <v>1</v>
      </c>
      <c r="C50" s="26">
        <v>12</v>
      </c>
      <c r="D50" s="26">
        <v>13</v>
      </c>
      <c r="E50" s="26" t="s">
        <v>42</v>
      </c>
      <c r="F50" s="26">
        <v>21</v>
      </c>
      <c r="G50" s="26">
        <v>34</v>
      </c>
      <c r="H50" s="26">
        <v>34</v>
      </c>
      <c r="I50" s="26" t="s">
        <v>42</v>
      </c>
      <c r="J50" s="26">
        <v>9</v>
      </c>
      <c r="K50" s="26">
        <v>25</v>
      </c>
      <c r="L50" s="26">
        <v>28</v>
      </c>
      <c r="M50" s="26" t="s">
        <v>42</v>
      </c>
      <c r="N50" s="26" t="s">
        <v>40</v>
      </c>
      <c r="O50" s="26" t="s">
        <v>85</v>
      </c>
      <c r="Q50" s="27"/>
      <c r="S50" s="24"/>
    </row>
    <row r="51" spans="1:24" x14ac:dyDescent="0.25">
      <c r="A51" s="26">
        <v>3</v>
      </c>
      <c r="B51" s="26">
        <v>1</v>
      </c>
      <c r="C51" s="26">
        <v>15</v>
      </c>
      <c r="D51" s="26">
        <v>16</v>
      </c>
      <c r="E51" s="26" t="s">
        <v>42</v>
      </c>
      <c r="F51" s="26">
        <v>160</v>
      </c>
      <c r="G51" s="26">
        <v>144</v>
      </c>
      <c r="H51" s="26">
        <v>122</v>
      </c>
      <c r="I51" s="26" t="s">
        <v>42</v>
      </c>
      <c r="J51" s="26">
        <v>85</v>
      </c>
      <c r="K51" s="26">
        <v>78</v>
      </c>
      <c r="L51" s="26">
        <v>61</v>
      </c>
      <c r="M51" s="26" t="s">
        <v>42</v>
      </c>
      <c r="N51" s="26" t="s">
        <v>40</v>
      </c>
      <c r="O51" s="26" t="s">
        <v>89</v>
      </c>
      <c r="Q51" s="27"/>
      <c r="S51" s="24"/>
    </row>
    <row r="52" spans="1:24" x14ac:dyDescent="0.25">
      <c r="A52" s="26">
        <v>3</v>
      </c>
      <c r="B52" s="26">
        <v>1</v>
      </c>
      <c r="C52" s="26">
        <v>14</v>
      </c>
      <c r="D52" s="26">
        <v>15</v>
      </c>
      <c r="E52" s="26" t="s">
        <v>42</v>
      </c>
      <c r="F52" s="26">
        <v>139</v>
      </c>
      <c r="G52" s="26">
        <v>152</v>
      </c>
      <c r="H52" s="26">
        <v>146</v>
      </c>
      <c r="I52" s="26" t="s">
        <v>42</v>
      </c>
      <c r="J52" s="26">
        <v>68</v>
      </c>
      <c r="K52" s="26">
        <v>81</v>
      </c>
      <c r="L52" s="26">
        <v>95</v>
      </c>
      <c r="M52" s="26" t="s">
        <v>42</v>
      </c>
      <c r="N52" s="26" t="s">
        <v>40</v>
      </c>
      <c r="O52" s="26" t="s">
        <v>87</v>
      </c>
      <c r="Q52" s="27"/>
      <c r="S52" s="24"/>
    </row>
    <row r="53" spans="1:24" x14ac:dyDescent="0.25">
      <c r="A53" s="26">
        <v>3</v>
      </c>
      <c r="B53" s="26">
        <v>1</v>
      </c>
      <c r="C53" s="26">
        <v>12</v>
      </c>
      <c r="D53" s="26">
        <v>16</v>
      </c>
      <c r="E53" s="26" t="s">
        <v>42</v>
      </c>
      <c r="F53" s="26">
        <v>222</v>
      </c>
      <c r="G53" s="26">
        <v>233</v>
      </c>
      <c r="H53" s="26">
        <v>233</v>
      </c>
      <c r="I53" s="26" t="s">
        <v>42</v>
      </c>
      <c r="J53" s="26">
        <v>87</v>
      </c>
      <c r="K53" s="26">
        <v>156</v>
      </c>
      <c r="L53" s="26">
        <v>163</v>
      </c>
      <c r="M53" s="26" t="s">
        <v>42</v>
      </c>
      <c r="N53" s="26" t="s">
        <v>40</v>
      </c>
      <c r="O53" s="26" t="s">
        <v>1422</v>
      </c>
      <c r="Q53" s="27"/>
      <c r="S53" s="24"/>
    </row>
    <row r="54" spans="1:24" x14ac:dyDescent="0.25">
      <c r="A54" s="26">
        <v>3</v>
      </c>
      <c r="B54" s="26">
        <v>1</v>
      </c>
      <c r="C54" s="26">
        <v>14</v>
      </c>
      <c r="D54" s="26">
        <v>15</v>
      </c>
      <c r="E54" s="26" t="s">
        <v>42</v>
      </c>
      <c r="F54" s="26">
        <v>105</v>
      </c>
      <c r="G54" s="26">
        <v>99</v>
      </c>
      <c r="H54" s="26">
        <v>96</v>
      </c>
      <c r="I54" s="26" t="s">
        <v>42</v>
      </c>
      <c r="J54" s="26">
        <v>51</v>
      </c>
      <c r="K54" s="26">
        <v>61</v>
      </c>
      <c r="L54" s="26">
        <v>57</v>
      </c>
      <c r="M54" s="26" t="s">
        <v>42</v>
      </c>
      <c r="N54" s="26" t="s">
        <v>40</v>
      </c>
      <c r="O54" s="26" t="s">
        <v>1423</v>
      </c>
      <c r="Q54" s="27"/>
      <c r="S54" s="24"/>
    </row>
    <row r="55" spans="1:24" x14ac:dyDescent="0.25">
      <c r="A55" s="26">
        <v>3</v>
      </c>
      <c r="B55" s="26">
        <v>4</v>
      </c>
      <c r="C55" s="26">
        <v>5</v>
      </c>
      <c r="D55" s="26">
        <v>33</v>
      </c>
      <c r="E55" s="26" t="s">
        <v>42</v>
      </c>
      <c r="F55" s="26">
        <v>58</v>
      </c>
      <c r="G55" s="26">
        <v>55</v>
      </c>
      <c r="H55" s="26">
        <v>64</v>
      </c>
      <c r="I55" s="26" t="s">
        <v>42</v>
      </c>
      <c r="J55" s="26">
        <v>12</v>
      </c>
      <c r="K55" s="26">
        <v>13</v>
      </c>
      <c r="L55" s="26">
        <v>21</v>
      </c>
      <c r="M55" s="26" t="s">
        <v>42</v>
      </c>
      <c r="N55" s="26" t="s">
        <v>40</v>
      </c>
      <c r="O55" s="26" t="s">
        <v>1424</v>
      </c>
      <c r="S55" s="24"/>
    </row>
    <row r="56" spans="1:24" x14ac:dyDescent="0.25">
      <c r="A56" s="26">
        <v>3</v>
      </c>
      <c r="B56" s="26">
        <v>1</v>
      </c>
      <c r="C56" s="26">
        <v>16</v>
      </c>
      <c r="D56" s="26">
        <v>16</v>
      </c>
      <c r="E56" s="26" t="s">
        <v>42</v>
      </c>
      <c r="F56" s="26">
        <v>42</v>
      </c>
      <c r="G56" s="26">
        <v>56</v>
      </c>
      <c r="H56" s="26">
        <v>54</v>
      </c>
      <c r="I56" s="26" t="s">
        <v>42</v>
      </c>
      <c r="J56" s="26">
        <v>18</v>
      </c>
      <c r="K56" s="26">
        <v>45</v>
      </c>
      <c r="L56" s="26">
        <v>44</v>
      </c>
      <c r="M56" s="26" t="s">
        <v>42</v>
      </c>
      <c r="N56" s="26" t="s">
        <v>40</v>
      </c>
      <c r="O56" s="26" t="s">
        <v>88</v>
      </c>
      <c r="S56" s="24"/>
    </row>
    <row r="57" spans="1:24" x14ac:dyDescent="0.25">
      <c r="A57" s="26">
        <v>3</v>
      </c>
      <c r="B57" s="26">
        <v>14</v>
      </c>
      <c r="C57" s="26">
        <v>14</v>
      </c>
      <c r="D57" s="26">
        <v>15</v>
      </c>
      <c r="E57" s="26" t="s">
        <v>42</v>
      </c>
      <c r="F57" s="26">
        <v>105</v>
      </c>
      <c r="G57" s="26">
        <v>108</v>
      </c>
      <c r="H57" s="26">
        <v>109</v>
      </c>
      <c r="I57" s="26" t="s">
        <v>42</v>
      </c>
      <c r="J57" s="26">
        <v>47</v>
      </c>
      <c r="K57" s="26">
        <v>90</v>
      </c>
      <c r="L57" s="26">
        <v>103</v>
      </c>
      <c r="M57" s="26" t="s">
        <v>42</v>
      </c>
      <c r="N57" s="26" t="s">
        <v>40</v>
      </c>
      <c r="O57" s="26" t="s">
        <v>1425</v>
      </c>
      <c r="S57" s="24"/>
    </row>
    <row r="58" spans="1:24" x14ac:dyDescent="0.25">
      <c r="A58" s="26">
        <v>3</v>
      </c>
      <c r="B58" s="26">
        <v>1</v>
      </c>
      <c r="C58" s="26">
        <v>11</v>
      </c>
      <c r="D58" s="26">
        <v>19</v>
      </c>
      <c r="E58" s="26" t="s">
        <v>42</v>
      </c>
      <c r="F58" s="26">
        <v>38</v>
      </c>
      <c r="G58" s="26">
        <v>40</v>
      </c>
      <c r="H58" s="26">
        <v>41</v>
      </c>
      <c r="I58" s="26" t="s">
        <v>42</v>
      </c>
      <c r="J58" s="26">
        <v>13</v>
      </c>
      <c r="K58" s="26">
        <v>23</v>
      </c>
      <c r="L58" s="26">
        <v>29</v>
      </c>
      <c r="M58" s="26" t="s">
        <v>42</v>
      </c>
      <c r="N58" s="26" t="s">
        <v>40</v>
      </c>
      <c r="O58" s="26" t="s">
        <v>86</v>
      </c>
      <c r="S58" s="15"/>
      <c r="T58" s="15"/>
      <c r="U58" s="15"/>
      <c r="V58" s="15"/>
      <c r="W58" s="15"/>
      <c r="X58" s="15"/>
    </row>
    <row r="60" spans="1:24" x14ac:dyDescent="0.25">
      <c r="A60" s="26" t="s">
        <v>1426</v>
      </c>
      <c r="R60" s="26" t="s">
        <v>40</v>
      </c>
      <c r="S60" t="s">
        <v>41</v>
      </c>
    </row>
    <row r="61" spans="1:24" x14ac:dyDescent="0.25">
      <c r="A61" s="26" t="s">
        <v>1427</v>
      </c>
      <c r="B61" s="26" t="s">
        <v>1428</v>
      </c>
      <c r="C61" s="26" t="s">
        <v>1429</v>
      </c>
      <c r="D61" s="26" t="s">
        <v>1430</v>
      </c>
      <c r="E61" s="26" t="s">
        <v>1431</v>
      </c>
      <c r="F61" s="26" t="s">
        <v>1432</v>
      </c>
      <c r="G61" s="26" t="s">
        <v>1433</v>
      </c>
      <c r="H61" s="26" t="s">
        <v>1434</v>
      </c>
      <c r="I61" s="26" t="s">
        <v>1435</v>
      </c>
      <c r="J61" s="26" t="s">
        <v>1436</v>
      </c>
      <c r="K61" s="26" t="s">
        <v>1437</v>
      </c>
      <c r="L61" s="26" t="s">
        <v>1438</v>
      </c>
      <c r="M61" s="26" t="s">
        <v>1439</v>
      </c>
      <c r="N61" s="26" t="s">
        <v>1440</v>
      </c>
      <c r="O61" s="26" t="s">
        <v>1441</v>
      </c>
      <c r="P61" s="26" t="s">
        <v>1442</v>
      </c>
      <c r="Q61" s="26" t="s">
        <v>1443</v>
      </c>
      <c r="R61" s="26" t="s">
        <v>40</v>
      </c>
      <c r="S61" t="s">
        <v>1444</v>
      </c>
    </row>
    <row r="62" spans="1:24" x14ac:dyDescent="0.25">
      <c r="A62" s="26">
        <v>2</v>
      </c>
      <c r="B62" s="26">
        <v>11</v>
      </c>
      <c r="C62" s="26">
        <v>17</v>
      </c>
      <c r="D62" s="26" t="s">
        <v>42</v>
      </c>
      <c r="E62" s="26" t="s">
        <v>42</v>
      </c>
      <c r="F62" s="26">
        <v>-16.5</v>
      </c>
      <c r="G62" s="26">
        <v>9.4</v>
      </c>
      <c r="H62" s="26">
        <v>59</v>
      </c>
      <c r="I62" s="26">
        <v>-13.6</v>
      </c>
      <c r="J62" s="26">
        <v>9.3000000000000007</v>
      </c>
      <c r="K62" s="26">
        <v>62</v>
      </c>
      <c r="L62" s="26" t="s">
        <v>42</v>
      </c>
      <c r="M62" s="26" t="s">
        <v>42</v>
      </c>
      <c r="N62" s="26" t="s">
        <v>42</v>
      </c>
      <c r="O62" s="26" t="s">
        <v>42</v>
      </c>
      <c r="P62" s="26" t="s">
        <v>42</v>
      </c>
      <c r="Q62" s="26" t="s">
        <v>42</v>
      </c>
      <c r="R62" s="26" t="s">
        <v>40</v>
      </c>
      <c r="S62" t="s">
        <v>109</v>
      </c>
    </row>
    <row r="63" spans="1:24" x14ac:dyDescent="0.25">
      <c r="A63" s="26">
        <v>2</v>
      </c>
      <c r="B63" s="26">
        <v>1</v>
      </c>
      <c r="C63" s="26">
        <v>12</v>
      </c>
      <c r="D63" s="26" t="s">
        <v>42</v>
      </c>
      <c r="E63" s="26" t="s">
        <v>42</v>
      </c>
      <c r="F63" s="26">
        <v>-3.1</v>
      </c>
      <c r="G63" s="26">
        <v>1.4</v>
      </c>
      <c r="H63" s="26">
        <v>36</v>
      </c>
      <c r="I63" s="26">
        <v>-7.6</v>
      </c>
      <c r="J63" s="26">
        <v>1.3</v>
      </c>
      <c r="K63" s="26">
        <v>37</v>
      </c>
      <c r="L63" s="26" t="s">
        <v>42</v>
      </c>
      <c r="M63" s="26" t="s">
        <v>42</v>
      </c>
      <c r="N63" s="26" t="s">
        <v>42</v>
      </c>
      <c r="O63" s="26" t="s">
        <v>42</v>
      </c>
      <c r="P63" s="26" t="s">
        <v>42</v>
      </c>
      <c r="Q63" s="26" t="s">
        <v>42</v>
      </c>
      <c r="R63" s="26" t="s">
        <v>40</v>
      </c>
      <c r="S63" t="s">
        <v>1445</v>
      </c>
    </row>
    <row r="64" spans="1:24" x14ac:dyDescent="0.25">
      <c r="A64" s="26">
        <v>2</v>
      </c>
      <c r="B64" s="26">
        <v>14</v>
      </c>
      <c r="C64" s="26">
        <v>15</v>
      </c>
      <c r="D64" s="26" t="s">
        <v>42</v>
      </c>
      <c r="E64" s="26" t="s">
        <v>42</v>
      </c>
      <c r="F64" s="26">
        <v>-23.8</v>
      </c>
      <c r="G64" s="26">
        <v>6.7</v>
      </c>
      <c r="H64" s="26">
        <v>135</v>
      </c>
      <c r="I64" s="26">
        <v>-22.7</v>
      </c>
      <c r="J64" s="26">
        <v>7.1</v>
      </c>
      <c r="K64" s="26">
        <v>144</v>
      </c>
      <c r="L64" s="26" t="s">
        <v>42</v>
      </c>
      <c r="M64" s="26" t="s">
        <v>42</v>
      </c>
      <c r="N64" s="26" t="s">
        <v>42</v>
      </c>
      <c r="O64" s="26" t="s">
        <v>42</v>
      </c>
      <c r="P64" s="26" t="s">
        <v>42</v>
      </c>
      <c r="Q64" s="26" t="s">
        <v>42</v>
      </c>
      <c r="R64" s="26" t="s">
        <v>40</v>
      </c>
      <c r="S64" t="s">
        <v>1446</v>
      </c>
    </row>
    <row r="65" spans="1:28" x14ac:dyDescent="0.25">
      <c r="A65" s="26">
        <v>2</v>
      </c>
      <c r="B65" s="26">
        <v>7</v>
      </c>
      <c r="C65" s="26">
        <v>7</v>
      </c>
      <c r="D65" s="26" t="s">
        <v>42</v>
      </c>
      <c r="E65" s="26" t="s">
        <v>42</v>
      </c>
      <c r="F65" s="26">
        <v>-8.5</v>
      </c>
      <c r="G65" s="26">
        <v>9.8000000000000007</v>
      </c>
      <c r="H65" s="26">
        <v>19</v>
      </c>
      <c r="I65" s="26">
        <v>-0.9</v>
      </c>
      <c r="J65" s="26">
        <v>6.6</v>
      </c>
      <c r="K65" s="26">
        <v>19</v>
      </c>
      <c r="L65" s="26" t="s">
        <v>42</v>
      </c>
      <c r="M65" s="26" t="s">
        <v>42</v>
      </c>
      <c r="N65" s="26" t="s">
        <v>42</v>
      </c>
      <c r="O65" s="26" t="s">
        <v>42</v>
      </c>
      <c r="P65" s="26" t="s">
        <v>42</v>
      </c>
      <c r="Q65" s="26" t="s">
        <v>42</v>
      </c>
      <c r="R65" s="26" t="s">
        <v>40</v>
      </c>
      <c r="S65" t="s">
        <v>1447</v>
      </c>
    </row>
    <row r="66" spans="1:28" x14ac:dyDescent="0.25">
      <c r="A66" s="26">
        <v>2</v>
      </c>
      <c r="B66" s="26">
        <v>5</v>
      </c>
      <c r="C66" s="26">
        <v>41</v>
      </c>
      <c r="D66" s="26" t="s">
        <v>42</v>
      </c>
      <c r="E66" s="26" t="s">
        <v>42</v>
      </c>
      <c r="F66" s="26">
        <v>-15.3</v>
      </c>
      <c r="G66" s="26">
        <v>9.1</v>
      </c>
      <c r="H66" s="26">
        <v>16</v>
      </c>
      <c r="I66" s="26">
        <v>-19.399999999999999</v>
      </c>
      <c r="J66" s="26">
        <v>7.6</v>
      </c>
      <c r="K66" s="26">
        <v>43</v>
      </c>
      <c r="L66" s="26" t="s">
        <v>42</v>
      </c>
      <c r="M66" s="26" t="s">
        <v>42</v>
      </c>
      <c r="N66" s="26" t="s">
        <v>42</v>
      </c>
      <c r="O66" s="26" t="s">
        <v>42</v>
      </c>
      <c r="P66" s="26" t="s">
        <v>42</v>
      </c>
      <c r="Q66" s="26" t="s">
        <v>42</v>
      </c>
      <c r="R66" s="26" t="s">
        <v>40</v>
      </c>
      <c r="S66" t="s">
        <v>1448</v>
      </c>
    </row>
    <row r="67" spans="1:28" x14ac:dyDescent="0.25">
      <c r="A67" s="26">
        <v>2</v>
      </c>
      <c r="B67" s="26">
        <v>1</v>
      </c>
      <c r="C67" s="26">
        <v>11</v>
      </c>
      <c r="D67" s="26" t="s">
        <v>42</v>
      </c>
      <c r="E67" s="26" t="s">
        <v>42</v>
      </c>
      <c r="F67" s="26">
        <v>-11.7</v>
      </c>
      <c r="G67" s="26">
        <v>9</v>
      </c>
      <c r="H67" s="26">
        <v>15</v>
      </c>
      <c r="I67" s="26">
        <v>-16.7</v>
      </c>
      <c r="J67" s="26">
        <v>6</v>
      </c>
      <c r="K67" s="26">
        <v>10</v>
      </c>
      <c r="L67" s="26" t="s">
        <v>42</v>
      </c>
      <c r="M67" s="26" t="s">
        <v>42</v>
      </c>
      <c r="N67" s="26" t="s">
        <v>42</v>
      </c>
      <c r="O67" s="26" t="s">
        <v>42</v>
      </c>
      <c r="P67" s="26" t="s">
        <v>42</v>
      </c>
      <c r="Q67" s="26" t="s">
        <v>42</v>
      </c>
      <c r="R67" s="26" t="s">
        <v>40</v>
      </c>
      <c r="S67" t="s">
        <v>1449</v>
      </c>
    </row>
    <row r="68" spans="1:28" x14ac:dyDescent="0.25">
      <c r="A68" s="26">
        <v>2</v>
      </c>
      <c r="B68" s="26">
        <v>1</v>
      </c>
      <c r="C68" s="26">
        <v>12</v>
      </c>
      <c r="D68" s="26" t="s">
        <v>42</v>
      </c>
      <c r="E68" s="26" t="s">
        <v>42</v>
      </c>
      <c r="F68" s="26">
        <v>-15.1</v>
      </c>
      <c r="G68" s="26">
        <v>9</v>
      </c>
      <c r="H68" s="26">
        <v>36</v>
      </c>
      <c r="I68" s="26">
        <v>-17</v>
      </c>
      <c r="J68" s="26">
        <v>8</v>
      </c>
      <c r="K68" s="26">
        <v>47</v>
      </c>
      <c r="L68" s="26" t="s">
        <v>42</v>
      </c>
      <c r="M68" s="26" t="s">
        <v>42</v>
      </c>
      <c r="N68" s="26" t="s">
        <v>42</v>
      </c>
      <c r="O68" s="26" t="s">
        <v>42</v>
      </c>
      <c r="P68" s="26" t="s">
        <v>42</v>
      </c>
      <c r="Q68" s="26" t="s">
        <v>42</v>
      </c>
      <c r="R68" s="26" t="s">
        <v>40</v>
      </c>
      <c r="S68" t="s">
        <v>113</v>
      </c>
    </row>
    <row r="70" spans="1:28" x14ac:dyDescent="0.25">
      <c r="A70" s="26" t="s">
        <v>1450</v>
      </c>
    </row>
    <row r="71" spans="1:28" x14ac:dyDescent="0.25">
      <c r="A71" s="26" t="s">
        <v>28</v>
      </c>
      <c r="B71" s="26" t="s">
        <v>29</v>
      </c>
      <c r="C71" s="26" t="s">
        <v>30</v>
      </c>
      <c r="D71" s="26" t="s">
        <v>31</v>
      </c>
      <c r="E71" s="26" t="s">
        <v>32</v>
      </c>
      <c r="F71" s="26" t="s">
        <v>1451</v>
      </c>
      <c r="G71" s="26" t="s">
        <v>1452</v>
      </c>
      <c r="H71" s="26" t="s">
        <v>1453</v>
      </c>
      <c r="I71" s="26" t="s">
        <v>1454</v>
      </c>
      <c r="J71" s="26" t="s">
        <v>33</v>
      </c>
      <c r="K71" s="26" t="s">
        <v>1455</v>
      </c>
      <c r="L71" s="26" t="s">
        <v>1456</v>
      </c>
      <c r="M71" s="26" t="s">
        <v>1457</v>
      </c>
      <c r="N71" s="26" t="s">
        <v>1458</v>
      </c>
      <c r="O71" s="26" t="s">
        <v>34</v>
      </c>
      <c r="P71" s="26" t="s">
        <v>1459</v>
      </c>
      <c r="Q71" s="26" t="s">
        <v>1460</v>
      </c>
      <c r="R71" s="26" t="s">
        <v>1461</v>
      </c>
      <c r="S71" t="s">
        <v>1462</v>
      </c>
      <c r="T71" t="s">
        <v>35</v>
      </c>
      <c r="U71" t="s">
        <v>1463</v>
      </c>
      <c r="V71" t="s">
        <v>1464</v>
      </c>
      <c r="W71" t="s">
        <v>1465</v>
      </c>
      <c r="X71" t="s">
        <v>1466</v>
      </c>
      <c r="Y71" t="s">
        <v>36</v>
      </c>
      <c r="Z71" t="s">
        <v>1467</v>
      </c>
      <c r="AA71" t="s">
        <v>40</v>
      </c>
      <c r="AB71" t="s">
        <v>1444</v>
      </c>
    </row>
    <row r="72" spans="1:28" x14ac:dyDescent="0.25">
      <c r="A72" s="26">
        <v>2</v>
      </c>
      <c r="B72" s="26">
        <v>1</v>
      </c>
      <c r="C72" s="26">
        <v>11</v>
      </c>
      <c r="D72" s="26" t="s">
        <v>42</v>
      </c>
      <c r="E72" s="26" t="s">
        <v>42</v>
      </c>
      <c r="F72" s="26">
        <v>28.6</v>
      </c>
      <c r="G72" s="26">
        <v>5.5</v>
      </c>
      <c r="H72" s="26">
        <v>17.399999999999999</v>
      </c>
      <c r="I72" s="26">
        <v>10.199999999999999</v>
      </c>
      <c r="J72" s="26">
        <v>18</v>
      </c>
      <c r="K72" s="26">
        <v>28.5</v>
      </c>
      <c r="L72" s="26">
        <v>5.8</v>
      </c>
      <c r="M72" s="26">
        <v>8.5</v>
      </c>
      <c r="N72" s="26">
        <v>8.1</v>
      </c>
      <c r="O72" s="26">
        <v>15</v>
      </c>
      <c r="P72" s="26" t="s">
        <v>42</v>
      </c>
      <c r="Q72" s="26" t="s">
        <v>42</v>
      </c>
      <c r="R72" s="26" t="s">
        <v>42</v>
      </c>
      <c r="S72" t="s">
        <v>42</v>
      </c>
      <c r="T72" t="s">
        <v>42</v>
      </c>
      <c r="U72" t="s">
        <v>42</v>
      </c>
      <c r="V72" t="s">
        <v>42</v>
      </c>
      <c r="W72" t="s">
        <v>42</v>
      </c>
      <c r="X72" t="s">
        <v>42</v>
      </c>
      <c r="Y72" t="s">
        <v>42</v>
      </c>
      <c r="Z72">
        <v>0.5</v>
      </c>
      <c r="AA72" t="s">
        <v>40</v>
      </c>
      <c r="AB72" t="s">
        <v>1468</v>
      </c>
    </row>
    <row r="73" spans="1:28" x14ac:dyDescent="0.25">
      <c r="A73" s="26">
        <v>2</v>
      </c>
      <c r="B73" s="26">
        <v>12</v>
      </c>
      <c r="C73" s="26">
        <v>35</v>
      </c>
      <c r="D73" s="26" t="s">
        <v>42</v>
      </c>
      <c r="E73" s="26" t="s">
        <v>42</v>
      </c>
      <c r="F73" s="26">
        <v>30.79</v>
      </c>
      <c r="G73" s="26">
        <v>6.03</v>
      </c>
      <c r="H73" s="26">
        <v>13</v>
      </c>
      <c r="I73" s="26">
        <v>12.71</v>
      </c>
      <c r="J73" s="26">
        <v>14</v>
      </c>
      <c r="K73" s="26">
        <v>30.3</v>
      </c>
      <c r="L73" s="26">
        <v>6.8</v>
      </c>
      <c r="M73" s="26">
        <v>5.9</v>
      </c>
      <c r="N73" s="26">
        <v>5.3</v>
      </c>
      <c r="O73" s="26">
        <v>18</v>
      </c>
      <c r="P73" s="26" t="s">
        <v>42</v>
      </c>
      <c r="Q73" s="26" t="s">
        <v>42</v>
      </c>
      <c r="R73" s="26" t="s">
        <v>42</v>
      </c>
      <c r="S73" t="s">
        <v>42</v>
      </c>
      <c r="T73" t="s">
        <v>42</v>
      </c>
      <c r="U73" t="s">
        <v>42</v>
      </c>
      <c r="V73" t="s">
        <v>42</v>
      </c>
      <c r="W73" t="s">
        <v>42</v>
      </c>
      <c r="X73" t="s">
        <v>42</v>
      </c>
      <c r="Y73" t="s">
        <v>42</v>
      </c>
      <c r="Z73">
        <v>0.5</v>
      </c>
      <c r="AA73" t="s">
        <v>40</v>
      </c>
      <c r="AB73" t="s">
        <v>93</v>
      </c>
    </row>
    <row r="74" spans="1:28" x14ac:dyDescent="0.25">
      <c r="A74" s="26">
        <v>2</v>
      </c>
      <c r="B74" s="26">
        <v>5</v>
      </c>
      <c r="C74" s="26">
        <v>22</v>
      </c>
      <c r="D74" s="26" t="s">
        <v>42</v>
      </c>
      <c r="E74" s="26" t="s">
        <v>42</v>
      </c>
      <c r="F74" s="26">
        <v>25.6</v>
      </c>
      <c r="G74" s="26">
        <v>9.6</v>
      </c>
      <c r="H74" s="26">
        <v>19</v>
      </c>
      <c r="I74" s="26">
        <v>10.4</v>
      </c>
      <c r="J74" s="26">
        <v>39</v>
      </c>
      <c r="K74" s="26">
        <v>27.7</v>
      </c>
      <c r="L74" s="26">
        <v>9.9</v>
      </c>
      <c r="M74" s="26">
        <v>21.5</v>
      </c>
      <c r="N74" s="26">
        <v>11.3</v>
      </c>
      <c r="O74" s="26">
        <v>38</v>
      </c>
      <c r="P74" s="26" t="s">
        <v>42</v>
      </c>
      <c r="Q74" s="26" t="s">
        <v>42</v>
      </c>
      <c r="R74" s="26" t="s">
        <v>42</v>
      </c>
      <c r="S74" t="s">
        <v>42</v>
      </c>
      <c r="T74" t="s">
        <v>42</v>
      </c>
      <c r="U74" t="s">
        <v>42</v>
      </c>
      <c r="V74" t="s">
        <v>42</v>
      </c>
      <c r="W74" t="s">
        <v>42</v>
      </c>
      <c r="X74" t="s">
        <v>42</v>
      </c>
      <c r="Y74" t="s">
        <v>42</v>
      </c>
      <c r="Z74">
        <v>0.5</v>
      </c>
      <c r="AA74" t="s">
        <v>40</v>
      </c>
      <c r="AB74" t="s">
        <v>1469</v>
      </c>
    </row>
    <row r="75" spans="1:28" x14ac:dyDescent="0.25">
      <c r="A75" s="26">
        <v>2</v>
      </c>
      <c r="B75" s="26">
        <v>11</v>
      </c>
      <c r="C75" s="26">
        <v>16</v>
      </c>
      <c r="D75" s="26" t="s">
        <v>42</v>
      </c>
      <c r="E75" s="26" t="s">
        <v>42</v>
      </c>
      <c r="F75" s="26">
        <v>23.7</v>
      </c>
      <c r="G75" s="26">
        <v>3.7</v>
      </c>
      <c r="H75" s="26">
        <v>11.6</v>
      </c>
      <c r="I75" s="26">
        <v>6</v>
      </c>
      <c r="J75" s="26">
        <v>23</v>
      </c>
      <c r="K75" s="26">
        <v>24.4</v>
      </c>
      <c r="L75" s="26">
        <v>4.7</v>
      </c>
      <c r="M75" s="26">
        <v>9.6</v>
      </c>
      <c r="N75" s="26">
        <v>6.2</v>
      </c>
      <c r="O75" s="26">
        <v>23</v>
      </c>
      <c r="P75" s="26" t="s">
        <v>42</v>
      </c>
      <c r="Q75" s="26" t="s">
        <v>42</v>
      </c>
      <c r="R75" s="26" t="s">
        <v>42</v>
      </c>
      <c r="S75" t="s">
        <v>42</v>
      </c>
      <c r="T75" t="s">
        <v>42</v>
      </c>
      <c r="U75" t="s">
        <v>42</v>
      </c>
      <c r="V75" t="s">
        <v>42</v>
      </c>
      <c r="W75" t="s">
        <v>42</v>
      </c>
      <c r="X75" t="s">
        <v>42</v>
      </c>
      <c r="Y75" t="s">
        <v>42</v>
      </c>
      <c r="Z75">
        <v>0.5</v>
      </c>
      <c r="AA75" t="s">
        <v>40</v>
      </c>
      <c r="AB75" t="s">
        <v>95</v>
      </c>
    </row>
    <row r="76" spans="1:28" x14ac:dyDescent="0.25">
      <c r="A76" s="26">
        <v>2</v>
      </c>
      <c r="B76" s="26">
        <v>18</v>
      </c>
      <c r="C76" s="26">
        <v>27</v>
      </c>
      <c r="D76" s="26" t="s">
        <v>42</v>
      </c>
      <c r="E76" s="26" t="s">
        <v>42</v>
      </c>
      <c r="F76" s="26">
        <v>27</v>
      </c>
      <c r="G76" s="26">
        <v>7.95</v>
      </c>
      <c r="H76" s="26">
        <v>14.8</v>
      </c>
      <c r="I76" s="26">
        <v>10.050000000000001</v>
      </c>
      <c r="J76" s="26">
        <v>43</v>
      </c>
      <c r="K76" s="26">
        <v>27.1</v>
      </c>
      <c r="L76" s="26">
        <v>7.95</v>
      </c>
      <c r="M76" s="26">
        <v>15.2</v>
      </c>
      <c r="N76" s="26">
        <v>11.6</v>
      </c>
      <c r="O76" s="26">
        <v>39</v>
      </c>
      <c r="P76" s="26" t="s">
        <v>42</v>
      </c>
      <c r="Q76" s="26" t="s">
        <v>42</v>
      </c>
      <c r="R76" s="26" t="s">
        <v>42</v>
      </c>
      <c r="S76" t="s">
        <v>42</v>
      </c>
      <c r="T76" t="s">
        <v>42</v>
      </c>
      <c r="U76" t="s">
        <v>42</v>
      </c>
      <c r="V76" t="s">
        <v>42</v>
      </c>
      <c r="W76" t="s">
        <v>42</v>
      </c>
      <c r="X76" t="s">
        <v>42</v>
      </c>
      <c r="Y76" t="s">
        <v>42</v>
      </c>
      <c r="Z76">
        <v>0.5</v>
      </c>
      <c r="AA76" t="s">
        <v>40</v>
      </c>
      <c r="AB76" t="s">
        <v>1470</v>
      </c>
    </row>
    <row r="77" spans="1:28" x14ac:dyDescent="0.25">
      <c r="A77" s="26">
        <v>2</v>
      </c>
      <c r="B77" s="26">
        <v>35</v>
      </c>
      <c r="C77" s="26">
        <v>40</v>
      </c>
      <c r="D77" s="26" t="s">
        <v>42</v>
      </c>
      <c r="E77" s="26" t="s">
        <v>42</v>
      </c>
      <c r="F77" s="26">
        <v>31</v>
      </c>
      <c r="G77" s="26">
        <v>7.6</v>
      </c>
      <c r="H77" s="26">
        <v>8.6</v>
      </c>
      <c r="I77" s="26">
        <v>8.5</v>
      </c>
      <c r="J77" s="26">
        <v>14</v>
      </c>
      <c r="K77" s="26">
        <v>30</v>
      </c>
      <c r="L77" s="26">
        <v>7.8</v>
      </c>
      <c r="M77" s="26">
        <v>10</v>
      </c>
      <c r="N77" s="26">
        <v>6.3</v>
      </c>
      <c r="O77" s="26">
        <v>11</v>
      </c>
      <c r="P77" s="26" t="s">
        <v>42</v>
      </c>
      <c r="Q77" s="26" t="s">
        <v>42</v>
      </c>
      <c r="R77" s="26" t="s">
        <v>42</v>
      </c>
      <c r="S77" t="s">
        <v>42</v>
      </c>
      <c r="T77" t="s">
        <v>42</v>
      </c>
      <c r="U77" t="s">
        <v>42</v>
      </c>
      <c r="V77" t="s">
        <v>42</v>
      </c>
      <c r="W77" t="s">
        <v>42</v>
      </c>
      <c r="X77" t="s">
        <v>42</v>
      </c>
      <c r="Y77" t="s">
        <v>42</v>
      </c>
      <c r="Z77">
        <v>0.5</v>
      </c>
      <c r="AA77" t="s">
        <v>40</v>
      </c>
      <c r="AB77" t="s">
        <v>112</v>
      </c>
    </row>
    <row r="78" spans="1:28" x14ac:dyDescent="0.25">
      <c r="A78" s="26">
        <v>2</v>
      </c>
      <c r="B78" s="26">
        <v>11</v>
      </c>
      <c r="C78" s="26">
        <v>12</v>
      </c>
      <c r="D78" s="26" t="s">
        <v>42</v>
      </c>
      <c r="E78" s="26" t="s">
        <v>42</v>
      </c>
      <c r="F78" s="26">
        <v>24.4</v>
      </c>
      <c r="G78" s="26">
        <v>7.7</v>
      </c>
      <c r="H78" s="26">
        <v>11.4</v>
      </c>
      <c r="I78" s="26">
        <v>10.5</v>
      </c>
      <c r="J78" s="26">
        <v>37</v>
      </c>
      <c r="K78" s="26">
        <v>24</v>
      </c>
      <c r="L78" s="26">
        <v>5.3</v>
      </c>
      <c r="M78" s="26">
        <v>12.1</v>
      </c>
      <c r="N78" s="26">
        <v>8.1999999999999993</v>
      </c>
      <c r="O78" s="26">
        <v>37</v>
      </c>
      <c r="P78" s="26" t="s">
        <v>42</v>
      </c>
      <c r="Q78" s="26" t="s">
        <v>42</v>
      </c>
      <c r="R78" s="26" t="s">
        <v>42</v>
      </c>
      <c r="S78" t="s">
        <v>42</v>
      </c>
      <c r="T78" t="s">
        <v>42</v>
      </c>
      <c r="U78" t="s">
        <v>42</v>
      </c>
      <c r="V78" t="s">
        <v>42</v>
      </c>
      <c r="W78" t="s">
        <v>42</v>
      </c>
      <c r="X78" t="s">
        <v>42</v>
      </c>
      <c r="Y78" t="s">
        <v>42</v>
      </c>
      <c r="Z78">
        <v>0.5</v>
      </c>
      <c r="AA78" t="s">
        <v>40</v>
      </c>
      <c r="AB78" t="s">
        <v>1471</v>
      </c>
    </row>
    <row r="79" spans="1:28" x14ac:dyDescent="0.25">
      <c r="A79" s="26">
        <v>2</v>
      </c>
      <c r="B79" s="26">
        <v>8</v>
      </c>
      <c r="C79" s="26">
        <v>9</v>
      </c>
      <c r="D79" s="26" t="s">
        <v>42</v>
      </c>
      <c r="E79" s="26" t="s">
        <v>42</v>
      </c>
      <c r="F79" s="26">
        <v>26.5</v>
      </c>
      <c r="G79" s="26">
        <v>5.5</v>
      </c>
      <c r="H79" s="26">
        <v>15.69</v>
      </c>
      <c r="I79" s="26">
        <v>8.1999999999999993</v>
      </c>
      <c r="J79" s="26">
        <v>16</v>
      </c>
      <c r="K79" s="26">
        <v>26.2</v>
      </c>
      <c r="L79" s="26">
        <v>6.6</v>
      </c>
      <c r="M79" s="26">
        <v>18.059999999999999</v>
      </c>
      <c r="N79" s="26">
        <v>10.86</v>
      </c>
      <c r="O79" s="26">
        <v>18</v>
      </c>
      <c r="P79" s="26" t="s">
        <v>42</v>
      </c>
      <c r="Q79" s="26" t="s">
        <v>42</v>
      </c>
      <c r="R79" s="26" t="s">
        <v>42</v>
      </c>
      <c r="S79" t="s">
        <v>42</v>
      </c>
      <c r="T79" t="s">
        <v>42</v>
      </c>
      <c r="U79" t="s">
        <v>42</v>
      </c>
      <c r="V79" t="s">
        <v>42</v>
      </c>
      <c r="W79" t="s">
        <v>42</v>
      </c>
      <c r="X79" t="s">
        <v>42</v>
      </c>
      <c r="Y79" t="s">
        <v>42</v>
      </c>
      <c r="Z79">
        <v>0.5</v>
      </c>
      <c r="AA79" t="s">
        <v>40</v>
      </c>
      <c r="AB79" t="s">
        <v>1472</v>
      </c>
    </row>
    <row r="80" spans="1:28" x14ac:dyDescent="0.25">
      <c r="A80" s="26">
        <v>2</v>
      </c>
      <c r="B80" s="26">
        <v>35</v>
      </c>
      <c r="C80" s="26">
        <v>36</v>
      </c>
      <c r="D80" s="26" t="s">
        <v>42</v>
      </c>
      <c r="E80" s="26" t="s">
        <v>42</v>
      </c>
      <c r="F80" s="26">
        <v>27.9</v>
      </c>
      <c r="G80" s="26">
        <v>3.1</v>
      </c>
      <c r="H80" s="26">
        <v>13.4</v>
      </c>
      <c r="I80" s="26">
        <v>8.5</v>
      </c>
      <c r="J80" s="26">
        <v>8</v>
      </c>
      <c r="K80" s="26">
        <v>31.2</v>
      </c>
      <c r="L80" s="26">
        <v>6.8</v>
      </c>
      <c r="M80" s="26">
        <v>11.6</v>
      </c>
      <c r="N80" s="26">
        <v>8.1</v>
      </c>
      <c r="O80" s="26">
        <v>11</v>
      </c>
      <c r="P80" s="26" t="s">
        <v>42</v>
      </c>
      <c r="Q80" s="26" t="s">
        <v>42</v>
      </c>
      <c r="R80" s="26" t="s">
        <v>42</v>
      </c>
      <c r="S80" t="s">
        <v>42</v>
      </c>
      <c r="T80" t="s">
        <v>42</v>
      </c>
      <c r="U80" t="s">
        <v>42</v>
      </c>
      <c r="V80" t="s">
        <v>42</v>
      </c>
      <c r="W80" t="s">
        <v>42</v>
      </c>
      <c r="X80" t="s">
        <v>42</v>
      </c>
      <c r="Y80" t="s">
        <v>42</v>
      </c>
      <c r="Z80">
        <v>0.5</v>
      </c>
      <c r="AA80" t="s">
        <v>40</v>
      </c>
      <c r="AB80" t="s">
        <v>1473</v>
      </c>
    </row>
    <row r="81" spans="1:28" x14ac:dyDescent="0.25">
      <c r="A81" s="26">
        <v>2</v>
      </c>
      <c r="B81" s="26">
        <v>10</v>
      </c>
      <c r="C81" s="26">
        <v>43</v>
      </c>
      <c r="D81" s="26" t="s">
        <v>42</v>
      </c>
      <c r="E81" s="26" t="s">
        <v>42</v>
      </c>
      <c r="F81" s="26">
        <v>24</v>
      </c>
      <c r="G81" s="26">
        <v>2.9</v>
      </c>
      <c r="H81" s="26">
        <v>9.6999999999999993</v>
      </c>
      <c r="I81" s="26">
        <v>7.3</v>
      </c>
      <c r="J81" s="26">
        <v>39</v>
      </c>
      <c r="K81" s="26">
        <v>24.3</v>
      </c>
      <c r="L81" s="26">
        <v>3.2</v>
      </c>
      <c r="M81" s="26">
        <v>8.9</v>
      </c>
      <c r="N81" s="26">
        <v>7</v>
      </c>
      <c r="O81" s="26">
        <v>35</v>
      </c>
      <c r="P81" s="26" t="s">
        <v>42</v>
      </c>
      <c r="Q81" s="26" t="s">
        <v>42</v>
      </c>
      <c r="R81" s="26" t="s">
        <v>42</v>
      </c>
      <c r="S81" t="s">
        <v>42</v>
      </c>
      <c r="T81" t="s">
        <v>42</v>
      </c>
      <c r="U81" t="s">
        <v>42</v>
      </c>
      <c r="V81" t="s">
        <v>42</v>
      </c>
      <c r="W81" t="s">
        <v>42</v>
      </c>
      <c r="X81" t="s">
        <v>42</v>
      </c>
      <c r="Y81" t="s">
        <v>42</v>
      </c>
      <c r="Z81">
        <v>0.5</v>
      </c>
      <c r="AA81" t="s">
        <v>40</v>
      </c>
      <c r="AB81" t="s">
        <v>1474</v>
      </c>
    </row>
    <row r="82" spans="1:28" x14ac:dyDescent="0.25">
      <c r="A82" s="26">
        <v>2</v>
      </c>
      <c r="B82" s="26">
        <v>10</v>
      </c>
      <c r="C82" s="26">
        <v>32</v>
      </c>
      <c r="D82" s="26" t="s">
        <v>42</v>
      </c>
      <c r="E82" s="26" t="s">
        <v>42</v>
      </c>
      <c r="F82" s="26">
        <v>27</v>
      </c>
      <c r="G82" s="26">
        <v>3.5</v>
      </c>
      <c r="H82" s="26">
        <v>10.4</v>
      </c>
      <c r="I82" s="26">
        <v>7.1</v>
      </c>
      <c r="J82" s="26">
        <v>21</v>
      </c>
      <c r="K82" s="26">
        <v>32.799999999999997</v>
      </c>
      <c r="L82" s="26">
        <v>5.7</v>
      </c>
      <c r="M82" s="26">
        <v>14.9</v>
      </c>
      <c r="N82" s="26">
        <v>10.1</v>
      </c>
      <c r="O82" s="26">
        <v>22</v>
      </c>
      <c r="P82" s="26" t="s">
        <v>42</v>
      </c>
      <c r="Q82" s="26" t="s">
        <v>42</v>
      </c>
      <c r="R82" s="26" t="s">
        <v>42</v>
      </c>
      <c r="S82" t="s">
        <v>42</v>
      </c>
      <c r="T82" t="s">
        <v>42</v>
      </c>
      <c r="U82" t="s">
        <v>42</v>
      </c>
      <c r="V82" t="s">
        <v>42</v>
      </c>
      <c r="W82" t="s">
        <v>42</v>
      </c>
      <c r="X82" t="s">
        <v>42</v>
      </c>
      <c r="Y82" t="s">
        <v>42</v>
      </c>
      <c r="Z82">
        <v>0.5</v>
      </c>
      <c r="AA82" t="s">
        <v>40</v>
      </c>
      <c r="AB82" t="s">
        <v>96</v>
      </c>
    </row>
    <row r="83" spans="1:28" x14ac:dyDescent="0.25">
      <c r="A83" s="26">
        <v>2</v>
      </c>
      <c r="B83" s="26">
        <v>1</v>
      </c>
      <c r="C83" s="26">
        <v>12</v>
      </c>
      <c r="D83" s="26" t="s">
        <v>42</v>
      </c>
      <c r="E83" s="26" t="s">
        <v>42</v>
      </c>
      <c r="F83" s="26">
        <v>57</v>
      </c>
      <c r="G83" s="26">
        <v>7</v>
      </c>
      <c r="H83" s="26">
        <v>53.2</v>
      </c>
      <c r="I83" s="26">
        <v>11.2</v>
      </c>
      <c r="J83" s="26">
        <v>10</v>
      </c>
      <c r="K83" s="26">
        <v>60.8</v>
      </c>
      <c r="L83" s="26">
        <v>11</v>
      </c>
      <c r="M83" s="26">
        <v>25.5</v>
      </c>
      <c r="N83" s="26">
        <v>24</v>
      </c>
      <c r="O83" s="26">
        <v>17</v>
      </c>
      <c r="P83" s="26" t="s">
        <v>42</v>
      </c>
      <c r="Q83" s="26" t="s">
        <v>42</v>
      </c>
      <c r="R83" s="26" t="s">
        <v>42</v>
      </c>
      <c r="S83" t="s">
        <v>42</v>
      </c>
      <c r="T83" t="s">
        <v>42</v>
      </c>
      <c r="U83" t="s">
        <v>42</v>
      </c>
      <c r="V83" t="s">
        <v>42</v>
      </c>
      <c r="W83" t="s">
        <v>42</v>
      </c>
      <c r="X83" t="s">
        <v>42</v>
      </c>
      <c r="Y83" t="s">
        <v>42</v>
      </c>
      <c r="Z83">
        <v>0.5</v>
      </c>
      <c r="AA83" t="s">
        <v>40</v>
      </c>
      <c r="AB83" t="s">
        <v>1475</v>
      </c>
    </row>
    <row r="84" spans="1:28" x14ac:dyDescent="0.25">
      <c r="A84" s="26">
        <v>2</v>
      </c>
      <c r="B84" s="26">
        <v>11</v>
      </c>
      <c r="C84" s="26">
        <v>13</v>
      </c>
      <c r="D84" s="26" t="s">
        <v>42</v>
      </c>
      <c r="E84" s="26" t="s">
        <v>42</v>
      </c>
      <c r="F84" s="26">
        <v>25.8</v>
      </c>
      <c r="G84" s="26">
        <v>7.9</v>
      </c>
      <c r="H84" s="26">
        <v>7.5</v>
      </c>
      <c r="I84" s="26">
        <v>4.9000000000000004</v>
      </c>
      <c r="J84" s="26">
        <v>63</v>
      </c>
      <c r="K84" s="26">
        <v>25.6</v>
      </c>
      <c r="L84" s="26">
        <v>5.6</v>
      </c>
      <c r="M84" s="26">
        <v>7.4</v>
      </c>
      <c r="N84" s="26">
        <v>4.8</v>
      </c>
      <c r="O84" s="26">
        <v>63</v>
      </c>
      <c r="P84" s="26" t="s">
        <v>42</v>
      </c>
      <c r="Q84" s="26" t="s">
        <v>42</v>
      </c>
      <c r="R84" s="26" t="s">
        <v>42</v>
      </c>
      <c r="S84" t="s">
        <v>42</v>
      </c>
      <c r="T84" t="s">
        <v>42</v>
      </c>
      <c r="U84" t="s">
        <v>42</v>
      </c>
      <c r="V84" t="s">
        <v>42</v>
      </c>
      <c r="W84" t="s">
        <v>42</v>
      </c>
      <c r="X84" t="s">
        <v>42</v>
      </c>
      <c r="Y84" t="s">
        <v>42</v>
      </c>
      <c r="Z84">
        <v>0.5</v>
      </c>
      <c r="AA84" t="s">
        <v>40</v>
      </c>
      <c r="AB84" t="s">
        <v>105</v>
      </c>
    </row>
    <row r="85" spans="1:28" x14ac:dyDescent="0.25">
      <c r="A85" s="26">
        <v>2</v>
      </c>
      <c r="B85" s="26">
        <v>30</v>
      </c>
      <c r="C85" s="26">
        <v>35</v>
      </c>
      <c r="D85" s="26" t="s">
        <v>42</v>
      </c>
      <c r="E85" s="26" t="s">
        <v>42</v>
      </c>
      <c r="F85" s="26">
        <v>29.2</v>
      </c>
      <c r="G85" s="26">
        <v>7.1</v>
      </c>
      <c r="H85" s="26">
        <v>8.4</v>
      </c>
      <c r="I85" s="26">
        <v>7.8</v>
      </c>
      <c r="J85" s="26">
        <v>50</v>
      </c>
      <c r="K85" s="26">
        <v>29.5</v>
      </c>
      <c r="L85" s="26">
        <v>6.2</v>
      </c>
      <c r="M85" s="26">
        <v>9.3000000000000007</v>
      </c>
      <c r="N85" s="26">
        <v>9</v>
      </c>
      <c r="O85" s="26">
        <v>48</v>
      </c>
      <c r="P85" s="26" t="s">
        <v>42</v>
      </c>
      <c r="Q85" s="26" t="s">
        <v>42</v>
      </c>
      <c r="R85" s="26" t="s">
        <v>42</v>
      </c>
      <c r="S85" t="s">
        <v>42</v>
      </c>
      <c r="T85" t="s">
        <v>42</v>
      </c>
      <c r="U85" t="s">
        <v>42</v>
      </c>
      <c r="V85" t="s">
        <v>42</v>
      </c>
      <c r="W85" t="s">
        <v>42</v>
      </c>
      <c r="X85" t="s">
        <v>42</v>
      </c>
      <c r="Y85" t="s">
        <v>42</v>
      </c>
      <c r="Z85">
        <v>0.5</v>
      </c>
      <c r="AA85" t="s">
        <v>40</v>
      </c>
      <c r="AB85" t="s">
        <v>1476</v>
      </c>
    </row>
    <row r="86" spans="1:28" x14ac:dyDescent="0.25">
      <c r="A86" s="26">
        <v>2</v>
      </c>
      <c r="B86" s="26">
        <v>1</v>
      </c>
      <c r="C86" s="26">
        <v>12</v>
      </c>
      <c r="D86" s="26" t="s">
        <v>42</v>
      </c>
      <c r="E86" s="26" t="s">
        <v>42</v>
      </c>
      <c r="F86" s="26">
        <v>24.5</v>
      </c>
      <c r="G86" s="26">
        <v>4.2</v>
      </c>
      <c r="H86" s="26">
        <v>19</v>
      </c>
      <c r="I86" s="26">
        <v>9.5</v>
      </c>
      <c r="J86" s="26">
        <v>94</v>
      </c>
      <c r="K86" s="26">
        <v>24.2</v>
      </c>
      <c r="L86" s="26">
        <v>5.0999999999999996</v>
      </c>
      <c r="M86" s="26">
        <v>14.8</v>
      </c>
      <c r="N86" s="26">
        <v>7.6</v>
      </c>
      <c r="O86" s="26">
        <v>95</v>
      </c>
      <c r="P86" s="26" t="s">
        <v>42</v>
      </c>
      <c r="Q86" s="26" t="s">
        <v>42</v>
      </c>
      <c r="R86" s="26" t="s">
        <v>42</v>
      </c>
      <c r="S86" t="s">
        <v>42</v>
      </c>
      <c r="T86" t="s">
        <v>42</v>
      </c>
      <c r="U86" t="s">
        <v>42</v>
      </c>
      <c r="V86" t="s">
        <v>42</v>
      </c>
      <c r="W86" t="s">
        <v>42</v>
      </c>
      <c r="X86" t="s">
        <v>42</v>
      </c>
      <c r="Y86" t="s">
        <v>42</v>
      </c>
      <c r="Z86">
        <v>0.5</v>
      </c>
      <c r="AA86" t="s">
        <v>40</v>
      </c>
      <c r="AB86" t="s">
        <v>1477</v>
      </c>
    </row>
    <row r="87" spans="1:28" x14ac:dyDescent="0.25">
      <c r="A87" s="26">
        <v>3</v>
      </c>
      <c r="B87" s="26">
        <v>6</v>
      </c>
      <c r="C87" s="26">
        <v>25</v>
      </c>
      <c r="D87" s="26">
        <v>34</v>
      </c>
      <c r="E87" s="26" t="s">
        <v>42</v>
      </c>
      <c r="F87" s="26">
        <v>32.86</v>
      </c>
      <c r="G87" s="26">
        <v>9.59</v>
      </c>
      <c r="H87" s="26">
        <v>22.95</v>
      </c>
      <c r="I87" s="26">
        <v>10.46</v>
      </c>
      <c r="J87" s="26">
        <v>21</v>
      </c>
      <c r="K87" s="26">
        <v>28.57</v>
      </c>
      <c r="L87" s="26">
        <v>9.89</v>
      </c>
      <c r="M87" s="26">
        <v>17.09</v>
      </c>
      <c r="N87" s="26">
        <v>12.14</v>
      </c>
      <c r="O87" s="26">
        <v>23</v>
      </c>
      <c r="P87" s="26">
        <v>34.909999999999997</v>
      </c>
      <c r="Q87" s="26">
        <v>9.6999999999999993</v>
      </c>
      <c r="R87" s="26">
        <v>13.04</v>
      </c>
      <c r="S87">
        <v>10.51</v>
      </c>
      <c r="T87">
        <v>23</v>
      </c>
      <c r="U87" t="s">
        <v>42</v>
      </c>
      <c r="V87" t="s">
        <v>42</v>
      </c>
      <c r="W87" t="s">
        <v>42</v>
      </c>
      <c r="X87" t="s">
        <v>42</v>
      </c>
      <c r="Y87" t="s">
        <v>42</v>
      </c>
      <c r="Z87">
        <v>0.5</v>
      </c>
      <c r="AA87" t="s">
        <v>40</v>
      </c>
      <c r="AB87" t="s">
        <v>1478</v>
      </c>
    </row>
    <row r="88" spans="1:28" x14ac:dyDescent="0.25">
      <c r="A88" s="26">
        <v>3</v>
      </c>
      <c r="B88" s="26">
        <v>5</v>
      </c>
      <c r="C88" s="26">
        <v>23</v>
      </c>
      <c r="D88" s="26">
        <v>24</v>
      </c>
      <c r="E88" s="26" t="s">
        <v>42</v>
      </c>
      <c r="F88" s="26">
        <v>27.9</v>
      </c>
      <c r="G88" s="26">
        <v>7.5</v>
      </c>
      <c r="H88" s="26">
        <v>22.1</v>
      </c>
      <c r="I88" s="26">
        <v>10.199999999999999</v>
      </c>
      <c r="J88" s="26">
        <v>97</v>
      </c>
      <c r="K88" s="26">
        <v>28.2</v>
      </c>
      <c r="L88" s="26">
        <v>7.7</v>
      </c>
      <c r="M88" s="26">
        <v>20.6</v>
      </c>
      <c r="N88" s="26">
        <v>10.4</v>
      </c>
      <c r="O88" s="26">
        <v>95</v>
      </c>
      <c r="P88" s="26">
        <v>27.4</v>
      </c>
      <c r="Q88" s="26">
        <v>8.1999999999999993</v>
      </c>
      <c r="R88" s="26">
        <v>21.7</v>
      </c>
      <c r="S88">
        <v>10.1</v>
      </c>
      <c r="T88">
        <v>96</v>
      </c>
      <c r="U88" t="s">
        <v>42</v>
      </c>
      <c r="V88" t="s">
        <v>42</v>
      </c>
      <c r="W88" t="s">
        <v>42</v>
      </c>
      <c r="X88" t="s">
        <v>42</v>
      </c>
      <c r="Y88" t="s">
        <v>42</v>
      </c>
      <c r="Z88">
        <v>0.5</v>
      </c>
      <c r="AA88" t="s">
        <v>40</v>
      </c>
      <c r="AB88" t="s">
        <v>1479</v>
      </c>
    </row>
    <row r="89" spans="1:28" x14ac:dyDescent="0.25">
      <c r="A89" s="26">
        <v>3</v>
      </c>
      <c r="B89" s="26">
        <v>5</v>
      </c>
      <c r="C89" s="26">
        <v>28</v>
      </c>
      <c r="D89" s="26">
        <v>32</v>
      </c>
      <c r="E89" s="26" t="s">
        <v>42</v>
      </c>
      <c r="F89" s="26">
        <v>26.5</v>
      </c>
      <c r="G89" s="26">
        <v>8.9</v>
      </c>
      <c r="H89" s="26">
        <v>17.2</v>
      </c>
      <c r="I89" s="26">
        <v>11.9</v>
      </c>
      <c r="J89" s="26">
        <v>62</v>
      </c>
      <c r="K89" s="26">
        <v>25.4</v>
      </c>
      <c r="L89" s="26">
        <v>8.6</v>
      </c>
      <c r="M89" s="26">
        <v>11.5</v>
      </c>
      <c r="N89" s="26">
        <v>7.7</v>
      </c>
      <c r="O89" s="26">
        <v>62</v>
      </c>
      <c r="P89" s="26">
        <v>27.6</v>
      </c>
      <c r="Q89" s="26">
        <v>8.4</v>
      </c>
      <c r="R89" s="26">
        <v>12.7</v>
      </c>
      <c r="S89">
        <v>9.5</v>
      </c>
      <c r="T89">
        <v>56</v>
      </c>
      <c r="U89" t="s">
        <v>42</v>
      </c>
      <c r="V89" t="s">
        <v>42</v>
      </c>
      <c r="W89" t="s">
        <v>42</v>
      </c>
      <c r="X89" t="s">
        <v>42</v>
      </c>
      <c r="Y89" t="s">
        <v>42</v>
      </c>
      <c r="Z89">
        <v>0.5</v>
      </c>
      <c r="AA89" t="s">
        <v>40</v>
      </c>
      <c r="AB89" t="s">
        <v>1480</v>
      </c>
    </row>
    <row r="90" spans="1:28" x14ac:dyDescent="0.25">
      <c r="A90" s="26">
        <v>3</v>
      </c>
      <c r="B90" s="26">
        <v>1</v>
      </c>
      <c r="C90" s="26">
        <v>12</v>
      </c>
      <c r="D90" s="26">
        <v>16</v>
      </c>
      <c r="E90" s="26" t="s">
        <v>42</v>
      </c>
      <c r="F90" s="26">
        <v>27.3</v>
      </c>
      <c r="G90" s="26">
        <v>4.5999999999999996</v>
      </c>
      <c r="H90" s="26">
        <v>19.7</v>
      </c>
      <c r="I90" s="26">
        <v>6.5</v>
      </c>
      <c r="J90" s="26">
        <v>16</v>
      </c>
      <c r="K90" s="26">
        <v>28.3</v>
      </c>
      <c r="L90" s="26">
        <v>4.2</v>
      </c>
      <c r="M90" s="26">
        <v>13.7</v>
      </c>
      <c r="N90" s="26">
        <v>8.5</v>
      </c>
      <c r="O90" s="26">
        <v>24</v>
      </c>
      <c r="P90" s="26">
        <v>27.2</v>
      </c>
      <c r="Q90" s="26">
        <v>4.9000000000000004</v>
      </c>
      <c r="R90" s="26">
        <v>12.8</v>
      </c>
      <c r="S90">
        <v>7.7</v>
      </c>
      <c r="T90">
        <v>20</v>
      </c>
      <c r="U90" t="s">
        <v>42</v>
      </c>
      <c r="V90" t="s">
        <v>42</v>
      </c>
      <c r="W90" t="s">
        <v>42</v>
      </c>
      <c r="X90" t="s">
        <v>42</v>
      </c>
      <c r="Y90" t="s">
        <v>42</v>
      </c>
      <c r="Z90">
        <v>0.5</v>
      </c>
      <c r="AA90" t="s">
        <v>40</v>
      </c>
      <c r="AB90" t="s">
        <v>1481</v>
      </c>
    </row>
    <row r="91" spans="1:28" x14ac:dyDescent="0.25">
      <c r="A91" s="26">
        <v>4</v>
      </c>
      <c r="B91" s="26">
        <v>18</v>
      </c>
      <c r="C91" s="26">
        <v>26</v>
      </c>
      <c r="D91" s="26">
        <v>42</v>
      </c>
      <c r="E91" s="26">
        <v>44</v>
      </c>
      <c r="F91" s="26">
        <v>28.3</v>
      </c>
      <c r="G91" s="26">
        <v>6.7</v>
      </c>
      <c r="H91" s="26">
        <v>21.9</v>
      </c>
      <c r="I91" s="26">
        <v>9.8000000000000007</v>
      </c>
      <c r="J91" s="26">
        <v>30</v>
      </c>
      <c r="K91" s="26">
        <v>29.5</v>
      </c>
      <c r="L91" s="26">
        <v>5.3</v>
      </c>
      <c r="M91" s="26">
        <v>19.600000000000001</v>
      </c>
      <c r="N91" s="26">
        <v>11.3</v>
      </c>
      <c r="O91" s="26">
        <v>34</v>
      </c>
      <c r="P91" s="26">
        <v>31</v>
      </c>
      <c r="Q91" s="26">
        <v>5.5</v>
      </c>
      <c r="R91" s="26">
        <v>18.2</v>
      </c>
      <c r="S91">
        <v>10.9</v>
      </c>
      <c r="T91">
        <v>32</v>
      </c>
      <c r="U91">
        <v>29.8</v>
      </c>
      <c r="V91">
        <v>6.3</v>
      </c>
      <c r="W91">
        <v>18.7</v>
      </c>
      <c r="X91">
        <v>12.3</v>
      </c>
      <c r="Y91">
        <v>34</v>
      </c>
      <c r="Z91">
        <v>0.5</v>
      </c>
      <c r="AA91" t="s">
        <v>40</v>
      </c>
      <c r="AB91" t="s">
        <v>1482</v>
      </c>
    </row>
    <row r="92" spans="1:28" x14ac:dyDescent="0.25">
      <c r="A92" s="26">
        <v>2</v>
      </c>
      <c r="B92" s="26">
        <v>3</v>
      </c>
      <c r="C92" s="26">
        <v>37</v>
      </c>
      <c r="D92" s="26" t="s">
        <v>42</v>
      </c>
      <c r="E92" s="26" t="s">
        <v>42</v>
      </c>
      <c r="F92" s="26">
        <v>29.87</v>
      </c>
      <c r="G92" s="26">
        <v>8.5</v>
      </c>
      <c r="H92" s="26">
        <v>23.18</v>
      </c>
      <c r="I92" s="26">
        <v>9.36</v>
      </c>
      <c r="J92" s="26">
        <v>11</v>
      </c>
      <c r="K92" s="26">
        <v>27.1</v>
      </c>
      <c r="L92" s="26">
        <v>7.32</v>
      </c>
      <c r="M92" s="26">
        <v>10.3</v>
      </c>
      <c r="N92" s="26">
        <v>8.09</v>
      </c>
      <c r="O92" s="26">
        <v>10</v>
      </c>
      <c r="P92" s="26" t="s">
        <v>42</v>
      </c>
      <c r="Q92" s="26" t="s">
        <v>42</v>
      </c>
      <c r="R92" s="26" t="s">
        <v>42</v>
      </c>
      <c r="S92" t="s">
        <v>42</v>
      </c>
      <c r="T92" t="s">
        <v>42</v>
      </c>
      <c r="U92" t="s">
        <v>42</v>
      </c>
      <c r="V92" t="s">
        <v>42</v>
      </c>
      <c r="W92" t="s">
        <v>42</v>
      </c>
      <c r="X92" t="s">
        <v>42</v>
      </c>
      <c r="Y92" t="s">
        <v>42</v>
      </c>
      <c r="Z92">
        <v>0.5</v>
      </c>
      <c r="AA92" t="s">
        <v>40</v>
      </c>
      <c r="AB92" t="s">
        <v>1483</v>
      </c>
    </row>
    <row r="93" spans="1:28" x14ac:dyDescent="0.25">
      <c r="A93" s="26">
        <v>2</v>
      </c>
      <c r="B93" s="26">
        <v>5</v>
      </c>
      <c r="C93" s="26">
        <v>37</v>
      </c>
      <c r="D93" s="26" t="s">
        <v>42</v>
      </c>
      <c r="E93" s="26" t="s">
        <v>42</v>
      </c>
      <c r="F93" s="26">
        <v>37.700000000000003</v>
      </c>
      <c r="G93" s="26">
        <v>7.1</v>
      </c>
      <c r="H93" s="26">
        <v>37.299999999999997</v>
      </c>
      <c r="I93" s="26">
        <v>7.2</v>
      </c>
      <c r="J93" s="26">
        <v>40</v>
      </c>
      <c r="K93" s="26">
        <v>40.4</v>
      </c>
      <c r="L93" s="26">
        <v>9.5</v>
      </c>
      <c r="M93" s="26">
        <v>8.8000000000000007</v>
      </c>
      <c r="N93" s="26">
        <v>4</v>
      </c>
      <c r="O93" s="26">
        <v>41</v>
      </c>
      <c r="P93" s="26" t="s">
        <v>42</v>
      </c>
      <c r="Q93" s="26" t="s">
        <v>42</v>
      </c>
      <c r="R93" s="26" t="s">
        <v>42</v>
      </c>
      <c r="S93" t="s">
        <v>42</v>
      </c>
      <c r="T93" t="s">
        <v>42</v>
      </c>
      <c r="U93" t="s">
        <v>42</v>
      </c>
      <c r="V93" t="s">
        <v>42</v>
      </c>
      <c r="W93" t="s">
        <v>42</v>
      </c>
      <c r="X93" t="s">
        <v>42</v>
      </c>
      <c r="Y93" t="s">
        <v>42</v>
      </c>
      <c r="Z93">
        <v>0.5</v>
      </c>
      <c r="AA93" t="s">
        <v>40</v>
      </c>
      <c r="AB93" t="s">
        <v>1484</v>
      </c>
    </row>
    <row r="94" spans="1:28" x14ac:dyDescent="0.25">
      <c r="A94" s="26">
        <v>2</v>
      </c>
      <c r="B94" s="26">
        <v>37</v>
      </c>
      <c r="C94" s="26">
        <v>38</v>
      </c>
      <c r="D94" s="26" t="s">
        <v>42</v>
      </c>
      <c r="E94" s="26" t="s">
        <v>42</v>
      </c>
      <c r="F94" s="26">
        <v>36.200000000000003</v>
      </c>
      <c r="G94" s="26">
        <v>11.1</v>
      </c>
      <c r="H94" s="26">
        <v>23.6</v>
      </c>
      <c r="I94" s="26">
        <v>16.8</v>
      </c>
      <c r="J94" s="26">
        <v>26</v>
      </c>
      <c r="K94" s="26">
        <v>32.4</v>
      </c>
      <c r="L94" s="26">
        <v>9</v>
      </c>
      <c r="M94" s="26">
        <v>21.2</v>
      </c>
      <c r="N94" s="26">
        <v>13.8</v>
      </c>
      <c r="O94" s="26">
        <v>19</v>
      </c>
      <c r="P94" s="26" t="s">
        <v>42</v>
      </c>
      <c r="Q94" s="26" t="s">
        <v>42</v>
      </c>
      <c r="R94" s="26" t="s">
        <v>42</v>
      </c>
      <c r="S94" t="s">
        <v>42</v>
      </c>
      <c r="T94" t="s">
        <v>42</v>
      </c>
      <c r="U94" t="s">
        <v>42</v>
      </c>
      <c r="V94" t="s">
        <v>42</v>
      </c>
      <c r="W94" t="s">
        <v>42</v>
      </c>
      <c r="X94" t="s">
        <v>42</v>
      </c>
      <c r="Y94" t="s">
        <v>42</v>
      </c>
      <c r="Z94">
        <v>0.5</v>
      </c>
      <c r="AA94" t="s">
        <v>40</v>
      </c>
      <c r="AB94" t="s">
        <v>1485</v>
      </c>
    </row>
    <row r="95" spans="1:28" x14ac:dyDescent="0.25">
      <c r="A95" s="26">
        <v>3</v>
      </c>
      <c r="B95" s="26">
        <v>2</v>
      </c>
      <c r="C95" s="26">
        <v>29</v>
      </c>
      <c r="D95" s="26">
        <v>29</v>
      </c>
      <c r="E95" s="26" t="s">
        <v>42</v>
      </c>
      <c r="F95" s="26">
        <v>25.91</v>
      </c>
      <c r="G95" s="26">
        <v>4.09</v>
      </c>
      <c r="H95" s="26">
        <v>21</v>
      </c>
      <c r="I95" s="26">
        <v>5.46</v>
      </c>
      <c r="J95" s="26">
        <v>11</v>
      </c>
      <c r="K95" s="26">
        <v>24.07</v>
      </c>
      <c r="L95" s="26">
        <v>2.97</v>
      </c>
      <c r="M95" s="26">
        <v>7.71</v>
      </c>
      <c r="N95" s="26">
        <v>4.46</v>
      </c>
      <c r="O95" s="26">
        <v>14</v>
      </c>
      <c r="P95" s="26">
        <v>25.29</v>
      </c>
      <c r="Q95" s="26">
        <v>5.51</v>
      </c>
      <c r="R95" s="26">
        <v>13.07</v>
      </c>
      <c r="S95">
        <v>6.12</v>
      </c>
      <c r="T95">
        <v>14</v>
      </c>
      <c r="U95" t="s">
        <v>42</v>
      </c>
      <c r="V95" t="s">
        <v>42</v>
      </c>
      <c r="W95" t="s">
        <v>42</v>
      </c>
      <c r="X95" t="s">
        <v>42</v>
      </c>
      <c r="Y95" t="s">
        <v>42</v>
      </c>
      <c r="Z95">
        <v>0.5</v>
      </c>
      <c r="AA95" t="s">
        <v>40</v>
      </c>
      <c r="AB95" t="s">
        <v>1486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F26" sqref="F26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x14ac:dyDescent="0.25">
      <c r="A1" s="34" t="s">
        <v>7</v>
      </c>
      <c r="B1" s="34" t="s">
        <v>8</v>
      </c>
      <c r="C1" s="34" t="s">
        <v>9</v>
      </c>
      <c r="D1" s="34" t="s">
        <v>10</v>
      </c>
      <c r="E1" s="34" t="s">
        <v>11</v>
      </c>
      <c r="H1" s="17" t="s">
        <v>27</v>
      </c>
    </row>
    <row r="2" spans="1:8" x14ac:dyDescent="0.25">
      <c r="A2" s="35" t="s">
        <v>12</v>
      </c>
      <c r="B2" s="35" t="s">
        <v>1487</v>
      </c>
      <c r="C2" s="36">
        <v>191</v>
      </c>
      <c r="D2" s="36">
        <v>192</v>
      </c>
      <c r="E2" s="36">
        <f>1079.27-29.112</f>
        <v>1050.1579999999999</v>
      </c>
    </row>
    <row r="3" spans="1:8" x14ac:dyDescent="0.25">
      <c r="A3" s="35" t="s">
        <v>1488</v>
      </c>
      <c r="B3" s="35" t="s">
        <v>1489</v>
      </c>
      <c r="C3" s="36">
        <v>191.9</v>
      </c>
      <c r="D3" s="36">
        <v>192</v>
      </c>
      <c r="E3" s="36">
        <v>1016.02</v>
      </c>
    </row>
    <row r="4" spans="1:8" x14ac:dyDescent="0.25">
      <c r="A4" s="35" t="s">
        <v>1490</v>
      </c>
      <c r="B4" s="2" t="s">
        <v>1491</v>
      </c>
      <c r="C4" s="2">
        <v>192</v>
      </c>
      <c r="D4" s="2">
        <v>192</v>
      </c>
      <c r="E4" s="2">
        <f>1081.12-29.112</f>
        <v>1052.0079999999998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1.285156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72</v>
      </c>
      <c r="D3" s="9" t="s">
        <v>73</v>
      </c>
      <c r="E3" s="10"/>
      <c r="G3" s="8" t="s">
        <v>3</v>
      </c>
      <c r="H3" s="9" t="s">
        <v>72</v>
      </c>
      <c r="I3" s="9" t="s">
        <v>73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lors'!B$4:G$46,4,FALSE),2)</f>
        <v>6.03</v>
      </c>
      <c r="D4" s="3" t="str">
        <f>"("&amp;FIXED(VLOOKUP(A4,'Direct lors'!B$4:G$46,5,FALSE),2)&amp;", "&amp;FIXED(VLOOKUP(A4,'Direct lors'!B$4:G$46,6,FALSE),2)&amp;")"</f>
        <v>(2.84, 9.57)</v>
      </c>
      <c r="F4" s="1">
        <v>2</v>
      </c>
      <c r="G4" s="2" t="str">
        <f>VLOOKUP(F4,'WinBUGS output'!D:F,3,FALSE)</f>
        <v xml:space="preserve">No treatment </v>
      </c>
      <c r="H4" s="3" t="str">
        <f>FIXED(VLOOKUP(F4,'Direct lors'!O$4:T$24,4,FALSE),2)</f>
        <v>6.03</v>
      </c>
      <c r="I4" s="3" t="str">
        <f>"("&amp;FIXED(VLOOKUP(F4,'Direct lors'!O$4:T$24,5,FALSE),2)&amp;", "&amp;FIXED(VLOOKUP(F4,'Direct lors'!O$4:T$24,6,FALSE),2)&amp;")"</f>
        <v>(2.90, 9.47)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FIXED(VLOOKUP(A5,'Direct lors'!B$4:G$46,4,FALSE),2)</f>
        <v>6.03</v>
      </c>
      <c r="D5" s="3" t="str">
        <f>"("&amp;FIXED(VLOOKUP(A5,'Direct lors'!B$4:G$46,5,FALSE),2)&amp;", "&amp;FIXED(VLOOKUP(A5,'Direct lors'!B$4:G$46,6,FALSE),2)&amp;")"</f>
        <v>(2.98, 9.38)</v>
      </c>
      <c r="F5" s="1">
        <v>3</v>
      </c>
      <c r="G5" s="2" t="str">
        <f>VLOOKUP(F5,'WinBUGS output'!D:F,3,FALSE)</f>
        <v>Attention placebo</v>
      </c>
      <c r="H5" s="3" t="str">
        <f>FIXED(VLOOKUP(F5,'Direct lors'!O$4:T$24,4,FALSE),2)</f>
        <v>1.09</v>
      </c>
      <c r="I5" s="3" t="str">
        <f>"("&amp;FIXED(VLOOKUP(F5,'Direct lors'!O$4:T$24,5,FALSE),2)&amp;", "&amp;FIXED(VLOOKUP(F5,'Direct lors'!O$4:T$24,6,FALSE),2)&amp;")"</f>
        <v>(-1.11, 3.33)</v>
      </c>
    </row>
    <row r="6" spans="1:9" x14ac:dyDescent="0.25">
      <c r="A6" s="1">
        <v>4</v>
      </c>
      <c r="B6" s="3" t="str">
        <f>VLOOKUP(A6,'WinBUGS output'!A:C,3,FALSE)</f>
        <v>Attention placebo + TAU</v>
      </c>
      <c r="C6" s="3" t="str">
        <f>FIXED(VLOOKUP(A6,'Direct lors'!B$4:G$46,4,FALSE),2)</f>
        <v>1.09</v>
      </c>
      <c r="D6" s="3" t="str">
        <f>"("&amp;FIXED(VLOOKUP(A6,'Direct lors'!B$4:G$46,5,FALSE),2)&amp;", "&amp;FIXED(VLOOKUP(A6,'Direct lors'!B$4:G$46,6,FALSE),2)&amp;")"</f>
        <v>(-0.98, 3.20)</v>
      </c>
      <c r="F6" s="1">
        <v>4</v>
      </c>
      <c r="G6" s="2" t="str">
        <f>VLOOKUP(F6,'WinBUGS output'!D:F,3,FALSE)</f>
        <v>TAU</v>
      </c>
      <c r="H6" s="3" t="str">
        <f>FIXED(VLOOKUP(F6,'Direct lors'!O$4:T$24,4,FALSE),2)</f>
        <v>0.82</v>
      </c>
      <c r="I6" s="3" t="str">
        <f>"("&amp;FIXED(VLOOKUP(F6,'Direct lors'!O$4:T$24,5,FALSE),2)&amp;", "&amp;FIXED(VLOOKUP(F6,'Direct lors'!O$4:T$24,6,FALSE),2)&amp;")"</f>
        <v>(-0.77, 2.49)</v>
      </c>
    </row>
    <row r="7" spans="1:9" x14ac:dyDescent="0.25">
      <c r="A7" s="1">
        <v>5</v>
      </c>
      <c r="B7" s="3" t="str">
        <f>VLOOKUP(A7,'WinBUGS output'!A:C,3,FALSE)</f>
        <v>TAU</v>
      </c>
      <c r="C7" s="3" t="str">
        <f>FIXED(VLOOKUP(A7,'Direct lors'!B$4:G$46,4,FALSE),2)</f>
        <v>0.89</v>
      </c>
      <c r="D7" s="3" t="str">
        <f>"("&amp;FIXED(VLOOKUP(A7,'Direct lors'!B$4:G$46,5,FALSE),2)&amp;", "&amp;FIXED(VLOOKUP(A7,'Direct lors'!B$4:G$46,6,FALSE),2)&amp;")"</f>
        <v>(-0.58, 2.44)</v>
      </c>
      <c r="F7" s="1">
        <v>5</v>
      </c>
      <c r="G7" s="2" t="str">
        <f>VLOOKUP(F7,'WinBUGS output'!D:F,3,FALSE)</f>
        <v>Exercise</v>
      </c>
      <c r="H7" s="3" t="str">
        <f>FIXED(VLOOKUP(F7,'Direct lors'!O$4:T$24,4,FALSE),2)</f>
        <v>2.90</v>
      </c>
      <c r="I7" s="3" t="str">
        <f>"("&amp;FIXED(VLOOKUP(F7,'Direct lors'!O$4:T$24,5,FALSE),2)&amp;", "&amp;FIXED(VLOOKUP(F7,'Direct lors'!O$4:T$24,6,FALSE),2)&amp;")"</f>
        <v>(0.00, 5.94)</v>
      </c>
    </row>
    <row r="8" spans="1:9" x14ac:dyDescent="0.25">
      <c r="A8" s="1">
        <v>6</v>
      </c>
      <c r="B8" s="3" t="str">
        <f>VLOOKUP(A8,'WinBUGS output'!A:C,3,FALSE)</f>
        <v>Enhanced TAU</v>
      </c>
      <c r="C8" s="3" t="str">
        <f>FIXED(VLOOKUP(A8,'Direct lors'!B$4:G$46,4,FALSE),2)</f>
        <v>0.76</v>
      </c>
      <c r="D8" s="3" t="str">
        <f>"("&amp;FIXED(VLOOKUP(A8,'Direct lors'!B$4:G$46,5,FALSE),2)&amp;", "&amp;FIXED(VLOOKUP(A8,'Direct lors'!B$4:G$46,6,FALSE),2)&amp;")"</f>
        <v>(-0.90, 2.48)</v>
      </c>
      <c r="F8" s="1">
        <v>6</v>
      </c>
      <c r="G8" s="2" t="str">
        <f>VLOOKUP(F8,'WinBUGS output'!D:F,3,FALSE)</f>
        <v>TCA</v>
      </c>
      <c r="H8" s="3" t="str">
        <f>FIXED(VLOOKUP(F8,'Direct lors'!O$4:T$24,4,FALSE),2)</f>
        <v>1.44</v>
      </c>
      <c r="I8" s="3" t="str">
        <f>"("&amp;FIXED(VLOOKUP(F8,'Direct lors'!O$4:T$24,5,FALSE),2)&amp;", "&amp;FIXED(VLOOKUP(F8,'Direct lors'!O$4:T$24,6,FALSE),2)&amp;")"</f>
        <v>(0.91, 2.01)</v>
      </c>
    </row>
    <row r="9" spans="1:9" x14ac:dyDescent="0.25">
      <c r="A9" s="1">
        <v>7</v>
      </c>
      <c r="B9" s="3" t="str">
        <f>VLOOKUP(A9,'WinBUGS output'!A:C,3,FALSE)</f>
        <v>Exercise</v>
      </c>
      <c r="C9" s="3" t="str">
        <f>FIXED(VLOOKUP(A9,'Direct lors'!B$4:G$46,4,FALSE),2)</f>
        <v>2.90</v>
      </c>
      <c r="D9" s="3" t="str">
        <f>"("&amp;FIXED(VLOOKUP(A9,'Direct lors'!B$4:G$46,5,FALSE),2)&amp;", "&amp;FIXED(VLOOKUP(A9,'Direct lors'!B$4:G$46,6,FALSE),2)&amp;")"</f>
        <v>(-0.10, 6.01)</v>
      </c>
      <c r="F9" s="1">
        <v>7</v>
      </c>
      <c r="G9" s="2" t="str">
        <f>VLOOKUP(F9,'WinBUGS output'!D:F,3,FALSE)</f>
        <v>SSRI</v>
      </c>
      <c r="H9" s="3" t="str">
        <f>FIXED(VLOOKUP(F9,'Direct lors'!O$4:T$24,4,FALSE),2)</f>
        <v>0.81</v>
      </c>
      <c r="I9" s="3" t="str">
        <f>"("&amp;FIXED(VLOOKUP(F9,'Direct lors'!O$4:T$24,5,FALSE),2)&amp;", "&amp;FIXED(VLOOKUP(F9,'Direct lors'!O$4:T$24,6,FALSE),2)&amp;")"</f>
        <v>(0.32, 1.29)</v>
      </c>
    </row>
    <row r="10" spans="1:9" x14ac:dyDescent="0.25">
      <c r="A10" s="1">
        <v>8</v>
      </c>
      <c r="B10" s="3" t="str">
        <f>VLOOKUP(A10,'WinBUGS output'!A:C,3,FALSE)</f>
        <v>Exercise + TAU</v>
      </c>
      <c r="C10" s="3" t="str">
        <f>FIXED(VLOOKUP(A10,'Direct lors'!B$4:G$46,4,FALSE),2)</f>
        <v>2.95</v>
      </c>
      <c r="D10" s="3" t="str">
        <f>"("&amp;FIXED(VLOOKUP(A10,'Direct lors'!B$4:G$46,5,FALSE),2)&amp;", "&amp;FIXED(VLOOKUP(A10,'Direct lors'!B$4:G$46,6,FALSE),2)&amp;")"</f>
        <v>(0.16, 5.92)</v>
      </c>
      <c r="F10" s="1">
        <v>8</v>
      </c>
      <c r="G10" s="2" t="str">
        <f>VLOOKUP(F10,'WinBUGS output'!D:F,3,FALSE)</f>
        <v>Any AD</v>
      </c>
      <c r="H10" s="3" t="str">
        <f>FIXED(VLOOKUP(F10,'Direct lors'!O$4:T$24,4,FALSE),2)</f>
        <v>1.85</v>
      </c>
      <c r="I10" s="3" t="str">
        <f>"("&amp;FIXED(VLOOKUP(F10,'Direct lors'!O$4:T$24,5,FALSE),2)&amp;", "&amp;FIXED(VLOOKUP(F10,'Direct lors'!O$4:T$24,6,FALSE),2)&amp;")"</f>
        <v>(-1.06, 4.82)</v>
      </c>
    </row>
    <row r="11" spans="1:9" x14ac:dyDescent="0.25">
      <c r="A11" s="1">
        <v>9</v>
      </c>
      <c r="B11" s="3" t="str">
        <f>VLOOKUP(A11,'WinBUGS output'!A:C,3,FALSE)</f>
        <v>Yoga + TAU</v>
      </c>
      <c r="C11" s="3" t="str">
        <f>FIXED(VLOOKUP(A11,'Direct lors'!B$4:G$46,4,FALSE),2)</f>
        <v>2.84</v>
      </c>
      <c r="D11" s="3" t="str">
        <f>"("&amp;FIXED(VLOOKUP(A11,'Direct lors'!B$4:G$46,5,FALSE),2)&amp;", "&amp;FIXED(VLOOKUP(A11,'Direct lors'!B$4:G$46,6,FALSE),2)&amp;")"</f>
        <v>(-0.12, 5.94)</v>
      </c>
      <c r="F11" s="1">
        <v>9</v>
      </c>
      <c r="G11" s="2" t="str">
        <f>VLOOKUP(F11,'WinBUGS output'!D:F,3,FALSE)</f>
        <v>Mirtazapine</v>
      </c>
      <c r="H11" s="3" t="str">
        <f>FIXED(VLOOKUP(F11,'Direct lors'!O$4:T$24,4,FALSE),2)</f>
        <v>1.22</v>
      </c>
      <c r="I11" s="3" t="str">
        <f>"("&amp;FIXED(VLOOKUP(F11,'Direct lors'!O$4:T$24,5,FALSE),2)&amp;", "&amp;FIXED(VLOOKUP(F11,'Direct lors'!O$4:T$24,6,FALSE),2)&amp;")"</f>
        <v>(0.44, 2.01)</v>
      </c>
    </row>
    <row r="12" spans="1:9" x14ac:dyDescent="0.25">
      <c r="A12" s="1">
        <v>10</v>
      </c>
      <c r="B12" s="3" t="str">
        <f>VLOOKUP(A12,'WinBUGS output'!A:C,3,FALSE)</f>
        <v>Any TCA</v>
      </c>
      <c r="C12" s="3" t="str">
        <f>FIXED(VLOOKUP(A12,'Direct lors'!B$4:G$46,4,FALSE),2)</f>
        <v>1.47</v>
      </c>
      <c r="D12" s="3" t="str">
        <f>"("&amp;FIXED(VLOOKUP(A12,'Direct lors'!B$4:G$46,5,FALSE),2)&amp;", "&amp;FIXED(VLOOKUP(A12,'Direct lors'!B$4:G$46,6,FALSE),2)&amp;")"</f>
        <v>(0.69, 2.37)</v>
      </c>
      <c r="F12" s="1">
        <v>10</v>
      </c>
      <c r="G12" s="2" t="str">
        <f>VLOOKUP(F12,'WinBUGS output'!D:F,3,FALSE)</f>
        <v>Short-term psychodynamic psychotherapies</v>
      </c>
      <c r="H12" s="3" t="str">
        <f>FIXED(VLOOKUP(F12,'Direct lors'!O$4:T$24,4,FALSE),2)</f>
        <v>2.14</v>
      </c>
      <c r="I12" s="3" t="str">
        <f>"("&amp;FIXED(VLOOKUP(F12,'Direct lors'!O$4:T$24,5,FALSE),2)&amp;", "&amp;FIXED(VLOOKUP(F12,'Direct lors'!O$4:T$24,6,FALSE),2)&amp;")"</f>
        <v>(-0.42, 4.75)</v>
      </c>
    </row>
    <row r="13" spans="1:9" x14ac:dyDescent="0.25">
      <c r="A13" s="1">
        <v>11</v>
      </c>
      <c r="B13" s="3" t="str">
        <f>VLOOKUP(A13,'WinBUGS output'!A:C,3,FALSE)</f>
        <v>Amitriptyline</v>
      </c>
      <c r="C13" s="3" t="str">
        <f>FIXED(VLOOKUP(A13,'Direct lors'!B$4:G$46,4,FALSE),2)</f>
        <v>1.38</v>
      </c>
      <c r="D13" s="3" t="str">
        <f>"("&amp;FIXED(VLOOKUP(A13,'Direct lors'!B$4:G$46,5,FALSE),2)&amp;", "&amp;FIXED(VLOOKUP(A13,'Direct lors'!B$4:G$46,6,FALSE),2)&amp;")"</f>
        <v>(0.95, 1.81)</v>
      </c>
      <c r="F13" s="1">
        <v>11</v>
      </c>
      <c r="G13" s="2" t="str">
        <f>VLOOKUP(F13,'WinBUGS output'!D:F,3,FALSE)</f>
        <v>Self-help with support</v>
      </c>
      <c r="H13" s="3" t="str">
        <f>FIXED(VLOOKUP(F13,'Direct lors'!O$4:T$24,4,FALSE),2)</f>
        <v>1.73</v>
      </c>
      <c r="I13" s="3" t="str">
        <f>"("&amp;FIXED(VLOOKUP(F13,'Direct lors'!O$4:T$24,5,FALSE),2)&amp;", "&amp;FIXED(VLOOKUP(F13,'Direct lors'!O$4:T$24,6,FALSE),2)&amp;")"</f>
        <v>(-0.60, 4.04)</v>
      </c>
    </row>
    <row r="14" spans="1:9" x14ac:dyDescent="0.25">
      <c r="A14" s="1">
        <v>12</v>
      </c>
      <c r="B14" s="3" t="str">
        <f>VLOOKUP(A14,'WinBUGS output'!A:C,3,FALSE)</f>
        <v>Imipramine</v>
      </c>
      <c r="C14" s="3" t="str">
        <f>FIXED(VLOOKUP(A14,'Direct lors'!B$4:G$46,4,FALSE),2)</f>
        <v>1.44</v>
      </c>
      <c r="D14" s="3" t="str">
        <f>"("&amp;FIXED(VLOOKUP(A14,'Direct lors'!B$4:G$46,5,FALSE),2)&amp;", "&amp;FIXED(VLOOKUP(A14,'Direct lors'!B$4:G$46,6,FALSE),2)&amp;")"</f>
        <v>(1.04, 1.85)</v>
      </c>
      <c r="F14" s="1">
        <v>12</v>
      </c>
      <c r="G14" s="2" t="str">
        <f>VLOOKUP(F14,'WinBUGS output'!D:F,3,FALSE)</f>
        <v>Self-help</v>
      </c>
      <c r="H14" s="3" t="str">
        <f>FIXED(VLOOKUP(F14,'Direct lors'!O$4:T$24,4,FALSE),2)</f>
        <v>0.89</v>
      </c>
      <c r="I14" s="3" t="str">
        <f>"("&amp;FIXED(VLOOKUP(F14,'Direct lors'!O$4:T$24,5,FALSE),2)&amp;", "&amp;FIXED(VLOOKUP(F14,'Direct lors'!O$4:T$24,6,FALSE),2)&amp;")"</f>
        <v>(-0.84, 2.67)</v>
      </c>
    </row>
    <row r="15" spans="1:9" x14ac:dyDescent="0.25">
      <c r="A15" s="1">
        <v>13</v>
      </c>
      <c r="B15" s="3" t="str">
        <f>VLOOKUP(A15,'WinBUGS output'!A:C,3,FALSE)</f>
        <v>Lofepramine</v>
      </c>
      <c r="C15" s="3" t="str">
        <f>FIXED(VLOOKUP(A15,'Direct lors'!B$4:G$46,4,FALSE),2)</f>
        <v>1.47</v>
      </c>
      <c r="D15" s="3" t="str">
        <f>"("&amp;FIXED(VLOOKUP(A15,'Direct lors'!B$4:G$46,5,FALSE),2)&amp;", "&amp;FIXED(VLOOKUP(A15,'Direct lors'!B$4:G$46,6,FALSE),2)&amp;")"</f>
        <v>(0.80, 2.23)</v>
      </c>
      <c r="F15" s="1">
        <v>13</v>
      </c>
      <c r="G15" s="2" t="str">
        <f>VLOOKUP(F15,'WinBUGS output'!D:F,3,FALSE)</f>
        <v>Interpersonal psychotherapy (IPT)</v>
      </c>
      <c r="H15" s="3" t="str">
        <f>FIXED(VLOOKUP(F15,'Direct lors'!O$4:T$24,4,FALSE),2)</f>
        <v>2.50</v>
      </c>
      <c r="I15" s="3" t="str">
        <f>"("&amp;FIXED(VLOOKUP(F15,'Direct lors'!O$4:T$24,5,FALSE),2)&amp;", "&amp;FIXED(VLOOKUP(F15,'Direct lors'!O$4:T$24,6,FALSE),2)&amp;")"</f>
        <v>(-0.82, 5.88)</v>
      </c>
    </row>
    <row r="16" spans="1:9" x14ac:dyDescent="0.25">
      <c r="A16" s="1">
        <v>14</v>
      </c>
      <c r="B16" s="3" t="str">
        <f>VLOOKUP(A16,'WinBUGS output'!A:C,3,FALSE)</f>
        <v>Citalopram</v>
      </c>
      <c r="C16" s="3" t="str">
        <f>FIXED(VLOOKUP(A16,'Direct lors'!B$4:G$46,4,FALSE),2)</f>
        <v>0.70</v>
      </c>
      <c r="D16" s="3" t="str">
        <f>"("&amp;FIXED(VLOOKUP(A16,'Direct lors'!B$4:G$46,5,FALSE),2)&amp;", "&amp;FIXED(VLOOKUP(A16,'Direct lors'!B$4:G$46,6,FALSE),2)&amp;")"</f>
        <v>(0.12, 1.22)</v>
      </c>
      <c r="F16" s="1">
        <v>14</v>
      </c>
      <c r="G16" s="2" t="str">
        <f>VLOOKUP(F16,'WinBUGS output'!D:F,3,FALSE)</f>
        <v>Counselling</v>
      </c>
      <c r="H16" s="3" t="str">
        <f>FIXED(VLOOKUP(F16,'Direct lors'!O$4:T$24,4,FALSE),2)</f>
        <v>1.83</v>
      </c>
      <c r="I16" s="3" t="str">
        <f>"("&amp;FIXED(VLOOKUP(F16,'Direct lors'!O$4:T$24,5,FALSE),2)&amp;", "&amp;FIXED(VLOOKUP(F16,'Direct lors'!O$4:T$24,6,FALSE),2)&amp;")"</f>
        <v>(-0.25, 3.94)</v>
      </c>
    </row>
    <row r="17" spans="1:9" x14ac:dyDescent="0.25">
      <c r="A17" s="1">
        <v>15</v>
      </c>
      <c r="B17" s="3" t="str">
        <f>VLOOKUP(A17,'WinBUGS output'!A:C,3,FALSE)</f>
        <v>Escitalopram</v>
      </c>
      <c r="C17" s="3" t="str">
        <f>FIXED(VLOOKUP(A17,'Direct lors'!B$4:G$46,4,FALSE),2)</f>
        <v>0.93</v>
      </c>
      <c r="D17" s="3" t="str">
        <f>"("&amp;FIXED(VLOOKUP(A17,'Direct lors'!B$4:G$46,5,FALSE),2)&amp;", "&amp;FIXED(VLOOKUP(A17,'Direct lors'!B$4:G$46,6,FALSE),2)&amp;")"</f>
        <v>(0.46, 1.44)</v>
      </c>
      <c r="F17" s="1">
        <v>15</v>
      </c>
      <c r="G17" s="2" t="str">
        <f>VLOOKUP(F17,'WinBUGS output'!D:F,3,FALSE)</f>
        <v>Problem solving</v>
      </c>
      <c r="H17" s="3" t="str">
        <f>FIXED(VLOOKUP(F17,'Direct lors'!O$4:T$24,4,FALSE),2)</f>
        <v>9.58</v>
      </c>
      <c r="I17" s="3" t="str">
        <f>"("&amp;FIXED(VLOOKUP(F17,'Direct lors'!O$4:T$24,5,FALSE),2)&amp;", "&amp;FIXED(VLOOKUP(F17,'Direct lors'!O$4:T$24,6,FALSE),2)&amp;")"</f>
        <v>(5.88, 13.67)</v>
      </c>
    </row>
    <row r="18" spans="1:9" x14ac:dyDescent="0.25">
      <c r="A18" s="1">
        <v>16</v>
      </c>
      <c r="B18" s="3" t="str">
        <f>VLOOKUP(A18,'WinBUGS output'!A:C,3,FALSE)</f>
        <v>Fluoxetine</v>
      </c>
      <c r="C18" s="3" t="str">
        <f>FIXED(VLOOKUP(A18,'Direct lors'!B$4:G$46,4,FALSE),2)</f>
        <v>0.87</v>
      </c>
      <c r="D18" s="3" t="str">
        <f>"("&amp;FIXED(VLOOKUP(A18,'Direct lors'!B$4:G$46,5,FALSE),2)&amp;", "&amp;FIXED(VLOOKUP(A18,'Direct lors'!B$4:G$46,6,FALSE),2)&amp;")"</f>
        <v>(0.47, 1.29)</v>
      </c>
      <c r="F18" s="1">
        <v>16</v>
      </c>
      <c r="G18" s="2" t="str">
        <f>VLOOKUP(F18,'WinBUGS output'!D:F,3,FALSE)</f>
        <v>Behavioural therapies (individual)</v>
      </c>
      <c r="H18" s="3" t="str">
        <f>FIXED(VLOOKUP(F18,'Direct lors'!O$4:T$24,4,FALSE),2)</f>
        <v>2.48</v>
      </c>
      <c r="I18" s="3" t="str">
        <f>"("&amp;FIXED(VLOOKUP(F18,'Direct lors'!O$4:T$24,5,FALSE),2)&amp;", "&amp;FIXED(VLOOKUP(F18,'Direct lors'!O$4:T$24,6,FALSE),2)&amp;")"</f>
        <v>(0.64, 4.37)</v>
      </c>
    </row>
    <row r="19" spans="1:9" x14ac:dyDescent="0.25">
      <c r="A19" s="1">
        <v>17</v>
      </c>
      <c r="B19" s="3" t="str">
        <f>VLOOKUP(A19,'WinBUGS output'!A:C,3,FALSE)</f>
        <v>Sertraline</v>
      </c>
      <c r="C19" s="3" t="str">
        <f>FIXED(VLOOKUP(A19,'Direct lors'!B$4:G$46,4,FALSE),2)</f>
        <v>0.74</v>
      </c>
      <c r="D19" s="3" t="str">
        <f>"("&amp;FIXED(VLOOKUP(A19,'Direct lors'!B$4:G$46,5,FALSE),2)&amp;", "&amp;FIXED(VLOOKUP(A19,'Direct lors'!B$4:G$46,6,FALSE),2)&amp;")"</f>
        <v>(0.17, 1.24)</v>
      </c>
      <c r="F19" s="1">
        <v>17</v>
      </c>
      <c r="G19" s="2" t="str">
        <f>VLOOKUP(F19,'WinBUGS output'!D:F,3,FALSE)</f>
        <v>Cognitive and cognitive behavioural therapies (individual) [CBT/CT]</v>
      </c>
      <c r="H19" s="3" t="str">
        <f>FIXED(VLOOKUP(F19,'Direct lors'!O$4:T$24,4,FALSE),2)</f>
        <v>2.21</v>
      </c>
      <c r="I19" s="3" t="str">
        <f>"("&amp;FIXED(VLOOKUP(F19,'Direct lors'!O$4:T$24,5,FALSE),2)&amp;", "&amp;FIXED(VLOOKUP(F19,'Direct lors'!O$4:T$24,6,FALSE),2)&amp;")"</f>
        <v>(0.86, 3.60)</v>
      </c>
    </row>
    <row r="20" spans="1:9" x14ac:dyDescent="0.25">
      <c r="A20" s="1">
        <v>18</v>
      </c>
      <c r="B20" s="3" t="str">
        <f>VLOOKUP(A20,'WinBUGS output'!A:C,3,FALSE)</f>
        <v>Any AD</v>
      </c>
      <c r="C20" s="3" t="str">
        <f>FIXED(VLOOKUP(A20,'Direct lors'!B$4:G$46,4,FALSE),2)</f>
        <v>1.85</v>
      </c>
      <c r="D20" s="3" t="str">
        <f>"("&amp;FIXED(VLOOKUP(A20,'Direct lors'!B$4:G$46,5,FALSE),2)&amp;", "&amp;FIXED(VLOOKUP(A20,'Direct lors'!B$4:G$46,6,FALSE),2)&amp;")"</f>
        <v>(-0.91, 4.67)</v>
      </c>
      <c r="F20" s="1">
        <v>18</v>
      </c>
      <c r="G20" s="2" t="str">
        <f>VLOOKUP(F20,'WinBUGS output'!D:F,3,FALSE)</f>
        <v>Behavioural, cognitive, or CBT groups</v>
      </c>
      <c r="H20" s="3" t="str">
        <f>FIXED(VLOOKUP(F20,'Direct lors'!O$4:T$24,4,FALSE),2)</f>
        <v>8.23</v>
      </c>
      <c r="I20" s="3" t="str">
        <f>"("&amp;FIXED(VLOOKUP(F20,'Direct lors'!O$4:T$24,5,FALSE),2)&amp;", "&amp;FIXED(VLOOKUP(F20,'Direct lors'!O$4:T$24,6,FALSE),2)&amp;")"</f>
        <v>(5.86, 10.61)</v>
      </c>
    </row>
    <row r="21" spans="1:9" x14ac:dyDescent="0.25">
      <c r="A21" s="1">
        <v>19</v>
      </c>
      <c r="B21" s="3" t="str">
        <f>VLOOKUP(A21,'WinBUGS output'!A:C,3,FALSE)</f>
        <v>Mirtazapine</v>
      </c>
      <c r="C21" s="3" t="str">
        <f>FIXED(VLOOKUP(A21,'Direct lors'!B$4:G$46,4,FALSE),2)</f>
        <v>1.22</v>
      </c>
      <c r="D21" s="3" t="str">
        <f>"("&amp;FIXED(VLOOKUP(A21,'Direct lors'!B$4:G$46,5,FALSE),2)&amp;", "&amp;FIXED(VLOOKUP(A21,'Direct lors'!B$4:G$46,6,FALSE),2)&amp;")"</f>
        <v>(0.44, 2.01)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FIXED(VLOOKUP(F21,'Direct lors'!O$4:T$24,4,FALSE),2)</f>
        <v>1.58</v>
      </c>
      <c r="I21" s="3" t="str">
        <f>"("&amp;FIXED(VLOOKUP(F21,'Direct lors'!O$4:T$24,5,FALSE),2)&amp;", "&amp;FIXED(VLOOKUP(F21,'Direct lors'!O$4:T$24,6,FALSE),2)&amp;")"</f>
        <v>(0.08, 3.13)</v>
      </c>
    </row>
    <row r="22" spans="1:9" x14ac:dyDescent="0.25">
      <c r="A22" s="1">
        <v>20</v>
      </c>
      <c r="B22" s="3" t="str">
        <f>VLOOKUP(A22,'WinBUGS output'!A:C,3,FALSE)</f>
        <v>Short-term psychodynamic psychotherapy individual + TAU</v>
      </c>
      <c r="C22" s="3" t="str">
        <f>FIXED(VLOOKUP(A22,'Direct lors'!B$4:G$46,4,FALSE),2)</f>
        <v>2.14</v>
      </c>
      <c r="D22" s="3" t="str">
        <f>"("&amp;FIXED(VLOOKUP(A22,'Direct lors'!B$4:G$46,5,FALSE),2)&amp;", "&amp;FIXED(VLOOKUP(A22,'Direct lors'!B$4:G$46,6,FALSE),2)&amp;")"</f>
        <v>(-0.34, 4.68)</v>
      </c>
      <c r="F22" s="1">
        <v>20</v>
      </c>
      <c r="G22" s="2" t="str">
        <f>VLOOKUP(F22,'WinBUGS output'!D:F,3,FALSE)</f>
        <v>Combined (IPT + AD)</v>
      </c>
      <c r="H22" s="3" t="str">
        <f>FIXED(VLOOKUP(F22,'Direct lors'!O$4:T$24,4,FALSE),2)</f>
        <v>3.03</v>
      </c>
      <c r="I22" s="3" t="str">
        <f>"("&amp;FIXED(VLOOKUP(F22,'Direct lors'!O$4:T$24,5,FALSE),2)&amp;", "&amp;FIXED(VLOOKUP(F22,'Direct lors'!O$4:T$24,6,FALSE),2)&amp;")"</f>
        <v>(-0.33, 6.47)</v>
      </c>
    </row>
    <row r="23" spans="1:9" x14ac:dyDescent="0.25">
      <c r="A23" s="1">
        <v>21</v>
      </c>
      <c r="B23" s="3" t="str">
        <f>VLOOKUP(A23,'WinBUGS output'!A:C,3,FALSE)</f>
        <v>Cognitive bibliotherapy with support + TAU</v>
      </c>
      <c r="C23" s="3" t="str">
        <f>FIXED(VLOOKUP(A23,'Direct lors'!B$4:G$46,4,FALSE),2)</f>
        <v>1.73</v>
      </c>
      <c r="D23" s="3" t="str">
        <f>"("&amp;FIXED(VLOOKUP(A23,'Direct lors'!B$4:G$46,5,FALSE),2)&amp;", "&amp;FIXED(VLOOKUP(A23,'Direct lors'!B$4:G$46,6,FALSE),2)&amp;")"</f>
        <v>(-0.53, 3.97)</v>
      </c>
      <c r="F23" s="1">
        <v>21</v>
      </c>
      <c r="G23" s="2" t="str">
        <f>VLOOKUP(F23,'WinBUGS output'!D:F,3,FALSE)</f>
        <v>Combined (Short-term psychodynamic psychotherapies + AD)</v>
      </c>
      <c r="H23" s="3" t="str">
        <f>FIXED(VLOOKUP(F23,'Direct lors'!O$4:T$24,4,FALSE),2)</f>
        <v>1.79</v>
      </c>
      <c r="I23" s="3" t="str">
        <f>"("&amp;FIXED(VLOOKUP(F23,'Direct lors'!O$4:T$24,5,FALSE),2)&amp;", "&amp;FIXED(VLOOKUP(F23,'Direct lors'!O$4:T$24,6,FALSE),2)&amp;")"</f>
        <v>(-0.29, 3.93)</v>
      </c>
    </row>
    <row r="24" spans="1:9" x14ac:dyDescent="0.25">
      <c r="A24" s="1">
        <v>22</v>
      </c>
      <c r="B24" s="3" t="str">
        <f>VLOOKUP(A24,'WinBUGS output'!A:C,3,FALSE)</f>
        <v>Cognitive bibliotherapy + TAU</v>
      </c>
      <c r="C24" s="3" t="str">
        <f>FIXED(VLOOKUP(A24,'Direct lors'!B$4:G$46,4,FALSE),2)</f>
        <v>0.88</v>
      </c>
      <c r="D24" s="3" t="str">
        <f>"("&amp;FIXED(VLOOKUP(A24,'Direct lors'!B$4:G$46,5,FALSE),2)&amp;", "&amp;FIXED(VLOOKUP(A24,'Direct lors'!B$4:G$46,6,FALSE),2)&amp;")"</f>
        <v>(-0.90, 2.72)</v>
      </c>
      <c r="F24" s="1">
        <v>22</v>
      </c>
      <c r="G24" s="2" t="str">
        <f>VLOOKUP(F24,'WinBUGS output'!D:F,3,FALSE)</f>
        <v>Combined (psych + placebo)</v>
      </c>
      <c r="H24" s="3" t="str">
        <f>FIXED(VLOOKUP(F24,'Direct lors'!O$4:T$24,4,FALSE),2)</f>
        <v>2.70</v>
      </c>
      <c r="I24" s="3" t="str">
        <f>"("&amp;FIXED(VLOOKUP(F24,'Direct lors'!O$4:T$24,5,FALSE),2)&amp;", "&amp;FIXED(VLOOKUP(F24,'Direct lors'!O$4:T$24,6,FALSE),2)&amp;")"</f>
        <v>(-0.63, 6.08)</v>
      </c>
    </row>
    <row r="25" spans="1:9" x14ac:dyDescent="0.25">
      <c r="A25" s="1">
        <v>23</v>
      </c>
      <c r="B25" s="3" t="str">
        <f>VLOOKUP(A25,'WinBUGS output'!A:C,3,FALSE)</f>
        <v>Computerised-CBT (CCBT)</v>
      </c>
      <c r="C25" s="3" t="str">
        <f>FIXED(VLOOKUP(A25,'Direct lors'!B$4:G$46,4,FALSE),2)</f>
        <v>0.95</v>
      </c>
      <c r="D25" s="3" t="str">
        <f>"("&amp;FIXED(VLOOKUP(A25,'Direct lors'!B$4:G$46,5,FALSE),2)&amp;", "&amp;FIXED(VLOOKUP(A25,'Direct lors'!B$4:G$46,6,FALSE),2)&amp;")"</f>
        <v>(-0.82, 2.79)</v>
      </c>
      <c r="F25" s="1"/>
    </row>
    <row r="26" spans="1:9" x14ac:dyDescent="0.25">
      <c r="A26" s="1">
        <v>24</v>
      </c>
      <c r="B26" s="3" t="str">
        <f>VLOOKUP(A26,'WinBUGS output'!A:C,3,FALSE)</f>
        <v>Computerised-CBT (CCBT) + TAU</v>
      </c>
      <c r="C26" s="3" t="str">
        <f>FIXED(VLOOKUP(A26,'Direct lors'!B$4:G$46,4,FALSE),2)</f>
        <v>0.87</v>
      </c>
      <c r="D26" s="3" t="str">
        <f>"("&amp;FIXED(VLOOKUP(A26,'Direct lors'!B$4:G$46,5,FALSE),2)&amp;", "&amp;FIXED(VLOOKUP(A26,'Direct lors'!B$4:G$46,6,FALSE),2)&amp;")"</f>
        <v>(-0.93, 2.69)</v>
      </c>
    </row>
    <row r="27" spans="1:9" x14ac:dyDescent="0.25">
      <c r="A27" s="1">
        <v>25</v>
      </c>
      <c r="B27" s="3" t="str">
        <f>VLOOKUP(A27,'WinBUGS output'!A:C,3,FALSE)</f>
        <v>Computerised-CBT (CCBT) + enhanced TAU</v>
      </c>
      <c r="C27" s="3" t="str">
        <f>FIXED(VLOOKUP(A27,'Direct lors'!B$4:G$46,4,FALSE),2)</f>
        <v>0.87</v>
      </c>
      <c r="D27" s="3" t="str">
        <f>"("&amp;FIXED(VLOOKUP(A27,'Direct lors'!B$4:G$46,5,FALSE),2)&amp;", "&amp;FIXED(VLOOKUP(A27,'Direct lors'!B$4:G$46,6,FALSE),2)&amp;")"</f>
        <v>(-0.90, 2.67)</v>
      </c>
    </row>
    <row r="28" spans="1:9" x14ac:dyDescent="0.25">
      <c r="A28" s="1">
        <v>26</v>
      </c>
      <c r="B28" s="3" t="str">
        <f>VLOOKUP(A28,'WinBUGS output'!A:C,3,FALSE)</f>
        <v>Interpersonal psychotherapy (IPT)</v>
      </c>
      <c r="C28" s="3" t="str">
        <f>FIXED(VLOOKUP(A28,'Direct lors'!B$4:G$46,4,FALSE),2)</f>
        <v>2.50</v>
      </c>
      <c r="D28" s="3" t="str">
        <f>"("&amp;FIXED(VLOOKUP(A28,'Direct lors'!B$4:G$46,5,FALSE),2)&amp;", "&amp;FIXED(VLOOKUP(A28,'Direct lors'!B$4:G$46,6,FALSE),2)&amp;")"</f>
        <v>(-0.75, 5.83)</v>
      </c>
    </row>
    <row r="29" spans="1:9" x14ac:dyDescent="0.25">
      <c r="A29" s="1">
        <v>27</v>
      </c>
      <c r="B29" s="3" t="str">
        <f>VLOOKUP(A29,'WinBUGS output'!A:C,3,FALSE)</f>
        <v>Counselling (any type)</v>
      </c>
      <c r="C29" s="3" t="str">
        <f>FIXED(VLOOKUP(A29,'Direct lors'!B$4:G$46,4,FALSE),2)</f>
        <v>1.83</v>
      </c>
      <c r="D29" s="3" t="str">
        <f>"("&amp;FIXED(VLOOKUP(A29,'Direct lors'!B$4:G$46,5,FALSE),2)&amp;", "&amp;FIXED(VLOOKUP(A29,'Direct lors'!B$4:G$46,6,FALSE),2)&amp;")"</f>
        <v>(-0.34, 4.04)</v>
      </c>
    </row>
    <row r="30" spans="1:9" x14ac:dyDescent="0.25">
      <c r="A30" s="1">
        <v>28</v>
      </c>
      <c r="B30" s="3" t="str">
        <f>VLOOKUP(A30,'WinBUGS output'!A:C,3,FALSE)</f>
        <v>Non-directive counselling</v>
      </c>
      <c r="C30" s="3" t="str">
        <f>FIXED(VLOOKUP(A30,'Direct lors'!B$4:G$46,4,FALSE),2)</f>
        <v>1.84</v>
      </c>
      <c r="D30" s="3" t="str">
        <f>"("&amp;FIXED(VLOOKUP(A30,'Direct lors'!B$4:G$46,5,FALSE),2)&amp;", "&amp;FIXED(VLOOKUP(A30,'Direct lors'!B$4:G$46,6,FALSE),2)&amp;")"</f>
        <v>(-0.13, 3.84)</v>
      </c>
    </row>
    <row r="31" spans="1:9" x14ac:dyDescent="0.25">
      <c r="A31" s="1">
        <v>29</v>
      </c>
      <c r="B31" s="3" t="str">
        <f>VLOOKUP(A31,'WinBUGS output'!A:C,3,FALSE)</f>
        <v>Problem solving group</v>
      </c>
      <c r="C31" s="3" t="str">
        <f>FIXED(VLOOKUP(A31,'Direct lors'!B$4:G$46,4,FALSE),2)</f>
        <v>9.58</v>
      </c>
      <c r="D31" s="3" t="str">
        <f>"("&amp;FIXED(VLOOKUP(A31,'Direct lors'!B$4:G$46,5,FALSE),2)&amp;", "&amp;FIXED(VLOOKUP(A31,'Direct lors'!B$4:G$46,6,FALSE),2)&amp;")"</f>
        <v>(5.93, 13.61)</v>
      </c>
    </row>
    <row r="32" spans="1:9" x14ac:dyDescent="0.25">
      <c r="A32" s="1">
        <v>30</v>
      </c>
      <c r="B32" s="3" t="str">
        <f>VLOOKUP(A32,'WinBUGS output'!A:C,3,FALSE)</f>
        <v>Behavioural activation (BA)</v>
      </c>
      <c r="C32" s="3" t="str">
        <f>FIXED(VLOOKUP(A32,'Direct lors'!B$4:G$46,4,FALSE),2)</f>
        <v>2.52</v>
      </c>
      <c r="D32" s="3" t="str">
        <f>"("&amp;FIXED(VLOOKUP(A32,'Direct lors'!B$4:G$46,5,FALSE),2)&amp;", "&amp;FIXED(VLOOKUP(A32,'Direct lors'!B$4:G$46,6,FALSE),2)&amp;")"</f>
        <v>(0.72, 4.35)</v>
      </c>
    </row>
    <row r="33" spans="1:4" x14ac:dyDescent="0.25">
      <c r="A33" s="1">
        <v>31</v>
      </c>
      <c r="B33" s="3" t="str">
        <f>VLOOKUP(A33,'WinBUGS output'!A:C,3,FALSE)</f>
        <v>Behavioural activation (BA) + TAU</v>
      </c>
      <c r="C33" s="3" t="str">
        <f>FIXED(VLOOKUP(A33,'Direct lors'!B$4:G$46,4,FALSE),2)</f>
        <v>2.45</v>
      </c>
      <c r="D33" s="3" t="str">
        <f>"("&amp;FIXED(VLOOKUP(A33,'Direct lors'!B$4:G$46,5,FALSE),2)&amp;", "&amp;FIXED(VLOOKUP(A33,'Direct lors'!B$4:G$46,6,FALSE),2)&amp;")"</f>
        <v>(0.57, 4.39)</v>
      </c>
    </row>
    <row r="34" spans="1:4" x14ac:dyDescent="0.25">
      <c r="A34" s="1">
        <v>32</v>
      </c>
      <c r="B34" s="3" t="str">
        <f>VLOOKUP(A34,'WinBUGS output'!A:C,3,FALSE)</f>
        <v>CBT individual (under 15 sessions)</v>
      </c>
      <c r="C34" s="3" t="str">
        <f>FIXED(VLOOKUP(A34,'Direct lors'!B$4:G$46,4,FALSE),2)</f>
        <v>2.14</v>
      </c>
      <c r="D34" s="3" t="str">
        <f>"("&amp;FIXED(VLOOKUP(A34,'Direct lors'!B$4:G$46,5,FALSE),2)&amp;", "&amp;FIXED(VLOOKUP(A34,'Direct lors'!B$4:G$46,6,FALSE),2)&amp;")"</f>
        <v>(0.77, 3.52)</v>
      </c>
    </row>
    <row r="35" spans="1:4" x14ac:dyDescent="0.25">
      <c r="A35" s="1">
        <v>33</v>
      </c>
      <c r="B35" s="3" t="str">
        <f>VLOOKUP(A35,'WinBUGS output'!A:C,3,FALSE)</f>
        <v>CBT individual (under 15 sessions) + TAU</v>
      </c>
      <c r="C35" s="3" t="str">
        <f>FIXED(VLOOKUP(A35,'Direct lors'!B$4:G$46,4,FALSE),2)</f>
        <v>2.10</v>
      </c>
      <c r="D35" s="3" t="str">
        <f>"("&amp;FIXED(VLOOKUP(A35,'Direct lors'!B$4:G$46,5,FALSE),2)&amp;", "&amp;FIXED(VLOOKUP(A35,'Direct lors'!B$4:G$46,6,FALSE),2)&amp;")"</f>
        <v>(0.61, 3.60)</v>
      </c>
    </row>
    <row r="36" spans="1:4" x14ac:dyDescent="0.25">
      <c r="A36" s="1">
        <v>34</v>
      </c>
      <c r="B36" s="3" t="str">
        <f>VLOOKUP(A36,'WinBUGS output'!A:C,3,FALSE)</f>
        <v>CBT individual (under 15 sessions) + enhanced TAU</v>
      </c>
      <c r="C36" s="3" t="str">
        <f>FIXED(VLOOKUP(A36,'Direct lors'!B$4:G$46,4,FALSE),2)</f>
        <v>2.29</v>
      </c>
      <c r="D36" s="3" t="str">
        <f>"("&amp;FIXED(VLOOKUP(A36,'Direct lors'!B$4:G$46,5,FALSE),2)&amp;", "&amp;FIXED(VLOOKUP(A36,'Direct lors'!B$4:G$46,6,FALSE),2)&amp;")"</f>
        <v>(0.80, 3.82)</v>
      </c>
    </row>
    <row r="37" spans="1:4" x14ac:dyDescent="0.25">
      <c r="A37" s="1">
        <v>35</v>
      </c>
      <c r="B37" s="3" t="str">
        <f>VLOOKUP(A37,'WinBUGS output'!A:C,3,FALSE)</f>
        <v>CBT individual (over 15 sessions)</v>
      </c>
      <c r="C37" s="3" t="str">
        <f>FIXED(VLOOKUP(A37,'Direct lors'!B$4:G$46,4,FALSE),2)</f>
        <v>2.21</v>
      </c>
      <c r="D37" s="3" t="str">
        <f>"("&amp;FIXED(VLOOKUP(A37,'Direct lors'!B$4:G$46,5,FALSE),2)&amp;", "&amp;FIXED(VLOOKUP(A37,'Direct lors'!B$4:G$46,6,FALSE),2)&amp;")"</f>
        <v>(0.86, 3.58)</v>
      </c>
    </row>
    <row r="38" spans="1:4" x14ac:dyDescent="0.25">
      <c r="A38" s="1">
        <v>36</v>
      </c>
      <c r="B38" s="3" t="str">
        <f>VLOOKUP(A38,'WinBUGS output'!A:C,3,FALSE)</f>
        <v>Third-wave cognitive therapy individual</v>
      </c>
      <c r="C38" s="3" t="str">
        <f>FIXED(VLOOKUP(A38,'Direct lors'!B$4:G$46,4,FALSE),2)</f>
        <v>2.31</v>
      </c>
      <c r="D38" s="3" t="str">
        <f>"("&amp;FIXED(VLOOKUP(A38,'Direct lors'!B$4:G$46,5,FALSE),2)&amp;", "&amp;FIXED(VLOOKUP(A38,'Direct lors'!B$4:G$46,6,FALSE),2)&amp;")"</f>
        <v>(0.83, 3.88)</v>
      </c>
    </row>
    <row r="39" spans="1:4" x14ac:dyDescent="0.25">
      <c r="A39" s="1">
        <v>37</v>
      </c>
      <c r="B39" s="3" t="str">
        <f>VLOOKUP(A39,'WinBUGS output'!A:C,3,FALSE)</f>
        <v>CBT group (under 15 sessions)</v>
      </c>
      <c r="C39" s="3" t="str">
        <f>FIXED(VLOOKUP(A39,'Direct lors'!B$4:G$46,4,FALSE),2)</f>
        <v>8.24</v>
      </c>
      <c r="D39" s="3" t="str">
        <f>"("&amp;FIXED(VLOOKUP(A39,'Direct lors'!B$4:G$46,5,FALSE),2)&amp;", "&amp;FIXED(VLOOKUP(A39,'Direct lors'!B$4:G$46,6,FALSE),2)&amp;")"</f>
        <v>(5.93, 10.55)</v>
      </c>
    </row>
    <row r="40" spans="1:4" x14ac:dyDescent="0.25">
      <c r="A40" s="1">
        <v>38</v>
      </c>
      <c r="B40" s="3" t="str">
        <f>VLOOKUP(A40,'WinBUGS output'!A:C,3,FALSE)</f>
        <v>Third-wave cognitive therapy group</v>
      </c>
      <c r="C40" s="3" t="str">
        <f>FIXED(VLOOKUP(A40,'Direct lors'!B$4:G$46,4,FALSE),2)</f>
        <v>8.22</v>
      </c>
      <c r="D40" s="3" t="str">
        <f>"("&amp;FIXED(VLOOKUP(A40,'Direct lors'!B$4:G$46,5,FALSE),2)&amp;", "&amp;FIXED(VLOOKUP(A40,'Direct lors'!B$4:G$46,6,FALSE),2)&amp;")"</f>
        <v>(5.79, 10.64)</v>
      </c>
    </row>
    <row r="41" spans="1:4" x14ac:dyDescent="0.25">
      <c r="A41" s="1">
        <v>39</v>
      </c>
      <c r="B41" s="3" t="str">
        <f>VLOOKUP(A41,'WinBUGS output'!A:C,3,FALSE)</f>
        <v>CBT individual (under 15 sessions) + escitalopram</v>
      </c>
      <c r="C41" s="3" t="str">
        <f>FIXED(VLOOKUP(A41,'Direct lors'!B$4:G$46,4,FALSE),2)</f>
        <v>1.54</v>
      </c>
      <c r="D41" s="3" t="str">
        <f>"("&amp;FIXED(VLOOKUP(A41,'Direct lors'!B$4:G$46,5,FALSE),2)&amp;", "&amp;FIXED(VLOOKUP(A41,'Direct lors'!B$4:G$46,6,FALSE),2)&amp;")"</f>
        <v>(0.06, 3.07)</v>
      </c>
    </row>
    <row r="42" spans="1:4" x14ac:dyDescent="0.25">
      <c r="A42" s="1">
        <v>40</v>
      </c>
      <c r="B42" s="3" t="str">
        <f>VLOOKUP(A42,'WinBUGS output'!A:C,3,FALSE)</f>
        <v>CBT individual (over 15 sessions) + amitriptyline</v>
      </c>
      <c r="C42" s="3" t="str">
        <f>FIXED(VLOOKUP(A42,'Direct lors'!B$4:G$46,4,FALSE),2)</f>
        <v>1.58</v>
      </c>
      <c r="D42" s="3" t="str">
        <f>"("&amp;FIXED(VLOOKUP(A42,'Direct lors'!B$4:G$46,5,FALSE),2)&amp;", "&amp;FIXED(VLOOKUP(A42,'Direct lors'!B$4:G$46,6,FALSE),2)&amp;")"</f>
        <v>(0.00, 3.22)</v>
      </c>
    </row>
    <row r="43" spans="1:4" x14ac:dyDescent="0.25">
      <c r="A43" s="1">
        <v>41</v>
      </c>
      <c r="B43" s="3" t="str">
        <f>VLOOKUP(A43,'WinBUGS output'!A:C,3,FALSE)</f>
        <v>CBT individual (over 15 sessions) + any SSRI</v>
      </c>
      <c r="C43" s="3" t="str">
        <f>FIXED(VLOOKUP(A43,'Direct lors'!B$4:G$46,4,FALSE),2)</f>
        <v>1.60</v>
      </c>
      <c r="D43" s="3" t="str">
        <f>"("&amp;FIXED(VLOOKUP(A43,'Direct lors'!B$4:G$46,5,FALSE),2)&amp;", "&amp;FIXED(VLOOKUP(A43,'Direct lors'!B$4:G$46,6,FALSE),2)&amp;")"</f>
        <v>(0.03, 3.24)</v>
      </c>
    </row>
    <row r="44" spans="1:4" x14ac:dyDescent="0.25">
      <c r="A44" s="1">
        <v>42</v>
      </c>
      <c r="B44" s="3" t="str">
        <f>VLOOKUP(A44,'WinBUGS output'!A:C,3,FALSE)</f>
        <v>Interpersonal psychotherapy (IPT) + any AD</v>
      </c>
      <c r="C44" s="3" t="str">
        <f>FIXED(VLOOKUP(A44,'Direct lors'!B$4:G$46,4,FALSE),2)</f>
        <v>3.03</v>
      </c>
      <c r="D44" s="3" t="str">
        <f>"("&amp;FIXED(VLOOKUP(A44,'Direct lors'!B$4:G$46,5,FALSE),2)&amp;", "&amp;FIXED(VLOOKUP(A44,'Direct lors'!B$4:G$46,6,FALSE),2)&amp;")"</f>
        <v>(-0.25, 6.38)</v>
      </c>
    </row>
    <row r="45" spans="1:4" x14ac:dyDescent="0.25">
      <c r="A45" s="1">
        <v>43</v>
      </c>
      <c r="B45" s="3" t="str">
        <f>VLOOKUP(A45,'WinBUGS output'!A:C,3,FALSE)</f>
        <v>Short-term psychodynamic psychotherapy individual + any TCA</v>
      </c>
      <c r="C45" s="3" t="str">
        <f>FIXED(VLOOKUP(A45,'Direct lors'!B$4:G$46,4,FALSE),2)</f>
        <v>1.79</v>
      </c>
      <c r="D45" s="3" t="str">
        <f>"("&amp;FIXED(VLOOKUP(A45,'Direct lors'!B$4:G$46,5,FALSE),2)&amp;", "&amp;FIXED(VLOOKUP(A45,'Direct lors'!B$4:G$46,6,FALSE),2)&amp;")"</f>
        <v>(-0.15, 3.78)</v>
      </c>
    </row>
    <row r="46" spans="1:4" x14ac:dyDescent="0.25">
      <c r="A46" s="1">
        <v>44</v>
      </c>
      <c r="B46" s="3" t="str">
        <f>VLOOKUP(A46,'WinBUGS output'!A:C,3,FALSE)</f>
        <v>Interpersonal psychotherapy (IPT) + Pill placebo</v>
      </c>
      <c r="C46" s="3" t="str">
        <f>FIXED(VLOOKUP(A46,'Direct lors'!B$4:G$46,4,FALSE),2)</f>
        <v>2.69</v>
      </c>
      <c r="D46" s="3" t="str">
        <f>"("&amp;FIXED(VLOOKUP(A46,'Direct lors'!B$4:G$46,5,FALSE),2)&amp;", "&amp;FIXED(VLOOKUP(A46,'Direct lors'!B$4:G$46,6,FALSE),2)&amp;")"</f>
        <v>(-0.56, 6.04)</v>
      </c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2" style="1" customWidth="1"/>
    <col min="4" max="4" width="18.42578125" style="1" bestFit="1" customWidth="1"/>
    <col min="5" max="5" width="9.5703125" style="1" customWidth="1"/>
    <col min="6" max="6" width="4.85546875" customWidth="1"/>
    <col min="7" max="7" width="68.28515625" bestFit="1" customWidth="1"/>
    <col min="8" max="8" width="12.42578125" customWidth="1"/>
    <col min="9" max="9" width="18.42578125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74</v>
      </c>
      <c r="D3" s="9" t="s">
        <v>73</v>
      </c>
      <c r="E3" s="10" t="s">
        <v>75</v>
      </c>
      <c r="G3" s="8" t="s">
        <v>3</v>
      </c>
      <c r="H3" s="8" t="s">
        <v>74</v>
      </c>
      <c r="I3" s="9" t="s">
        <v>73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lors'!B$4:G$46,4,FALSE)),2)</f>
        <v>415.72</v>
      </c>
      <c r="D4" s="3" t="str">
        <f>"("&amp;FIXED(EXP(VLOOKUP(A4,'Direct lors'!B$4:G$46,5,FALSE)),2)&amp;", "&amp;FIXED(EXP(VLOOKUP(A4,'Direct lors'!B$4:G$46,6,FALSE)),2)&amp;")"</f>
        <v>(17.12, 14,328.42)</v>
      </c>
      <c r="F4" s="1">
        <v>2</v>
      </c>
      <c r="G4" s="2" t="str">
        <f>VLOOKUP(F4,'WinBUGS output'!D:F,3,FALSE)</f>
        <v xml:space="preserve">No treatment </v>
      </c>
      <c r="H4" s="3" t="str">
        <f>FIXED(EXP(VLOOKUP(F4,'Direct lors'!O$4:T$24,4,FALSE)),2)</f>
        <v>415.72</v>
      </c>
      <c r="I4" s="3" t="str">
        <f>"("&amp;FIXED(EXP(VLOOKUP(F4,'Direct lors'!O$4:T$24,5,FALSE)),2)&amp;", "&amp;FIXED(EXP(VLOOKUP(F4,'Direct lors'!O$4:T$24,6,FALSE)),2)&amp;")"</f>
        <v>(18.17, 12,964.89)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FIXED(EXP(VLOOKUP(A5,'Direct lors'!B$4:G$46,4,FALSE)),2)</f>
        <v>415.72</v>
      </c>
      <c r="D5" s="3" t="str">
        <f>"("&amp;FIXED(EXP(VLOOKUP(A5,'Direct lors'!B$4:G$46,5,FALSE)),2)&amp;", "&amp;FIXED(EXP(VLOOKUP(A5,'Direct lors'!B$4:G$46,6,FALSE)),2)&amp;")"</f>
        <v>(19.69, 11,849.01)</v>
      </c>
      <c r="F5" s="1">
        <v>3</v>
      </c>
      <c r="G5" s="2" t="str">
        <f>VLOOKUP(F5,'WinBUGS output'!D:F,3,FALSE)</f>
        <v>Attention placebo</v>
      </c>
      <c r="H5" s="3" t="str">
        <f>FIXED(EXP(VLOOKUP(F5,'Direct lors'!O$4:T$24,4,FALSE)),2)</f>
        <v>2.97</v>
      </c>
      <c r="I5" s="3" t="str">
        <f>"("&amp;FIXED(EXP(VLOOKUP(F5,'Direct lors'!O$4:T$24,5,FALSE)),2)&amp;", "&amp;FIXED(EXP(VLOOKUP(F5,'Direct lors'!O$4:T$24,6,FALSE)),2)&amp;")"</f>
        <v>(0.33, 27.94)</v>
      </c>
    </row>
    <row r="6" spans="1:9" x14ac:dyDescent="0.25">
      <c r="A6" s="1">
        <v>4</v>
      </c>
      <c r="B6" s="3" t="str">
        <f>VLOOKUP(A6,'WinBUGS output'!A:C,3,FALSE)</f>
        <v>Attention placebo + TAU</v>
      </c>
      <c r="C6" s="3" t="str">
        <f>FIXED(EXP(VLOOKUP(A6,'Direct lors'!B$4:G$46,4,FALSE)),2)</f>
        <v>2.97</v>
      </c>
      <c r="D6" s="3" t="str">
        <f>"("&amp;FIXED(EXP(VLOOKUP(A6,'Direct lors'!B$4:G$46,5,FALSE)),2)&amp;", "&amp;FIXED(EXP(VLOOKUP(A6,'Direct lors'!B$4:G$46,6,FALSE)),2)&amp;")"</f>
        <v>(0.38, 24.53)</v>
      </c>
      <c r="F6" s="1">
        <v>4</v>
      </c>
      <c r="G6" s="2" t="str">
        <f>VLOOKUP(F6,'WinBUGS output'!D:F,3,FALSE)</f>
        <v>TAU</v>
      </c>
      <c r="H6" s="3" t="str">
        <f>FIXED(EXP(VLOOKUP(F6,'Direct lors'!O$4:T$24,4,FALSE)),2)</f>
        <v>2.27</v>
      </c>
      <c r="I6" s="3" t="str">
        <f>"("&amp;FIXED(EXP(VLOOKUP(F6,'Direct lors'!O$4:T$24,5,FALSE)),2)&amp;", "&amp;FIXED(EXP(VLOOKUP(F6,'Direct lors'!O$4:T$24,6,FALSE)),2)&amp;")"</f>
        <v>(0.46, 12.06)</v>
      </c>
    </row>
    <row r="7" spans="1:9" x14ac:dyDescent="0.25">
      <c r="A7" s="1">
        <v>5</v>
      </c>
      <c r="B7" s="3" t="str">
        <f>VLOOKUP(A7,'WinBUGS output'!A:C,3,FALSE)</f>
        <v>TAU</v>
      </c>
      <c r="C7" s="3" t="str">
        <f>FIXED(EXP(VLOOKUP(A7,'Direct lors'!B$4:G$46,4,FALSE)),2)</f>
        <v>2.44</v>
      </c>
      <c r="D7" s="3" t="str">
        <f>"("&amp;FIXED(EXP(VLOOKUP(A7,'Direct lors'!B$4:G$46,5,FALSE)),2)&amp;", "&amp;FIXED(EXP(VLOOKUP(A7,'Direct lors'!B$4:G$46,6,FALSE)),2)&amp;")"</f>
        <v>(0.56, 11.47)</v>
      </c>
      <c r="F7" s="1">
        <v>5</v>
      </c>
      <c r="G7" s="2" t="str">
        <f>VLOOKUP(F7,'WinBUGS output'!D:F,3,FALSE)</f>
        <v>Exercise</v>
      </c>
      <c r="H7" s="3" t="str">
        <f>FIXED(EXP(VLOOKUP(F7,'Direct lors'!O$4:T$24,4,FALSE)),2)</f>
        <v>18.17</v>
      </c>
      <c r="I7" s="3" t="str">
        <f>"("&amp;FIXED(EXP(VLOOKUP(F7,'Direct lors'!O$4:T$24,5,FALSE)),2)&amp;", "&amp;FIXED(EXP(VLOOKUP(F7,'Direct lors'!O$4:T$24,6,FALSE)),2)&amp;")"</f>
        <v>(1.00, 379.93)</v>
      </c>
    </row>
    <row r="8" spans="1:9" x14ac:dyDescent="0.25">
      <c r="A8" s="1">
        <v>6</v>
      </c>
      <c r="B8" s="3" t="str">
        <f>VLOOKUP(A8,'WinBUGS output'!A:C,3,FALSE)</f>
        <v>Enhanced TAU</v>
      </c>
      <c r="C8" s="3" t="str">
        <f>FIXED(EXP(VLOOKUP(A8,'Direct lors'!B$4:G$46,4,FALSE)),2)</f>
        <v>2.14</v>
      </c>
      <c r="D8" s="3" t="str">
        <f>"("&amp;FIXED(EXP(VLOOKUP(A8,'Direct lors'!B$4:G$46,5,FALSE)),2)&amp;", "&amp;FIXED(EXP(VLOOKUP(A8,'Direct lors'!B$4:G$46,6,FALSE)),2)&amp;")"</f>
        <v>(0.41, 11.94)</v>
      </c>
      <c r="F8" s="1">
        <v>6</v>
      </c>
      <c r="G8" s="2" t="str">
        <f>VLOOKUP(F8,'WinBUGS output'!D:F,3,FALSE)</f>
        <v>TCA</v>
      </c>
      <c r="H8" s="3" t="str">
        <f>FIXED(EXP(VLOOKUP(F8,'Direct lors'!O$4:T$24,4,FALSE)),2)</f>
        <v>4.22</v>
      </c>
      <c r="I8" s="3" t="str">
        <f>"("&amp;FIXED(EXP(VLOOKUP(F8,'Direct lors'!O$4:T$24,5,FALSE)),2)&amp;", "&amp;FIXED(EXP(VLOOKUP(F8,'Direct lors'!O$4:T$24,6,FALSE)),2)&amp;")"</f>
        <v>(2.48, 7.46)</v>
      </c>
    </row>
    <row r="9" spans="1:9" x14ac:dyDescent="0.25">
      <c r="A9" s="1">
        <v>7</v>
      </c>
      <c r="B9" s="3" t="str">
        <f>VLOOKUP(A9,'WinBUGS output'!A:C,3,FALSE)</f>
        <v>Exercise</v>
      </c>
      <c r="C9" s="3" t="str">
        <f>FIXED(EXP(VLOOKUP(A9,'Direct lors'!B$4:G$46,4,FALSE)),2)</f>
        <v>18.17</v>
      </c>
      <c r="D9" s="3" t="str">
        <f>"("&amp;FIXED(EXP(VLOOKUP(A9,'Direct lors'!B$4:G$46,5,FALSE)),2)&amp;", "&amp;FIXED(EXP(VLOOKUP(A9,'Direct lors'!B$4:G$46,6,FALSE)),2)&amp;")"</f>
        <v>(0.90, 407.48)</v>
      </c>
      <c r="F9" s="1">
        <v>7</v>
      </c>
      <c r="G9" s="2" t="str">
        <f>VLOOKUP(F9,'WinBUGS output'!D:F,3,FALSE)</f>
        <v>SSRI</v>
      </c>
      <c r="H9" s="3" t="str">
        <f>FIXED(EXP(VLOOKUP(F9,'Direct lors'!O$4:T$24,4,FALSE)),2)</f>
        <v>2.25</v>
      </c>
      <c r="I9" s="3" t="str">
        <f>"("&amp;FIXED(EXP(VLOOKUP(F9,'Direct lors'!O$4:T$24,5,FALSE)),2)&amp;", "&amp;FIXED(EXP(VLOOKUP(F9,'Direct lors'!O$4:T$24,6,FALSE)),2)&amp;")"</f>
        <v>(1.38, 3.63)</v>
      </c>
    </row>
    <row r="10" spans="1:9" x14ac:dyDescent="0.25">
      <c r="A10" s="1">
        <v>8</v>
      </c>
      <c r="B10" s="3" t="str">
        <f>VLOOKUP(A10,'WinBUGS output'!A:C,3,FALSE)</f>
        <v>Exercise + TAU</v>
      </c>
      <c r="C10" s="3" t="str">
        <f>FIXED(EXP(VLOOKUP(A10,'Direct lors'!B$4:G$46,4,FALSE)),2)</f>
        <v>19.11</v>
      </c>
      <c r="D10" s="3" t="str">
        <f>"("&amp;FIXED(EXP(VLOOKUP(A10,'Direct lors'!B$4:G$46,5,FALSE)),2)&amp;", "&amp;FIXED(EXP(VLOOKUP(A10,'Direct lors'!B$4:G$46,6,FALSE)),2)&amp;")"</f>
        <v>(1.17, 372.41)</v>
      </c>
      <c r="F10" s="1">
        <v>8</v>
      </c>
      <c r="G10" s="2" t="str">
        <f>VLOOKUP(F10,'WinBUGS output'!D:F,3,FALSE)</f>
        <v>Any AD</v>
      </c>
      <c r="H10" s="3" t="str">
        <f>FIXED(EXP(VLOOKUP(F10,'Direct lors'!O$4:T$24,4,FALSE)),2)</f>
        <v>6.36</v>
      </c>
      <c r="I10" s="3" t="str">
        <f>"("&amp;FIXED(EXP(VLOOKUP(F10,'Direct lors'!O$4:T$24,5,FALSE)),2)&amp;", "&amp;FIXED(EXP(VLOOKUP(F10,'Direct lors'!O$4:T$24,6,FALSE)),2)&amp;")"</f>
        <v>(0.35, 123.97)</v>
      </c>
    </row>
    <row r="11" spans="1:9" x14ac:dyDescent="0.25">
      <c r="A11" s="1">
        <v>9</v>
      </c>
      <c r="B11" s="3" t="str">
        <f>VLOOKUP(A11,'WinBUGS output'!A:C,3,FALSE)</f>
        <v>Yoga + TAU</v>
      </c>
      <c r="C11" s="3" t="str">
        <f>FIXED(EXP(VLOOKUP(A11,'Direct lors'!B$4:G$46,4,FALSE)),2)</f>
        <v>17.12</v>
      </c>
      <c r="D11" s="3" t="str">
        <f>"("&amp;FIXED(EXP(VLOOKUP(A11,'Direct lors'!B$4:G$46,5,FALSE)),2)&amp;", "&amp;FIXED(EXP(VLOOKUP(A11,'Direct lors'!B$4:G$46,6,FALSE)),2)&amp;")"</f>
        <v>(0.89, 379.93)</v>
      </c>
      <c r="F11" s="1">
        <v>9</v>
      </c>
      <c r="G11" s="2" t="str">
        <f>VLOOKUP(F11,'WinBUGS output'!D:F,3,FALSE)</f>
        <v>Mirtazapine</v>
      </c>
      <c r="H11" s="3" t="str">
        <f>FIXED(EXP(VLOOKUP(F11,'Direct lors'!O$4:T$24,4,FALSE)),2)</f>
        <v>3.39</v>
      </c>
      <c r="I11" s="3" t="str">
        <f>"("&amp;FIXED(EXP(VLOOKUP(F11,'Direct lors'!O$4:T$24,5,FALSE)),2)&amp;", "&amp;FIXED(EXP(VLOOKUP(F11,'Direct lors'!O$4:T$24,6,FALSE)),2)&amp;")"</f>
        <v>(1.55, 7.46)</v>
      </c>
    </row>
    <row r="12" spans="1:9" x14ac:dyDescent="0.25">
      <c r="A12" s="1">
        <v>10</v>
      </c>
      <c r="B12" s="3" t="str">
        <f>VLOOKUP(A12,'WinBUGS output'!A:C,3,FALSE)</f>
        <v>Any TCA</v>
      </c>
      <c r="C12" s="3" t="str">
        <f>FIXED(EXP(VLOOKUP(A12,'Direct lors'!B$4:G$46,4,FALSE)),2)</f>
        <v>4.35</v>
      </c>
      <c r="D12" s="3" t="str">
        <f>"("&amp;FIXED(EXP(VLOOKUP(A12,'Direct lors'!B$4:G$46,5,FALSE)),2)&amp;", "&amp;FIXED(EXP(VLOOKUP(A12,'Direct lors'!B$4:G$46,6,FALSE)),2)&amp;")"</f>
        <v>(1.99, 10.70)</v>
      </c>
      <c r="F12" s="1">
        <v>10</v>
      </c>
      <c r="G12" s="2" t="str">
        <f>VLOOKUP(F12,'WinBUGS output'!D:F,3,FALSE)</f>
        <v>Short-term psychodynamic psychotherapies</v>
      </c>
      <c r="H12" s="3" t="str">
        <f>FIXED(EXP(VLOOKUP(F12,'Direct lors'!O$4:T$24,4,FALSE)),2)</f>
        <v>8.50</v>
      </c>
      <c r="I12" s="3" t="str">
        <f>"("&amp;FIXED(EXP(VLOOKUP(F12,'Direct lors'!O$4:T$24,5,FALSE)),2)&amp;", "&amp;FIXED(EXP(VLOOKUP(F12,'Direct lors'!O$4:T$24,6,FALSE)),2)&amp;")"</f>
        <v>(0.66, 115.58)</v>
      </c>
    </row>
    <row r="13" spans="1:9" x14ac:dyDescent="0.25">
      <c r="A13" s="1">
        <v>11</v>
      </c>
      <c r="B13" s="3" t="str">
        <f>VLOOKUP(A13,'WinBUGS output'!A:C,3,FALSE)</f>
        <v>Amitriptyline</v>
      </c>
      <c r="C13" s="3" t="str">
        <f>FIXED(EXP(VLOOKUP(A13,'Direct lors'!B$4:G$46,4,FALSE)),2)</f>
        <v>3.97</v>
      </c>
      <c r="D13" s="3" t="str">
        <f>"("&amp;FIXED(EXP(VLOOKUP(A13,'Direct lors'!B$4:G$46,5,FALSE)),2)&amp;", "&amp;FIXED(EXP(VLOOKUP(A13,'Direct lors'!B$4:G$46,6,FALSE)),2)&amp;")"</f>
        <v>(2.59, 6.11)</v>
      </c>
      <c r="F13" s="1">
        <v>11</v>
      </c>
      <c r="G13" s="2" t="str">
        <f>VLOOKUP(F13,'WinBUGS output'!D:F,3,FALSE)</f>
        <v>Self-help with support</v>
      </c>
      <c r="H13" s="3" t="str">
        <f>FIXED(EXP(VLOOKUP(F13,'Direct lors'!O$4:T$24,4,FALSE)),2)</f>
        <v>5.64</v>
      </c>
      <c r="I13" s="3" t="str">
        <f>"("&amp;FIXED(EXP(VLOOKUP(F13,'Direct lors'!O$4:T$24,5,FALSE)),2)&amp;", "&amp;FIXED(EXP(VLOOKUP(F13,'Direct lors'!O$4:T$24,6,FALSE)),2)&amp;")"</f>
        <v>(0.55, 56.83)</v>
      </c>
    </row>
    <row r="14" spans="1:9" x14ac:dyDescent="0.25">
      <c r="A14" s="1">
        <v>12</v>
      </c>
      <c r="B14" s="3" t="str">
        <f>VLOOKUP(A14,'WinBUGS output'!A:C,3,FALSE)</f>
        <v>Imipramine</v>
      </c>
      <c r="C14" s="3" t="str">
        <f>FIXED(EXP(VLOOKUP(A14,'Direct lors'!B$4:G$46,4,FALSE)),2)</f>
        <v>4.22</v>
      </c>
      <c r="D14" s="3" t="str">
        <f>"("&amp;FIXED(EXP(VLOOKUP(A14,'Direct lors'!B$4:G$46,5,FALSE)),2)&amp;", "&amp;FIXED(EXP(VLOOKUP(A14,'Direct lors'!B$4:G$46,6,FALSE)),2)&amp;")"</f>
        <v>(2.83, 6.36)</v>
      </c>
      <c r="F14" s="1">
        <v>12</v>
      </c>
      <c r="G14" s="2" t="str">
        <f>VLOOKUP(F14,'WinBUGS output'!D:F,3,FALSE)</f>
        <v>Self-help</v>
      </c>
      <c r="H14" s="3" t="str">
        <f>FIXED(EXP(VLOOKUP(F14,'Direct lors'!O$4:T$24,4,FALSE)),2)</f>
        <v>2.44</v>
      </c>
      <c r="I14" s="3" t="str">
        <f>"("&amp;FIXED(EXP(VLOOKUP(F14,'Direct lors'!O$4:T$24,5,FALSE)),2)&amp;", "&amp;FIXED(EXP(VLOOKUP(F14,'Direct lors'!O$4:T$24,6,FALSE)),2)&amp;")"</f>
        <v>(0.43, 14.44)</v>
      </c>
    </row>
    <row r="15" spans="1:9" x14ac:dyDescent="0.25">
      <c r="A15" s="1">
        <v>13</v>
      </c>
      <c r="B15" s="3" t="str">
        <f>VLOOKUP(A15,'WinBUGS output'!A:C,3,FALSE)</f>
        <v>Lofepramine</v>
      </c>
      <c r="C15" s="3" t="str">
        <f>FIXED(EXP(VLOOKUP(A15,'Direct lors'!B$4:G$46,4,FALSE)),2)</f>
        <v>4.35</v>
      </c>
      <c r="D15" s="3" t="str">
        <f>"("&amp;FIXED(EXP(VLOOKUP(A15,'Direct lors'!B$4:G$46,5,FALSE)),2)&amp;", "&amp;FIXED(EXP(VLOOKUP(A15,'Direct lors'!B$4:G$46,6,FALSE)),2)&amp;")"</f>
        <v>(2.23, 9.30)</v>
      </c>
      <c r="F15" s="1">
        <v>13</v>
      </c>
      <c r="G15" s="2" t="str">
        <f>VLOOKUP(F15,'WinBUGS output'!D:F,3,FALSE)</f>
        <v>Interpersonal psychotherapy (IPT)</v>
      </c>
      <c r="H15" s="3" t="str">
        <f>FIXED(EXP(VLOOKUP(F15,'Direct lors'!O$4:T$24,4,FALSE)),2)</f>
        <v>12.18</v>
      </c>
      <c r="I15" s="3" t="str">
        <f>"("&amp;FIXED(EXP(VLOOKUP(F15,'Direct lors'!O$4:T$24,5,FALSE)),2)&amp;", "&amp;FIXED(EXP(VLOOKUP(F15,'Direct lors'!O$4:T$24,6,FALSE)),2)&amp;")"</f>
        <v>(0.44, 357.81)</v>
      </c>
    </row>
    <row r="16" spans="1:9" x14ac:dyDescent="0.25">
      <c r="A16" s="1">
        <v>14</v>
      </c>
      <c r="B16" s="3" t="str">
        <f>VLOOKUP(A16,'WinBUGS output'!A:C,3,FALSE)</f>
        <v>Citalopram</v>
      </c>
      <c r="C16" s="3" t="str">
        <f>FIXED(EXP(VLOOKUP(A16,'Direct lors'!B$4:G$46,4,FALSE)),2)</f>
        <v>2.01</v>
      </c>
      <c r="D16" s="3" t="str">
        <f>"("&amp;FIXED(EXP(VLOOKUP(A16,'Direct lors'!B$4:G$46,5,FALSE)),2)&amp;", "&amp;FIXED(EXP(VLOOKUP(A16,'Direct lors'!B$4:G$46,6,FALSE)),2)&amp;")"</f>
        <v>(1.13, 3.39)</v>
      </c>
      <c r="F16" s="1">
        <v>14</v>
      </c>
      <c r="G16" s="2" t="str">
        <f>VLOOKUP(F16,'WinBUGS output'!D:F,3,FALSE)</f>
        <v>Counselling</v>
      </c>
      <c r="H16" s="3" t="str">
        <f>FIXED(EXP(VLOOKUP(F16,'Direct lors'!O$4:T$24,4,FALSE)),2)</f>
        <v>6.23</v>
      </c>
      <c r="I16" s="3" t="str">
        <f>"("&amp;FIXED(EXP(VLOOKUP(F16,'Direct lors'!O$4:T$24,5,FALSE)),2)&amp;", "&amp;FIXED(EXP(VLOOKUP(F16,'Direct lors'!O$4:T$24,6,FALSE)),2)&amp;")"</f>
        <v>(0.78, 51.42)</v>
      </c>
    </row>
    <row r="17" spans="1:9" x14ac:dyDescent="0.25">
      <c r="A17" s="1">
        <v>15</v>
      </c>
      <c r="B17" s="3" t="str">
        <f>VLOOKUP(A17,'WinBUGS output'!A:C,3,FALSE)</f>
        <v>Escitalopram</v>
      </c>
      <c r="C17" s="3" t="str">
        <f>FIXED(EXP(VLOOKUP(A17,'Direct lors'!B$4:G$46,4,FALSE)),2)</f>
        <v>2.53</v>
      </c>
      <c r="D17" s="3" t="str">
        <f>"("&amp;FIXED(EXP(VLOOKUP(A17,'Direct lors'!B$4:G$46,5,FALSE)),2)&amp;", "&amp;FIXED(EXP(VLOOKUP(A17,'Direct lors'!B$4:G$46,6,FALSE)),2)&amp;")"</f>
        <v>(1.58, 4.22)</v>
      </c>
      <c r="F17" s="1">
        <v>15</v>
      </c>
      <c r="G17" s="2" t="str">
        <f>VLOOKUP(F17,'WinBUGS output'!D:F,3,FALSE)</f>
        <v>Problem solving</v>
      </c>
      <c r="H17" s="3" t="str">
        <f>FIXED(EXP(VLOOKUP(F17,'Direct lors'!O$4:T$24,4,FALSE)),2)</f>
        <v>14,472.42</v>
      </c>
      <c r="I17" s="3" t="str">
        <f>"("&amp;FIXED(EXP(VLOOKUP(F17,'Direct lors'!O$4:T$24,5,FALSE)),2)&amp;", "&amp;FIXED(EXP(VLOOKUP(F17,'Direct lors'!O$4:T$24,6,FALSE)),2)&amp;")"</f>
        <v>(357.81, 864,580.76)</v>
      </c>
    </row>
    <row r="18" spans="1:9" x14ac:dyDescent="0.25">
      <c r="A18" s="1">
        <v>16</v>
      </c>
      <c r="B18" s="3" t="str">
        <f>VLOOKUP(A18,'WinBUGS output'!A:C,3,FALSE)</f>
        <v>Fluoxetine</v>
      </c>
      <c r="C18" s="3" t="str">
        <f>FIXED(EXP(VLOOKUP(A18,'Direct lors'!B$4:G$46,4,FALSE)),2)</f>
        <v>2.39</v>
      </c>
      <c r="D18" s="3" t="str">
        <f>"("&amp;FIXED(EXP(VLOOKUP(A18,'Direct lors'!B$4:G$46,5,FALSE)),2)&amp;", "&amp;FIXED(EXP(VLOOKUP(A18,'Direct lors'!B$4:G$46,6,FALSE)),2)&amp;")"</f>
        <v>(1.60, 3.63)</v>
      </c>
      <c r="F18" s="1">
        <v>16</v>
      </c>
      <c r="G18" s="2" t="str">
        <f>VLOOKUP(F18,'WinBUGS output'!D:F,3,FALSE)</f>
        <v>Behavioural therapies (individual)</v>
      </c>
      <c r="H18" s="3" t="str">
        <f>FIXED(EXP(VLOOKUP(F18,'Direct lors'!O$4:T$24,4,FALSE)),2)</f>
        <v>11.94</v>
      </c>
      <c r="I18" s="3" t="str">
        <f>"("&amp;FIXED(EXP(VLOOKUP(F18,'Direct lors'!O$4:T$24,5,FALSE)),2)&amp;", "&amp;FIXED(EXP(VLOOKUP(F18,'Direct lors'!O$4:T$24,6,FALSE)),2)&amp;")"</f>
        <v>(1.90, 79.04)</v>
      </c>
    </row>
    <row r="19" spans="1:9" x14ac:dyDescent="0.25">
      <c r="A19" s="1">
        <v>17</v>
      </c>
      <c r="B19" s="3" t="str">
        <f>VLOOKUP(A19,'WinBUGS output'!A:C,3,FALSE)</f>
        <v>Sertraline</v>
      </c>
      <c r="C19" s="3" t="str">
        <f>FIXED(EXP(VLOOKUP(A19,'Direct lors'!B$4:G$46,4,FALSE)),2)</f>
        <v>2.10</v>
      </c>
      <c r="D19" s="3" t="str">
        <f>"("&amp;FIXED(EXP(VLOOKUP(A19,'Direct lors'!B$4:G$46,5,FALSE)),2)&amp;", "&amp;FIXED(EXP(VLOOKUP(A19,'Direct lors'!B$4:G$46,6,FALSE)),2)&amp;")"</f>
        <v>(1.19, 3.46)</v>
      </c>
      <c r="F19" s="1">
        <v>17</v>
      </c>
      <c r="G19" s="2" t="str">
        <f>VLOOKUP(F19,'WinBUGS output'!D:F,3,FALSE)</f>
        <v>Cognitive and cognitive behavioural therapies (individual) [CBT/CT]</v>
      </c>
      <c r="H19" s="3" t="str">
        <f>FIXED(EXP(VLOOKUP(F19,'Direct lors'!O$4:T$24,4,FALSE)),2)</f>
        <v>9.12</v>
      </c>
      <c r="I19" s="3" t="str">
        <f>"("&amp;FIXED(EXP(VLOOKUP(F19,'Direct lors'!O$4:T$24,5,FALSE)),2)&amp;", "&amp;FIXED(EXP(VLOOKUP(F19,'Direct lors'!O$4:T$24,6,FALSE)),2)&amp;")"</f>
        <v>(2.36, 36.60)</v>
      </c>
    </row>
    <row r="20" spans="1:9" x14ac:dyDescent="0.25">
      <c r="A20" s="1">
        <v>18</v>
      </c>
      <c r="B20" s="3" t="str">
        <f>VLOOKUP(A20,'WinBUGS output'!A:C,3,FALSE)</f>
        <v>Any AD</v>
      </c>
      <c r="C20" s="3" t="str">
        <f>FIXED(EXP(VLOOKUP(A20,'Direct lors'!B$4:G$46,4,FALSE)),2)</f>
        <v>6.36</v>
      </c>
      <c r="D20" s="3" t="str">
        <f>"("&amp;FIXED(EXP(VLOOKUP(A20,'Direct lors'!B$4:G$46,5,FALSE)),2)&amp;", "&amp;FIXED(EXP(VLOOKUP(A20,'Direct lors'!B$4:G$46,6,FALSE)),2)&amp;")"</f>
        <v>(0.40, 106.70)</v>
      </c>
      <c r="F20" s="1">
        <v>18</v>
      </c>
      <c r="G20" s="2" t="str">
        <f>VLOOKUP(F20,'WinBUGS output'!D:F,3,FALSE)</f>
        <v>Behavioural, cognitive, or CBT groups</v>
      </c>
      <c r="H20" s="3" t="str">
        <f>FIXED(EXP(VLOOKUP(F20,'Direct lors'!O$4:T$24,4,FALSE)),2)</f>
        <v>3,751.83</v>
      </c>
      <c r="I20" s="3" t="str">
        <f>"("&amp;FIXED(EXP(VLOOKUP(F20,'Direct lors'!O$4:T$24,5,FALSE)),2)&amp;", "&amp;FIXED(EXP(VLOOKUP(F20,'Direct lors'!O$4:T$24,6,FALSE)),2)&amp;")"</f>
        <v>(350.72, 40,538.20)</v>
      </c>
    </row>
    <row r="21" spans="1:9" x14ac:dyDescent="0.25">
      <c r="A21" s="1">
        <v>19</v>
      </c>
      <c r="B21" s="3" t="str">
        <f>VLOOKUP(A21,'WinBUGS output'!A:C,3,FALSE)</f>
        <v>Mirtazapine</v>
      </c>
      <c r="C21" s="3" t="str">
        <f>FIXED(EXP(VLOOKUP(A21,'Direct lors'!B$4:G$46,4,FALSE)),2)</f>
        <v>3.39</v>
      </c>
      <c r="D21" s="3" t="str">
        <f>"("&amp;FIXED(EXP(VLOOKUP(A21,'Direct lors'!B$4:G$46,5,FALSE)),2)&amp;", "&amp;FIXED(EXP(VLOOKUP(A21,'Direct lors'!B$4:G$46,6,FALSE)),2)&amp;")"</f>
        <v>(1.55, 7.46)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FIXED(EXP(VLOOKUP(F21,'Direct lors'!O$4:T$24,4,FALSE)),2)</f>
        <v>4.85</v>
      </c>
      <c r="I21" s="3" t="str">
        <f>"("&amp;FIXED(EXP(VLOOKUP(F21,'Direct lors'!O$4:T$24,5,FALSE)),2)&amp;", "&amp;FIXED(EXP(VLOOKUP(F21,'Direct lors'!O$4:T$24,6,FALSE)),2)&amp;")"</f>
        <v>(1.08, 22.87)</v>
      </c>
    </row>
    <row r="22" spans="1:9" x14ac:dyDescent="0.25">
      <c r="A22" s="1">
        <v>20</v>
      </c>
      <c r="B22" s="3" t="str">
        <f>VLOOKUP(A22,'WinBUGS output'!A:C,3,FALSE)</f>
        <v>Short-term psychodynamic psychotherapy individual + TAU</v>
      </c>
      <c r="C22" s="3" t="str">
        <f>FIXED(EXP(VLOOKUP(A22,'Direct lors'!B$4:G$46,4,FALSE)),2)</f>
        <v>8.50</v>
      </c>
      <c r="D22" s="3" t="str">
        <f>"("&amp;FIXED(EXP(VLOOKUP(A22,'Direct lors'!B$4:G$46,5,FALSE)),2)&amp;", "&amp;FIXED(EXP(VLOOKUP(A22,'Direct lors'!B$4:G$46,6,FALSE)),2)&amp;")"</f>
        <v>(0.71, 107.77)</v>
      </c>
      <c r="F22" s="1">
        <v>20</v>
      </c>
      <c r="G22" s="2" t="str">
        <f>VLOOKUP(F22,'WinBUGS output'!D:F,3,FALSE)</f>
        <v>Combined (IPT + AD)</v>
      </c>
      <c r="H22" s="3" t="str">
        <f>FIXED(EXP(VLOOKUP(F22,'Direct lors'!O$4:T$24,4,FALSE)),2)</f>
        <v>20.70</v>
      </c>
      <c r="I22" s="3" t="str">
        <f>"("&amp;FIXED(EXP(VLOOKUP(F22,'Direct lors'!O$4:T$24,5,FALSE)),2)&amp;", "&amp;FIXED(EXP(VLOOKUP(F22,'Direct lors'!O$4:T$24,6,FALSE)),2)&amp;")"</f>
        <v>(0.72, 645.48)</v>
      </c>
    </row>
    <row r="23" spans="1:9" x14ac:dyDescent="0.25">
      <c r="A23" s="1">
        <v>21</v>
      </c>
      <c r="B23" s="3" t="str">
        <f>VLOOKUP(A23,'WinBUGS output'!A:C,3,FALSE)</f>
        <v>Cognitive bibliotherapy with support + TAU</v>
      </c>
      <c r="C23" s="3" t="str">
        <f>FIXED(EXP(VLOOKUP(A23,'Direct lors'!B$4:G$46,4,FALSE)),2)</f>
        <v>5.64</v>
      </c>
      <c r="D23" s="3" t="str">
        <f>"("&amp;FIXED(EXP(VLOOKUP(A23,'Direct lors'!B$4:G$46,5,FALSE)),2)&amp;", "&amp;FIXED(EXP(VLOOKUP(A23,'Direct lors'!B$4:G$46,6,FALSE)),2)&amp;")"</f>
        <v>(0.59, 52.98)</v>
      </c>
      <c r="F23" s="1">
        <v>21</v>
      </c>
      <c r="G23" s="2" t="str">
        <f>VLOOKUP(F23,'WinBUGS output'!D:F,3,FALSE)</f>
        <v>Combined (Short-term psychodynamic psychotherapies + AD)</v>
      </c>
      <c r="H23" s="3" t="str">
        <f>FIXED(EXP(VLOOKUP(F23,'Direct lors'!O$4:T$24,4,FALSE)),2)</f>
        <v>5.99</v>
      </c>
      <c r="I23" s="3" t="str">
        <f>"("&amp;FIXED(EXP(VLOOKUP(F23,'Direct lors'!O$4:T$24,5,FALSE)),2)&amp;", "&amp;FIXED(EXP(VLOOKUP(F23,'Direct lors'!O$4:T$24,6,FALSE)),2)&amp;")"</f>
        <v>(0.75, 50.91)</v>
      </c>
    </row>
    <row r="24" spans="1:9" x14ac:dyDescent="0.25">
      <c r="A24" s="1">
        <v>22</v>
      </c>
      <c r="B24" s="3" t="str">
        <f>VLOOKUP(A24,'WinBUGS output'!A:C,3,FALSE)</f>
        <v>Cognitive bibliotherapy + TAU</v>
      </c>
      <c r="C24" s="3" t="str">
        <f>FIXED(EXP(VLOOKUP(A24,'Direct lors'!B$4:G$46,4,FALSE)),2)</f>
        <v>2.41</v>
      </c>
      <c r="D24" s="3" t="str">
        <f>"("&amp;FIXED(EXP(VLOOKUP(A24,'Direct lors'!B$4:G$46,5,FALSE)),2)&amp;", "&amp;FIXED(EXP(VLOOKUP(A24,'Direct lors'!B$4:G$46,6,FALSE)),2)&amp;")"</f>
        <v>(0.41, 15.18)</v>
      </c>
      <c r="F24" s="1">
        <v>22</v>
      </c>
      <c r="G24" s="2" t="str">
        <f>VLOOKUP(F24,'WinBUGS output'!D:F,3,FALSE)</f>
        <v>Combined (psych + placebo)</v>
      </c>
      <c r="H24" s="3" t="str">
        <f>FIXED(EXP(VLOOKUP(F24,'Direct lors'!O$4:T$24,4,FALSE)),2)</f>
        <v>14.88</v>
      </c>
      <c r="I24" s="3" t="str">
        <f>"("&amp;FIXED(EXP(VLOOKUP(F24,'Direct lors'!O$4:T$24,5,FALSE)),2)&amp;", "&amp;FIXED(EXP(VLOOKUP(F24,'Direct lors'!O$4:T$24,6,FALSE)),2)&amp;")"</f>
        <v>(0.53, 437.03)</v>
      </c>
    </row>
    <row r="25" spans="1:9" x14ac:dyDescent="0.25">
      <c r="A25" s="1">
        <v>23</v>
      </c>
      <c r="B25" s="3" t="str">
        <f>VLOOKUP(A25,'WinBUGS output'!A:C,3,FALSE)</f>
        <v>Computerised-CBT (CCBT)</v>
      </c>
      <c r="C25" s="3" t="str">
        <f>FIXED(EXP(VLOOKUP(A25,'Direct lors'!B$4:G$46,4,FALSE)),2)</f>
        <v>2.59</v>
      </c>
      <c r="D25" s="3" t="str">
        <f>"("&amp;FIXED(EXP(VLOOKUP(A25,'Direct lors'!B$4:G$46,5,FALSE)),2)&amp;", "&amp;FIXED(EXP(VLOOKUP(A25,'Direct lors'!B$4:G$46,6,FALSE)),2)&amp;")"</f>
        <v>(0.44, 16.28)</v>
      </c>
      <c r="F25" s="1"/>
    </row>
    <row r="26" spans="1:9" x14ac:dyDescent="0.25">
      <c r="A26" s="1">
        <v>24</v>
      </c>
      <c r="B26" s="3" t="str">
        <f>VLOOKUP(A26,'WinBUGS output'!A:C,3,FALSE)</f>
        <v>Computerised-CBT (CCBT) + TAU</v>
      </c>
      <c r="C26" s="3" t="str">
        <f>FIXED(EXP(VLOOKUP(A26,'Direct lors'!B$4:G$46,4,FALSE)),2)</f>
        <v>2.39</v>
      </c>
      <c r="D26" s="3" t="str">
        <f>"("&amp;FIXED(EXP(VLOOKUP(A26,'Direct lors'!B$4:G$46,5,FALSE)),2)&amp;", "&amp;FIXED(EXP(VLOOKUP(A26,'Direct lors'!B$4:G$46,6,FALSE)),2)&amp;")"</f>
        <v>(0.39, 14.73)</v>
      </c>
      <c r="F26" s="1"/>
    </row>
    <row r="27" spans="1:9" x14ac:dyDescent="0.25">
      <c r="A27" s="1">
        <v>25</v>
      </c>
      <c r="B27" s="3" t="str">
        <f>VLOOKUP(A27,'WinBUGS output'!A:C,3,FALSE)</f>
        <v>Computerised-CBT (CCBT) + enhanced TAU</v>
      </c>
      <c r="C27" s="3" t="str">
        <f>FIXED(EXP(VLOOKUP(A27,'Direct lors'!B$4:G$46,4,FALSE)),2)</f>
        <v>2.39</v>
      </c>
      <c r="D27" s="3" t="str">
        <f>"("&amp;FIXED(EXP(VLOOKUP(A27,'Direct lors'!B$4:G$46,5,FALSE)),2)&amp;", "&amp;FIXED(EXP(VLOOKUP(A27,'Direct lors'!B$4:G$46,6,FALSE)),2)&amp;")"</f>
        <v>(0.41, 14.44)</v>
      </c>
    </row>
    <row r="28" spans="1:9" x14ac:dyDescent="0.25">
      <c r="A28" s="1">
        <v>26</v>
      </c>
      <c r="B28" s="3" t="str">
        <f>VLOOKUP(A28,'WinBUGS output'!A:C,3,FALSE)</f>
        <v>Interpersonal psychotherapy (IPT)</v>
      </c>
      <c r="C28" s="3" t="str">
        <f>FIXED(EXP(VLOOKUP(A28,'Direct lors'!B$4:G$46,4,FALSE)),2)</f>
        <v>12.18</v>
      </c>
      <c r="D28" s="3" t="str">
        <f>"("&amp;FIXED(EXP(VLOOKUP(A28,'Direct lors'!B$4:G$46,5,FALSE)),2)&amp;", "&amp;FIXED(EXP(VLOOKUP(A28,'Direct lors'!B$4:G$46,6,FALSE)),2)&amp;")"</f>
        <v>(0.47, 340.36)</v>
      </c>
    </row>
    <row r="29" spans="1:9" x14ac:dyDescent="0.25">
      <c r="A29" s="1">
        <v>27</v>
      </c>
      <c r="B29" s="3" t="str">
        <f>VLOOKUP(A29,'WinBUGS output'!A:C,3,FALSE)</f>
        <v>Counselling (any type)</v>
      </c>
      <c r="C29" s="3" t="str">
        <f>FIXED(EXP(VLOOKUP(A29,'Direct lors'!B$4:G$46,4,FALSE)),2)</f>
        <v>6.23</v>
      </c>
      <c r="D29" s="3" t="str">
        <f>"("&amp;FIXED(EXP(VLOOKUP(A29,'Direct lors'!B$4:G$46,5,FALSE)),2)&amp;", "&amp;FIXED(EXP(VLOOKUP(A29,'Direct lors'!B$4:G$46,6,FALSE)),2)&amp;")"</f>
        <v>(0.71, 56.83)</v>
      </c>
    </row>
    <row r="30" spans="1:9" x14ac:dyDescent="0.25">
      <c r="A30" s="1">
        <v>28</v>
      </c>
      <c r="B30" s="3" t="str">
        <f>VLOOKUP(A30,'WinBUGS output'!A:C,3,FALSE)</f>
        <v>Non-directive counselling</v>
      </c>
      <c r="C30" s="3" t="str">
        <f>FIXED(EXP(VLOOKUP(A30,'Direct lors'!B$4:G$46,4,FALSE)),2)</f>
        <v>6.30</v>
      </c>
      <c r="D30" s="3" t="str">
        <f>"("&amp;FIXED(EXP(VLOOKUP(A30,'Direct lors'!B$4:G$46,5,FALSE)),2)&amp;", "&amp;FIXED(EXP(VLOOKUP(A30,'Direct lors'!B$4:G$46,6,FALSE)),2)&amp;")"</f>
        <v>(0.88, 46.53)</v>
      </c>
    </row>
    <row r="31" spans="1:9" x14ac:dyDescent="0.25">
      <c r="A31" s="1">
        <v>29</v>
      </c>
      <c r="B31" s="3" t="str">
        <f>VLOOKUP(A31,'WinBUGS output'!A:C,3,FALSE)</f>
        <v>Problem solving group</v>
      </c>
      <c r="C31" s="3" t="str">
        <f>FIXED(EXP(VLOOKUP(A31,'Direct lors'!B$4:G$46,4,FALSE)),2)</f>
        <v>14,472.42</v>
      </c>
      <c r="D31" s="3" t="str">
        <f>"("&amp;FIXED(EXP(VLOOKUP(A31,'Direct lors'!B$4:G$46,5,FALSE)),2)&amp;", "&amp;FIXED(EXP(VLOOKUP(A31,'Direct lors'!B$4:G$46,6,FALSE)),2)&amp;")"</f>
        <v>(376.15, 814,231.50)</v>
      </c>
    </row>
    <row r="32" spans="1:9" x14ac:dyDescent="0.25">
      <c r="A32" s="1">
        <v>30</v>
      </c>
      <c r="B32" s="3" t="str">
        <f>VLOOKUP(A32,'WinBUGS output'!A:C,3,FALSE)</f>
        <v>Behavioural activation (BA)</v>
      </c>
      <c r="C32" s="3" t="str">
        <f>FIXED(EXP(VLOOKUP(A32,'Direct lors'!B$4:G$46,4,FALSE)),2)</f>
        <v>12.43</v>
      </c>
      <c r="D32" s="3" t="str">
        <f>"("&amp;FIXED(EXP(VLOOKUP(A32,'Direct lors'!B$4:G$46,5,FALSE)),2)&amp;", "&amp;FIXED(EXP(VLOOKUP(A32,'Direct lors'!B$4:G$46,6,FALSE)),2)&amp;")"</f>
        <v>(2.05, 77.48)</v>
      </c>
    </row>
    <row r="33" spans="1:4" x14ac:dyDescent="0.25">
      <c r="A33" s="1">
        <v>31</v>
      </c>
      <c r="B33" s="3" t="str">
        <f>VLOOKUP(A33,'WinBUGS output'!A:C,3,FALSE)</f>
        <v>Behavioural activation (BA) + TAU</v>
      </c>
      <c r="C33" s="3" t="str">
        <f>FIXED(EXP(VLOOKUP(A33,'Direct lors'!B$4:G$46,4,FALSE)),2)</f>
        <v>11.59</v>
      </c>
      <c r="D33" s="3" t="str">
        <f>"("&amp;FIXED(EXP(VLOOKUP(A33,'Direct lors'!B$4:G$46,5,FALSE)),2)&amp;", "&amp;FIXED(EXP(VLOOKUP(A33,'Direct lors'!B$4:G$46,6,FALSE)),2)&amp;")"</f>
        <v>(1.77, 80.64)</v>
      </c>
    </row>
    <row r="34" spans="1:4" x14ac:dyDescent="0.25">
      <c r="A34" s="1">
        <v>32</v>
      </c>
      <c r="B34" s="3" t="str">
        <f>VLOOKUP(A34,'WinBUGS output'!A:C,3,FALSE)</f>
        <v>CBT individual (under 15 sessions)</v>
      </c>
      <c r="C34" s="3" t="str">
        <f>FIXED(EXP(VLOOKUP(A34,'Direct lors'!B$4:G$46,4,FALSE)),2)</f>
        <v>8.50</v>
      </c>
      <c r="D34" s="3" t="str">
        <f>"("&amp;FIXED(EXP(VLOOKUP(A34,'Direct lors'!B$4:G$46,5,FALSE)),2)&amp;", "&amp;FIXED(EXP(VLOOKUP(A34,'Direct lors'!B$4:G$46,6,FALSE)),2)&amp;")"</f>
        <v>(2.16, 33.78)</v>
      </c>
    </row>
    <row r="35" spans="1:4" x14ac:dyDescent="0.25">
      <c r="A35" s="1">
        <v>33</v>
      </c>
      <c r="B35" s="3" t="str">
        <f>VLOOKUP(A35,'WinBUGS output'!A:C,3,FALSE)</f>
        <v>CBT individual (under 15 sessions) + TAU</v>
      </c>
      <c r="C35" s="3" t="str">
        <f>FIXED(EXP(VLOOKUP(A35,'Direct lors'!B$4:G$46,4,FALSE)),2)</f>
        <v>8.17</v>
      </c>
      <c r="D35" s="3" t="str">
        <f>"("&amp;FIXED(EXP(VLOOKUP(A35,'Direct lors'!B$4:G$46,5,FALSE)),2)&amp;", "&amp;FIXED(EXP(VLOOKUP(A35,'Direct lors'!B$4:G$46,6,FALSE)),2)&amp;")"</f>
        <v>(1.84, 36.60)</v>
      </c>
    </row>
    <row r="36" spans="1:4" x14ac:dyDescent="0.25">
      <c r="A36" s="1">
        <v>34</v>
      </c>
      <c r="B36" s="3" t="str">
        <f>VLOOKUP(A36,'WinBUGS output'!A:C,3,FALSE)</f>
        <v>CBT individual (under 15 sessions) + enhanced TAU</v>
      </c>
      <c r="C36" s="3" t="str">
        <f>FIXED(EXP(VLOOKUP(A36,'Direct lors'!B$4:G$46,4,FALSE)),2)</f>
        <v>9.87</v>
      </c>
      <c r="D36" s="3" t="str">
        <f>"("&amp;FIXED(EXP(VLOOKUP(A36,'Direct lors'!B$4:G$46,5,FALSE)),2)&amp;", "&amp;FIXED(EXP(VLOOKUP(A36,'Direct lors'!B$4:G$46,6,FALSE)),2)&amp;")"</f>
        <v>(2.23, 45.60)</v>
      </c>
    </row>
    <row r="37" spans="1:4" x14ac:dyDescent="0.25">
      <c r="A37" s="1">
        <v>35</v>
      </c>
      <c r="B37" s="3" t="str">
        <f>VLOOKUP(A37,'WinBUGS output'!A:C,3,FALSE)</f>
        <v>CBT individual (over 15 sessions)</v>
      </c>
      <c r="C37" s="3" t="str">
        <f>FIXED(EXP(VLOOKUP(A37,'Direct lors'!B$4:G$46,4,FALSE)),2)</f>
        <v>9.12</v>
      </c>
      <c r="D37" s="3" t="str">
        <f>"("&amp;FIXED(EXP(VLOOKUP(A37,'Direct lors'!B$4:G$46,5,FALSE)),2)&amp;", "&amp;FIXED(EXP(VLOOKUP(A37,'Direct lors'!B$4:G$46,6,FALSE)),2)&amp;")"</f>
        <v>(2.36, 35.87)</v>
      </c>
    </row>
    <row r="38" spans="1:4" x14ac:dyDescent="0.25">
      <c r="A38" s="1">
        <v>36</v>
      </c>
      <c r="B38" s="3" t="str">
        <f>VLOOKUP(A38,'WinBUGS output'!A:C,3,FALSE)</f>
        <v>Third-wave cognitive therapy individual</v>
      </c>
      <c r="C38" s="3" t="str">
        <f>FIXED(EXP(VLOOKUP(A38,'Direct lors'!B$4:G$46,4,FALSE)),2)</f>
        <v>10.07</v>
      </c>
      <c r="D38" s="3" t="str">
        <f>"("&amp;FIXED(EXP(VLOOKUP(A38,'Direct lors'!B$4:G$46,5,FALSE)),2)&amp;", "&amp;FIXED(EXP(VLOOKUP(A38,'Direct lors'!B$4:G$46,6,FALSE)),2)&amp;")"</f>
        <v>(2.29, 48.42)</v>
      </c>
    </row>
    <row r="39" spans="1:4" x14ac:dyDescent="0.25">
      <c r="A39" s="1">
        <v>37</v>
      </c>
      <c r="B39" s="3" t="str">
        <f>VLOOKUP(A39,'WinBUGS output'!A:C,3,FALSE)</f>
        <v>CBT group (under 15 sessions)</v>
      </c>
      <c r="C39" s="3" t="str">
        <f>FIXED(EXP(VLOOKUP(A39,'Direct lors'!B$4:G$46,4,FALSE)),2)</f>
        <v>3,789.54</v>
      </c>
      <c r="D39" s="3" t="str">
        <f>"("&amp;FIXED(EXP(VLOOKUP(A39,'Direct lors'!B$4:G$46,5,FALSE)),2)&amp;", "&amp;FIXED(EXP(VLOOKUP(A39,'Direct lors'!B$4:G$46,6,FALSE)),2)&amp;")"</f>
        <v>(376.15, 38,177.44)</v>
      </c>
    </row>
    <row r="40" spans="1:4" x14ac:dyDescent="0.25">
      <c r="A40" s="1">
        <v>38</v>
      </c>
      <c r="B40" s="3" t="str">
        <f>VLOOKUP(A40,'WinBUGS output'!A:C,3,FALSE)</f>
        <v>Third-wave cognitive therapy group</v>
      </c>
      <c r="C40" s="3" t="str">
        <f>FIXED(EXP(VLOOKUP(A40,'Direct lors'!B$4:G$46,4,FALSE)),2)</f>
        <v>3,714.50</v>
      </c>
      <c r="D40" s="3" t="str">
        <f>"("&amp;FIXED(EXP(VLOOKUP(A40,'Direct lors'!B$4:G$46,5,FALSE)),2)&amp;", "&amp;FIXED(EXP(VLOOKUP(A40,'Direct lors'!B$4:G$46,6,FALSE)),2)&amp;")"</f>
        <v>(327.01, 41,772.77)</v>
      </c>
    </row>
    <row r="41" spans="1:4" x14ac:dyDescent="0.25">
      <c r="A41" s="1">
        <v>39</v>
      </c>
      <c r="B41" s="3" t="str">
        <f>VLOOKUP(A41,'WinBUGS output'!A:C,3,FALSE)</f>
        <v>CBT individual (under 15 sessions) + escitalopram</v>
      </c>
      <c r="C41" s="3" t="str">
        <f>FIXED(EXP(VLOOKUP(A41,'Direct lors'!B$4:G$46,4,FALSE)),2)</f>
        <v>4.66</v>
      </c>
      <c r="D41" s="3" t="str">
        <f>"("&amp;FIXED(EXP(VLOOKUP(A41,'Direct lors'!B$4:G$46,5,FALSE)),2)&amp;", "&amp;FIXED(EXP(VLOOKUP(A41,'Direct lors'!B$4:G$46,6,FALSE)),2)&amp;")"</f>
        <v>(1.06, 21.54)</v>
      </c>
    </row>
    <row r="42" spans="1:4" x14ac:dyDescent="0.25">
      <c r="A42" s="1">
        <v>40</v>
      </c>
      <c r="B42" s="3" t="str">
        <f>VLOOKUP(A42,'WinBUGS output'!A:C,3,FALSE)</f>
        <v>CBT individual (over 15 sessions) + amitriptyline</v>
      </c>
      <c r="C42" s="3" t="str">
        <f>FIXED(EXP(VLOOKUP(A42,'Direct lors'!B$4:G$46,4,FALSE)),2)</f>
        <v>4.85</v>
      </c>
      <c r="D42" s="3" t="str">
        <f>"("&amp;FIXED(EXP(VLOOKUP(A42,'Direct lors'!B$4:G$46,5,FALSE)),2)&amp;", "&amp;FIXED(EXP(VLOOKUP(A42,'Direct lors'!B$4:G$46,6,FALSE)),2)&amp;")"</f>
        <v>(1.00, 25.03)</v>
      </c>
    </row>
    <row r="43" spans="1:4" x14ac:dyDescent="0.25">
      <c r="A43" s="1">
        <v>41</v>
      </c>
      <c r="B43" s="3" t="str">
        <f>VLOOKUP(A43,'WinBUGS output'!A:C,3,FALSE)</f>
        <v>CBT individual (over 15 sessions) + any SSRI</v>
      </c>
      <c r="C43" s="3" t="str">
        <f>FIXED(EXP(VLOOKUP(A43,'Direct lors'!B$4:G$46,4,FALSE)),2)</f>
        <v>4.95</v>
      </c>
      <c r="D43" s="3" t="str">
        <f>"("&amp;FIXED(EXP(VLOOKUP(A43,'Direct lors'!B$4:G$46,5,FALSE)),2)&amp;", "&amp;FIXED(EXP(VLOOKUP(A43,'Direct lors'!B$4:G$46,6,FALSE)),2)&amp;")"</f>
        <v>(1.03, 25.53)</v>
      </c>
    </row>
    <row r="44" spans="1:4" x14ac:dyDescent="0.25">
      <c r="A44" s="1">
        <v>42</v>
      </c>
      <c r="B44" s="3" t="str">
        <f>VLOOKUP(A44,'WinBUGS output'!A:C,3,FALSE)</f>
        <v>Interpersonal psychotherapy (IPT) + any AD</v>
      </c>
      <c r="C44" s="3" t="str">
        <f>FIXED(EXP(VLOOKUP(A44,'Direct lors'!B$4:G$46,4,FALSE)),2)</f>
        <v>20.70</v>
      </c>
      <c r="D44" s="3" t="str">
        <f>"("&amp;FIXED(EXP(VLOOKUP(A44,'Direct lors'!B$4:G$46,5,FALSE)),2)&amp;", "&amp;FIXED(EXP(VLOOKUP(A44,'Direct lors'!B$4:G$46,6,FALSE)),2)&amp;")"</f>
        <v>(0.78, 589.93)</v>
      </c>
    </row>
    <row r="45" spans="1:4" x14ac:dyDescent="0.25">
      <c r="A45" s="1">
        <v>43</v>
      </c>
      <c r="B45" s="3" t="str">
        <f>VLOOKUP(A45,'WinBUGS output'!A:C,3,FALSE)</f>
        <v>Short-term psychodynamic psychotherapy individual + any TCA</v>
      </c>
      <c r="C45" s="3" t="str">
        <f>FIXED(EXP(VLOOKUP(A45,'Direct lors'!B$4:G$46,4,FALSE)),2)</f>
        <v>5.99</v>
      </c>
      <c r="D45" s="3" t="str">
        <f>"("&amp;FIXED(EXP(VLOOKUP(A45,'Direct lors'!B$4:G$46,5,FALSE)),2)&amp;", "&amp;FIXED(EXP(VLOOKUP(A45,'Direct lors'!B$4:G$46,6,FALSE)),2)&amp;")"</f>
        <v>(0.86, 43.82)</v>
      </c>
    </row>
    <row r="46" spans="1:4" x14ac:dyDescent="0.25">
      <c r="A46" s="1">
        <v>44</v>
      </c>
      <c r="B46" s="3" t="str">
        <f>VLOOKUP(A46,'WinBUGS output'!A:C,3,FALSE)</f>
        <v>Interpersonal psychotherapy (IPT) + Pill placebo</v>
      </c>
      <c r="C46" s="3" t="str">
        <f>FIXED(EXP(VLOOKUP(A46,'Direct lors'!B$4:G$46,4,FALSE)),2)</f>
        <v>14.73</v>
      </c>
      <c r="D46" s="3" t="str">
        <f>"("&amp;FIXED(EXP(VLOOKUP(A46,'Direct lors'!B$4:G$46,5,FALSE)),2)&amp;", "&amp;FIXED(EXP(VLOOKUP(A46,'Direct lors'!B$4:G$46,6,FALSE)),2)&amp;")"</f>
        <v>(0.57, 419.89)</v>
      </c>
    </row>
    <row r="47" spans="1:4" x14ac:dyDescent="0.25">
      <c r="B47"/>
      <c r="C47"/>
      <c r="D47"/>
    </row>
    <row r="48" spans="1:4" x14ac:dyDescent="0.25">
      <c r="B48"/>
      <c r="C48"/>
      <c r="D48"/>
    </row>
    <row r="49" spans="2:5" x14ac:dyDescent="0.25">
      <c r="B49"/>
      <c r="C49"/>
      <c r="D49"/>
    </row>
    <row r="50" spans="2:5" x14ac:dyDescent="0.25">
      <c r="B50"/>
      <c r="C50"/>
      <c r="D50"/>
    </row>
    <row r="51" spans="2:5" x14ac:dyDescent="0.25">
      <c r="B51"/>
      <c r="C51"/>
      <c r="D51"/>
    </row>
    <row r="52" spans="2:5" x14ac:dyDescent="0.25">
      <c r="B52"/>
      <c r="C52"/>
      <c r="D52"/>
    </row>
    <row r="53" spans="2:5" x14ac:dyDescent="0.25">
      <c r="B53"/>
      <c r="C53"/>
      <c r="D53"/>
    </row>
    <row r="54" spans="2:5" x14ac:dyDescent="0.25">
      <c r="B54"/>
      <c r="C54"/>
      <c r="D54"/>
    </row>
    <row r="55" spans="2:5" x14ac:dyDescent="0.25">
      <c r="B55"/>
      <c r="C55"/>
      <c r="D55"/>
    </row>
    <row r="56" spans="2:5" x14ac:dyDescent="0.25">
      <c r="B56"/>
      <c r="C56"/>
      <c r="D56"/>
    </row>
    <row r="57" spans="2:5" x14ac:dyDescent="0.25">
      <c r="B57"/>
      <c r="C57"/>
      <c r="D57"/>
    </row>
    <row r="58" spans="2:5" x14ac:dyDescent="0.25">
      <c r="B58"/>
      <c r="C58"/>
      <c r="D58"/>
    </row>
    <row r="59" spans="2:5" x14ac:dyDescent="0.25">
      <c r="B59"/>
      <c r="C59"/>
      <c r="D59"/>
    </row>
    <row r="60" spans="2:5" x14ac:dyDescent="0.25">
      <c r="B60"/>
      <c r="C60"/>
      <c r="D60"/>
    </row>
    <row r="61" spans="2:5" x14ac:dyDescent="0.25">
      <c r="B61"/>
      <c r="C61"/>
      <c r="D61"/>
    </row>
    <row r="62" spans="2:5" x14ac:dyDescent="0.25">
      <c r="B62"/>
      <c r="C62"/>
      <c r="D62"/>
    </row>
    <row r="63" spans="2:5" x14ac:dyDescent="0.25">
      <c r="B63"/>
      <c r="C63"/>
      <c r="D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E92"/>
    </row>
    <row r="93" spans="2:5" x14ac:dyDescent="0.25">
      <c r="E93"/>
    </row>
    <row r="94" spans="2:5" x14ac:dyDescent="0.25">
      <c r="E94"/>
    </row>
    <row r="95" spans="2:5" x14ac:dyDescent="0.25">
      <c r="E95"/>
    </row>
    <row r="96" spans="2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1"/>
  <sheetViews>
    <sheetView workbookViewId="0"/>
  </sheetViews>
  <sheetFormatPr defaultRowHeight="15" x14ac:dyDescent="0.25"/>
  <cols>
    <col min="1" max="1" width="5.140625" style="12" customWidth="1"/>
    <col min="2" max="2" width="5" style="12" customWidth="1"/>
    <col min="3" max="3" width="56.140625" style="12" bestFit="1" customWidth="1"/>
    <col min="4" max="4" width="56.28515625" style="12" bestFit="1" customWidth="1"/>
    <col min="5" max="5" width="16" style="12" bestFit="1" customWidth="1"/>
    <col min="6" max="7" width="9.140625" style="12"/>
    <col min="8" max="8" width="16" style="12" bestFit="1" customWidth="1"/>
    <col min="9" max="10" width="9.140625" style="12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2" bestFit="1" customWidth="1"/>
    <col min="25" max="25" width="56.28515625" style="12" bestFit="1" customWidth="1"/>
    <col min="26" max="26" width="11.5703125" style="12" bestFit="1" customWidth="1"/>
    <col min="27" max="28" width="9.140625" style="12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54" t="s">
        <v>76</v>
      </c>
      <c r="D1" s="54"/>
      <c r="E1" s="54"/>
      <c r="F1" s="54"/>
      <c r="G1" s="54"/>
      <c r="H1" s="54"/>
      <c r="I1" s="54"/>
      <c r="J1" s="54"/>
      <c r="P1" s="54" t="s">
        <v>77</v>
      </c>
      <c r="Q1" s="54"/>
      <c r="R1" s="54"/>
      <c r="S1" s="54"/>
      <c r="T1" s="54"/>
      <c r="U1" s="20"/>
      <c r="V1" s="20"/>
      <c r="W1" s="20"/>
      <c r="X1" s="54" t="s">
        <v>78</v>
      </c>
      <c r="Y1" s="54"/>
      <c r="Z1" s="54"/>
      <c r="AA1" s="54"/>
      <c r="AB1" s="54"/>
      <c r="AF1" s="54" t="s">
        <v>79</v>
      </c>
      <c r="AG1" s="54"/>
      <c r="AH1" s="54"/>
      <c r="AI1" s="54"/>
      <c r="AJ1" s="54"/>
    </row>
    <row r="2" spans="1:36" x14ac:dyDescent="0.25">
      <c r="E2" s="55" t="s">
        <v>15</v>
      </c>
      <c r="F2" s="55"/>
      <c r="G2" s="55"/>
      <c r="H2" s="56" t="s">
        <v>16</v>
      </c>
      <c r="I2" s="56"/>
      <c r="J2" s="56"/>
      <c r="N2" s="12"/>
      <c r="O2" s="12"/>
      <c r="P2" s="12"/>
      <c r="Q2" s="12"/>
      <c r="R2" s="55" t="s">
        <v>15</v>
      </c>
      <c r="S2" s="55"/>
      <c r="T2" s="55"/>
      <c r="Z2" s="55" t="s">
        <v>15</v>
      </c>
      <c r="AA2" s="55"/>
      <c r="AB2" s="55"/>
      <c r="AF2" s="12"/>
      <c r="AG2" s="12"/>
      <c r="AH2" s="55" t="s">
        <v>15</v>
      </c>
      <c r="AI2" s="55"/>
      <c r="AJ2" s="55"/>
    </row>
    <row r="3" spans="1:36" x14ac:dyDescent="0.25">
      <c r="C3" s="21" t="s">
        <v>21</v>
      </c>
      <c r="D3" s="21" t="s">
        <v>22</v>
      </c>
      <c r="E3" s="22" t="s">
        <v>80</v>
      </c>
      <c r="F3" s="23">
        <v>2.5000000000000001E-2</v>
      </c>
      <c r="G3" s="23">
        <v>0.97499999999999998</v>
      </c>
      <c r="H3" s="13" t="s">
        <v>80</v>
      </c>
      <c r="I3" s="14">
        <v>2.5000000000000001E-2</v>
      </c>
      <c r="J3" s="14">
        <v>0.97499999999999998</v>
      </c>
      <c r="N3" s="12"/>
      <c r="O3" s="12"/>
      <c r="P3" s="21" t="s">
        <v>23</v>
      </c>
      <c r="Q3" s="21" t="s">
        <v>24</v>
      </c>
      <c r="R3" s="22" t="s">
        <v>80</v>
      </c>
      <c r="S3" s="23">
        <v>2.5000000000000001E-2</v>
      </c>
      <c r="T3" s="23">
        <v>0.97499999999999998</v>
      </c>
      <c r="X3" s="21" t="s">
        <v>21</v>
      </c>
      <c r="Y3" s="21" t="s">
        <v>22</v>
      </c>
      <c r="Z3" s="22" t="s">
        <v>81</v>
      </c>
      <c r="AA3" s="23">
        <v>2.5000000000000001E-2</v>
      </c>
      <c r="AB3" s="23">
        <v>0.97499999999999998</v>
      </c>
      <c r="AF3" s="21" t="s">
        <v>23</v>
      </c>
      <c r="AG3" s="21" t="s">
        <v>24</v>
      </c>
      <c r="AH3" s="22" t="s">
        <v>81</v>
      </c>
      <c r="AI3" s="23">
        <v>2.5000000000000001E-2</v>
      </c>
      <c r="AJ3" s="23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6.03</v>
      </c>
      <c r="F4" s="5" t="str">
        <f>FIXED('WinBUGS output'!M3,2)</f>
        <v>2.84</v>
      </c>
      <c r="G4" s="5" t="str">
        <f>FIXED('WinBUGS output'!O3,2)</f>
        <v>9.57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 xml:space="preserve">No treatment </v>
      </c>
      <c r="R4" s="5" t="str">
        <f>FIXED('WinBUGS output'!X3,2)</f>
        <v>6.03</v>
      </c>
      <c r="S4" s="5" t="str">
        <f>FIXED('WinBUGS output'!W3,2)</f>
        <v>2.90</v>
      </c>
      <c r="T4" s="5" t="str">
        <f>FIXED('WinBUGS output'!Y3,2)</f>
        <v>9.47</v>
      </c>
      <c r="X4" s="5" t="str">
        <f>C4</f>
        <v>Pill placebo</v>
      </c>
      <c r="Y4" s="5" t="str">
        <f>D4</f>
        <v>Waitlist</v>
      </c>
      <c r="Z4" s="5" t="str">
        <f>FIXED(EXP('WinBUGS output'!N3),2)</f>
        <v>416.13</v>
      </c>
      <c r="AA4" s="5" t="str">
        <f>FIXED(EXP('WinBUGS output'!M3),2)</f>
        <v>17.06</v>
      </c>
      <c r="AB4" s="5" t="str">
        <f>FIXED(EXP('WinBUGS output'!O3),2)</f>
        <v>14,371.47</v>
      </c>
      <c r="AF4" s="5" t="str">
        <f>P4</f>
        <v>Pill placebo</v>
      </c>
      <c r="AG4" s="5" t="str">
        <f>Q4</f>
        <v xml:space="preserve">No treatment </v>
      </c>
      <c r="AH4" s="5" t="str">
        <f>FIXED(EXP('WinBUGS output'!X3),2)</f>
        <v>414.06</v>
      </c>
      <c r="AI4" s="5" t="str">
        <f>FIXED(EXP('WinBUGS output'!W3),2)</f>
        <v>18.23</v>
      </c>
      <c r="AJ4" s="5" t="str">
        <f>FIXED(EXP('WinBUGS output'!Y3),2)</f>
        <v>12,977.86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No treatment</v>
      </c>
      <c r="E5" s="5" t="str">
        <f>FIXED('WinBUGS output'!N4,2)</f>
        <v>6.03</v>
      </c>
      <c r="F5" s="5" t="str">
        <f>FIXED('WinBUGS output'!M4,2)</f>
        <v>2.98</v>
      </c>
      <c r="G5" s="5" t="str">
        <f>FIXED('WinBUGS output'!O4,2)</f>
        <v>9.38</v>
      </c>
      <c r="H5"/>
      <c r="I5"/>
      <c r="J5"/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Attention placebo</v>
      </c>
      <c r="R5" s="5" t="str">
        <f>FIXED('WinBUGS output'!X4,2)</f>
        <v>1.09</v>
      </c>
      <c r="S5" s="5" t="str">
        <f>FIXED('WinBUGS output'!W4,2)</f>
        <v>-1.11</v>
      </c>
      <c r="T5" s="5" t="str">
        <f>FIXED('WinBUGS output'!Y4,2)</f>
        <v>3.33</v>
      </c>
      <c r="X5" s="5" t="str">
        <f t="shared" ref="X5:X68" si="0">C5</f>
        <v>Pill placebo</v>
      </c>
      <c r="Y5" s="5" t="str">
        <f t="shared" ref="Y5:Y68" si="1">D5</f>
        <v>No treatment</v>
      </c>
      <c r="Z5" s="5" t="str">
        <f>FIXED(EXP('WinBUGS output'!N4),2)</f>
        <v>416.55</v>
      </c>
      <c r="AA5" s="5" t="str">
        <f>FIXED(EXP('WinBUGS output'!M4),2)</f>
        <v>19.69</v>
      </c>
      <c r="AB5" s="5" t="str">
        <f>FIXED(EXP('WinBUGS output'!O4),2)</f>
        <v>11,884.62</v>
      </c>
      <c r="AF5" s="5" t="str">
        <f t="shared" ref="AF5:AF68" si="2">P5</f>
        <v>Pill placebo</v>
      </c>
      <c r="AG5" s="5" t="str">
        <f t="shared" ref="AG5:AG68" si="3">Q5</f>
        <v>Attention placebo</v>
      </c>
      <c r="AH5" s="5" t="str">
        <f>FIXED(EXP('WinBUGS output'!X4),2)</f>
        <v>2.98</v>
      </c>
      <c r="AI5" s="5" t="str">
        <f>FIXED(EXP('WinBUGS output'!W4),2)</f>
        <v>0.33</v>
      </c>
      <c r="AJ5" s="5" t="str">
        <f>FIXED(EXP('WinBUGS output'!Y4),2)</f>
        <v>27.88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Attention placebo + TAU</v>
      </c>
      <c r="E6" s="5" t="str">
        <f>FIXED('WinBUGS output'!N5,2)</f>
        <v>1.09</v>
      </c>
      <c r="F6" s="5" t="str">
        <f>FIXED('WinBUGS output'!M5,2)</f>
        <v>-0.98</v>
      </c>
      <c r="G6" s="5" t="str">
        <f>FIXED('WinBUGS output'!O5,2)</f>
        <v>3.20</v>
      </c>
      <c r="H6"/>
      <c r="I6"/>
      <c r="J6"/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TAU</v>
      </c>
      <c r="R6" s="5" t="str">
        <f>FIXED('WinBUGS output'!X5,2)</f>
        <v>0.82</v>
      </c>
      <c r="S6" s="5" t="str">
        <f>FIXED('WinBUGS output'!W5,2)</f>
        <v>-0.77</v>
      </c>
      <c r="T6" s="5" t="str">
        <f>FIXED('WinBUGS output'!Y5,2)</f>
        <v>2.49</v>
      </c>
      <c r="X6" s="5" t="str">
        <f t="shared" si="0"/>
        <v>Pill placebo</v>
      </c>
      <c r="Y6" s="5" t="str">
        <f t="shared" si="1"/>
        <v>Attention placebo + TAU</v>
      </c>
      <c r="Z6" s="5" t="str">
        <f>FIXED(EXP('WinBUGS output'!N5),2)</f>
        <v>2.98</v>
      </c>
      <c r="AA6" s="5" t="str">
        <f>FIXED(EXP('WinBUGS output'!M5),2)</f>
        <v>0.37</v>
      </c>
      <c r="AB6" s="5" t="str">
        <f>FIXED(EXP('WinBUGS output'!O5),2)</f>
        <v>24.43</v>
      </c>
      <c r="AF6" s="5" t="str">
        <f t="shared" si="2"/>
        <v>Pill placebo</v>
      </c>
      <c r="AG6" s="5" t="str">
        <f t="shared" si="3"/>
        <v>TAU</v>
      </c>
      <c r="AH6" s="5" t="str">
        <f>FIXED(EXP('WinBUGS output'!X5),2)</f>
        <v>2.28</v>
      </c>
      <c r="AI6" s="5" t="str">
        <f>FIXED(EXP('WinBUGS output'!W5),2)</f>
        <v>0.47</v>
      </c>
      <c r="AJ6" s="5" t="str">
        <f>FIXED(EXP('WinBUGS output'!Y5),2)</f>
        <v>12.10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TAU</v>
      </c>
      <c r="E7" s="5" t="str">
        <f>FIXED('WinBUGS output'!N6,2)</f>
        <v>0.89</v>
      </c>
      <c r="F7" s="5" t="str">
        <f>FIXED('WinBUGS output'!M6,2)</f>
        <v>-0.58</v>
      </c>
      <c r="G7" s="5" t="str">
        <f>FIXED('WinBUGS output'!O6,2)</f>
        <v>2.44</v>
      </c>
      <c r="H7"/>
      <c r="I7"/>
      <c r="J7"/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Exercise</v>
      </c>
      <c r="R7" s="5" t="str">
        <f>FIXED('WinBUGS output'!X6,2)</f>
        <v>2.90</v>
      </c>
      <c r="S7" s="5" t="str">
        <f>FIXED('WinBUGS output'!W6,2)</f>
        <v>0.00</v>
      </c>
      <c r="T7" s="5" t="str">
        <f>FIXED('WinBUGS output'!Y6,2)</f>
        <v>5.94</v>
      </c>
      <c r="X7" s="5" t="str">
        <f t="shared" si="0"/>
        <v>Pill placebo</v>
      </c>
      <c r="Y7" s="5" t="str">
        <f t="shared" si="1"/>
        <v>TAU</v>
      </c>
      <c r="Z7" s="5" t="str">
        <f>FIXED(EXP('WinBUGS output'!N6),2)</f>
        <v>2.44</v>
      </c>
      <c r="AA7" s="5" t="str">
        <f>FIXED(EXP('WinBUGS output'!M6),2)</f>
        <v>0.56</v>
      </c>
      <c r="AB7" s="5" t="str">
        <f>FIXED(EXP('WinBUGS output'!O6),2)</f>
        <v>11.42</v>
      </c>
      <c r="AF7" s="5" t="str">
        <f t="shared" si="2"/>
        <v>Pill placebo</v>
      </c>
      <c r="AG7" s="5" t="str">
        <f t="shared" si="3"/>
        <v>Exercise</v>
      </c>
      <c r="AH7" s="5" t="str">
        <f>FIXED(EXP('WinBUGS output'!X6),2)</f>
        <v>18.12</v>
      </c>
      <c r="AI7" s="5" t="str">
        <f>FIXED(EXP('WinBUGS output'!W6),2)</f>
        <v>1.00</v>
      </c>
      <c r="AJ7" s="5" t="str">
        <f>FIXED(EXP('WinBUGS output'!Y6),2)</f>
        <v>379.93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Enhanced TAU</v>
      </c>
      <c r="E8" s="5" t="str">
        <f>FIXED('WinBUGS output'!N7,2)</f>
        <v>0.76</v>
      </c>
      <c r="F8" s="5" t="str">
        <f>FIXED('WinBUGS output'!M7,2)</f>
        <v>-0.90</v>
      </c>
      <c r="G8" s="5" t="str">
        <f>FIXED('WinBUGS output'!O7,2)</f>
        <v>2.48</v>
      </c>
      <c r="H8"/>
      <c r="I8"/>
      <c r="J8"/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TCA</v>
      </c>
      <c r="R8" s="5" t="str">
        <f>FIXED('WinBUGS output'!X7,2)</f>
        <v>1.44</v>
      </c>
      <c r="S8" s="5" t="str">
        <f>FIXED('WinBUGS output'!W7,2)</f>
        <v>0.91</v>
      </c>
      <c r="T8" s="5" t="str">
        <f>FIXED('WinBUGS output'!Y7,2)</f>
        <v>2.01</v>
      </c>
      <c r="X8" s="5" t="str">
        <f t="shared" si="0"/>
        <v>Pill placebo</v>
      </c>
      <c r="Y8" s="5" t="str">
        <f t="shared" si="1"/>
        <v>Enhanced TAU</v>
      </c>
      <c r="Z8" s="5" t="str">
        <f>FIXED(EXP('WinBUGS output'!N7),2)</f>
        <v>2.13</v>
      </c>
      <c r="AA8" s="5" t="str">
        <f>FIXED(EXP('WinBUGS output'!M7),2)</f>
        <v>0.41</v>
      </c>
      <c r="AB8" s="5" t="str">
        <f>FIXED(EXP('WinBUGS output'!O7),2)</f>
        <v>11.91</v>
      </c>
      <c r="AF8" s="5" t="str">
        <f t="shared" si="2"/>
        <v>Pill placebo</v>
      </c>
      <c r="AG8" s="5" t="str">
        <f t="shared" si="3"/>
        <v>TCA</v>
      </c>
      <c r="AH8" s="5" t="str">
        <f>FIXED(EXP('WinBUGS output'!X7),2)</f>
        <v>4.22</v>
      </c>
      <c r="AI8" s="5" t="str">
        <f>FIXED(EXP('WinBUGS output'!W7),2)</f>
        <v>2.49</v>
      </c>
      <c r="AJ8" s="5" t="str">
        <f>FIXED(EXP('WinBUGS output'!Y7),2)</f>
        <v>7.49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Exercise</v>
      </c>
      <c r="E9" s="5" t="str">
        <f>FIXED('WinBUGS output'!N8,2)</f>
        <v>2.90</v>
      </c>
      <c r="F9" s="5" t="str">
        <f>FIXED('WinBUGS output'!M8,2)</f>
        <v>-0.10</v>
      </c>
      <c r="G9" s="5" t="str">
        <f>FIXED('WinBUGS output'!O8,2)</f>
        <v>6.01</v>
      </c>
      <c r="H9"/>
      <c r="I9"/>
      <c r="J9"/>
      <c r="N9">
        <v>1</v>
      </c>
      <c r="O9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SSRI</v>
      </c>
      <c r="R9" s="5" t="str">
        <f>FIXED('WinBUGS output'!X8,2)</f>
        <v>0.81</v>
      </c>
      <c r="S9" s="5" t="str">
        <f>FIXED('WinBUGS output'!W8,2)</f>
        <v>0.32</v>
      </c>
      <c r="T9" s="5" t="str">
        <f>FIXED('WinBUGS output'!Y8,2)</f>
        <v>1.29</v>
      </c>
      <c r="X9" s="5" t="str">
        <f t="shared" si="0"/>
        <v>Pill placebo</v>
      </c>
      <c r="Y9" s="5" t="str">
        <f t="shared" si="1"/>
        <v>Exercise</v>
      </c>
      <c r="Z9" s="5" t="str">
        <f>FIXED(EXP('WinBUGS output'!N8),2)</f>
        <v>18.14</v>
      </c>
      <c r="AA9" s="5" t="str">
        <f>FIXED(EXP('WinBUGS output'!M8),2)</f>
        <v>0.91</v>
      </c>
      <c r="AB9" s="5" t="str">
        <f>FIXED(EXP('WinBUGS output'!O8),2)</f>
        <v>409.12</v>
      </c>
      <c r="AF9" s="5" t="str">
        <f t="shared" si="2"/>
        <v>Pill placebo</v>
      </c>
      <c r="AG9" s="5" t="str">
        <f t="shared" si="3"/>
        <v>SSRI</v>
      </c>
      <c r="AH9" s="5" t="str">
        <f>FIXED(EXP('WinBUGS output'!X8),2)</f>
        <v>2.25</v>
      </c>
      <c r="AI9" s="5" t="str">
        <f>FIXED(EXP('WinBUGS output'!W8),2)</f>
        <v>1.37</v>
      </c>
      <c r="AJ9" s="5" t="str">
        <f>FIXED(EXP('WinBUGS output'!Y8),2)</f>
        <v>3.61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Exercise + TAU</v>
      </c>
      <c r="E10" s="5" t="str">
        <f>FIXED('WinBUGS output'!N9,2)</f>
        <v>2.95</v>
      </c>
      <c r="F10" s="5" t="str">
        <f>FIXED('WinBUGS output'!M9,2)</f>
        <v>0.16</v>
      </c>
      <c r="G10" s="5" t="str">
        <f>FIXED('WinBUGS output'!O9,2)</f>
        <v>5.92</v>
      </c>
      <c r="H10"/>
      <c r="I10"/>
      <c r="J10"/>
      <c r="N10">
        <v>1</v>
      </c>
      <c r="O10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Any AD</v>
      </c>
      <c r="R10" s="5" t="str">
        <f>FIXED('WinBUGS output'!X9,2)</f>
        <v>1.85</v>
      </c>
      <c r="S10" s="5" t="str">
        <f>FIXED('WinBUGS output'!W9,2)</f>
        <v>-1.06</v>
      </c>
      <c r="T10" s="5" t="str">
        <f>FIXED('WinBUGS output'!Y9,2)</f>
        <v>4.82</v>
      </c>
      <c r="X10" s="5" t="str">
        <f t="shared" si="0"/>
        <v>Pill placebo</v>
      </c>
      <c r="Y10" s="5" t="str">
        <f t="shared" si="1"/>
        <v>Exercise + TAU</v>
      </c>
      <c r="Z10" s="5" t="str">
        <f>FIXED(EXP('WinBUGS output'!N9),2)</f>
        <v>19.03</v>
      </c>
      <c r="AA10" s="5" t="str">
        <f>FIXED(EXP('WinBUGS output'!M9),2)</f>
        <v>1.18</v>
      </c>
      <c r="AB10" s="5" t="str">
        <f>FIXED(EXP('WinBUGS output'!O9),2)</f>
        <v>372.78</v>
      </c>
      <c r="AF10" s="5" t="str">
        <f t="shared" si="2"/>
        <v>Pill placebo</v>
      </c>
      <c r="AG10" s="5" t="str">
        <f t="shared" si="3"/>
        <v>Any AD</v>
      </c>
      <c r="AH10" s="5" t="str">
        <f>FIXED(EXP('WinBUGS output'!X9),2)</f>
        <v>6.36</v>
      </c>
      <c r="AI10" s="5" t="str">
        <f>FIXED(EXP('WinBUGS output'!W9),2)</f>
        <v>0.35</v>
      </c>
      <c r="AJ10" s="5" t="str">
        <f>FIXED(EXP('WinBUGS output'!Y9),2)</f>
        <v>123.35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Yoga + TAU</v>
      </c>
      <c r="E11" s="5" t="str">
        <f>FIXED('WinBUGS output'!N10,2)</f>
        <v>2.84</v>
      </c>
      <c r="F11" s="5" t="str">
        <f>FIXED('WinBUGS output'!M10,2)</f>
        <v>-0.12</v>
      </c>
      <c r="G11" s="5" t="str">
        <f>FIXED('WinBUGS output'!O10,2)</f>
        <v>5.94</v>
      </c>
      <c r="H11"/>
      <c r="I11"/>
      <c r="J11"/>
      <c r="N11">
        <v>1</v>
      </c>
      <c r="O11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Mirtazapine</v>
      </c>
      <c r="R11" s="5" t="str">
        <f>FIXED('WinBUGS output'!X10,2)</f>
        <v>1.22</v>
      </c>
      <c r="S11" s="5" t="str">
        <f>FIXED('WinBUGS output'!W10,2)</f>
        <v>0.44</v>
      </c>
      <c r="T11" s="5" t="str">
        <f>FIXED('WinBUGS output'!Y10,2)</f>
        <v>2.01</v>
      </c>
      <c r="X11" s="5" t="str">
        <f t="shared" si="0"/>
        <v>Pill placebo</v>
      </c>
      <c r="Y11" s="5" t="str">
        <f t="shared" si="1"/>
        <v>Yoga + TAU</v>
      </c>
      <c r="Z11" s="5" t="str">
        <f>FIXED(EXP('WinBUGS output'!N10),2)</f>
        <v>17.06</v>
      </c>
      <c r="AA11" s="5" t="str">
        <f>FIXED(EXP('WinBUGS output'!M10),2)</f>
        <v>0.89</v>
      </c>
      <c r="AB11" s="5" t="str">
        <f>FIXED(EXP('WinBUGS output'!O10),2)</f>
        <v>378.80</v>
      </c>
      <c r="AF11" s="5" t="str">
        <f t="shared" si="2"/>
        <v>Pill placebo</v>
      </c>
      <c r="AG11" s="5" t="str">
        <f t="shared" si="3"/>
        <v>Mirtazapine</v>
      </c>
      <c r="AH11" s="5" t="str">
        <f>FIXED(EXP('WinBUGS output'!X10),2)</f>
        <v>3.39</v>
      </c>
      <c r="AI11" s="5" t="str">
        <f>FIXED(EXP('WinBUGS output'!W10),2)</f>
        <v>1.55</v>
      </c>
      <c r="AJ11" s="5" t="str">
        <f>FIXED(EXP('WinBUGS output'!Y10),2)</f>
        <v>7.46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Any TCA</v>
      </c>
      <c r="E12" s="5" t="str">
        <f>FIXED('WinBUGS output'!N11,2)</f>
        <v>1.47</v>
      </c>
      <c r="F12" s="5" t="str">
        <f>FIXED('WinBUGS output'!M11,2)</f>
        <v>0.69</v>
      </c>
      <c r="G12" s="5" t="str">
        <f>FIXED('WinBUGS output'!O11,2)</f>
        <v>2.37</v>
      </c>
      <c r="H12"/>
      <c r="I12"/>
      <c r="J12"/>
      <c r="N12">
        <v>1</v>
      </c>
      <c r="O12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Short-term psychodynamic psychotherapies</v>
      </c>
      <c r="R12" s="5" t="str">
        <f>FIXED('WinBUGS output'!X11,2)</f>
        <v>2.14</v>
      </c>
      <c r="S12" s="5" t="str">
        <f>FIXED('WinBUGS output'!W11,2)</f>
        <v>-0.42</v>
      </c>
      <c r="T12" s="5" t="str">
        <f>FIXED('WinBUGS output'!Y11,2)</f>
        <v>4.75</v>
      </c>
      <c r="X12" s="5" t="str">
        <f t="shared" si="0"/>
        <v>Pill placebo</v>
      </c>
      <c r="Y12" s="5" t="str">
        <f t="shared" si="1"/>
        <v>Any TCA</v>
      </c>
      <c r="Z12" s="5" t="str">
        <f>FIXED(EXP('WinBUGS output'!N11),2)</f>
        <v>4.33</v>
      </c>
      <c r="AA12" s="5" t="str">
        <f>FIXED(EXP('WinBUGS output'!M11),2)</f>
        <v>2.00</v>
      </c>
      <c r="AB12" s="5" t="str">
        <f>FIXED(EXP('WinBUGS output'!O11),2)</f>
        <v>10.69</v>
      </c>
      <c r="AF12" s="5" t="str">
        <f t="shared" si="2"/>
        <v>Pill placebo</v>
      </c>
      <c r="AG12" s="5" t="str">
        <f t="shared" si="3"/>
        <v>Short-term psychodynamic psychotherapies</v>
      </c>
      <c r="AH12" s="5" t="str">
        <f>FIXED(EXP('WinBUGS output'!X11),2)</f>
        <v>8.49</v>
      </c>
      <c r="AI12" s="5" t="str">
        <f>FIXED(EXP('WinBUGS output'!W11),2)</f>
        <v>0.66</v>
      </c>
      <c r="AJ12" s="5" t="str">
        <f>FIXED(EXP('WinBUGS output'!Y11),2)</f>
        <v>116.05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Amitriptyline</v>
      </c>
      <c r="E13" s="5" t="str">
        <f>FIXED('WinBUGS output'!N12,2)</f>
        <v>1.38</v>
      </c>
      <c r="F13" s="5" t="str">
        <f>FIXED('WinBUGS output'!M12,2)</f>
        <v>0.95</v>
      </c>
      <c r="G13" s="5" t="str">
        <f>FIXED('WinBUGS output'!O12,2)</f>
        <v>1.81</v>
      </c>
      <c r="H13">
        <v>1.365</v>
      </c>
      <c r="I13">
        <v>0.56759999999999999</v>
      </c>
      <c r="J13">
        <v>2.173</v>
      </c>
      <c r="N13">
        <v>1</v>
      </c>
      <c r="O13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Self-help with support</v>
      </c>
      <c r="R13" s="5" t="str">
        <f>FIXED('WinBUGS output'!X12,2)</f>
        <v>1.73</v>
      </c>
      <c r="S13" s="5" t="str">
        <f>FIXED('WinBUGS output'!W12,2)</f>
        <v>-0.60</v>
      </c>
      <c r="T13" s="5" t="str">
        <f>FIXED('WinBUGS output'!Y12,2)</f>
        <v>4.04</v>
      </c>
      <c r="X13" s="5" t="str">
        <f t="shared" si="0"/>
        <v>Pill placebo</v>
      </c>
      <c r="Y13" s="5" t="str">
        <f t="shared" si="1"/>
        <v>Amitriptyline</v>
      </c>
      <c r="Z13" s="5" t="str">
        <f>FIXED(EXP('WinBUGS output'!N12),2)</f>
        <v>3.98</v>
      </c>
      <c r="AA13" s="5" t="str">
        <f>FIXED(EXP('WinBUGS output'!M12),2)</f>
        <v>2.60</v>
      </c>
      <c r="AB13" s="5" t="str">
        <f>FIXED(EXP('WinBUGS output'!O12),2)</f>
        <v>6.12</v>
      </c>
      <c r="AF13" s="5" t="str">
        <f t="shared" si="2"/>
        <v>Pill placebo</v>
      </c>
      <c r="AG13" s="5" t="str">
        <f t="shared" si="3"/>
        <v>Self-help with support</v>
      </c>
      <c r="AH13" s="5" t="str">
        <f>FIXED(EXP('WinBUGS output'!X12),2)</f>
        <v>5.66</v>
      </c>
      <c r="AI13" s="5" t="str">
        <f>FIXED(EXP('WinBUGS output'!W12),2)</f>
        <v>0.55</v>
      </c>
      <c r="AJ13" s="5" t="str">
        <f>FIXED(EXP('WinBUGS output'!Y12),2)</f>
        <v>57.00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Imipramine</v>
      </c>
      <c r="E14" s="5" t="str">
        <f>FIXED('WinBUGS output'!N13,2)</f>
        <v>1.44</v>
      </c>
      <c r="F14" s="5" t="str">
        <f>FIXED('WinBUGS output'!M13,2)</f>
        <v>1.04</v>
      </c>
      <c r="G14" s="5" t="str">
        <f>FIXED('WinBUGS output'!O13,2)</f>
        <v>1.85</v>
      </c>
      <c r="H14">
        <v>1.581</v>
      </c>
      <c r="I14">
        <v>1.41</v>
      </c>
      <c r="J14">
        <v>2.1269999999999998</v>
      </c>
      <c r="N14">
        <v>1</v>
      </c>
      <c r="O1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Self-help</v>
      </c>
      <c r="R14" s="5" t="str">
        <f>FIXED('WinBUGS output'!X13,2)</f>
        <v>0.89</v>
      </c>
      <c r="S14" s="5" t="str">
        <f>FIXED('WinBUGS output'!W13,2)</f>
        <v>-0.84</v>
      </c>
      <c r="T14" s="5" t="str">
        <f>FIXED('WinBUGS output'!Y13,2)</f>
        <v>2.67</v>
      </c>
      <c r="X14" s="5" t="str">
        <f t="shared" si="0"/>
        <v>Pill placebo</v>
      </c>
      <c r="Y14" s="5" t="str">
        <f t="shared" si="1"/>
        <v>Imipramine</v>
      </c>
      <c r="Z14" s="5" t="str">
        <f>FIXED(EXP('WinBUGS output'!N13),2)</f>
        <v>4.22</v>
      </c>
      <c r="AA14" s="5" t="str">
        <f>FIXED(EXP('WinBUGS output'!M13),2)</f>
        <v>2.83</v>
      </c>
      <c r="AB14" s="5" t="str">
        <f>FIXED(EXP('WinBUGS output'!O13),2)</f>
        <v>6.37</v>
      </c>
      <c r="AF14" s="5" t="str">
        <f t="shared" si="2"/>
        <v>Pill placebo</v>
      </c>
      <c r="AG14" s="5" t="str">
        <f t="shared" si="3"/>
        <v>Self-help</v>
      </c>
      <c r="AH14" s="5" t="str">
        <f>FIXED(EXP('WinBUGS output'!X13),2)</f>
        <v>2.43</v>
      </c>
      <c r="AI14" s="5" t="str">
        <f>FIXED(EXP('WinBUGS output'!W13),2)</f>
        <v>0.43</v>
      </c>
      <c r="AJ14" s="5" t="str">
        <f>FIXED(EXP('WinBUGS output'!Y13),2)</f>
        <v>14.40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Lofepramine</v>
      </c>
      <c r="E15" s="5" t="str">
        <f>FIXED('WinBUGS output'!N14,2)</f>
        <v>1.47</v>
      </c>
      <c r="F15" s="5" t="str">
        <f>FIXED('WinBUGS output'!M14,2)</f>
        <v>0.80</v>
      </c>
      <c r="G15" s="5" t="str">
        <f>FIXED('WinBUGS output'!O14,2)</f>
        <v>2.23</v>
      </c>
      <c r="H15">
        <v>1.9410000000000001</v>
      </c>
      <c r="I15">
        <v>-0.32400000000000001</v>
      </c>
      <c r="J15">
        <v>4.1920000000000002</v>
      </c>
      <c r="N15">
        <v>1</v>
      </c>
      <c r="O15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Interpersonal psychotherapy (IPT)</v>
      </c>
      <c r="R15" s="5" t="str">
        <f>FIXED('WinBUGS output'!X14,2)</f>
        <v>2.50</v>
      </c>
      <c r="S15" s="5" t="str">
        <f>FIXED('WinBUGS output'!W14,2)</f>
        <v>-0.82</v>
      </c>
      <c r="T15" s="5" t="str">
        <f>FIXED('WinBUGS output'!Y14,2)</f>
        <v>5.88</v>
      </c>
      <c r="X15" s="5" t="str">
        <f t="shared" si="0"/>
        <v>Pill placebo</v>
      </c>
      <c r="Y15" s="5" t="str">
        <f t="shared" si="1"/>
        <v>Lofepramine</v>
      </c>
      <c r="Z15" s="5" t="str">
        <f>FIXED(EXP('WinBUGS output'!N14),2)</f>
        <v>4.34</v>
      </c>
      <c r="AA15" s="5" t="str">
        <f>FIXED(EXP('WinBUGS output'!M14),2)</f>
        <v>2.22</v>
      </c>
      <c r="AB15" s="5" t="str">
        <f>FIXED(EXP('WinBUGS output'!O14),2)</f>
        <v>9.27</v>
      </c>
      <c r="AF15" s="5" t="str">
        <f t="shared" si="2"/>
        <v>Pill placebo</v>
      </c>
      <c r="AG15" s="5" t="str">
        <f t="shared" si="3"/>
        <v>Interpersonal psychotherapy (IPT)</v>
      </c>
      <c r="AH15" s="5" t="str">
        <f>FIXED(EXP('WinBUGS output'!X14),2)</f>
        <v>12.18</v>
      </c>
      <c r="AI15" s="5" t="str">
        <f>FIXED(EXP('WinBUGS output'!W14),2)</f>
        <v>0.44</v>
      </c>
      <c r="AJ15" s="5" t="str">
        <f>FIXED(EXP('WinBUGS output'!Y14),2)</f>
        <v>356.02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Citalopram</v>
      </c>
      <c r="E16" s="5" t="str">
        <f>FIXED('WinBUGS output'!N15,2)</f>
        <v>0.70</v>
      </c>
      <c r="F16" s="5" t="str">
        <f>FIXED('WinBUGS output'!M15,2)</f>
        <v>0.12</v>
      </c>
      <c r="G16" s="5" t="str">
        <f>FIXED('WinBUGS output'!O15,2)</f>
        <v>1.22</v>
      </c>
      <c r="H16">
        <v>0.71809999999999996</v>
      </c>
      <c r="I16">
        <v>-0.433</v>
      </c>
      <c r="J16">
        <v>1.881</v>
      </c>
      <c r="N16">
        <v>1</v>
      </c>
      <c r="O16">
        <v>14</v>
      </c>
      <c r="P16" s="5" t="str">
        <f>VLOOKUP('Direct lors'!N16,'WinBUGS output'!D:F,3,FALSE)</f>
        <v>Pill placebo</v>
      </c>
      <c r="Q16" s="5" t="str">
        <f>VLOOKUP('Direct lors'!O16,'WinBUGS output'!D:F,3,FALSE)</f>
        <v>Counselling</v>
      </c>
      <c r="R16" s="5" t="str">
        <f>FIXED('WinBUGS output'!X15,2)</f>
        <v>1.83</v>
      </c>
      <c r="S16" s="5" t="str">
        <f>FIXED('WinBUGS output'!W15,2)</f>
        <v>-0.25</v>
      </c>
      <c r="T16" s="5" t="str">
        <f>FIXED('WinBUGS output'!Y15,2)</f>
        <v>3.94</v>
      </c>
      <c r="X16" s="5" t="str">
        <f t="shared" si="0"/>
        <v>Pill placebo</v>
      </c>
      <c r="Y16" s="5" t="str">
        <f t="shared" si="1"/>
        <v>Citalopram</v>
      </c>
      <c r="Z16" s="5" t="str">
        <f>FIXED(EXP('WinBUGS output'!N15),2)</f>
        <v>2.02</v>
      </c>
      <c r="AA16" s="5" t="str">
        <f>FIXED(EXP('WinBUGS output'!M15),2)</f>
        <v>1.13</v>
      </c>
      <c r="AB16" s="5" t="str">
        <f>FIXED(EXP('WinBUGS output'!O15),2)</f>
        <v>3.38</v>
      </c>
      <c r="AF16" s="5" t="str">
        <f t="shared" si="2"/>
        <v>Pill placebo</v>
      </c>
      <c r="AG16" s="5" t="str">
        <f t="shared" si="3"/>
        <v>Counselling</v>
      </c>
      <c r="AH16" s="5" t="str">
        <f>FIXED(EXP('WinBUGS output'!X15),2)</f>
        <v>6.25</v>
      </c>
      <c r="AI16" s="5" t="str">
        <f>FIXED(EXP('WinBUGS output'!W15),2)</f>
        <v>0.78</v>
      </c>
      <c r="AJ16" s="5" t="str">
        <f>FIXED(EXP('WinBUGS output'!Y15),2)</f>
        <v>51.32</v>
      </c>
    </row>
    <row r="17" spans="1:36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Escitalopram</v>
      </c>
      <c r="E17" s="5" t="str">
        <f>FIXED('WinBUGS output'!N16,2)</f>
        <v>0.93</v>
      </c>
      <c r="F17" s="5" t="str">
        <f>FIXED('WinBUGS output'!M16,2)</f>
        <v>0.46</v>
      </c>
      <c r="G17" s="5" t="str">
        <f>FIXED('WinBUGS output'!O16,2)</f>
        <v>1.44</v>
      </c>
      <c r="H17">
        <v>0.48459999999999998</v>
      </c>
      <c r="I17">
        <v>-0.39290000000000003</v>
      </c>
      <c r="J17">
        <v>1.355</v>
      </c>
      <c r="N17">
        <v>1</v>
      </c>
      <c r="O17">
        <v>15</v>
      </c>
      <c r="P17" s="5" t="str">
        <f>VLOOKUP('Direct lors'!N17,'WinBUGS output'!D:F,3,FALSE)</f>
        <v>Pill placebo</v>
      </c>
      <c r="Q17" s="5" t="str">
        <f>VLOOKUP('Direct lors'!O17,'WinBUGS output'!D:F,3,FALSE)</f>
        <v>Problem solving</v>
      </c>
      <c r="R17" s="5" t="str">
        <f>FIXED('WinBUGS output'!X16,2)</f>
        <v>9.58</v>
      </c>
      <c r="S17" s="5" t="str">
        <f>FIXED('WinBUGS output'!W16,2)</f>
        <v>5.88</v>
      </c>
      <c r="T17" s="5" t="str">
        <f>FIXED('WinBUGS output'!Y16,2)</f>
        <v>13.67</v>
      </c>
      <c r="X17" s="5" t="str">
        <f t="shared" si="0"/>
        <v>Pill placebo</v>
      </c>
      <c r="Y17" s="5" t="str">
        <f t="shared" si="1"/>
        <v>Escitalopram</v>
      </c>
      <c r="Z17" s="5" t="str">
        <f>FIXED(EXP('WinBUGS output'!N16),2)</f>
        <v>2.54</v>
      </c>
      <c r="AA17" s="5" t="str">
        <f>FIXED(EXP('WinBUGS output'!M16),2)</f>
        <v>1.58</v>
      </c>
      <c r="AB17" s="5" t="str">
        <f>FIXED(EXP('WinBUGS output'!O16),2)</f>
        <v>4.24</v>
      </c>
      <c r="AF17" s="5" t="str">
        <f t="shared" si="2"/>
        <v>Pill placebo</v>
      </c>
      <c r="AG17" s="5" t="str">
        <f t="shared" si="3"/>
        <v>Problem solving</v>
      </c>
      <c r="AH17" s="5" t="str">
        <f>FIXED(EXP('WinBUGS output'!X16),2)</f>
        <v>14,501.39</v>
      </c>
      <c r="AI17" s="5" t="str">
        <f>FIXED(EXP('WinBUGS output'!W16),2)</f>
        <v>357.09</v>
      </c>
      <c r="AJ17" s="5" t="str">
        <f>FIXED(EXP('WinBUGS output'!Y16),2)</f>
        <v>864,580.76</v>
      </c>
    </row>
    <row r="18" spans="1:36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Fluoxetine</v>
      </c>
      <c r="E18" s="5" t="str">
        <f>FIXED('WinBUGS output'!N17,2)</f>
        <v>0.87</v>
      </c>
      <c r="F18" s="5" t="str">
        <f>FIXED('WinBUGS output'!M17,2)</f>
        <v>0.47</v>
      </c>
      <c r="G18" s="5" t="str">
        <f>FIXED('WinBUGS output'!O17,2)</f>
        <v>1.29</v>
      </c>
      <c r="H18">
        <v>0.98370000000000002</v>
      </c>
      <c r="I18">
        <v>0.3599</v>
      </c>
      <c r="J18">
        <v>1.62</v>
      </c>
      <c r="N18">
        <v>1</v>
      </c>
      <c r="O18">
        <v>16</v>
      </c>
      <c r="P18" s="5" t="str">
        <f>VLOOKUP('Direct lors'!N18,'WinBUGS output'!D:F,3,FALSE)</f>
        <v>Pill placebo</v>
      </c>
      <c r="Q18" s="5" t="str">
        <f>VLOOKUP('Direct lors'!O18,'WinBUGS output'!D:F,3,FALSE)</f>
        <v>Behavioural therapies (individual)</v>
      </c>
      <c r="R18" s="5" t="str">
        <f>FIXED('WinBUGS output'!X17,2)</f>
        <v>2.48</v>
      </c>
      <c r="S18" s="5" t="str">
        <f>FIXED('WinBUGS output'!W17,2)</f>
        <v>0.64</v>
      </c>
      <c r="T18" s="5" t="str">
        <f>FIXED('WinBUGS output'!Y17,2)</f>
        <v>4.37</v>
      </c>
      <c r="X18" s="5" t="str">
        <f t="shared" si="0"/>
        <v>Pill placebo</v>
      </c>
      <c r="Y18" s="5" t="str">
        <f t="shared" si="1"/>
        <v>Fluoxetine</v>
      </c>
      <c r="Z18" s="5" t="str">
        <f>FIXED(EXP('WinBUGS output'!N17),2)</f>
        <v>2.40</v>
      </c>
      <c r="AA18" s="5" t="str">
        <f>FIXED(EXP('WinBUGS output'!M17),2)</f>
        <v>1.61</v>
      </c>
      <c r="AB18" s="5" t="str">
        <f>FIXED(EXP('WinBUGS output'!O17),2)</f>
        <v>3.63</v>
      </c>
      <c r="AF18" s="5" t="str">
        <f t="shared" si="2"/>
        <v>Pill placebo</v>
      </c>
      <c r="AG18" s="5" t="str">
        <f t="shared" si="3"/>
        <v>Behavioural therapies (individual)</v>
      </c>
      <c r="AH18" s="5" t="str">
        <f>FIXED(EXP('WinBUGS output'!X17),2)</f>
        <v>11.93</v>
      </c>
      <c r="AI18" s="5" t="str">
        <f>FIXED(EXP('WinBUGS output'!W17),2)</f>
        <v>1.90</v>
      </c>
      <c r="AJ18" s="5" t="str">
        <f>FIXED(EXP('WinBUGS output'!Y17),2)</f>
        <v>79.36</v>
      </c>
    </row>
    <row r="19" spans="1:36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Sertraline</v>
      </c>
      <c r="E19" s="5" t="str">
        <f>FIXED('WinBUGS output'!N18,2)</f>
        <v>0.74</v>
      </c>
      <c r="F19" s="5" t="str">
        <f>FIXED('WinBUGS output'!M18,2)</f>
        <v>0.17</v>
      </c>
      <c r="G19" s="5" t="str">
        <f>FIXED('WinBUGS output'!O18,2)</f>
        <v>1.24</v>
      </c>
      <c r="H19">
        <v>0.65600000000000003</v>
      </c>
      <c r="I19">
        <v>-0.48720000000000002</v>
      </c>
      <c r="J19">
        <v>1.88</v>
      </c>
      <c r="N19">
        <v>1</v>
      </c>
      <c r="O19">
        <v>17</v>
      </c>
      <c r="P19" s="5" t="str">
        <f>VLOOKUP('Direct lors'!N19,'WinBUGS output'!D:F,3,FALSE)</f>
        <v>Pill placebo</v>
      </c>
      <c r="Q19" s="5" t="str">
        <f>VLOOKUP('Direct lors'!O19,'WinBUGS output'!D:F,3,FALSE)</f>
        <v>Cognitive and cognitive behavioural therapies (individual) [CBT/CT]</v>
      </c>
      <c r="R19" s="5" t="str">
        <f>FIXED('WinBUGS output'!X18,2)</f>
        <v>2.21</v>
      </c>
      <c r="S19" s="5" t="str">
        <f>FIXED('WinBUGS output'!W18,2)</f>
        <v>0.86</v>
      </c>
      <c r="T19" s="5" t="str">
        <f>FIXED('WinBUGS output'!Y18,2)</f>
        <v>3.60</v>
      </c>
      <c r="X19" s="5" t="str">
        <f t="shared" si="0"/>
        <v>Pill placebo</v>
      </c>
      <c r="Y19" s="5" t="str">
        <f t="shared" si="1"/>
        <v>Sertraline</v>
      </c>
      <c r="Z19" s="5" t="str">
        <f>FIXED(EXP('WinBUGS output'!N18),2)</f>
        <v>2.09</v>
      </c>
      <c r="AA19" s="5" t="str">
        <f>FIXED(EXP('WinBUGS output'!M18),2)</f>
        <v>1.19</v>
      </c>
      <c r="AB19" s="5" t="str">
        <f>FIXED(EXP('WinBUGS output'!O18),2)</f>
        <v>3.47</v>
      </c>
      <c r="AF19" s="5" t="str">
        <f t="shared" si="2"/>
        <v>Pill placebo</v>
      </c>
      <c r="AG19" s="5" t="str">
        <f t="shared" si="3"/>
        <v>Cognitive and cognitive behavioural therapies (individual) [CBT/CT]</v>
      </c>
      <c r="AH19" s="5" t="str">
        <f>FIXED(EXP('WinBUGS output'!X18),2)</f>
        <v>9.09</v>
      </c>
      <c r="AI19" s="5" t="str">
        <f>FIXED(EXP('WinBUGS output'!W18),2)</f>
        <v>2.35</v>
      </c>
      <c r="AJ19" s="5" t="str">
        <f>FIXED(EXP('WinBUGS output'!Y18),2)</f>
        <v>36.45</v>
      </c>
    </row>
    <row r="20" spans="1:36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Any AD</v>
      </c>
      <c r="E20" s="5" t="str">
        <f>FIXED('WinBUGS output'!N19,2)</f>
        <v>1.85</v>
      </c>
      <c r="F20" s="5" t="str">
        <f>FIXED('WinBUGS output'!M19,2)</f>
        <v>-0.91</v>
      </c>
      <c r="G20" s="5" t="str">
        <f>FIXED('WinBUGS output'!O19,2)</f>
        <v>4.67</v>
      </c>
      <c r="H20"/>
      <c r="I20"/>
      <c r="J20"/>
      <c r="N20">
        <v>1</v>
      </c>
      <c r="O20">
        <v>18</v>
      </c>
      <c r="P20" s="5" t="str">
        <f>VLOOKUP('Direct lors'!N20,'WinBUGS output'!D:F,3,FALSE)</f>
        <v>Pill placebo</v>
      </c>
      <c r="Q20" s="5" t="str">
        <f>VLOOKUP('Direct lors'!O20,'WinBUGS output'!D:F,3,FALSE)</f>
        <v>Behavioural, cognitive, or CBT groups</v>
      </c>
      <c r="R20" s="5" t="str">
        <f>FIXED('WinBUGS output'!X19,2)</f>
        <v>8.23</v>
      </c>
      <c r="S20" s="5" t="str">
        <f>FIXED('WinBUGS output'!W19,2)</f>
        <v>5.86</v>
      </c>
      <c r="T20" s="5" t="str">
        <f>FIXED('WinBUGS output'!Y19,2)</f>
        <v>10.61</v>
      </c>
      <c r="X20" s="5" t="str">
        <f t="shared" si="0"/>
        <v>Pill placebo</v>
      </c>
      <c r="Y20" s="5" t="str">
        <f t="shared" si="1"/>
        <v>Any AD</v>
      </c>
      <c r="Z20" s="5" t="str">
        <f>FIXED(EXP('WinBUGS output'!N19),2)</f>
        <v>6.38</v>
      </c>
      <c r="AA20" s="5" t="str">
        <f>FIXED(EXP('WinBUGS output'!M19),2)</f>
        <v>0.40</v>
      </c>
      <c r="AB20" s="5" t="str">
        <f>FIXED(EXP('WinBUGS output'!O19),2)</f>
        <v>106.91</v>
      </c>
      <c r="AF20" s="5" t="str">
        <f t="shared" si="2"/>
        <v>Pill placebo</v>
      </c>
      <c r="AG20" s="5" t="str">
        <f t="shared" si="3"/>
        <v>Behavioural, cognitive, or CBT groups</v>
      </c>
      <c r="AH20" s="5" t="str">
        <f>FIXED(EXP('WinBUGS output'!X19),2)</f>
        <v>3,751.83</v>
      </c>
      <c r="AI20" s="5" t="str">
        <f>FIXED(EXP('WinBUGS output'!W19),2)</f>
        <v>348.97</v>
      </c>
      <c r="AJ20" s="5" t="str">
        <f>FIXED(EXP('WinBUGS output'!Y19),2)</f>
        <v>40,538.20</v>
      </c>
    </row>
    <row r="21" spans="1:36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Mirtazapine</v>
      </c>
      <c r="E21" s="5" t="str">
        <f>FIXED('WinBUGS output'!N20,2)</f>
        <v>1.22</v>
      </c>
      <c r="F21" s="5" t="str">
        <f>FIXED('WinBUGS output'!M20,2)</f>
        <v>0.44</v>
      </c>
      <c r="G21" s="5" t="str">
        <f>FIXED('WinBUGS output'!O20,2)</f>
        <v>2.01</v>
      </c>
      <c r="H21">
        <v>1.1200000000000001</v>
      </c>
      <c r="I21">
        <v>-0.2482</v>
      </c>
      <c r="J21">
        <v>2.2909999999999999</v>
      </c>
      <c r="N21">
        <v>1</v>
      </c>
      <c r="O21">
        <v>19</v>
      </c>
      <c r="P21" s="5" t="str">
        <f>VLOOKUP('Direct lors'!N21,'WinBUGS output'!D:F,3,FALSE)</f>
        <v>Pill placebo</v>
      </c>
      <c r="Q21" s="5" t="str">
        <f>VLOOKUP('Direct lors'!O21,'WinBUGS output'!D:F,3,FALSE)</f>
        <v>Combined (Cognitive and cognitive behavioural therapies individual + AD)</v>
      </c>
      <c r="R21" s="5" t="str">
        <f>FIXED('WinBUGS output'!X20,2)</f>
        <v>1.58</v>
      </c>
      <c r="S21" s="5" t="str">
        <f>FIXED('WinBUGS output'!W20,2)</f>
        <v>0.08</v>
      </c>
      <c r="T21" s="5" t="str">
        <f>FIXED('WinBUGS output'!Y20,2)</f>
        <v>3.13</v>
      </c>
      <c r="X21" s="5" t="str">
        <f t="shared" si="0"/>
        <v>Pill placebo</v>
      </c>
      <c r="Y21" s="5" t="str">
        <f t="shared" si="1"/>
        <v>Mirtazapine</v>
      </c>
      <c r="Z21" s="5" t="str">
        <f>FIXED(EXP('WinBUGS output'!N20),2)</f>
        <v>3.39</v>
      </c>
      <c r="AA21" s="5" t="str">
        <f>FIXED(EXP('WinBUGS output'!M20),2)</f>
        <v>1.55</v>
      </c>
      <c r="AB21" s="5" t="str">
        <f>FIXED(EXP('WinBUGS output'!O20),2)</f>
        <v>7.46</v>
      </c>
      <c r="AF21" s="5" t="str">
        <f t="shared" si="2"/>
        <v>Pill placebo</v>
      </c>
      <c r="AG21" s="5" t="str">
        <f t="shared" si="3"/>
        <v>Combined (Cognitive and cognitive behavioural therapies individual + AD)</v>
      </c>
      <c r="AH21" s="5" t="str">
        <f>FIXED(EXP('WinBUGS output'!X20),2)</f>
        <v>4.83</v>
      </c>
      <c r="AI21" s="5" t="str">
        <f>FIXED(EXP('WinBUGS output'!W20),2)</f>
        <v>1.08</v>
      </c>
      <c r="AJ21" s="5" t="str">
        <f>FIXED(EXP('WinBUGS output'!Y20),2)</f>
        <v>22.90</v>
      </c>
    </row>
    <row r="22" spans="1:36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Short-term psychodynamic psychotherapy individual + TAU</v>
      </c>
      <c r="E22" s="5" t="str">
        <f>FIXED('WinBUGS output'!N21,2)</f>
        <v>2.14</v>
      </c>
      <c r="F22" s="5" t="str">
        <f>FIXED('WinBUGS output'!M21,2)</f>
        <v>-0.34</v>
      </c>
      <c r="G22" s="5" t="str">
        <f>FIXED('WinBUGS output'!O21,2)</f>
        <v>4.68</v>
      </c>
      <c r="H22"/>
      <c r="I22"/>
      <c r="J22"/>
      <c r="N22">
        <v>1</v>
      </c>
      <c r="O22">
        <v>20</v>
      </c>
      <c r="P22" s="5" t="str">
        <f>VLOOKUP('Direct lors'!N22,'WinBUGS output'!D:F,3,FALSE)</f>
        <v>Pill placebo</v>
      </c>
      <c r="Q22" s="5" t="str">
        <f>VLOOKUP('Direct lors'!O22,'WinBUGS output'!D:F,3,FALSE)</f>
        <v>Combined (IPT + AD)</v>
      </c>
      <c r="R22" s="5" t="str">
        <f>FIXED('WinBUGS output'!X21,2)</f>
        <v>3.03</v>
      </c>
      <c r="S22" s="5" t="str">
        <f>FIXED('WinBUGS output'!W21,2)</f>
        <v>-0.33</v>
      </c>
      <c r="T22" s="5" t="str">
        <f>FIXED('WinBUGS output'!Y21,2)</f>
        <v>6.47</v>
      </c>
      <c r="X22" s="5" t="str">
        <f t="shared" si="0"/>
        <v>Pill placebo</v>
      </c>
      <c r="Y22" s="5" t="str">
        <f t="shared" si="1"/>
        <v>Short-term psychodynamic psychotherapy individual + TAU</v>
      </c>
      <c r="Z22" s="5" t="str">
        <f>FIXED(EXP('WinBUGS output'!N21),2)</f>
        <v>8.47</v>
      </c>
      <c r="AA22" s="5" t="str">
        <f>FIXED(EXP('WinBUGS output'!M21),2)</f>
        <v>0.71</v>
      </c>
      <c r="AB22" s="5" t="str">
        <f>FIXED(EXP('WinBUGS output'!O21),2)</f>
        <v>108.09</v>
      </c>
      <c r="AF22" s="5" t="str">
        <f t="shared" si="2"/>
        <v>Pill placebo</v>
      </c>
      <c r="AG22" s="5" t="str">
        <f t="shared" si="3"/>
        <v>Combined (IPT + AD)</v>
      </c>
      <c r="AH22" s="5" t="str">
        <f>FIXED(EXP('WinBUGS output'!X21),2)</f>
        <v>20.74</v>
      </c>
      <c r="AI22" s="5" t="str">
        <f>FIXED(EXP('WinBUGS output'!W21),2)</f>
        <v>0.72</v>
      </c>
      <c r="AJ22" s="5" t="str">
        <f>FIXED(EXP('WinBUGS output'!Y21),2)</f>
        <v>643.55</v>
      </c>
    </row>
    <row r="23" spans="1:36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Cognitive bibliotherapy with support + TAU</v>
      </c>
      <c r="E23" s="5" t="str">
        <f>FIXED('WinBUGS output'!N22,2)</f>
        <v>1.73</v>
      </c>
      <c r="F23" s="5" t="str">
        <f>FIXED('WinBUGS output'!M22,2)</f>
        <v>-0.53</v>
      </c>
      <c r="G23" s="5" t="str">
        <f>FIXED('WinBUGS output'!O22,2)</f>
        <v>3.97</v>
      </c>
      <c r="H23"/>
      <c r="I23"/>
      <c r="J23"/>
      <c r="N23">
        <v>1</v>
      </c>
      <c r="O23">
        <v>21</v>
      </c>
      <c r="P23" s="5" t="str">
        <f>VLOOKUP('Direct lors'!N23,'WinBUGS output'!D:F,3,FALSE)</f>
        <v>Pill placebo</v>
      </c>
      <c r="Q23" s="5" t="str">
        <f>VLOOKUP('Direct lors'!O23,'WinBUGS output'!D:F,3,FALSE)</f>
        <v>Combined (Short-term psychodynamic psychotherapies + AD)</v>
      </c>
      <c r="R23" s="5" t="str">
        <f>FIXED('WinBUGS output'!X22,2)</f>
        <v>1.79</v>
      </c>
      <c r="S23" s="5" t="str">
        <f>FIXED('WinBUGS output'!W22,2)</f>
        <v>-0.29</v>
      </c>
      <c r="T23" s="5" t="str">
        <f>FIXED('WinBUGS output'!Y22,2)</f>
        <v>3.93</v>
      </c>
      <c r="X23" s="5" t="str">
        <f t="shared" si="0"/>
        <v>Pill placebo</v>
      </c>
      <c r="Y23" s="5" t="str">
        <f t="shared" si="1"/>
        <v>Cognitive bibliotherapy with support + TAU</v>
      </c>
      <c r="Z23" s="5" t="str">
        <f>FIXED(EXP('WinBUGS output'!N22),2)</f>
        <v>5.64</v>
      </c>
      <c r="AA23" s="5" t="str">
        <f>FIXED(EXP('WinBUGS output'!M22),2)</f>
        <v>0.59</v>
      </c>
      <c r="AB23" s="5" t="str">
        <f>FIXED(EXP('WinBUGS output'!O22),2)</f>
        <v>52.98</v>
      </c>
      <c r="AF23" s="5" t="str">
        <f t="shared" si="2"/>
        <v>Pill placebo</v>
      </c>
      <c r="AG23" s="5" t="str">
        <f t="shared" si="3"/>
        <v>Combined (Short-term psychodynamic psychotherapies + AD)</v>
      </c>
      <c r="AH23" s="5" t="str">
        <f>FIXED(EXP('WinBUGS output'!X22),2)</f>
        <v>6.01</v>
      </c>
      <c r="AI23" s="5" t="str">
        <f>FIXED(EXP('WinBUGS output'!W22),2)</f>
        <v>0.75</v>
      </c>
      <c r="AJ23" s="5" t="str">
        <f>FIXED(EXP('WinBUGS output'!Y22),2)</f>
        <v>50.91</v>
      </c>
    </row>
    <row r="24" spans="1:36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Cognitive bibliotherapy + TAU</v>
      </c>
      <c r="E24" s="5" t="str">
        <f>FIXED('WinBUGS output'!N23,2)</f>
        <v>0.88</v>
      </c>
      <c r="F24" s="5" t="str">
        <f>FIXED('WinBUGS output'!M23,2)</f>
        <v>-0.90</v>
      </c>
      <c r="G24" s="5" t="str">
        <f>FIXED('WinBUGS output'!O23,2)</f>
        <v>2.72</v>
      </c>
      <c r="H24"/>
      <c r="I24"/>
      <c r="J24"/>
      <c r="N24">
        <v>1</v>
      </c>
      <c r="O24">
        <v>22</v>
      </c>
      <c r="P24" s="5" t="str">
        <f>VLOOKUP('Direct lors'!N24,'WinBUGS output'!D:F,3,FALSE)</f>
        <v>Pill placebo</v>
      </c>
      <c r="Q24" s="5" t="str">
        <f>VLOOKUP('Direct lors'!O24,'WinBUGS output'!D:F,3,FALSE)</f>
        <v>Combined (psych + placebo)</v>
      </c>
      <c r="R24" s="5" t="str">
        <f>FIXED('WinBUGS output'!X23,2)</f>
        <v>2.70</v>
      </c>
      <c r="S24" s="5" t="str">
        <f>FIXED('WinBUGS output'!W23,2)</f>
        <v>-0.63</v>
      </c>
      <c r="T24" s="5" t="str">
        <f>FIXED('WinBUGS output'!Y23,2)</f>
        <v>6.08</v>
      </c>
      <c r="X24" s="5" t="str">
        <f t="shared" si="0"/>
        <v>Pill placebo</v>
      </c>
      <c r="Y24" s="5" t="str">
        <f t="shared" si="1"/>
        <v>Cognitive bibliotherapy + TAU</v>
      </c>
      <c r="Z24" s="5" t="str">
        <f>FIXED(EXP('WinBUGS output'!N23),2)</f>
        <v>2.40</v>
      </c>
      <c r="AA24" s="5" t="str">
        <f>FIXED(EXP('WinBUGS output'!M23),2)</f>
        <v>0.41</v>
      </c>
      <c r="AB24" s="5" t="str">
        <f>FIXED(EXP('WinBUGS output'!O23),2)</f>
        <v>15.12</v>
      </c>
      <c r="AF24" s="5" t="str">
        <f t="shared" si="2"/>
        <v>Pill placebo</v>
      </c>
      <c r="AG24" s="5" t="str">
        <f t="shared" si="3"/>
        <v>Combined (psych + placebo)</v>
      </c>
      <c r="AH24" s="5" t="str">
        <f>FIXED(EXP('WinBUGS output'!X23),2)</f>
        <v>14.81</v>
      </c>
      <c r="AI24" s="5" t="str">
        <f>FIXED(EXP('WinBUGS output'!W23),2)</f>
        <v>0.53</v>
      </c>
      <c r="AJ24" s="5" t="str">
        <f>FIXED(EXP('WinBUGS output'!Y23),2)</f>
        <v>438.34</v>
      </c>
    </row>
    <row r="25" spans="1:36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Computerised-CBT (CCBT)</v>
      </c>
      <c r="E25" s="5" t="str">
        <f>FIXED('WinBUGS output'!N24,2)</f>
        <v>0.95</v>
      </c>
      <c r="F25" s="5" t="str">
        <f>FIXED('WinBUGS output'!M24,2)</f>
        <v>-0.82</v>
      </c>
      <c r="G25" s="5" t="str">
        <f>FIXED('WinBUGS output'!O24,2)</f>
        <v>2.79</v>
      </c>
      <c r="H25"/>
      <c r="I25"/>
      <c r="J25"/>
      <c r="N25">
        <v>2</v>
      </c>
      <c r="O25">
        <v>3</v>
      </c>
      <c r="P25" s="5" t="str">
        <f>VLOOKUP('Direct lors'!N25,'WinBUGS output'!D:F,3,FALSE)</f>
        <v xml:space="preserve">No treatment </v>
      </c>
      <c r="Q25" s="5" t="str">
        <f>VLOOKUP('Direct lors'!O25,'WinBUGS output'!D:F,3,FALSE)</f>
        <v>Attention placebo</v>
      </c>
      <c r="R25" s="5" t="str">
        <f>FIXED('WinBUGS output'!X24,2)</f>
        <v>-4.97</v>
      </c>
      <c r="S25" s="5" t="str">
        <f>FIXED('WinBUGS output'!W24,2)</f>
        <v>-8.48</v>
      </c>
      <c r="T25" s="5" t="str">
        <f>FIXED('WinBUGS output'!Y24,2)</f>
        <v>-1.58</v>
      </c>
      <c r="X25" s="5" t="str">
        <f t="shared" si="0"/>
        <v>Pill placebo</v>
      </c>
      <c r="Y25" s="5" t="str">
        <f t="shared" si="1"/>
        <v>Computerised-CBT (CCBT)</v>
      </c>
      <c r="Z25" s="5" t="str">
        <f>FIXED(EXP('WinBUGS output'!N24),2)</f>
        <v>2.59</v>
      </c>
      <c r="AA25" s="5" t="str">
        <f>FIXED(EXP('WinBUGS output'!M24),2)</f>
        <v>0.44</v>
      </c>
      <c r="AB25" s="5" t="str">
        <f>FIXED(EXP('WinBUGS output'!O24),2)</f>
        <v>16.30</v>
      </c>
      <c r="AF25" s="5" t="str">
        <f t="shared" si="2"/>
        <v xml:space="preserve">No treatment </v>
      </c>
      <c r="AG25" s="5" t="str">
        <f t="shared" si="3"/>
        <v>Attention placebo</v>
      </c>
      <c r="AH25" s="5" t="str">
        <f>FIXED(EXP('WinBUGS output'!X24),2)</f>
        <v>0.01</v>
      </c>
      <c r="AI25" s="5" t="str">
        <f>FIXED(EXP('WinBUGS output'!W24),2)</f>
        <v>0.00</v>
      </c>
      <c r="AJ25" s="5" t="str">
        <f>FIXED(EXP('WinBUGS output'!Y24),2)</f>
        <v>0.21</v>
      </c>
    </row>
    <row r="26" spans="1:36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Computerised-CBT (CCBT) + TAU</v>
      </c>
      <c r="E26" s="5" t="str">
        <f>FIXED('WinBUGS output'!N25,2)</f>
        <v>0.87</v>
      </c>
      <c r="F26" s="5" t="str">
        <f>FIXED('WinBUGS output'!M25,2)</f>
        <v>-0.93</v>
      </c>
      <c r="G26" s="5" t="str">
        <f>FIXED('WinBUGS output'!O25,2)</f>
        <v>2.69</v>
      </c>
      <c r="H26"/>
      <c r="I26"/>
      <c r="J26"/>
      <c r="N26">
        <v>2</v>
      </c>
      <c r="O26">
        <v>4</v>
      </c>
      <c r="P26" s="5" t="str">
        <f>VLOOKUP('Direct lors'!N26,'WinBUGS output'!D:F,3,FALSE)</f>
        <v xml:space="preserve">No treatment </v>
      </c>
      <c r="Q26" s="5" t="str">
        <f>VLOOKUP('Direct lors'!O26,'WinBUGS output'!D:F,3,FALSE)</f>
        <v>TAU</v>
      </c>
      <c r="R26" s="5" t="str">
        <f>FIXED('WinBUGS output'!X25,2)</f>
        <v>-5.22</v>
      </c>
      <c r="S26" s="5" t="str">
        <f>FIXED('WinBUGS output'!W25,2)</f>
        <v>-8.30</v>
      </c>
      <c r="T26" s="5" t="str">
        <f>FIXED('WinBUGS output'!Y25,2)</f>
        <v>-2.36</v>
      </c>
      <c r="X26" s="5" t="str">
        <f t="shared" si="0"/>
        <v>Pill placebo</v>
      </c>
      <c r="Y26" s="5" t="str">
        <f t="shared" si="1"/>
        <v>Computerised-CBT (CCBT) + TAU</v>
      </c>
      <c r="Z26" s="5" t="str">
        <f>FIXED(EXP('WinBUGS output'!N25),2)</f>
        <v>2.38</v>
      </c>
      <c r="AA26" s="5" t="str">
        <f>FIXED(EXP('WinBUGS output'!M25),2)</f>
        <v>0.39</v>
      </c>
      <c r="AB26" s="5" t="str">
        <f>FIXED(EXP('WinBUGS output'!O25),2)</f>
        <v>14.76</v>
      </c>
      <c r="AF26" s="5" t="str">
        <f t="shared" si="2"/>
        <v xml:space="preserve">No treatment </v>
      </c>
      <c r="AG26" s="5" t="str">
        <f t="shared" si="3"/>
        <v>TAU</v>
      </c>
      <c r="AH26" s="5" t="str">
        <f>FIXED(EXP('WinBUGS output'!X25),2)</f>
        <v>0.01</v>
      </c>
      <c r="AI26" s="5" t="str">
        <f>FIXED(EXP('WinBUGS output'!W25),2)</f>
        <v>0.00</v>
      </c>
      <c r="AJ26" s="5" t="str">
        <f>FIXED(EXP('WinBUGS output'!Y25),2)</f>
        <v>0.09</v>
      </c>
    </row>
    <row r="27" spans="1:36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Computerised-CBT (CCBT) + enhanced TAU</v>
      </c>
      <c r="E27" s="5" t="str">
        <f>FIXED('WinBUGS output'!N26,2)</f>
        <v>0.87</v>
      </c>
      <c r="F27" s="5" t="str">
        <f>FIXED('WinBUGS output'!M26,2)</f>
        <v>-0.90</v>
      </c>
      <c r="G27" s="5" t="str">
        <f>FIXED('WinBUGS output'!O26,2)</f>
        <v>2.67</v>
      </c>
      <c r="H27"/>
      <c r="I27"/>
      <c r="J27"/>
      <c r="N27">
        <v>2</v>
      </c>
      <c r="O27">
        <v>5</v>
      </c>
      <c r="P27" s="5" t="str">
        <f>VLOOKUP('Direct lors'!N27,'WinBUGS output'!D:F,3,FALSE)</f>
        <v xml:space="preserve">No treatment </v>
      </c>
      <c r="Q27" s="5" t="str">
        <f>VLOOKUP('Direct lors'!O27,'WinBUGS output'!D:F,3,FALSE)</f>
        <v>Exercise</v>
      </c>
      <c r="R27" s="5" t="str">
        <f>FIXED('WinBUGS output'!X26,2)</f>
        <v>-3.19</v>
      </c>
      <c r="S27" s="5" t="str">
        <f>FIXED('WinBUGS output'!W26,2)</f>
        <v>-7.01</v>
      </c>
      <c r="T27" s="5" t="str">
        <f>FIXED('WinBUGS output'!Y26,2)</f>
        <v>0.73</v>
      </c>
      <c r="X27" s="5" t="str">
        <f t="shared" si="0"/>
        <v>Pill placebo</v>
      </c>
      <c r="Y27" s="5" t="str">
        <f t="shared" si="1"/>
        <v>Computerised-CBT (CCBT) + enhanced TAU</v>
      </c>
      <c r="Z27" s="5" t="str">
        <f>FIXED(EXP('WinBUGS output'!N26),2)</f>
        <v>2.39</v>
      </c>
      <c r="AA27" s="5" t="str">
        <f>FIXED(EXP('WinBUGS output'!M26),2)</f>
        <v>0.41</v>
      </c>
      <c r="AB27" s="5" t="str">
        <f>FIXED(EXP('WinBUGS output'!O26),2)</f>
        <v>14.50</v>
      </c>
      <c r="AF27" s="5" t="str">
        <f t="shared" si="2"/>
        <v xml:space="preserve">No treatment </v>
      </c>
      <c r="AG27" s="5" t="str">
        <f t="shared" si="3"/>
        <v>Exercise</v>
      </c>
      <c r="AH27" s="5" t="str">
        <f>FIXED(EXP('WinBUGS output'!X26),2)</f>
        <v>0.04</v>
      </c>
      <c r="AI27" s="5" t="str">
        <f>FIXED(EXP('WinBUGS output'!W26),2)</f>
        <v>0.00</v>
      </c>
      <c r="AJ27" s="5" t="str">
        <f>FIXED(EXP('WinBUGS output'!Y26),2)</f>
        <v>2.08</v>
      </c>
    </row>
    <row r="28" spans="1:36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Interpersonal psychotherapy (IPT)</v>
      </c>
      <c r="E28" s="5" t="str">
        <f>FIXED('WinBUGS output'!N27,2)</f>
        <v>2.50</v>
      </c>
      <c r="F28" s="5" t="str">
        <f>FIXED('WinBUGS output'!M27,2)</f>
        <v>-0.75</v>
      </c>
      <c r="G28" s="5" t="str">
        <f>FIXED('WinBUGS output'!O27,2)</f>
        <v>5.83</v>
      </c>
      <c r="H28"/>
      <c r="I28"/>
      <c r="J28"/>
      <c r="N28">
        <v>2</v>
      </c>
      <c r="O28">
        <v>6</v>
      </c>
      <c r="P28" s="5" t="str">
        <f>VLOOKUP('Direct lors'!N28,'WinBUGS output'!D:F,3,FALSE)</f>
        <v xml:space="preserve">No treatment </v>
      </c>
      <c r="Q28" s="5" t="str">
        <f>VLOOKUP('Direct lors'!O28,'WinBUGS output'!D:F,3,FALSE)</f>
        <v>TCA</v>
      </c>
      <c r="R28" s="5" t="str">
        <f>FIXED('WinBUGS output'!X27,2)</f>
        <v>-4.59</v>
      </c>
      <c r="S28" s="5" t="str">
        <f>FIXED('WinBUGS output'!W27,2)</f>
        <v>-8.05</v>
      </c>
      <c r="T28" s="5" t="str">
        <f>FIXED('WinBUGS output'!Y27,2)</f>
        <v>-1.47</v>
      </c>
      <c r="X28" s="5" t="str">
        <f t="shared" si="0"/>
        <v>Pill placebo</v>
      </c>
      <c r="Y28" s="5" t="str">
        <f t="shared" si="1"/>
        <v>Interpersonal psychotherapy (IPT)</v>
      </c>
      <c r="Z28" s="5" t="str">
        <f>FIXED(EXP('WinBUGS output'!N27),2)</f>
        <v>12.17</v>
      </c>
      <c r="AA28" s="5" t="str">
        <f>FIXED(EXP('WinBUGS output'!M27),2)</f>
        <v>0.47</v>
      </c>
      <c r="AB28" s="5" t="str">
        <f>FIXED(EXP('WinBUGS output'!O27),2)</f>
        <v>338.66</v>
      </c>
      <c r="AF28" s="5" t="str">
        <f t="shared" si="2"/>
        <v xml:space="preserve">No treatment </v>
      </c>
      <c r="AG28" s="5" t="str">
        <f t="shared" si="3"/>
        <v>TCA</v>
      </c>
      <c r="AH28" s="5" t="str">
        <f>FIXED(EXP('WinBUGS output'!X27),2)</f>
        <v>0.01</v>
      </c>
      <c r="AI28" s="5" t="str">
        <f>FIXED(EXP('WinBUGS output'!W27),2)</f>
        <v>0.00</v>
      </c>
      <c r="AJ28" s="5" t="str">
        <f>FIXED(EXP('WinBUGS output'!Y27),2)</f>
        <v>0.23</v>
      </c>
    </row>
    <row r="29" spans="1:36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Counselling (any type)</v>
      </c>
      <c r="E29" s="5" t="str">
        <f>FIXED('WinBUGS output'!N28,2)</f>
        <v>1.83</v>
      </c>
      <c r="F29" s="5" t="str">
        <f>FIXED('WinBUGS output'!M28,2)</f>
        <v>-0.34</v>
      </c>
      <c r="G29" s="5" t="str">
        <f>FIXED('WinBUGS output'!O28,2)</f>
        <v>4.04</v>
      </c>
      <c r="H29"/>
      <c r="I29"/>
      <c r="J29"/>
      <c r="N29">
        <v>2</v>
      </c>
      <c r="O29">
        <v>7</v>
      </c>
      <c r="P29" s="5" t="str">
        <f>VLOOKUP('Direct lors'!N29,'WinBUGS output'!D:F,3,FALSE)</f>
        <v xml:space="preserve">No treatment </v>
      </c>
      <c r="Q29" s="5" t="str">
        <f>VLOOKUP('Direct lors'!O29,'WinBUGS output'!D:F,3,FALSE)</f>
        <v>SSRI</v>
      </c>
      <c r="R29" s="5" t="str">
        <f>FIXED('WinBUGS output'!X28,2)</f>
        <v>-5.22</v>
      </c>
      <c r="S29" s="5" t="str">
        <f>FIXED('WinBUGS output'!W28,2)</f>
        <v>-8.69</v>
      </c>
      <c r="T29" s="5" t="str">
        <f>FIXED('WinBUGS output'!Y28,2)</f>
        <v>-2.08</v>
      </c>
      <c r="X29" s="5" t="str">
        <f t="shared" si="0"/>
        <v>Pill placebo</v>
      </c>
      <c r="Y29" s="5" t="str">
        <f t="shared" si="1"/>
        <v>Counselling (any type)</v>
      </c>
      <c r="Z29" s="5" t="str">
        <f>FIXED(EXP('WinBUGS output'!N28),2)</f>
        <v>6.22</v>
      </c>
      <c r="AA29" s="5" t="str">
        <f>FIXED(EXP('WinBUGS output'!M28),2)</f>
        <v>0.71</v>
      </c>
      <c r="AB29" s="5" t="str">
        <f>FIXED(EXP('WinBUGS output'!O28),2)</f>
        <v>56.94</v>
      </c>
      <c r="AF29" s="5" t="str">
        <f t="shared" si="2"/>
        <v xml:space="preserve">No treatment </v>
      </c>
      <c r="AG29" s="5" t="str">
        <f t="shared" si="3"/>
        <v>SSRI</v>
      </c>
      <c r="AH29" s="5" t="str">
        <f>FIXED(EXP('WinBUGS output'!X28),2)</f>
        <v>0.01</v>
      </c>
      <c r="AI29" s="5" t="str">
        <f>FIXED(EXP('WinBUGS output'!W28),2)</f>
        <v>0.00</v>
      </c>
      <c r="AJ29" s="5" t="str">
        <f>FIXED(EXP('WinBUGS output'!Y28),2)</f>
        <v>0.12</v>
      </c>
    </row>
    <row r="30" spans="1:36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Non-directive counselling</v>
      </c>
      <c r="E30" s="5" t="str">
        <f>FIXED('WinBUGS output'!N29,2)</f>
        <v>1.84</v>
      </c>
      <c r="F30" s="5" t="str">
        <f>FIXED('WinBUGS output'!M29,2)</f>
        <v>-0.13</v>
      </c>
      <c r="G30" s="5" t="str">
        <f>FIXED('WinBUGS output'!O29,2)</f>
        <v>3.84</v>
      </c>
      <c r="H30"/>
      <c r="I30"/>
      <c r="J30"/>
      <c r="N30">
        <v>2</v>
      </c>
      <c r="O30">
        <v>8</v>
      </c>
      <c r="P30" s="5" t="str">
        <f>VLOOKUP('Direct lors'!N30,'WinBUGS output'!D:F,3,FALSE)</f>
        <v xml:space="preserve">No treatment </v>
      </c>
      <c r="Q30" s="5" t="str">
        <f>VLOOKUP('Direct lors'!O30,'WinBUGS output'!D:F,3,FALSE)</f>
        <v>Any AD</v>
      </c>
      <c r="R30" s="5" t="str">
        <f>FIXED('WinBUGS output'!X29,2)</f>
        <v>-4.19</v>
      </c>
      <c r="S30" s="5" t="str">
        <f>FIXED('WinBUGS output'!W29,2)</f>
        <v>-8.22</v>
      </c>
      <c r="T30" s="5" t="str">
        <f>FIXED('WinBUGS output'!Y29,2)</f>
        <v>-0.27</v>
      </c>
      <c r="X30" s="5" t="str">
        <f t="shared" si="0"/>
        <v>Pill placebo</v>
      </c>
      <c r="Y30" s="5" t="str">
        <f t="shared" si="1"/>
        <v>Non-directive counselling</v>
      </c>
      <c r="Z30" s="5" t="str">
        <f>FIXED(EXP('WinBUGS output'!N29),2)</f>
        <v>6.27</v>
      </c>
      <c r="AA30" s="5" t="str">
        <f>FIXED(EXP('WinBUGS output'!M29),2)</f>
        <v>0.87</v>
      </c>
      <c r="AB30" s="5" t="str">
        <f>FIXED(EXP('WinBUGS output'!O29),2)</f>
        <v>46.67</v>
      </c>
      <c r="AF30" s="5" t="str">
        <f t="shared" si="2"/>
        <v xml:space="preserve">No treatment </v>
      </c>
      <c r="AG30" s="5" t="str">
        <f t="shared" si="3"/>
        <v>Any AD</v>
      </c>
      <c r="AH30" s="5" t="str">
        <f>FIXED(EXP('WinBUGS output'!X29),2)</f>
        <v>0.02</v>
      </c>
      <c r="AI30" s="5" t="str">
        <f>FIXED(EXP('WinBUGS output'!W29),2)</f>
        <v>0.00</v>
      </c>
      <c r="AJ30" s="5" t="str">
        <f>FIXED(EXP('WinBUGS output'!Y29),2)</f>
        <v>0.77</v>
      </c>
    </row>
    <row r="31" spans="1:36" x14ac:dyDescent="0.25">
      <c r="A31">
        <v>1</v>
      </c>
      <c r="B31">
        <v>29</v>
      </c>
      <c r="C31" s="5" t="str">
        <f>VLOOKUP(A31,'WinBUGS output'!A:C,3,FALSE)</f>
        <v>Pill placebo</v>
      </c>
      <c r="D31" s="5" t="str">
        <f>VLOOKUP(B31,'WinBUGS output'!A:C,3,FALSE)</f>
        <v>Problem solving group</v>
      </c>
      <c r="E31" s="5" t="str">
        <f>FIXED('WinBUGS output'!N30,2)</f>
        <v>9.58</v>
      </c>
      <c r="F31" s="5" t="str">
        <f>FIXED('WinBUGS output'!M30,2)</f>
        <v>5.93</v>
      </c>
      <c r="G31" s="5" t="str">
        <f>FIXED('WinBUGS output'!O30,2)</f>
        <v>13.61</v>
      </c>
      <c r="H31"/>
      <c r="I31"/>
      <c r="J31"/>
      <c r="N31">
        <v>2</v>
      </c>
      <c r="O31">
        <v>9</v>
      </c>
      <c r="P31" s="5" t="str">
        <f>VLOOKUP('Direct lors'!N31,'WinBUGS output'!D:F,3,FALSE)</f>
        <v xml:space="preserve">No treatment </v>
      </c>
      <c r="Q31" s="5" t="str">
        <f>VLOOKUP('Direct lors'!O31,'WinBUGS output'!D:F,3,FALSE)</f>
        <v>Mirtazapine</v>
      </c>
      <c r="R31" s="5" t="str">
        <f>FIXED('WinBUGS output'!X30,2)</f>
        <v>-4.82</v>
      </c>
      <c r="S31" s="5" t="str">
        <f>FIXED('WinBUGS output'!W30,2)</f>
        <v>-8.33</v>
      </c>
      <c r="T31" s="5" t="str">
        <f>FIXED('WinBUGS output'!Y30,2)</f>
        <v>-1.59</v>
      </c>
      <c r="X31" s="5" t="str">
        <f t="shared" si="0"/>
        <v>Pill placebo</v>
      </c>
      <c r="Y31" s="5" t="str">
        <f t="shared" si="1"/>
        <v>Problem solving group</v>
      </c>
      <c r="Z31" s="5" t="str">
        <f>FIXED(EXP('WinBUGS output'!N30),2)</f>
        <v>14,472.42</v>
      </c>
      <c r="AA31" s="5" t="str">
        <f>FIXED(EXP('WinBUGS output'!M30),2)</f>
        <v>377.28</v>
      </c>
      <c r="AB31" s="5" t="str">
        <f>FIXED(EXP('WinBUGS output'!O30),2)</f>
        <v>814,231.50</v>
      </c>
      <c r="AF31" s="5" t="str">
        <f t="shared" si="2"/>
        <v xml:space="preserve">No treatment </v>
      </c>
      <c r="AG31" s="5" t="str">
        <f t="shared" si="3"/>
        <v>Mirtazapine</v>
      </c>
      <c r="AH31" s="5" t="str">
        <f>FIXED(EXP('WinBUGS output'!X30),2)</f>
        <v>0.01</v>
      </c>
      <c r="AI31" s="5" t="str">
        <f>FIXED(EXP('WinBUGS output'!W30),2)</f>
        <v>0.00</v>
      </c>
      <c r="AJ31" s="5" t="str">
        <f>FIXED(EXP('WinBUGS output'!Y30),2)</f>
        <v>0.20</v>
      </c>
    </row>
    <row r="32" spans="1:36" x14ac:dyDescent="0.25">
      <c r="A32">
        <v>1</v>
      </c>
      <c r="B32">
        <v>30</v>
      </c>
      <c r="C32" s="5" t="str">
        <f>VLOOKUP(A32,'WinBUGS output'!A:C,3,FALSE)</f>
        <v>Pill placebo</v>
      </c>
      <c r="D32" s="5" t="str">
        <f>VLOOKUP(B32,'WinBUGS output'!A:C,3,FALSE)</f>
        <v>Behavioural activation (BA)</v>
      </c>
      <c r="E32" s="5" t="str">
        <f>FIXED('WinBUGS output'!N31,2)</f>
        <v>2.52</v>
      </c>
      <c r="F32" s="5" t="str">
        <f>FIXED('WinBUGS output'!M31,2)</f>
        <v>0.72</v>
      </c>
      <c r="G32" s="5" t="str">
        <f>FIXED('WinBUGS output'!O31,2)</f>
        <v>4.35</v>
      </c>
      <c r="H32"/>
      <c r="I32"/>
      <c r="J32"/>
      <c r="N32">
        <v>2</v>
      </c>
      <c r="O32">
        <v>10</v>
      </c>
      <c r="P32" s="5" t="str">
        <f>VLOOKUP('Direct lors'!N32,'WinBUGS output'!D:F,3,FALSE)</f>
        <v xml:space="preserve">No treatment </v>
      </c>
      <c r="Q32" s="5" t="str">
        <f>VLOOKUP('Direct lors'!O32,'WinBUGS output'!D:F,3,FALSE)</f>
        <v>Short-term psychodynamic psychotherapies</v>
      </c>
      <c r="R32" s="5" t="str">
        <f>FIXED('WinBUGS output'!X31,2)</f>
        <v>-3.91</v>
      </c>
      <c r="S32" s="5" t="str">
        <f>FIXED('WinBUGS output'!W31,2)</f>
        <v>-7.62</v>
      </c>
      <c r="T32" s="5" t="str">
        <f>FIXED('WinBUGS output'!Y31,2)</f>
        <v>-0.32</v>
      </c>
      <c r="X32" s="5" t="str">
        <f t="shared" si="0"/>
        <v>Pill placebo</v>
      </c>
      <c r="Y32" s="5" t="str">
        <f t="shared" si="1"/>
        <v>Behavioural activation (BA)</v>
      </c>
      <c r="Z32" s="5" t="str">
        <f>FIXED(EXP('WinBUGS output'!N31),2)</f>
        <v>12.38</v>
      </c>
      <c r="AA32" s="5" t="str">
        <f>FIXED(EXP('WinBUGS output'!M31),2)</f>
        <v>2.05</v>
      </c>
      <c r="AB32" s="5" t="str">
        <f>FIXED(EXP('WinBUGS output'!O31),2)</f>
        <v>77.63</v>
      </c>
      <c r="AF32" s="5" t="str">
        <f t="shared" si="2"/>
        <v xml:space="preserve">No treatment </v>
      </c>
      <c r="AG32" s="5" t="str">
        <f t="shared" si="3"/>
        <v>Short-term psychodynamic psychotherapies</v>
      </c>
      <c r="AH32" s="5" t="str">
        <f>FIXED(EXP('WinBUGS output'!X31),2)</f>
        <v>0.02</v>
      </c>
      <c r="AI32" s="5" t="str">
        <f>FIXED(EXP('WinBUGS output'!W31),2)</f>
        <v>0.00</v>
      </c>
      <c r="AJ32" s="5" t="str">
        <f>FIXED(EXP('WinBUGS output'!Y31),2)</f>
        <v>0.72</v>
      </c>
    </row>
    <row r="33" spans="1:36" x14ac:dyDescent="0.25">
      <c r="A33">
        <v>1</v>
      </c>
      <c r="B33">
        <v>31</v>
      </c>
      <c r="C33" s="5" t="str">
        <f>VLOOKUP(A33,'WinBUGS output'!A:C,3,FALSE)</f>
        <v>Pill placebo</v>
      </c>
      <c r="D33" s="5" t="str">
        <f>VLOOKUP(B33,'WinBUGS output'!A:C,3,FALSE)</f>
        <v>Behavioural activation (BA) + TAU</v>
      </c>
      <c r="E33" s="5" t="str">
        <f>FIXED('WinBUGS output'!N32,2)</f>
        <v>2.45</v>
      </c>
      <c r="F33" s="5" t="str">
        <f>FIXED('WinBUGS output'!M32,2)</f>
        <v>0.57</v>
      </c>
      <c r="G33" s="5" t="str">
        <f>FIXED('WinBUGS output'!O32,2)</f>
        <v>4.39</v>
      </c>
      <c r="H33"/>
      <c r="I33"/>
      <c r="J33"/>
      <c r="N33">
        <v>2</v>
      </c>
      <c r="O33">
        <v>11</v>
      </c>
      <c r="P33" s="5" t="str">
        <f>VLOOKUP('Direct lors'!N33,'WinBUGS output'!D:F,3,FALSE)</f>
        <v xml:space="preserve">No treatment </v>
      </c>
      <c r="Q33" s="5" t="str">
        <f>VLOOKUP('Direct lors'!O33,'WinBUGS output'!D:F,3,FALSE)</f>
        <v>Self-help with support</v>
      </c>
      <c r="R33" s="5" t="str">
        <f>FIXED('WinBUGS output'!X32,2)</f>
        <v>-4.32</v>
      </c>
      <c r="S33" s="5" t="str">
        <f>FIXED('WinBUGS output'!W32,2)</f>
        <v>-7.85</v>
      </c>
      <c r="T33" s="5" t="str">
        <f>FIXED('WinBUGS output'!Y32,2)</f>
        <v>-0.98</v>
      </c>
      <c r="X33" s="5" t="str">
        <f t="shared" si="0"/>
        <v>Pill placebo</v>
      </c>
      <c r="Y33" s="5" t="str">
        <f t="shared" si="1"/>
        <v>Behavioural activation (BA) + TAU</v>
      </c>
      <c r="Z33" s="5" t="str">
        <f>FIXED(EXP('WinBUGS output'!N32),2)</f>
        <v>11.53</v>
      </c>
      <c r="AA33" s="5" t="str">
        <f>FIXED(EXP('WinBUGS output'!M32),2)</f>
        <v>1.76</v>
      </c>
      <c r="AB33" s="5" t="str">
        <f>FIXED(EXP('WinBUGS output'!O32),2)</f>
        <v>80.24</v>
      </c>
      <c r="AF33" s="5" t="str">
        <f t="shared" si="2"/>
        <v xml:space="preserve">No treatment </v>
      </c>
      <c r="AG33" s="5" t="str">
        <f t="shared" si="3"/>
        <v>Self-help with support</v>
      </c>
      <c r="AH33" s="5" t="str">
        <f>FIXED(EXP('WinBUGS output'!X32),2)</f>
        <v>0.01</v>
      </c>
      <c r="AI33" s="5" t="str">
        <f>FIXED(EXP('WinBUGS output'!W32),2)</f>
        <v>0.00</v>
      </c>
      <c r="AJ33" s="5" t="str">
        <f>FIXED(EXP('WinBUGS output'!Y32),2)</f>
        <v>0.38</v>
      </c>
    </row>
    <row r="34" spans="1:36" x14ac:dyDescent="0.25">
      <c r="A34">
        <v>1</v>
      </c>
      <c r="B34">
        <v>32</v>
      </c>
      <c r="C34" s="5" t="str">
        <f>VLOOKUP(A34,'WinBUGS output'!A:C,3,FALSE)</f>
        <v>Pill placebo</v>
      </c>
      <c r="D34" s="5" t="str">
        <f>VLOOKUP(B34,'WinBUGS output'!A:C,3,FALSE)</f>
        <v>CBT individual (under 15 sessions)</v>
      </c>
      <c r="E34" s="5" t="str">
        <f>FIXED('WinBUGS output'!N33,2)</f>
        <v>2.14</v>
      </c>
      <c r="F34" s="5" t="str">
        <f>FIXED('WinBUGS output'!M33,2)</f>
        <v>0.77</v>
      </c>
      <c r="G34" s="5" t="str">
        <f>FIXED('WinBUGS output'!O33,2)</f>
        <v>3.52</v>
      </c>
      <c r="H34"/>
      <c r="I34"/>
      <c r="J34"/>
      <c r="N34">
        <v>2</v>
      </c>
      <c r="O34">
        <v>12</v>
      </c>
      <c r="P34" s="5" t="str">
        <f>VLOOKUP('Direct lors'!N34,'WinBUGS output'!D:F,3,FALSE)</f>
        <v xml:space="preserve">No treatment </v>
      </c>
      <c r="Q34" s="5" t="str">
        <f>VLOOKUP('Direct lors'!O34,'WinBUGS output'!D:F,3,FALSE)</f>
        <v>Self-help</v>
      </c>
      <c r="R34" s="5" t="str">
        <f>FIXED('WinBUGS output'!X33,2)</f>
        <v>-5.16</v>
      </c>
      <c r="S34" s="5" t="str">
        <f>FIXED('WinBUGS output'!W33,2)</f>
        <v>-8.35</v>
      </c>
      <c r="T34" s="5" t="str">
        <f>FIXED('WinBUGS output'!Y33,2)</f>
        <v>-2.18</v>
      </c>
      <c r="X34" s="5" t="str">
        <f t="shared" si="0"/>
        <v>Pill placebo</v>
      </c>
      <c r="Y34" s="5" t="str">
        <f t="shared" si="1"/>
        <v>CBT individual (under 15 sessions)</v>
      </c>
      <c r="Z34" s="5" t="str">
        <f>FIXED(EXP('WinBUGS output'!N33),2)</f>
        <v>8.46</v>
      </c>
      <c r="AA34" s="5" t="str">
        <f>FIXED(EXP('WinBUGS output'!M33),2)</f>
        <v>2.17</v>
      </c>
      <c r="AB34" s="5" t="str">
        <f>FIXED(EXP('WinBUGS output'!O33),2)</f>
        <v>33.68</v>
      </c>
      <c r="AF34" s="5" t="str">
        <f t="shared" si="2"/>
        <v xml:space="preserve">No treatment </v>
      </c>
      <c r="AG34" s="5" t="str">
        <f t="shared" si="3"/>
        <v>Self-help</v>
      </c>
      <c r="AH34" s="5" t="str">
        <f>FIXED(EXP('WinBUGS output'!X33),2)</f>
        <v>0.01</v>
      </c>
      <c r="AI34" s="5" t="str">
        <f>FIXED(EXP('WinBUGS output'!W33),2)</f>
        <v>0.00</v>
      </c>
      <c r="AJ34" s="5" t="str">
        <f>FIXED(EXP('WinBUGS output'!Y33),2)</f>
        <v>0.11</v>
      </c>
    </row>
    <row r="35" spans="1:36" x14ac:dyDescent="0.25">
      <c r="A35">
        <v>1</v>
      </c>
      <c r="B35">
        <v>33</v>
      </c>
      <c r="C35" s="5" t="str">
        <f>VLOOKUP(A35,'WinBUGS output'!A:C,3,FALSE)</f>
        <v>Pill placebo</v>
      </c>
      <c r="D35" s="5" t="str">
        <f>VLOOKUP(B35,'WinBUGS output'!A:C,3,FALSE)</f>
        <v>CBT individual (under 15 sessions) + TAU</v>
      </c>
      <c r="E35" s="5" t="str">
        <f>FIXED('WinBUGS output'!N34,2)</f>
        <v>2.10</v>
      </c>
      <c r="F35" s="5" t="str">
        <f>FIXED('WinBUGS output'!M34,2)</f>
        <v>0.61</v>
      </c>
      <c r="G35" s="5" t="str">
        <f>FIXED('WinBUGS output'!O34,2)</f>
        <v>3.60</v>
      </c>
      <c r="H35"/>
      <c r="I35"/>
      <c r="J35"/>
      <c r="N35">
        <v>2</v>
      </c>
      <c r="O35">
        <v>13</v>
      </c>
      <c r="P35" s="5" t="str">
        <f>VLOOKUP('Direct lors'!N35,'WinBUGS output'!D:F,3,FALSE)</f>
        <v xml:space="preserve">No treatment </v>
      </c>
      <c r="Q35" s="5" t="str">
        <f>VLOOKUP('Direct lors'!O35,'WinBUGS output'!D:F,3,FALSE)</f>
        <v>Interpersonal psychotherapy (IPT)</v>
      </c>
      <c r="R35" s="5" t="str">
        <f>FIXED('WinBUGS output'!X34,2)</f>
        <v>-3.54</v>
      </c>
      <c r="S35" s="5" t="str">
        <f>FIXED('WinBUGS output'!W34,2)</f>
        <v>-7.91</v>
      </c>
      <c r="T35" s="5" t="str">
        <f>FIXED('WinBUGS output'!Y34,2)</f>
        <v>0.67</v>
      </c>
      <c r="X35" s="5" t="str">
        <f t="shared" si="0"/>
        <v>Pill placebo</v>
      </c>
      <c r="Y35" s="5" t="str">
        <f t="shared" si="1"/>
        <v>CBT individual (under 15 sessions) + TAU</v>
      </c>
      <c r="Z35" s="5" t="str">
        <f>FIXED(EXP('WinBUGS output'!N34),2)</f>
        <v>8.15</v>
      </c>
      <c r="AA35" s="5" t="str">
        <f>FIXED(EXP('WinBUGS output'!M34),2)</f>
        <v>1.84</v>
      </c>
      <c r="AB35" s="5" t="str">
        <f>FIXED(EXP('WinBUGS output'!O34),2)</f>
        <v>36.53</v>
      </c>
      <c r="AF35" s="5" t="str">
        <f t="shared" si="2"/>
        <v xml:space="preserve">No treatment </v>
      </c>
      <c r="AG35" s="5" t="str">
        <f t="shared" si="3"/>
        <v>Interpersonal psychotherapy (IPT)</v>
      </c>
      <c r="AH35" s="5" t="str">
        <f>FIXED(EXP('WinBUGS output'!X34),2)</f>
        <v>0.03</v>
      </c>
      <c r="AI35" s="5" t="str">
        <f>FIXED(EXP('WinBUGS output'!W34),2)</f>
        <v>0.00</v>
      </c>
      <c r="AJ35" s="5" t="str">
        <f>FIXED(EXP('WinBUGS output'!Y34),2)</f>
        <v>1.95</v>
      </c>
    </row>
    <row r="36" spans="1:36" x14ac:dyDescent="0.25">
      <c r="A36">
        <v>1</v>
      </c>
      <c r="B36">
        <v>34</v>
      </c>
      <c r="C36" s="5" t="str">
        <f>VLOOKUP(A36,'WinBUGS output'!A:C,3,FALSE)</f>
        <v>Pill placebo</v>
      </c>
      <c r="D36" s="5" t="str">
        <f>VLOOKUP(B36,'WinBUGS output'!A:C,3,FALSE)</f>
        <v>CBT individual (under 15 sessions) + enhanced TAU</v>
      </c>
      <c r="E36" s="5" t="str">
        <f>FIXED('WinBUGS output'!N35,2)</f>
        <v>2.29</v>
      </c>
      <c r="F36" s="5" t="str">
        <f>FIXED('WinBUGS output'!M35,2)</f>
        <v>0.80</v>
      </c>
      <c r="G36" s="5" t="str">
        <f>FIXED('WinBUGS output'!O35,2)</f>
        <v>3.82</v>
      </c>
      <c r="H36"/>
      <c r="I36"/>
      <c r="J36"/>
      <c r="N36">
        <v>2</v>
      </c>
      <c r="O36">
        <v>14</v>
      </c>
      <c r="P36" s="5" t="str">
        <f>VLOOKUP('Direct lors'!N36,'WinBUGS output'!D:F,3,FALSE)</f>
        <v xml:space="preserve">No treatment </v>
      </c>
      <c r="Q36" s="5" t="str">
        <f>VLOOKUP('Direct lors'!O36,'WinBUGS output'!D:F,3,FALSE)</f>
        <v>Counselling</v>
      </c>
      <c r="R36" s="5" t="str">
        <f>FIXED('WinBUGS output'!X35,2)</f>
        <v>-4.23</v>
      </c>
      <c r="S36" s="5" t="str">
        <f>FIXED('WinBUGS output'!W35,2)</f>
        <v>-7.65</v>
      </c>
      <c r="T36" s="5" t="str">
        <f>FIXED('WinBUGS output'!Y35,2)</f>
        <v>-0.89</v>
      </c>
      <c r="X36" s="5" t="str">
        <f t="shared" si="0"/>
        <v>Pill placebo</v>
      </c>
      <c r="Y36" s="5" t="str">
        <f t="shared" si="1"/>
        <v>CBT individual (under 15 sessions) + enhanced TAU</v>
      </c>
      <c r="Z36" s="5" t="str">
        <f>FIXED(EXP('WinBUGS output'!N35),2)</f>
        <v>9.84</v>
      </c>
      <c r="AA36" s="5" t="str">
        <f>FIXED(EXP('WinBUGS output'!M35),2)</f>
        <v>2.24</v>
      </c>
      <c r="AB36" s="5" t="str">
        <f>FIXED(EXP('WinBUGS output'!O35),2)</f>
        <v>45.51</v>
      </c>
      <c r="AF36" s="5" t="str">
        <f t="shared" si="2"/>
        <v xml:space="preserve">No treatment </v>
      </c>
      <c r="AG36" s="5" t="str">
        <f t="shared" si="3"/>
        <v>Counselling</v>
      </c>
      <c r="AH36" s="5" t="str">
        <f>FIXED(EXP('WinBUGS output'!X35),2)</f>
        <v>0.01</v>
      </c>
      <c r="AI36" s="5" t="str">
        <f>FIXED(EXP('WinBUGS output'!W35),2)</f>
        <v>0.00</v>
      </c>
      <c r="AJ36" s="5" t="str">
        <f>FIXED(EXP('WinBUGS output'!Y35),2)</f>
        <v>0.41</v>
      </c>
    </row>
    <row r="37" spans="1:36" x14ac:dyDescent="0.25">
      <c r="A37">
        <v>1</v>
      </c>
      <c r="B37">
        <v>35</v>
      </c>
      <c r="C37" s="5" t="str">
        <f>VLOOKUP(A37,'WinBUGS output'!A:C,3,FALSE)</f>
        <v>Pill placebo</v>
      </c>
      <c r="D37" s="5" t="str">
        <f>VLOOKUP(B37,'WinBUGS output'!A:C,3,FALSE)</f>
        <v>CBT individual (over 15 sessions)</v>
      </c>
      <c r="E37" s="5" t="str">
        <f>FIXED('WinBUGS output'!N36,2)</f>
        <v>2.21</v>
      </c>
      <c r="F37" s="5" t="str">
        <f>FIXED('WinBUGS output'!M36,2)</f>
        <v>0.86</v>
      </c>
      <c r="G37" s="5" t="str">
        <f>FIXED('WinBUGS output'!O36,2)</f>
        <v>3.58</v>
      </c>
      <c r="H37"/>
      <c r="I37"/>
      <c r="J37"/>
      <c r="N37">
        <v>2</v>
      </c>
      <c r="O37">
        <v>15</v>
      </c>
      <c r="P37" s="5" t="str">
        <f>VLOOKUP('Direct lors'!N37,'WinBUGS output'!D:F,3,FALSE)</f>
        <v xml:space="preserve">No treatment </v>
      </c>
      <c r="Q37" s="5" t="str">
        <f>VLOOKUP('Direct lors'!O37,'WinBUGS output'!D:F,3,FALSE)</f>
        <v>Problem solving</v>
      </c>
      <c r="R37" s="5" t="str">
        <f>FIXED('WinBUGS output'!X36,2)</f>
        <v>3.57</v>
      </c>
      <c r="S37" s="5" t="str">
        <f>FIXED('WinBUGS output'!W36,2)</f>
        <v>1.47</v>
      </c>
      <c r="T37" s="5" t="str">
        <f>FIXED('WinBUGS output'!Y36,2)</f>
        <v>5.63</v>
      </c>
      <c r="X37" s="5" t="str">
        <f t="shared" si="0"/>
        <v>Pill placebo</v>
      </c>
      <c r="Y37" s="5" t="str">
        <f t="shared" si="1"/>
        <v>CBT individual (over 15 sessions)</v>
      </c>
      <c r="Z37" s="5" t="str">
        <f>FIXED(EXP('WinBUGS output'!N36),2)</f>
        <v>9.07</v>
      </c>
      <c r="AA37" s="5" t="str">
        <f>FIXED(EXP('WinBUGS output'!M36),2)</f>
        <v>2.36</v>
      </c>
      <c r="AB37" s="5" t="str">
        <f>FIXED(EXP('WinBUGS output'!O36),2)</f>
        <v>35.73</v>
      </c>
      <c r="AF37" s="5" t="str">
        <f t="shared" si="2"/>
        <v xml:space="preserve">No treatment </v>
      </c>
      <c r="AG37" s="5" t="str">
        <f t="shared" si="3"/>
        <v>Problem solving</v>
      </c>
      <c r="AH37" s="5" t="str">
        <f>FIXED(EXP('WinBUGS output'!X36),2)</f>
        <v>35.41</v>
      </c>
      <c r="AI37" s="5" t="str">
        <f>FIXED(EXP('WinBUGS output'!W36),2)</f>
        <v>4.36</v>
      </c>
      <c r="AJ37" s="5" t="str">
        <f>FIXED(EXP('WinBUGS output'!Y36),2)</f>
        <v>278.11</v>
      </c>
    </row>
    <row r="38" spans="1:36" x14ac:dyDescent="0.25">
      <c r="A38">
        <v>1</v>
      </c>
      <c r="B38">
        <v>36</v>
      </c>
      <c r="C38" s="5" t="str">
        <f>VLOOKUP(A38,'WinBUGS output'!A:C,3,FALSE)</f>
        <v>Pill placebo</v>
      </c>
      <c r="D38" s="5" t="str">
        <f>VLOOKUP(B38,'WinBUGS output'!A:C,3,FALSE)</f>
        <v>Third-wave cognitive therapy individual</v>
      </c>
      <c r="E38" s="5" t="str">
        <f>FIXED('WinBUGS output'!N37,2)</f>
        <v>2.31</v>
      </c>
      <c r="F38" s="5" t="str">
        <f>FIXED('WinBUGS output'!M37,2)</f>
        <v>0.83</v>
      </c>
      <c r="G38" s="5" t="str">
        <f>FIXED('WinBUGS output'!O37,2)</f>
        <v>3.88</v>
      </c>
      <c r="H38"/>
      <c r="I38"/>
      <c r="J38"/>
      <c r="N38">
        <v>2</v>
      </c>
      <c r="O38">
        <v>16</v>
      </c>
      <c r="P38" s="5" t="str">
        <f>VLOOKUP('Direct lors'!N38,'WinBUGS output'!D:F,3,FALSE)</f>
        <v xml:space="preserve">No treatment </v>
      </c>
      <c r="Q38" s="5" t="str">
        <f>VLOOKUP('Direct lors'!O38,'WinBUGS output'!D:F,3,FALSE)</f>
        <v>Behavioural therapies (individual)</v>
      </c>
      <c r="R38" s="5" t="str">
        <f>FIXED('WinBUGS output'!X37,2)</f>
        <v>-3.56</v>
      </c>
      <c r="S38" s="5" t="str">
        <f>FIXED('WinBUGS output'!W37,2)</f>
        <v>-6.86</v>
      </c>
      <c r="T38" s="5" t="str">
        <f>FIXED('WinBUGS output'!Y37,2)</f>
        <v>-0.46</v>
      </c>
      <c r="X38" s="5" t="str">
        <f t="shared" si="0"/>
        <v>Pill placebo</v>
      </c>
      <c r="Y38" s="5" t="str">
        <f t="shared" si="1"/>
        <v>Third-wave cognitive therapy individual</v>
      </c>
      <c r="Z38" s="5" t="str">
        <f>FIXED(EXP('WinBUGS output'!N37),2)</f>
        <v>10.06</v>
      </c>
      <c r="AA38" s="5" t="str">
        <f>FIXED(EXP('WinBUGS output'!M37),2)</f>
        <v>2.29</v>
      </c>
      <c r="AB38" s="5" t="str">
        <f>FIXED(EXP('WinBUGS output'!O37),2)</f>
        <v>48.23</v>
      </c>
      <c r="AF38" s="5" t="str">
        <f t="shared" si="2"/>
        <v xml:space="preserve">No treatment </v>
      </c>
      <c r="AG38" s="5" t="str">
        <f t="shared" si="3"/>
        <v>Behavioural therapies (individual)</v>
      </c>
      <c r="AH38" s="5" t="str">
        <f>FIXED(EXP('WinBUGS output'!X37),2)</f>
        <v>0.03</v>
      </c>
      <c r="AI38" s="5" t="str">
        <f>FIXED(EXP('WinBUGS output'!W37),2)</f>
        <v>0.00</v>
      </c>
      <c r="AJ38" s="5" t="str">
        <f>FIXED(EXP('WinBUGS output'!Y37),2)</f>
        <v>0.63</v>
      </c>
    </row>
    <row r="39" spans="1:36" x14ac:dyDescent="0.25">
      <c r="A39">
        <v>1</v>
      </c>
      <c r="B39">
        <v>37</v>
      </c>
      <c r="C39" s="5" t="str">
        <f>VLOOKUP(A39,'WinBUGS output'!A:C,3,FALSE)</f>
        <v>Pill placebo</v>
      </c>
      <c r="D39" s="5" t="str">
        <f>VLOOKUP(B39,'WinBUGS output'!A:C,3,FALSE)</f>
        <v>CBT group (under 15 sessions)</v>
      </c>
      <c r="E39" s="5" t="str">
        <f>FIXED('WinBUGS output'!N38,2)</f>
        <v>8.24</v>
      </c>
      <c r="F39" s="5" t="str">
        <f>FIXED('WinBUGS output'!M38,2)</f>
        <v>5.93</v>
      </c>
      <c r="G39" s="5" t="str">
        <f>FIXED('WinBUGS output'!O38,2)</f>
        <v>10.55</v>
      </c>
      <c r="H39"/>
      <c r="I39"/>
      <c r="J39"/>
      <c r="N39">
        <v>2</v>
      </c>
      <c r="O39">
        <v>17</v>
      </c>
      <c r="P39" s="5" t="str">
        <f>VLOOKUP('Direct lors'!N39,'WinBUGS output'!D:F,3,FALSE)</f>
        <v xml:space="preserve">No treatment </v>
      </c>
      <c r="Q39" s="5" t="str">
        <f>VLOOKUP('Direct lors'!O39,'WinBUGS output'!D:F,3,FALSE)</f>
        <v>Cognitive and cognitive behavioural therapies (individual) [CBT/CT]</v>
      </c>
      <c r="R39" s="5" t="str">
        <f>FIXED('WinBUGS output'!X38,2)</f>
        <v>-3.83</v>
      </c>
      <c r="S39" s="5" t="str">
        <f>FIXED('WinBUGS output'!W38,2)</f>
        <v>-7.01</v>
      </c>
      <c r="T39" s="5" t="str">
        <f>FIXED('WinBUGS output'!Y38,2)</f>
        <v>-0.89</v>
      </c>
      <c r="X39" s="5" t="str">
        <f t="shared" si="0"/>
        <v>Pill placebo</v>
      </c>
      <c r="Y39" s="5" t="str">
        <f t="shared" si="1"/>
        <v>CBT group (under 15 sessions)</v>
      </c>
      <c r="Z39" s="5" t="str">
        <f>FIXED(EXP('WinBUGS output'!N38),2)</f>
        <v>3,789.54</v>
      </c>
      <c r="AA39" s="5" t="str">
        <f>FIXED(EXP('WinBUGS output'!M38),2)</f>
        <v>377.66</v>
      </c>
      <c r="AB39" s="5" t="str">
        <f>FIXED(EXP('WinBUGS output'!O38),2)</f>
        <v>38,177.44</v>
      </c>
      <c r="AF39" s="5" t="str">
        <f t="shared" si="2"/>
        <v xml:space="preserve">No treatment </v>
      </c>
      <c r="AG39" s="5" t="str">
        <f t="shared" si="3"/>
        <v>Cognitive and cognitive behavioural therapies (individual) [CBT/CT]</v>
      </c>
      <c r="AH39" s="5" t="str">
        <f>FIXED(EXP('WinBUGS output'!X38),2)</f>
        <v>0.02</v>
      </c>
      <c r="AI39" s="5" t="str">
        <f>FIXED(EXP('WinBUGS output'!W38),2)</f>
        <v>0.00</v>
      </c>
      <c r="AJ39" s="5" t="str">
        <f>FIXED(EXP('WinBUGS output'!Y38),2)</f>
        <v>0.41</v>
      </c>
    </row>
    <row r="40" spans="1:36" x14ac:dyDescent="0.25">
      <c r="A40">
        <v>1</v>
      </c>
      <c r="B40">
        <v>38</v>
      </c>
      <c r="C40" s="5" t="str">
        <f>VLOOKUP(A40,'WinBUGS output'!A:C,3,FALSE)</f>
        <v>Pill placebo</v>
      </c>
      <c r="D40" s="5" t="str">
        <f>VLOOKUP(B40,'WinBUGS output'!A:C,3,FALSE)</f>
        <v>Third-wave cognitive therapy group</v>
      </c>
      <c r="E40" s="5" t="str">
        <f>FIXED('WinBUGS output'!N39,2)</f>
        <v>8.22</v>
      </c>
      <c r="F40" s="5" t="str">
        <f>FIXED('WinBUGS output'!M39,2)</f>
        <v>5.79</v>
      </c>
      <c r="G40" s="5" t="str">
        <f>FIXED('WinBUGS output'!O39,2)</f>
        <v>10.64</v>
      </c>
      <c r="H40"/>
      <c r="I40"/>
      <c r="J40"/>
      <c r="N40">
        <v>2</v>
      </c>
      <c r="O40">
        <v>18</v>
      </c>
      <c r="P40" s="5" t="str">
        <f>VLOOKUP('Direct lors'!N40,'WinBUGS output'!D:F,3,FALSE)</f>
        <v xml:space="preserve">No treatment </v>
      </c>
      <c r="Q40" s="5" t="str">
        <f>VLOOKUP('Direct lors'!O40,'WinBUGS output'!D:F,3,FALSE)</f>
        <v>Behavioural, cognitive, or CBT groups</v>
      </c>
      <c r="R40" s="5" t="str">
        <f>FIXED('WinBUGS output'!X39,2)</f>
        <v>2.16</v>
      </c>
      <c r="S40" s="5" t="str">
        <f>FIXED('WinBUGS output'!W39,2)</f>
        <v>-0.24</v>
      </c>
      <c r="T40" s="5" t="str">
        <f>FIXED('WinBUGS output'!Y39,2)</f>
        <v>4.50</v>
      </c>
      <c r="X40" s="5" t="str">
        <f t="shared" si="0"/>
        <v>Pill placebo</v>
      </c>
      <c r="Y40" s="5" t="str">
        <f t="shared" si="1"/>
        <v>Third-wave cognitive therapy group</v>
      </c>
      <c r="Z40" s="5" t="str">
        <f>FIXED(EXP('WinBUGS output'!N39),2)</f>
        <v>3,710.79</v>
      </c>
      <c r="AA40" s="5" t="str">
        <f>FIXED(EXP('WinBUGS output'!M39),2)</f>
        <v>328.32</v>
      </c>
      <c r="AB40" s="5" t="str">
        <f>FIXED(EXP('WinBUGS output'!O39),2)</f>
        <v>41,772.77</v>
      </c>
      <c r="AF40" s="5" t="str">
        <f t="shared" si="2"/>
        <v xml:space="preserve">No treatment </v>
      </c>
      <c r="AG40" s="5" t="str">
        <f t="shared" si="3"/>
        <v>Behavioural, cognitive, or CBT groups</v>
      </c>
      <c r="AH40" s="5" t="str">
        <f>FIXED(EXP('WinBUGS output'!X39),2)</f>
        <v>8.65</v>
      </c>
      <c r="AI40" s="5" t="str">
        <f>FIXED(EXP('WinBUGS output'!W39),2)</f>
        <v>0.79</v>
      </c>
      <c r="AJ40" s="5" t="str">
        <f>FIXED(EXP('WinBUGS output'!Y39),2)</f>
        <v>89.93</v>
      </c>
    </row>
    <row r="41" spans="1:36" x14ac:dyDescent="0.25">
      <c r="A41">
        <v>1</v>
      </c>
      <c r="B41">
        <v>39</v>
      </c>
      <c r="C41" s="5" t="str">
        <f>VLOOKUP(A41,'WinBUGS output'!A:C,3,FALSE)</f>
        <v>Pill placebo</v>
      </c>
      <c r="D41" s="5" t="str">
        <f>VLOOKUP(B41,'WinBUGS output'!A:C,3,FALSE)</f>
        <v>CBT individual (under 15 sessions) + escitalopram</v>
      </c>
      <c r="E41" s="5" t="str">
        <f>FIXED('WinBUGS output'!N40,2)</f>
        <v>1.54</v>
      </c>
      <c r="F41" s="5" t="str">
        <f>FIXED('WinBUGS output'!M40,2)</f>
        <v>0.06</v>
      </c>
      <c r="G41" s="5" t="str">
        <f>FIXED('WinBUGS output'!O40,2)</f>
        <v>3.07</v>
      </c>
      <c r="H41"/>
      <c r="I41"/>
      <c r="J41"/>
      <c r="N41">
        <v>2</v>
      </c>
      <c r="O41">
        <v>19</v>
      </c>
      <c r="P41" s="5" t="str">
        <f>VLOOKUP('Direct lors'!N41,'WinBUGS output'!D:F,3,FALSE)</f>
        <v xml:space="preserve">No treatment </v>
      </c>
      <c r="Q41" s="5" t="str">
        <f>VLOOKUP('Direct lors'!O41,'WinBUGS output'!D:F,3,FALSE)</f>
        <v>Combined (Cognitive and cognitive behavioural therapies individual + AD)</v>
      </c>
      <c r="R41" s="5" t="str">
        <f>FIXED('WinBUGS output'!X40,2)</f>
        <v>-4.45</v>
      </c>
      <c r="S41" s="5" t="str">
        <f>FIXED('WinBUGS output'!W40,2)</f>
        <v>-7.83</v>
      </c>
      <c r="T41" s="5" t="str">
        <f>FIXED('WinBUGS output'!Y40,2)</f>
        <v>-1.30</v>
      </c>
      <c r="X41" s="5" t="str">
        <f t="shared" si="0"/>
        <v>Pill placebo</v>
      </c>
      <c r="Y41" s="5" t="str">
        <f t="shared" si="1"/>
        <v>CBT individual (under 15 sessions) + escitalopram</v>
      </c>
      <c r="Z41" s="5" t="str">
        <f>FIXED(EXP('WinBUGS output'!N40),2)</f>
        <v>4.67</v>
      </c>
      <c r="AA41" s="5" t="str">
        <f>FIXED(EXP('WinBUGS output'!M40),2)</f>
        <v>1.06</v>
      </c>
      <c r="AB41" s="5" t="str">
        <f>FIXED(EXP('WinBUGS output'!O40),2)</f>
        <v>21.43</v>
      </c>
      <c r="AF41" s="5" t="str">
        <f t="shared" si="2"/>
        <v xml:space="preserve">No treatment </v>
      </c>
      <c r="AG41" s="5" t="str">
        <f t="shared" si="3"/>
        <v>Combined (Cognitive and cognitive behavioural therapies individual + AD)</v>
      </c>
      <c r="AH41" s="5" t="str">
        <f>FIXED(EXP('WinBUGS output'!X40),2)</f>
        <v>0.01</v>
      </c>
      <c r="AI41" s="5" t="str">
        <f>FIXED(EXP('WinBUGS output'!W40),2)</f>
        <v>0.00</v>
      </c>
      <c r="AJ41" s="5" t="str">
        <f>FIXED(EXP('WinBUGS output'!Y40),2)</f>
        <v>0.27</v>
      </c>
    </row>
    <row r="42" spans="1:36" x14ac:dyDescent="0.25">
      <c r="A42">
        <v>1</v>
      </c>
      <c r="B42">
        <v>40</v>
      </c>
      <c r="C42" s="5" t="str">
        <f>VLOOKUP(A42,'WinBUGS output'!A:C,3,FALSE)</f>
        <v>Pill placebo</v>
      </c>
      <c r="D42" s="5" t="str">
        <f>VLOOKUP(B42,'WinBUGS output'!A:C,3,FALSE)</f>
        <v>CBT individual (over 15 sessions) + amitriptyline</v>
      </c>
      <c r="E42" s="5" t="str">
        <f>FIXED('WinBUGS output'!N41,2)</f>
        <v>1.58</v>
      </c>
      <c r="F42" s="5" t="str">
        <f>FIXED('WinBUGS output'!M41,2)</f>
        <v>0.00</v>
      </c>
      <c r="G42" s="5" t="str">
        <f>FIXED('WinBUGS output'!O41,2)</f>
        <v>3.22</v>
      </c>
      <c r="H42"/>
      <c r="I42"/>
      <c r="J42"/>
      <c r="N42">
        <v>2</v>
      </c>
      <c r="O42">
        <v>20</v>
      </c>
      <c r="P42" s="5" t="str">
        <f>VLOOKUP('Direct lors'!N42,'WinBUGS output'!D:F,3,FALSE)</f>
        <v xml:space="preserve">No treatment </v>
      </c>
      <c r="Q42" s="5" t="str">
        <f>VLOOKUP('Direct lors'!O42,'WinBUGS output'!D:F,3,FALSE)</f>
        <v>Combined (IPT + AD)</v>
      </c>
      <c r="R42" s="5" t="str">
        <f>FIXED('WinBUGS output'!X41,2)</f>
        <v>-3.01</v>
      </c>
      <c r="S42" s="5" t="str">
        <f>FIXED('WinBUGS output'!W41,2)</f>
        <v>-7.37</v>
      </c>
      <c r="T42" s="5" t="str">
        <f>FIXED('WinBUGS output'!Y41,2)</f>
        <v>1.30</v>
      </c>
      <c r="X42" s="5" t="str">
        <f t="shared" si="0"/>
        <v>Pill placebo</v>
      </c>
      <c r="Y42" s="5" t="str">
        <f t="shared" si="1"/>
        <v>CBT individual (over 15 sessions) + amitriptyline</v>
      </c>
      <c r="Z42" s="5" t="str">
        <f>FIXED(EXP('WinBUGS output'!N41),2)</f>
        <v>4.85</v>
      </c>
      <c r="AA42" s="5" t="str">
        <f>FIXED(EXP('WinBUGS output'!M41),2)</f>
        <v>1.00</v>
      </c>
      <c r="AB42" s="5" t="str">
        <f>FIXED(EXP('WinBUGS output'!O41),2)</f>
        <v>24.93</v>
      </c>
      <c r="AF42" s="5" t="str">
        <f t="shared" si="2"/>
        <v xml:space="preserve">No treatment </v>
      </c>
      <c r="AG42" s="5" t="str">
        <f t="shared" si="3"/>
        <v>Combined (IPT + AD)</v>
      </c>
      <c r="AH42" s="5" t="str">
        <f>FIXED(EXP('WinBUGS output'!X41),2)</f>
        <v>0.05</v>
      </c>
      <c r="AI42" s="5" t="str">
        <f>FIXED(EXP('WinBUGS output'!W41),2)</f>
        <v>0.00</v>
      </c>
      <c r="AJ42" s="5" t="str">
        <f>FIXED(EXP('WinBUGS output'!Y41),2)</f>
        <v>3.66</v>
      </c>
    </row>
    <row r="43" spans="1:36" x14ac:dyDescent="0.25">
      <c r="A43">
        <v>1</v>
      </c>
      <c r="B43">
        <v>41</v>
      </c>
      <c r="C43" s="5" t="str">
        <f>VLOOKUP(A43,'WinBUGS output'!A:C,3,FALSE)</f>
        <v>Pill placebo</v>
      </c>
      <c r="D43" s="5" t="str">
        <f>VLOOKUP(B43,'WinBUGS output'!A:C,3,FALSE)</f>
        <v>CBT individual (over 15 sessions) + any SSRI</v>
      </c>
      <c r="E43" s="5" t="str">
        <f>FIXED('WinBUGS output'!N42,2)</f>
        <v>1.60</v>
      </c>
      <c r="F43" s="5" t="str">
        <f>FIXED('WinBUGS output'!M42,2)</f>
        <v>0.03</v>
      </c>
      <c r="G43" s="5" t="str">
        <f>FIXED('WinBUGS output'!O42,2)</f>
        <v>3.24</v>
      </c>
      <c r="H43"/>
      <c r="I43"/>
      <c r="J43"/>
      <c r="N43">
        <v>2</v>
      </c>
      <c r="O43">
        <v>21</v>
      </c>
      <c r="P43" s="5" t="str">
        <f>VLOOKUP('Direct lors'!N43,'WinBUGS output'!D:F,3,FALSE)</f>
        <v xml:space="preserve">No treatment </v>
      </c>
      <c r="Q43" s="5" t="str">
        <f>VLOOKUP('Direct lors'!O43,'WinBUGS output'!D:F,3,FALSE)</f>
        <v>Combined (Short-term psychodynamic psychotherapies + AD)</v>
      </c>
      <c r="R43" s="5" t="str">
        <f>FIXED('WinBUGS output'!X42,2)</f>
        <v>-4.25</v>
      </c>
      <c r="S43" s="5" t="str">
        <f>FIXED('WinBUGS output'!W42,2)</f>
        <v>-8.23</v>
      </c>
      <c r="T43" s="5" t="str">
        <f>FIXED('WinBUGS output'!Y42,2)</f>
        <v>-0.55</v>
      </c>
      <c r="X43" s="5" t="str">
        <f t="shared" si="0"/>
        <v>Pill placebo</v>
      </c>
      <c r="Y43" s="5" t="str">
        <f t="shared" si="1"/>
        <v>CBT individual (over 15 sessions) + any SSRI</v>
      </c>
      <c r="Z43" s="5" t="str">
        <f>FIXED(EXP('WinBUGS output'!N42),2)</f>
        <v>4.95</v>
      </c>
      <c r="AA43" s="5" t="str">
        <f>FIXED(EXP('WinBUGS output'!M42),2)</f>
        <v>1.03</v>
      </c>
      <c r="AB43" s="5" t="str">
        <f>FIXED(EXP('WinBUGS output'!O42),2)</f>
        <v>25.58</v>
      </c>
      <c r="AF43" s="5" t="str">
        <f t="shared" si="2"/>
        <v xml:space="preserve">No treatment </v>
      </c>
      <c r="AG43" s="5" t="str">
        <f t="shared" si="3"/>
        <v>Combined (Short-term psychodynamic psychotherapies + AD)</v>
      </c>
      <c r="AH43" s="5" t="str">
        <f>FIXED(EXP('WinBUGS output'!X42),2)</f>
        <v>0.01</v>
      </c>
      <c r="AI43" s="5" t="str">
        <f>FIXED(EXP('WinBUGS output'!W42),2)</f>
        <v>0.00</v>
      </c>
      <c r="AJ43" s="5" t="str">
        <f>FIXED(EXP('WinBUGS output'!Y42),2)</f>
        <v>0.58</v>
      </c>
    </row>
    <row r="44" spans="1:36" x14ac:dyDescent="0.25">
      <c r="A44">
        <v>1</v>
      </c>
      <c r="B44">
        <v>42</v>
      </c>
      <c r="C44" s="5" t="str">
        <f>VLOOKUP(A44,'WinBUGS output'!A:C,3,FALSE)</f>
        <v>Pill placebo</v>
      </c>
      <c r="D44" s="5" t="str">
        <f>VLOOKUP(B44,'WinBUGS output'!A:C,3,FALSE)</f>
        <v>Interpersonal psychotherapy (IPT) + any AD</v>
      </c>
      <c r="E44" s="5" t="str">
        <f>FIXED('WinBUGS output'!N43,2)</f>
        <v>3.03</v>
      </c>
      <c r="F44" s="5" t="str">
        <f>FIXED('WinBUGS output'!M43,2)</f>
        <v>-0.25</v>
      </c>
      <c r="G44" s="5" t="str">
        <f>FIXED('WinBUGS output'!O43,2)</f>
        <v>6.38</v>
      </c>
      <c r="H44"/>
      <c r="I44"/>
      <c r="J44"/>
      <c r="N44">
        <v>2</v>
      </c>
      <c r="O44">
        <v>22</v>
      </c>
      <c r="P44" s="5" t="str">
        <f>VLOOKUP('Direct lors'!N44,'WinBUGS output'!D:F,3,FALSE)</f>
        <v xml:space="preserve">No treatment </v>
      </c>
      <c r="Q44" s="5" t="str">
        <f>VLOOKUP('Direct lors'!O44,'WinBUGS output'!D:F,3,FALSE)</f>
        <v>Combined (psych + placebo)</v>
      </c>
      <c r="R44" s="5" t="str">
        <f>FIXED('WinBUGS output'!X43,2)</f>
        <v>-3.34</v>
      </c>
      <c r="S44" s="5" t="str">
        <f>FIXED('WinBUGS output'!W43,2)</f>
        <v>-7.71</v>
      </c>
      <c r="T44" s="5" t="str">
        <f>FIXED('WinBUGS output'!Y43,2)</f>
        <v>0.90</v>
      </c>
      <c r="X44" s="5" t="str">
        <f t="shared" si="0"/>
        <v>Pill placebo</v>
      </c>
      <c r="Y44" s="5" t="str">
        <f t="shared" si="1"/>
        <v>Interpersonal psychotherapy (IPT) + any AD</v>
      </c>
      <c r="Z44" s="5" t="str">
        <f>FIXED(EXP('WinBUGS output'!N43),2)</f>
        <v>20.70</v>
      </c>
      <c r="AA44" s="5" t="str">
        <f>FIXED(EXP('WinBUGS output'!M43),2)</f>
        <v>0.78</v>
      </c>
      <c r="AB44" s="5" t="str">
        <f>FIXED(EXP('WinBUGS output'!O43),2)</f>
        <v>588.16</v>
      </c>
      <c r="AF44" s="5" t="str">
        <f t="shared" si="2"/>
        <v xml:space="preserve">No treatment </v>
      </c>
      <c r="AG44" s="5" t="str">
        <f t="shared" si="3"/>
        <v>Combined (psych + placebo)</v>
      </c>
      <c r="AH44" s="5" t="str">
        <f>FIXED(EXP('WinBUGS output'!X43),2)</f>
        <v>0.04</v>
      </c>
      <c r="AI44" s="5" t="str">
        <f>FIXED(EXP('WinBUGS output'!W43),2)</f>
        <v>0.00</v>
      </c>
      <c r="AJ44" s="5" t="str">
        <f>FIXED(EXP('WinBUGS output'!Y43),2)</f>
        <v>2.46</v>
      </c>
    </row>
    <row r="45" spans="1:36" x14ac:dyDescent="0.25">
      <c r="A45">
        <v>1</v>
      </c>
      <c r="B45">
        <v>43</v>
      </c>
      <c r="C45" s="5" t="str">
        <f>VLOOKUP(A45,'WinBUGS output'!A:C,3,FALSE)</f>
        <v>Pill placebo</v>
      </c>
      <c r="D45" s="5" t="str">
        <f>VLOOKUP(B45,'WinBUGS output'!A:C,3,FALSE)</f>
        <v>Short-term psychodynamic psychotherapy individual + any TCA</v>
      </c>
      <c r="E45" s="5" t="str">
        <f>FIXED('WinBUGS output'!N44,2)</f>
        <v>1.79</v>
      </c>
      <c r="F45" s="5" t="str">
        <f>FIXED('WinBUGS output'!M44,2)</f>
        <v>-0.15</v>
      </c>
      <c r="G45" s="5" t="str">
        <f>FIXED('WinBUGS output'!O44,2)</f>
        <v>3.78</v>
      </c>
      <c r="H45"/>
      <c r="I45"/>
      <c r="J45"/>
      <c r="N45">
        <v>3</v>
      </c>
      <c r="O45">
        <v>4</v>
      </c>
      <c r="P45" s="5" t="str">
        <f>VLOOKUP('Direct lors'!N45,'WinBUGS output'!D:F,3,FALSE)</f>
        <v>Attention placebo</v>
      </c>
      <c r="Q45" s="5" t="str">
        <f>VLOOKUP('Direct lors'!O45,'WinBUGS output'!D:F,3,FALSE)</f>
        <v>TAU</v>
      </c>
      <c r="R45" s="5" t="str">
        <f>FIXED('WinBUGS output'!X44,2)</f>
        <v>-0.27</v>
      </c>
      <c r="S45" s="5" t="str">
        <f>FIXED('WinBUGS output'!W44,2)</f>
        <v>-2.20</v>
      </c>
      <c r="T45" s="5" t="str">
        <f>FIXED('WinBUGS output'!Y44,2)</f>
        <v>1.68</v>
      </c>
      <c r="X45" s="5" t="str">
        <f t="shared" si="0"/>
        <v>Pill placebo</v>
      </c>
      <c r="Y45" s="5" t="str">
        <f t="shared" si="1"/>
        <v>Short-term psychodynamic psychotherapy individual + any TCA</v>
      </c>
      <c r="Z45" s="5" t="str">
        <f>FIXED(EXP('WinBUGS output'!N44),2)</f>
        <v>6.01</v>
      </c>
      <c r="AA45" s="5" t="str">
        <f>FIXED(EXP('WinBUGS output'!M44),2)</f>
        <v>0.86</v>
      </c>
      <c r="AB45" s="5" t="str">
        <f>FIXED(EXP('WinBUGS output'!O44),2)</f>
        <v>43.60</v>
      </c>
      <c r="AF45" s="5" t="str">
        <f t="shared" si="2"/>
        <v>Attention placebo</v>
      </c>
      <c r="AG45" s="5" t="str">
        <f t="shared" si="3"/>
        <v>TAU</v>
      </c>
      <c r="AH45" s="5" t="str">
        <f>FIXED(EXP('WinBUGS output'!X44),2)</f>
        <v>0.76</v>
      </c>
      <c r="AI45" s="5" t="str">
        <f>FIXED(EXP('WinBUGS output'!W44),2)</f>
        <v>0.11</v>
      </c>
      <c r="AJ45" s="5" t="str">
        <f>FIXED(EXP('WinBUGS output'!Y44),2)</f>
        <v>5.34</v>
      </c>
    </row>
    <row r="46" spans="1:36" x14ac:dyDescent="0.25">
      <c r="A46">
        <v>1</v>
      </c>
      <c r="B46">
        <v>44</v>
      </c>
      <c r="C46" s="5" t="str">
        <f>VLOOKUP(A46,'WinBUGS output'!A:C,3,FALSE)</f>
        <v>Pill placebo</v>
      </c>
      <c r="D46" s="5" t="str">
        <f>VLOOKUP(B46,'WinBUGS output'!A:C,3,FALSE)</f>
        <v>Interpersonal psychotherapy (IPT) + Pill placebo</v>
      </c>
      <c r="E46" s="5" t="str">
        <f>FIXED('WinBUGS output'!N45,2)</f>
        <v>2.69</v>
      </c>
      <c r="F46" s="5" t="str">
        <f>FIXED('WinBUGS output'!M45,2)</f>
        <v>-0.56</v>
      </c>
      <c r="G46" s="5" t="str">
        <f>FIXED('WinBUGS output'!O45,2)</f>
        <v>6.04</v>
      </c>
      <c r="H46"/>
      <c r="I46"/>
      <c r="J46"/>
      <c r="N46">
        <v>3</v>
      </c>
      <c r="O46">
        <v>5</v>
      </c>
      <c r="P46" s="5" t="str">
        <f>VLOOKUP('Direct lors'!N46,'WinBUGS output'!D:F,3,FALSE)</f>
        <v>Attention placebo</v>
      </c>
      <c r="Q46" s="5" t="str">
        <f>VLOOKUP('Direct lors'!O46,'WinBUGS output'!D:F,3,FALSE)</f>
        <v>Exercise</v>
      </c>
      <c r="R46" s="5" t="str">
        <f>FIXED('WinBUGS output'!X45,2)</f>
        <v>1.80</v>
      </c>
      <c r="S46" s="5" t="str">
        <f>FIXED('WinBUGS output'!W45,2)</f>
        <v>-1.26</v>
      </c>
      <c r="T46" s="5" t="str">
        <f>FIXED('WinBUGS output'!Y45,2)</f>
        <v>4.99</v>
      </c>
      <c r="X46" s="5" t="str">
        <f t="shared" si="0"/>
        <v>Pill placebo</v>
      </c>
      <c r="Y46" s="5" t="str">
        <f t="shared" si="1"/>
        <v>Interpersonal psychotherapy (IPT) + Pill placebo</v>
      </c>
      <c r="Z46" s="5" t="str">
        <f>FIXED(EXP('WinBUGS output'!N45),2)</f>
        <v>14.78</v>
      </c>
      <c r="AA46" s="5" t="str">
        <f>FIXED(EXP('WinBUGS output'!M45),2)</f>
        <v>0.57</v>
      </c>
      <c r="AB46" s="5" t="str">
        <f>FIXED(EXP('WinBUGS output'!O45),2)</f>
        <v>418.22</v>
      </c>
      <c r="AF46" s="5" t="str">
        <f t="shared" si="2"/>
        <v>Attention placebo</v>
      </c>
      <c r="AG46" s="5" t="str">
        <f t="shared" si="3"/>
        <v>Exercise</v>
      </c>
      <c r="AH46" s="5" t="str">
        <f>FIXED(EXP('WinBUGS output'!X45),2)</f>
        <v>6.06</v>
      </c>
      <c r="AI46" s="5" t="str">
        <f>FIXED(EXP('WinBUGS output'!W45),2)</f>
        <v>0.28</v>
      </c>
      <c r="AJ46" s="5" t="str">
        <f>FIXED(EXP('WinBUGS output'!Y45),2)</f>
        <v>147.53</v>
      </c>
    </row>
    <row r="47" spans="1:36" x14ac:dyDescent="0.25">
      <c r="A47">
        <v>2</v>
      </c>
      <c r="B47">
        <v>3</v>
      </c>
      <c r="C47" s="5" t="str">
        <f>VLOOKUP(A47,'WinBUGS output'!A:C,3,FALSE)</f>
        <v>Waitlist</v>
      </c>
      <c r="D47" s="5" t="str">
        <f>VLOOKUP(B47,'WinBUGS output'!A:C,3,FALSE)</f>
        <v>No treatment</v>
      </c>
      <c r="E47" s="5" t="str">
        <f>FIXED('WinBUGS output'!N46,2)</f>
        <v>0.00</v>
      </c>
      <c r="F47" s="5" t="str">
        <f>FIXED('WinBUGS output'!M46,2)</f>
        <v>-1.13</v>
      </c>
      <c r="G47" s="5" t="str">
        <f>FIXED('WinBUGS output'!O46,2)</f>
        <v>1.12</v>
      </c>
      <c r="H47"/>
      <c r="I47"/>
      <c r="J47"/>
      <c r="N47">
        <v>3</v>
      </c>
      <c r="O47">
        <v>6</v>
      </c>
      <c r="P47" s="5" t="str">
        <f>VLOOKUP('Direct lors'!N47,'WinBUGS output'!D:F,3,FALSE)</f>
        <v>Attention placebo</v>
      </c>
      <c r="Q47" s="5" t="str">
        <f>VLOOKUP('Direct lors'!O47,'WinBUGS output'!D:F,3,FALSE)</f>
        <v>TCA</v>
      </c>
      <c r="R47" s="5" t="str">
        <f>FIXED('WinBUGS output'!X46,2)</f>
        <v>0.35</v>
      </c>
      <c r="S47" s="5" t="str">
        <f>FIXED('WinBUGS output'!W46,2)</f>
        <v>-1.89</v>
      </c>
      <c r="T47" s="5" t="str">
        <f>FIXED('WinBUGS output'!Y46,2)</f>
        <v>2.56</v>
      </c>
      <c r="X47" s="5" t="str">
        <f t="shared" si="0"/>
        <v>Waitlist</v>
      </c>
      <c r="Y47" s="5" t="str">
        <f t="shared" si="1"/>
        <v>No treatment</v>
      </c>
      <c r="Z47" s="5" t="str">
        <f>FIXED(EXP('WinBUGS output'!N46),2)</f>
        <v>1.00</v>
      </c>
      <c r="AA47" s="5" t="str">
        <f>FIXED(EXP('WinBUGS output'!M46),2)</f>
        <v>0.32</v>
      </c>
      <c r="AB47" s="5" t="str">
        <f>FIXED(EXP('WinBUGS output'!O46),2)</f>
        <v>3.06</v>
      </c>
      <c r="AF47" s="5" t="str">
        <f t="shared" si="2"/>
        <v>Attention placebo</v>
      </c>
      <c r="AG47" s="5" t="str">
        <f t="shared" si="3"/>
        <v>TCA</v>
      </c>
      <c r="AH47" s="5" t="str">
        <f>FIXED(EXP('WinBUGS output'!X46),2)</f>
        <v>1.42</v>
      </c>
      <c r="AI47" s="5" t="str">
        <f>FIXED(EXP('WinBUGS output'!W46),2)</f>
        <v>0.15</v>
      </c>
      <c r="AJ47" s="5" t="str">
        <f>FIXED(EXP('WinBUGS output'!Y46),2)</f>
        <v>12.88</v>
      </c>
    </row>
    <row r="48" spans="1:36" x14ac:dyDescent="0.25">
      <c r="A48">
        <v>2</v>
      </c>
      <c r="B48">
        <v>4</v>
      </c>
      <c r="C48" s="5" t="str">
        <f>VLOOKUP(A48,'WinBUGS output'!A:C,3,FALSE)</f>
        <v>Waitlist</v>
      </c>
      <c r="D48" s="5" t="str">
        <f>VLOOKUP(B48,'WinBUGS output'!A:C,3,FALSE)</f>
        <v>Attention placebo + TAU</v>
      </c>
      <c r="E48" s="5" t="str">
        <f>FIXED('WinBUGS output'!N47,2)</f>
        <v>-4.97</v>
      </c>
      <c r="F48" s="5" t="str">
        <f>FIXED('WinBUGS output'!M47,2)</f>
        <v>-8.48</v>
      </c>
      <c r="G48" s="5" t="str">
        <f>FIXED('WinBUGS output'!O47,2)</f>
        <v>-1.61</v>
      </c>
      <c r="H48"/>
      <c r="I48"/>
      <c r="J48"/>
      <c r="N48">
        <v>3</v>
      </c>
      <c r="O48">
        <v>7</v>
      </c>
      <c r="P48" s="5" t="str">
        <f>VLOOKUP('Direct lors'!N48,'WinBUGS output'!D:F,3,FALSE)</f>
        <v>Attention placebo</v>
      </c>
      <c r="Q48" s="5" t="str">
        <f>VLOOKUP('Direct lors'!O48,'WinBUGS output'!D:F,3,FALSE)</f>
        <v>SSRI</v>
      </c>
      <c r="R48" s="5" t="str">
        <f>FIXED('WinBUGS output'!X47,2)</f>
        <v>-0.29</v>
      </c>
      <c r="S48" s="5" t="str">
        <f>FIXED('WinBUGS output'!W47,2)</f>
        <v>-2.53</v>
      </c>
      <c r="T48" s="5" t="str">
        <f>FIXED('WinBUGS output'!Y47,2)</f>
        <v>1.94</v>
      </c>
      <c r="X48" s="5" t="str">
        <f t="shared" si="0"/>
        <v>Waitlist</v>
      </c>
      <c r="Y48" s="5" t="str">
        <f t="shared" si="1"/>
        <v>Attention placebo + TAU</v>
      </c>
      <c r="Z48" s="5" t="str">
        <f>FIXED(EXP('WinBUGS output'!N47),2)</f>
        <v>0.01</v>
      </c>
      <c r="AA48" s="5" t="str">
        <f>FIXED(EXP('WinBUGS output'!M47),2)</f>
        <v>0.00</v>
      </c>
      <c r="AB48" s="5" t="str">
        <f>FIXED(EXP('WinBUGS output'!O47),2)</f>
        <v>0.20</v>
      </c>
      <c r="AF48" s="5" t="str">
        <f t="shared" si="2"/>
        <v>Attention placebo</v>
      </c>
      <c r="AG48" s="5" t="str">
        <f t="shared" si="3"/>
        <v>SSRI</v>
      </c>
      <c r="AH48" s="5" t="str">
        <f>FIXED(EXP('WinBUGS output'!X47),2)</f>
        <v>0.75</v>
      </c>
      <c r="AI48" s="5" t="str">
        <f>FIXED(EXP('WinBUGS output'!W47),2)</f>
        <v>0.08</v>
      </c>
      <c r="AJ48" s="5" t="str">
        <f>FIXED(EXP('WinBUGS output'!Y47),2)</f>
        <v>6.99</v>
      </c>
    </row>
    <row r="49" spans="1:36" x14ac:dyDescent="0.25">
      <c r="A49">
        <v>2</v>
      </c>
      <c r="B49">
        <v>5</v>
      </c>
      <c r="C49" s="5" t="str">
        <f>VLOOKUP(A49,'WinBUGS output'!A:C,3,FALSE)</f>
        <v>Waitlist</v>
      </c>
      <c r="D49" s="5" t="str">
        <f>VLOOKUP(B49,'WinBUGS output'!A:C,3,FALSE)</f>
        <v>TAU</v>
      </c>
      <c r="E49" s="5" t="str">
        <f>FIXED('WinBUGS output'!N48,2)</f>
        <v>-5.15</v>
      </c>
      <c r="F49" s="5" t="str">
        <f>FIXED('WinBUGS output'!M48,2)</f>
        <v>-8.26</v>
      </c>
      <c r="G49" s="5" t="str">
        <f>FIXED('WinBUGS output'!O48,2)</f>
        <v>-2.29</v>
      </c>
      <c r="H49"/>
      <c r="I49"/>
      <c r="J49"/>
      <c r="N49">
        <v>3</v>
      </c>
      <c r="O49">
        <v>8</v>
      </c>
      <c r="P49" s="5" t="str">
        <f>VLOOKUP('Direct lors'!N49,'WinBUGS output'!D:F,3,FALSE)</f>
        <v>Attention placebo</v>
      </c>
      <c r="Q49" s="5" t="str">
        <f>VLOOKUP('Direct lors'!O49,'WinBUGS output'!D:F,3,FALSE)</f>
        <v>Any AD</v>
      </c>
      <c r="R49" s="5" t="str">
        <f>FIXED('WinBUGS output'!X48,2)</f>
        <v>0.76</v>
      </c>
      <c r="S49" s="5" t="str">
        <f>FIXED('WinBUGS output'!W48,2)</f>
        <v>-2.40</v>
      </c>
      <c r="T49" s="5" t="str">
        <f>FIXED('WinBUGS output'!Y48,2)</f>
        <v>3.94</v>
      </c>
      <c r="X49" s="5" t="str">
        <f t="shared" si="0"/>
        <v>Waitlist</v>
      </c>
      <c r="Y49" s="5" t="str">
        <f t="shared" si="1"/>
        <v>TAU</v>
      </c>
      <c r="Z49" s="5" t="str">
        <f>FIXED(EXP('WinBUGS output'!N48),2)</f>
        <v>0.01</v>
      </c>
      <c r="AA49" s="5" t="str">
        <f>FIXED(EXP('WinBUGS output'!M48),2)</f>
        <v>0.00</v>
      </c>
      <c r="AB49" s="5" t="str">
        <f>FIXED(EXP('WinBUGS output'!O48),2)</f>
        <v>0.10</v>
      </c>
      <c r="AF49" s="5" t="str">
        <f t="shared" si="2"/>
        <v>Attention placebo</v>
      </c>
      <c r="AG49" s="5" t="str">
        <f t="shared" si="3"/>
        <v>Any AD</v>
      </c>
      <c r="AH49" s="5" t="str">
        <f>FIXED(EXP('WinBUGS output'!X48),2)</f>
        <v>2.14</v>
      </c>
      <c r="AI49" s="5" t="str">
        <f>FIXED(EXP('WinBUGS output'!W48),2)</f>
        <v>0.09</v>
      </c>
      <c r="AJ49" s="5" t="str">
        <f>FIXED(EXP('WinBUGS output'!Y48),2)</f>
        <v>51.21</v>
      </c>
    </row>
    <row r="50" spans="1:36" x14ac:dyDescent="0.25">
      <c r="A50">
        <v>2</v>
      </c>
      <c r="B50">
        <v>6</v>
      </c>
      <c r="C50" s="5" t="str">
        <f>VLOOKUP(A50,'WinBUGS output'!A:C,3,FALSE)</f>
        <v>Waitlist</v>
      </c>
      <c r="D50" s="5" t="str">
        <f>VLOOKUP(B50,'WinBUGS output'!A:C,3,FALSE)</f>
        <v>Enhanced TAU</v>
      </c>
      <c r="E50" s="5" t="str">
        <f>FIXED('WinBUGS output'!N49,2)</f>
        <v>-5.29</v>
      </c>
      <c r="F50" s="5" t="str">
        <f>FIXED('WinBUGS output'!M49,2)</f>
        <v>-8.51</v>
      </c>
      <c r="G50" s="5" t="str">
        <f>FIXED('WinBUGS output'!O49,2)</f>
        <v>-2.29</v>
      </c>
      <c r="H50"/>
      <c r="I50"/>
      <c r="J50"/>
      <c r="N50">
        <v>3</v>
      </c>
      <c r="O50">
        <v>9</v>
      </c>
      <c r="P50" s="5" t="str">
        <f>VLOOKUP('Direct lors'!N50,'WinBUGS output'!D:F,3,FALSE)</f>
        <v>Attention placebo</v>
      </c>
      <c r="Q50" s="5" t="str">
        <f>VLOOKUP('Direct lors'!O50,'WinBUGS output'!D:F,3,FALSE)</f>
        <v>Mirtazapine</v>
      </c>
      <c r="R50" s="5" t="str">
        <f>FIXED('WinBUGS output'!X49,2)</f>
        <v>0.13</v>
      </c>
      <c r="S50" s="5" t="str">
        <f>FIXED('WinBUGS output'!W49,2)</f>
        <v>-2.20</v>
      </c>
      <c r="T50" s="5" t="str">
        <f>FIXED('WinBUGS output'!Y49,2)</f>
        <v>2.47</v>
      </c>
      <c r="X50" s="5" t="str">
        <f t="shared" si="0"/>
        <v>Waitlist</v>
      </c>
      <c r="Y50" s="5" t="str">
        <f t="shared" si="1"/>
        <v>Enhanced TAU</v>
      </c>
      <c r="Z50" s="5" t="str">
        <f>FIXED(EXP('WinBUGS output'!N49),2)</f>
        <v>0.01</v>
      </c>
      <c r="AA50" s="5" t="str">
        <f>FIXED(EXP('WinBUGS output'!M49),2)</f>
        <v>0.00</v>
      </c>
      <c r="AB50" s="5" t="str">
        <f>FIXED(EXP('WinBUGS output'!O49),2)</f>
        <v>0.10</v>
      </c>
      <c r="AF50" s="5" t="str">
        <f t="shared" si="2"/>
        <v>Attention placebo</v>
      </c>
      <c r="AG50" s="5" t="str">
        <f t="shared" si="3"/>
        <v>Mirtazapine</v>
      </c>
      <c r="AH50" s="5" t="str">
        <f>FIXED(EXP('WinBUGS output'!X49),2)</f>
        <v>1.14</v>
      </c>
      <c r="AI50" s="5" t="str">
        <f>FIXED(EXP('WinBUGS output'!W49),2)</f>
        <v>0.11</v>
      </c>
      <c r="AJ50" s="5" t="str">
        <f>FIXED(EXP('WinBUGS output'!Y49),2)</f>
        <v>11.79</v>
      </c>
    </row>
    <row r="51" spans="1:36" x14ac:dyDescent="0.25">
      <c r="A51">
        <v>2</v>
      </c>
      <c r="B51">
        <v>7</v>
      </c>
      <c r="C51" s="5" t="str">
        <f>VLOOKUP(A51,'WinBUGS output'!A:C,3,FALSE)</f>
        <v>Waitlist</v>
      </c>
      <c r="D51" s="5" t="str">
        <f>VLOOKUP(B51,'WinBUGS output'!A:C,3,FALSE)</f>
        <v>Exercise</v>
      </c>
      <c r="E51" s="5" t="str">
        <f>FIXED('WinBUGS output'!N50,2)</f>
        <v>-3.19</v>
      </c>
      <c r="F51" s="5" t="str">
        <f>FIXED('WinBUGS output'!M50,2)</f>
        <v>-7.14</v>
      </c>
      <c r="G51" s="5" t="str">
        <f>FIXED('WinBUGS output'!O50,2)</f>
        <v>0.87</v>
      </c>
      <c r="H51"/>
      <c r="I51"/>
      <c r="J51"/>
      <c r="N51">
        <v>3</v>
      </c>
      <c r="O51">
        <v>10</v>
      </c>
      <c r="P51" s="5" t="str">
        <f>VLOOKUP('Direct lors'!N51,'WinBUGS output'!D:F,3,FALSE)</f>
        <v>Attention placebo</v>
      </c>
      <c r="Q51" s="5" t="str">
        <f>VLOOKUP('Direct lors'!O51,'WinBUGS output'!D:F,3,FALSE)</f>
        <v>Short-term psychodynamic psychotherapies</v>
      </c>
      <c r="R51" s="5" t="str">
        <f>FIXED('WinBUGS output'!X50,2)</f>
        <v>1.03</v>
      </c>
      <c r="S51" s="5" t="str">
        <f>FIXED('WinBUGS output'!W50,2)</f>
        <v>-1.73</v>
      </c>
      <c r="T51" s="5" t="str">
        <f>FIXED('WinBUGS output'!Y50,2)</f>
        <v>3.83</v>
      </c>
      <c r="X51" s="5" t="str">
        <f t="shared" si="0"/>
        <v>Waitlist</v>
      </c>
      <c r="Y51" s="5" t="str">
        <f t="shared" si="1"/>
        <v>Exercise</v>
      </c>
      <c r="Z51" s="5" t="str">
        <f>FIXED(EXP('WinBUGS output'!N50),2)</f>
        <v>0.04</v>
      </c>
      <c r="AA51" s="5" t="str">
        <f>FIXED(EXP('WinBUGS output'!M50),2)</f>
        <v>0.00</v>
      </c>
      <c r="AB51" s="5" t="str">
        <f>FIXED(EXP('WinBUGS output'!O50),2)</f>
        <v>2.38</v>
      </c>
      <c r="AF51" s="5" t="str">
        <f t="shared" si="2"/>
        <v>Attention placebo</v>
      </c>
      <c r="AG51" s="5" t="str">
        <f t="shared" si="3"/>
        <v>Short-term psychodynamic psychotherapies</v>
      </c>
      <c r="AH51" s="5" t="str">
        <f>FIXED(EXP('WinBUGS output'!X50),2)</f>
        <v>2.80</v>
      </c>
      <c r="AI51" s="5" t="str">
        <f>FIXED(EXP('WinBUGS output'!W50),2)</f>
        <v>0.18</v>
      </c>
      <c r="AJ51" s="5" t="str">
        <f>FIXED(EXP('WinBUGS output'!Y50),2)</f>
        <v>46.11</v>
      </c>
    </row>
    <row r="52" spans="1:36" x14ac:dyDescent="0.25">
      <c r="A52">
        <v>2</v>
      </c>
      <c r="B52">
        <v>8</v>
      </c>
      <c r="C52" s="5" t="str">
        <f>VLOOKUP(A52,'WinBUGS output'!A:C,3,FALSE)</f>
        <v>Waitlist</v>
      </c>
      <c r="D52" s="5" t="str">
        <f>VLOOKUP(B52,'WinBUGS output'!A:C,3,FALSE)</f>
        <v>Exercise + TAU</v>
      </c>
      <c r="E52" s="5" t="str">
        <f>FIXED('WinBUGS output'!N51,2)</f>
        <v>-3.13</v>
      </c>
      <c r="F52" s="5" t="str">
        <f>FIXED('WinBUGS output'!M51,2)</f>
        <v>-6.96</v>
      </c>
      <c r="G52" s="5" t="str">
        <f>FIXED('WinBUGS output'!O51,2)</f>
        <v>0.79</v>
      </c>
      <c r="H52"/>
      <c r="I52"/>
      <c r="J52"/>
      <c r="N52">
        <v>3</v>
      </c>
      <c r="O52">
        <v>11</v>
      </c>
      <c r="P52" s="5" t="str">
        <f>VLOOKUP('Direct lors'!N52,'WinBUGS output'!D:F,3,FALSE)</f>
        <v>Attention placebo</v>
      </c>
      <c r="Q52" s="5" t="str">
        <f>VLOOKUP('Direct lors'!O52,'WinBUGS output'!D:F,3,FALSE)</f>
        <v>Self-help with support</v>
      </c>
      <c r="R52" s="5" t="str">
        <f>FIXED('WinBUGS output'!X51,2)</f>
        <v>0.63</v>
      </c>
      <c r="S52" s="5" t="str">
        <f>FIXED('WinBUGS output'!W51,2)</f>
        <v>-1.94</v>
      </c>
      <c r="T52" s="5" t="str">
        <f>FIXED('WinBUGS output'!Y51,2)</f>
        <v>3.22</v>
      </c>
      <c r="X52" s="5" t="str">
        <f t="shared" si="0"/>
        <v>Waitlist</v>
      </c>
      <c r="Y52" s="5" t="str">
        <f t="shared" si="1"/>
        <v>Exercise + TAU</v>
      </c>
      <c r="Z52" s="5" t="str">
        <f>FIXED(EXP('WinBUGS output'!N51),2)</f>
        <v>0.04</v>
      </c>
      <c r="AA52" s="5" t="str">
        <f>FIXED(EXP('WinBUGS output'!M51),2)</f>
        <v>0.00</v>
      </c>
      <c r="AB52" s="5" t="str">
        <f>FIXED(EXP('WinBUGS output'!O51),2)</f>
        <v>2.21</v>
      </c>
      <c r="AF52" s="5" t="str">
        <f t="shared" si="2"/>
        <v>Attention placebo</v>
      </c>
      <c r="AG52" s="5" t="str">
        <f t="shared" si="3"/>
        <v>Self-help with support</v>
      </c>
      <c r="AH52" s="5" t="str">
        <f>FIXED(EXP('WinBUGS output'!X51),2)</f>
        <v>1.88</v>
      </c>
      <c r="AI52" s="5" t="str">
        <f>FIXED(EXP('WinBUGS output'!W51),2)</f>
        <v>0.14</v>
      </c>
      <c r="AJ52" s="5" t="str">
        <f>FIXED(EXP('WinBUGS output'!Y51),2)</f>
        <v>25.05</v>
      </c>
    </row>
    <row r="53" spans="1:36" x14ac:dyDescent="0.25">
      <c r="A53">
        <v>2</v>
      </c>
      <c r="B53">
        <v>9</v>
      </c>
      <c r="C53" s="5" t="str">
        <f>VLOOKUP(A53,'WinBUGS output'!A:C,3,FALSE)</f>
        <v>Waitlist</v>
      </c>
      <c r="D53" s="5" t="str">
        <f>VLOOKUP(B53,'WinBUGS output'!A:C,3,FALSE)</f>
        <v>Yoga + TAU</v>
      </c>
      <c r="E53" s="5" t="str">
        <f>FIXED('WinBUGS output'!N52,2)</f>
        <v>-3.25</v>
      </c>
      <c r="F53" s="5" t="str">
        <f>FIXED('WinBUGS output'!M52,2)</f>
        <v>-7.19</v>
      </c>
      <c r="G53" s="5" t="str">
        <f>FIXED('WinBUGS output'!O52,2)</f>
        <v>0.78</v>
      </c>
      <c r="H53"/>
      <c r="I53"/>
      <c r="J53"/>
      <c r="N53">
        <v>3</v>
      </c>
      <c r="O53">
        <v>12</v>
      </c>
      <c r="P53" s="5" t="str">
        <f>VLOOKUP('Direct lors'!N53,'WinBUGS output'!D:F,3,FALSE)</f>
        <v>Attention placebo</v>
      </c>
      <c r="Q53" s="5" t="str">
        <f>VLOOKUP('Direct lors'!O53,'WinBUGS output'!D:F,3,FALSE)</f>
        <v>Self-help</v>
      </c>
      <c r="R53" s="5" t="str">
        <f>FIXED('WinBUGS output'!X52,2)</f>
        <v>-0.21</v>
      </c>
      <c r="S53" s="5" t="str">
        <f>FIXED('WinBUGS output'!W52,2)</f>
        <v>-2.26</v>
      </c>
      <c r="T53" s="5" t="str">
        <f>FIXED('WinBUGS output'!Y52,2)</f>
        <v>1.86</v>
      </c>
      <c r="X53" s="5" t="str">
        <f t="shared" si="0"/>
        <v>Waitlist</v>
      </c>
      <c r="Y53" s="5" t="str">
        <f t="shared" si="1"/>
        <v>Yoga + TAU</v>
      </c>
      <c r="Z53" s="5" t="str">
        <f>FIXED(EXP('WinBUGS output'!N52),2)</f>
        <v>0.04</v>
      </c>
      <c r="AA53" s="5" t="str">
        <f>FIXED(EXP('WinBUGS output'!M52),2)</f>
        <v>0.00</v>
      </c>
      <c r="AB53" s="5" t="str">
        <f>FIXED(EXP('WinBUGS output'!O52),2)</f>
        <v>2.19</v>
      </c>
      <c r="AF53" s="5" t="str">
        <f t="shared" si="2"/>
        <v>Attention placebo</v>
      </c>
      <c r="AG53" s="5" t="str">
        <f t="shared" si="3"/>
        <v>Self-help</v>
      </c>
      <c r="AH53" s="5" t="str">
        <f>FIXED(EXP('WinBUGS output'!X52),2)</f>
        <v>0.81</v>
      </c>
      <c r="AI53" s="5" t="str">
        <f>FIXED(EXP('WinBUGS output'!W52),2)</f>
        <v>0.10</v>
      </c>
      <c r="AJ53" s="5" t="str">
        <f>FIXED(EXP('WinBUGS output'!Y52),2)</f>
        <v>6.42</v>
      </c>
    </row>
    <row r="54" spans="1:36" x14ac:dyDescent="0.25">
      <c r="A54">
        <v>2</v>
      </c>
      <c r="B54">
        <v>10</v>
      </c>
      <c r="C54" s="5" t="str">
        <f>VLOOKUP(A54,'WinBUGS output'!A:C,3,FALSE)</f>
        <v>Waitlist</v>
      </c>
      <c r="D54" s="5" t="str">
        <f>VLOOKUP(B54,'WinBUGS output'!A:C,3,FALSE)</f>
        <v>Any TCA</v>
      </c>
      <c r="E54" s="5" t="str">
        <f>FIXED('WinBUGS output'!N53,2)</f>
        <v>-4.55</v>
      </c>
      <c r="F54" s="5" t="str">
        <f>FIXED('WinBUGS output'!M53,2)</f>
        <v>-8.10</v>
      </c>
      <c r="G54" s="5" t="str">
        <f>FIXED('WinBUGS output'!O53,2)</f>
        <v>-1.34</v>
      </c>
      <c r="H54"/>
      <c r="I54"/>
      <c r="J54"/>
      <c r="N54">
        <v>3</v>
      </c>
      <c r="O54">
        <v>13</v>
      </c>
      <c r="P54" s="5" t="str">
        <f>VLOOKUP('Direct lors'!N54,'WinBUGS output'!D:F,3,FALSE)</f>
        <v>Attention placebo</v>
      </c>
      <c r="Q54" s="5" t="str">
        <f>VLOOKUP('Direct lors'!O54,'WinBUGS output'!D:F,3,FALSE)</f>
        <v>Interpersonal psychotherapy (IPT)</v>
      </c>
      <c r="R54" s="5" t="str">
        <f>FIXED('WinBUGS output'!X53,2)</f>
        <v>1.41</v>
      </c>
      <c r="S54" s="5" t="str">
        <f>FIXED('WinBUGS output'!W53,2)</f>
        <v>-2.18</v>
      </c>
      <c r="T54" s="5" t="str">
        <f>FIXED('WinBUGS output'!Y53,2)</f>
        <v>4.93</v>
      </c>
      <c r="X54" s="5" t="str">
        <f t="shared" si="0"/>
        <v>Waitlist</v>
      </c>
      <c r="Y54" s="5" t="str">
        <f t="shared" si="1"/>
        <v>Any TCA</v>
      </c>
      <c r="Z54" s="5" t="str">
        <f>FIXED(EXP('WinBUGS output'!N53),2)</f>
        <v>0.01</v>
      </c>
      <c r="AA54" s="5" t="str">
        <f>FIXED(EXP('WinBUGS output'!M53),2)</f>
        <v>0.00</v>
      </c>
      <c r="AB54" s="5" t="str">
        <f>FIXED(EXP('WinBUGS output'!O53),2)</f>
        <v>0.26</v>
      </c>
      <c r="AF54" s="5" t="str">
        <f t="shared" si="2"/>
        <v>Attention placebo</v>
      </c>
      <c r="AG54" s="5" t="str">
        <f t="shared" si="3"/>
        <v>Interpersonal psychotherapy (IPT)</v>
      </c>
      <c r="AH54" s="5" t="str">
        <f>FIXED(EXP('WinBUGS output'!X53),2)</f>
        <v>4.11</v>
      </c>
      <c r="AI54" s="5" t="str">
        <f>FIXED(EXP('WinBUGS output'!W53),2)</f>
        <v>0.11</v>
      </c>
      <c r="AJ54" s="5" t="str">
        <f>FIXED(EXP('WinBUGS output'!Y53),2)</f>
        <v>138.38</v>
      </c>
    </row>
    <row r="55" spans="1:36" x14ac:dyDescent="0.25">
      <c r="A55">
        <v>2</v>
      </c>
      <c r="B55">
        <v>11</v>
      </c>
      <c r="C55" s="5" t="str">
        <f>VLOOKUP(A55,'WinBUGS output'!A:C,3,FALSE)</f>
        <v>Waitlist</v>
      </c>
      <c r="D55" s="5" t="str">
        <f>VLOOKUP(B55,'WinBUGS output'!A:C,3,FALSE)</f>
        <v>Amitriptyline</v>
      </c>
      <c r="E55" s="5" t="str">
        <f>FIXED('WinBUGS output'!N54,2)</f>
        <v>-4.65</v>
      </c>
      <c r="F55" s="5" t="str">
        <f>FIXED('WinBUGS output'!M54,2)</f>
        <v>-8.20</v>
      </c>
      <c r="G55" s="5" t="str">
        <f>FIXED('WinBUGS output'!O54,2)</f>
        <v>-1.44</v>
      </c>
      <c r="H55"/>
      <c r="I55"/>
      <c r="J55"/>
      <c r="N55">
        <v>3</v>
      </c>
      <c r="O55">
        <v>14</v>
      </c>
      <c r="P55" s="5" t="str">
        <f>VLOOKUP('Direct lors'!N55,'WinBUGS output'!D:F,3,FALSE)</f>
        <v>Attention placebo</v>
      </c>
      <c r="Q55" s="5" t="str">
        <f>VLOOKUP('Direct lors'!O55,'WinBUGS output'!D:F,3,FALSE)</f>
        <v>Counselling</v>
      </c>
      <c r="R55" s="5" t="str">
        <f>FIXED('WinBUGS output'!X54,2)</f>
        <v>0.73</v>
      </c>
      <c r="S55" s="5" t="str">
        <f>FIXED('WinBUGS output'!W54,2)</f>
        <v>-1.65</v>
      </c>
      <c r="T55" s="5" t="str">
        <f>FIXED('WinBUGS output'!Y54,2)</f>
        <v>3.15</v>
      </c>
      <c r="X55" s="5" t="str">
        <f t="shared" si="0"/>
        <v>Waitlist</v>
      </c>
      <c r="Y55" s="5" t="str">
        <f t="shared" si="1"/>
        <v>Amitriptyline</v>
      </c>
      <c r="Z55" s="5" t="str">
        <f>FIXED(EXP('WinBUGS output'!N54),2)</f>
        <v>0.01</v>
      </c>
      <c r="AA55" s="5" t="str">
        <f>FIXED(EXP('WinBUGS output'!M54),2)</f>
        <v>0.00</v>
      </c>
      <c r="AB55" s="5" t="str">
        <f>FIXED(EXP('WinBUGS output'!O54),2)</f>
        <v>0.24</v>
      </c>
      <c r="AF55" s="5" t="str">
        <f t="shared" si="2"/>
        <v>Attention placebo</v>
      </c>
      <c r="AG55" s="5" t="str">
        <f t="shared" si="3"/>
        <v>Counselling</v>
      </c>
      <c r="AH55" s="5" t="str">
        <f>FIXED(EXP('WinBUGS output'!X54),2)</f>
        <v>2.07</v>
      </c>
      <c r="AI55" s="5" t="str">
        <f>FIXED(EXP('WinBUGS output'!W54),2)</f>
        <v>0.19</v>
      </c>
      <c r="AJ55" s="5" t="str">
        <f>FIXED(EXP('WinBUGS output'!Y54),2)</f>
        <v>23.38</v>
      </c>
    </row>
    <row r="56" spans="1:36" x14ac:dyDescent="0.25">
      <c r="A56">
        <v>2</v>
      </c>
      <c r="B56">
        <v>12</v>
      </c>
      <c r="C56" s="5" t="str">
        <f>VLOOKUP(A56,'WinBUGS output'!A:C,3,FALSE)</f>
        <v>Waitlist</v>
      </c>
      <c r="D56" s="5" t="str">
        <f>VLOOKUP(B56,'WinBUGS output'!A:C,3,FALSE)</f>
        <v>Imipramine</v>
      </c>
      <c r="E56" s="5" t="str">
        <f>FIXED('WinBUGS output'!N55,2)</f>
        <v>-4.59</v>
      </c>
      <c r="F56" s="5" t="str">
        <f>FIXED('WinBUGS output'!M55,2)</f>
        <v>-8.12</v>
      </c>
      <c r="G56" s="5" t="str">
        <f>FIXED('WinBUGS output'!O55,2)</f>
        <v>-1.40</v>
      </c>
      <c r="H56"/>
      <c r="I56"/>
      <c r="J56"/>
      <c r="N56">
        <v>3</v>
      </c>
      <c r="O56">
        <v>15</v>
      </c>
      <c r="P56" s="5" t="str">
        <f>VLOOKUP('Direct lors'!N56,'WinBUGS output'!D:F,3,FALSE)</f>
        <v>Attention placebo</v>
      </c>
      <c r="Q56" s="5" t="str">
        <f>VLOOKUP('Direct lors'!O56,'WinBUGS output'!D:F,3,FALSE)</f>
        <v>Problem solving</v>
      </c>
      <c r="R56" s="5" t="str">
        <f>FIXED('WinBUGS output'!X55,2)</f>
        <v>8.55</v>
      </c>
      <c r="S56" s="5" t="str">
        <f>FIXED('WinBUGS output'!W55,2)</f>
        <v>4.53</v>
      </c>
      <c r="T56" s="5" t="str">
        <f>FIXED('WinBUGS output'!Y55,2)</f>
        <v>12.56</v>
      </c>
      <c r="X56" s="5" t="str">
        <f t="shared" si="0"/>
        <v>Waitlist</v>
      </c>
      <c r="Y56" s="5" t="str">
        <f t="shared" si="1"/>
        <v>Imipramine</v>
      </c>
      <c r="Z56" s="5" t="str">
        <f>FIXED(EXP('WinBUGS output'!N55),2)</f>
        <v>0.01</v>
      </c>
      <c r="AA56" s="5" t="str">
        <f>FIXED(EXP('WinBUGS output'!M55),2)</f>
        <v>0.00</v>
      </c>
      <c r="AB56" s="5" t="str">
        <f>FIXED(EXP('WinBUGS output'!O55),2)</f>
        <v>0.25</v>
      </c>
      <c r="AF56" s="5" t="str">
        <f t="shared" si="2"/>
        <v>Attention placebo</v>
      </c>
      <c r="AG56" s="5" t="str">
        <f t="shared" si="3"/>
        <v>Problem solving</v>
      </c>
      <c r="AH56" s="5" t="str">
        <f>FIXED(EXP('WinBUGS output'!X55),2)</f>
        <v>5,156.43</v>
      </c>
      <c r="AI56" s="5" t="str">
        <f>FIXED(EXP('WinBUGS output'!W55),2)</f>
        <v>92.76</v>
      </c>
      <c r="AJ56" s="5" t="str">
        <f>FIXED(EXP('WinBUGS output'!Y55),2)</f>
        <v>284,930.34</v>
      </c>
    </row>
    <row r="57" spans="1:36" x14ac:dyDescent="0.25">
      <c r="A57">
        <v>2</v>
      </c>
      <c r="B57">
        <v>13</v>
      </c>
      <c r="C57" s="5" t="str">
        <f>VLOOKUP(A57,'WinBUGS output'!A:C,3,FALSE)</f>
        <v>Waitlist</v>
      </c>
      <c r="D57" s="5" t="str">
        <f>VLOOKUP(B57,'WinBUGS output'!A:C,3,FALSE)</f>
        <v>Lofepramine</v>
      </c>
      <c r="E57" s="5" t="str">
        <f>FIXED('WinBUGS output'!N56,2)</f>
        <v>-4.56</v>
      </c>
      <c r="F57" s="5" t="str">
        <f>FIXED('WinBUGS output'!M56,2)</f>
        <v>-8.13</v>
      </c>
      <c r="G57" s="5" t="str">
        <f>FIXED('WinBUGS output'!O56,2)</f>
        <v>-1.32</v>
      </c>
      <c r="H57"/>
      <c r="I57"/>
      <c r="J57"/>
      <c r="N57">
        <v>3</v>
      </c>
      <c r="O57">
        <v>16</v>
      </c>
      <c r="P57" s="5" t="str">
        <f>VLOOKUP('Direct lors'!N57,'WinBUGS output'!D:F,3,FALSE)</f>
        <v>Attention placebo</v>
      </c>
      <c r="Q57" s="5" t="str">
        <f>VLOOKUP('Direct lors'!O57,'WinBUGS output'!D:F,3,FALSE)</f>
        <v>Behavioural therapies (individual)</v>
      </c>
      <c r="R57" s="5" t="str">
        <f>FIXED('WinBUGS output'!X56,2)</f>
        <v>1.39</v>
      </c>
      <c r="S57" s="5" t="str">
        <f>FIXED('WinBUGS output'!W56,2)</f>
        <v>-0.79</v>
      </c>
      <c r="T57" s="5" t="str">
        <f>FIXED('WinBUGS output'!Y56,2)</f>
        <v>3.60</v>
      </c>
      <c r="X57" s="5" t="str">
        <f t="shared" si="0"/>
        <v>Waitlist</v>
      </c>
      <c r="Y57" s="5" t="str">
        <f t="shared" si="1"/>
        <v>Lofepramine</v>
      </c>
      <c r="Z57" s="5" t="str">
        <f>FIXED(EXP('WinBUGS output'!N56),2)</f>
        <v>0.01</v>
      </c>
      <c r="AA57" s="5" t="str">
        <f>FIXED(EXP('WinBUGS output'!M56),2)</f>
        <v>0.00</v>
      </c>
      <c r="AB57" s="5" t="str">
        <f>FIXED(EXP('WinBUGS output'!O56),2)</f>
        <v>0.27</v>
      </c>
      <c r="AF57" s="5" t="str">
        <f t="shared" si="2"/>
        <v>Attention placebo</v>
      </c>
      <c r="AG57" s="5" t="str">
        <f t="shared" si="3"/>
        <v>Behavioural therapies (individual)</v>
      </c>
      <c r="AH57" s="5" t="str">
        <f>FIXED(EXP('WinBUGS output'!X56),2)</f>
        <v>3.99</v>
      </c>
      <c r="AI57" s="5" t="str">
        <f>FIXED(EXP('WinBUGS output'!W56),2)</f>
        <v>0.45</v>
      </c>
      <c r="AJ57" s="5" t="str">
        <f>FIXED(EXP('WinBUGS output'!Y56),2)</f>
        <v>36.63</v>
      </c>
    </row>
    <row r="58" spans="1:36" x14ac:dyDescent="0.25">
      <c r="A58">
        <v>2</v>
      </c>
      <c r="B58">
        <v>14</v>
      </c>
      <c r="C58" s="5" t="str">
        <f>VLOOKUP(A58,'WinBUGS output'!A:C,3,FALSE)</f>
        <v>Waitlist</v>
      </c>
      <c r="D58" s="5" t="str">
        <f>VLOOKUP(B58,'WinBUGS output'!A:C,3,FALSE)</f>
        <v>Citalopram</v>
      </c>
      <c r="E58" s="5" t="str">
        <f>FIXED('WinBUGS output'!N57,2)</f>
        <v>-5.34</v>
      </c>
      <c r="F58" s="5" t="str">
        <f>FIXED('WinBUGS output'!M57,2)</f>
        <v>-8.91</v>
      </c>
      <c r="G58" s="5" t="str">
        <f>FIXED('WinBUGS output'!O57,2)</f>
        <v>-2.11</v>
      </c>
      <c r="H58"/>
      <c r="I58"/>
      <c r="J58"/>
      <c r="N58">
        <v>3</v>
      </c>
      <c r="O58">
        <v>17</v>
      </c>
      <c r="P58" s="5" t="str">
        <f>VLOOKUP('Direct lors'!N58,'WinBUGS output'!D:F,3,FALSE)</f>
        <v>Attention placebo</v>
      </c>
      <c r="Q58" s="5" t="str">
        <f>VLOOKUP('Direct lors'!O58,'WinBUGS output'!D:F,3,FALSE)</f>
        <v>Cognitive and cognitive behavioural therapies (individual) [CBT/CT]</v>
      </c>
      <c r="R58" s="5" t="str">
        <f>FIXED('WinBUGS output'!X57,2)</f>
        <v>1.11</v>
      </c>
      <c r="S58" s="5" t="str">
        <f>FIXED('WinBUGS output'!W57,2)</f>
        <v>-0.72</v>
      </c>
      <c r="T58" s="5" t="str">
        <f>FIXED('WinBUGS output'!Y57,2)</f>
        <v>2.96</v>
      </c>
      <c r="X58" s="5" t="str">
        <f t="shared" si="0"/>
        <v>Waitlist</v>
      </c>
      <c r="Y58" s="5" t="str">
        <f t="shared" si="1"/>
        <v>Citalopram</v>
      </c>
      <c r="Z58" s="5" t="str">
        <f>FIXED(EXP('WinBUGS output'!N57),2)</f>
        <v>0.00</v>
      </c>
      <c r="AA58" s="5" t="str">
        <f>FIXED(EXP('WinBUGS output'!M57),2)</f>
        <v>0.00</v>
      </c>
      <c r="AB58" s="5" t="str">
        <f>FIXED(EXP('WinBUGS output'!O57),2)</f>
        <v>0.12</v>
      </c>
      <c r="AF58" s="5" t="str">
        <f t="shared" si="2"/>
        <v>Attention placebo</v>
      </c>
      <c r="AG58" s="5" t="str">
        <f t="shared" si="3"/>
        <v>Cognitive and cognitive behavioural therapies (individual) [CBT/CT]</v>
      </c>
      <c r="AH58" s="5" t="str">
        <f>FIXED(EXP('WinBUGS output'!X57),2)</f>
        <v>3.03</v>
      </c>
      <c r="AI58" s="5" t="str">
        <f>FIXED(EXP('WinBUGS output'!W57),2)</f>
        <v>0.49</v>
      </c>
      <c r="AJ58" s="5" t="str">
        <f>FIXED(EXP('WinBUGS output'!Y57),2)</f>
        <v>19.30</v>
      </c>
    </row>
    <row r="59" spans="1:36" x14ac:dyDescent="0.25">
      <c r="A59">
        <v>2</v>
      </c>
      <c r="B59">
        <v>15</v>
      </c>
      <c r="C59" s="5" t="str">
        <f>VLOOKUP(A59,'WinBUGS output'!A:C,3,FALSE)</f>
        <v>Waitlist</v>
      </c>
      <c r="D59" s="5" t="str">
        <f>VLOOKUP(B59,'WinBUGS output'!A:C,3,FALSE)</f>
        <v>Escitalopram</v>
      </c>
      <c r="E59" s="5" t="str">
        <f>FIXED('WinBUGS output'!N58,2)</f>
        <v>-5.09</v>
      </c>
      <c r="F59" s="5" t="str">
        <f>FIXED('WinBUGS output'!M58,2)</f>
        <v>-8.64</v>
      </c>
      <c r="G59" s="5" t="str">
        <f>FIXED('WinBUGS output'!O58,2)</f>
        <v>-1.89</v>
      </c>
      <c r="H59"/>
      <c r="I59"/>
      <c r="J59"/>
      <c r="N59">
        <v>3</v>
      </c>
      <c r="O59">
        <v>18</v>
      </c>
      <c r="P59" s="5" t="str">
        <f>VLOOKUP('Direct lors'!N59,'WinBUGS output'!D:F,3,FALSE)</f>
        <v>Attention placebo</v>
      </c>
      <c r="Q59" s="5" t="str">
        <f>VLOOKUP('Direct lors'!O59,'WinBUGS output'!D:F,3,FALSE)</f>
        <v>Behavioural, cognitive, or CBT groups</v>
      </c>
      <c r="R59" s="5" t="str">
        <f>FIXED('WinBUGS output'!X58,2)</f>
        <v>7.13</v>
      </c>
      <c r="S59" s="5" t="str">
        <f>FIXED('WinBUGS output'!W58,2)</f>
        <v>4.55</v>
      </c>
      <c r="T59" s="5" t="str">
        <f>FIXED('WinBUGS output'!Y58,2)</f>
        <v>9.74</v>
      </c>
      <c r="X59" s="5" t="str">
        <f t="shared" si="0"/>
        <v>Waitlist</v>
      </c>
      <c r="Y59" s="5" t="str">
        <f t="shared" si="1"/>
        <v>Escitalopram</v>
      </c>
      <c r="Z59" s="5" t="str">
        <f>FIXED(EXP('WinBUGS output'!N58),2)</f>
        <v>0.01</v>
      </c>
      <c r="AA59" s="5" t="str">
        <f>FIXED(EXP('WinBUGS output'!M58),2)</f>
        <v>0.00</v>
      </c>
      <c r="AB59" s="5" t="str">
        <f>FIXED(EXP('WinBUGS output'!O58),2)</f>
        <v>0.15</v>
      </c>
      <c r="AF59" s="5" t="str">
        <f t="shared" si="2"/>
        <v>Attention placebo</v>
      </c>
      <c r="AG59" s="5" t="str">
        <f t="shared" si="3"/>
        <v>Behavioural, cognitive, or CBT groups</v>
      </c>
      <c r="AH59" s="5" t="str">
        <f>FIXED(EXP('WinBUGS output'!X58),2)</f>
        <v>1,242.65</v>
      </c>
      <c r="AI59" s="5" t="str">
        <f>FIXED(EXP('WinBUGS output'!W58),2)</f>
        <v>94.35</v>
      </c>
      <c r="AJ59" s="5" t="str">
        <f>FIXED(EXP('WinBUGS output'!Y58),2)</f>
        <v>17,051.61</v>
      </c>
    </row>
    <row r="60" spans="1:36" x14ac:dyDescent="0.25">
      <c r="A60">
        <v>2</v>
      </c>
      <c r="B60">
        <v>16</v>
      </c>
      <c r="C60" s="5" t="str">
        <f>VLOOKUP(A60,'WinBUGS output'!A:C,3,FALSE)</f>
        <v>Waitlist</v>
      </c>
      <c r="D60" s="5" t="str">
        <f>VLOOKUP(B60,'WinBUGS output'!A:C,3,FALSE)</f>
        <v>Fluoxetine</v>
      </c>
      <c r="E60" s="5" t="str">
        <f>FIXED('WinBUGS output'!N59,2)</f>
        <v>-5.15</v>
      </c>
      <c r="F60" s="5" t="str">
        <f>FIXED('WinBUGS output'!M59,2)</f>
        <v>-8.70</v>
      </c>
      <c r="G60" s="5" t="str">
        <f>FIXED('WinBUGS output'!O59,2)</f>
        <v>-1.95</v>
      </c>
      <c r="H60"/>
      <c r="I60"/>
      <c r="J60"/>
      <c r="N60">
        <v>3</v>
      </c>
      <c r="O60">
        <v>19</v>
      </c>
      <c r="P60" s="5" t="str">
        <f>VLOOKUP('Direct lors'!N60,'WinBUGS output'!D:F,3,FALSE)</f>
        <v>Attention placebo</v>
      </c>
      <c r="Q60" s="5" t="str">
        <f>VLOOKUP('Direct lors'!O60,'WinBUGS output'!D:F,3,FALSE)</f>
        <v>Combined (Cognitive and cognitive behavioural therapies individual + AD)</v>
      </c>
      <c r="R60" s="5" t="str">
        <f>FIXED('WinBUGS output'!X59,2)</f>
        <v>0.48</v>
      </c>
      <c r="S60" s="5" t="str">
        <f>FIXED('WinBUGS output'!W59,2)</f>
        <v>-1.72</v>
      </c>
      <c r="T60" s="5" t="str">
        <f>FIXED('WinBUGS output'!Y59,2)</f>
        <v>2.70</v>
      </c>
      <c r="X60" s="5" t="str">
        <f t="shared" si="0"/>
        <v>Waitlist</v>
      </c>
      <c r="Y60" s="5" t="str">
        <f t="shared" si="1"/>
        <v>Fluoxetine</v>
      </c>
      <c r="Z60" s="5" t="str">
        <f>FIXED(EXP('WinBUGS output'!N59),2)</f>
        <v>0.01</v>
      </c>
      <c r="AA60" s="5" t="str">
        <f>FIXED(EXP('WinBUGS output'!M59),2)</f>
        <v>0.00</v>
      </c>
      <c r="AB60" s="5" t="str">
        <f>FIXED(EXP('WinBUGS output'!O59),2)</f>
        <v>0.14</v>
      </c>
      <c r="AF60" s="5" t="str">
        <f t="shared" si="2"/>
        <v>Attention placebo</v>
      </c>
      <c r="AG60" s="5" t="str">
        <f t="shared" si="3"/>
        <v>Combined (Cognitive and cognitive behavioural therapies individual + AD)</v>
      </c>
      <c r="AH60" s="5" t="str">
        <f>FIXED(EXP('WinBUGS output'!X59),2)</f>
        <v>1.62</v>
      </c>
      <c r="AI60" s="5" t="str">
        <f>FIXED(EXP('WinBUGS output'!W59),2)</f>
        <v>0.18</v>
      </c>
      <c r="AJ60" s="5" t="str">
        <f>FIXED(EXP('WinBUGS output'!Y59),2)</f>
        <v>14.88</v>
      </c>
    </row>
    <row r="61" spans="1:36" x14ac:dyDescent="0.25">
      <c r="A61">
        <v>2</v>
      </c>
      <c r="B61">
        <v>17</v>
      </c>
      <c r="C61" s="5" t="str">
        <f>VLOOKUP(A61,'WinBUGS output'!A:C,3,FALSE)</f>
        <v>Waitlist</v>
      </c>
      <c r="D61" s="5" t="str">
        <f>VLOOKUP(B61,'WinBUGS output'!A:C,3,FALSE)</f>
        <v>Sertraline</v>
      </c>
      <c r="E61" s="5" t="str">
        <f>FIXED('WinBUGS output'!N60,2)</f>
        <v>-5.31</v>
      </c>
      <c r="F61" s="5" t="str">
        <f>FIXED('WinBUGS output'!M60,2)</f>
        <v>-8.87</v>
      </c>
      <c r="G61" s="5" t="str">
        <f>FIXED('WinBUGS output'!O60,2)</f>
        <v>-2.08</v>
      </c>
      <c r="H61"/>
      <c r="I61"/>
      <c r="J61"/>
      <c r="N61">
        <v>3</v>
      </c>
      <c r="O61">
        <v>20</v>
      </c>
      <c r="P61" s="5" t="str">
        <f>VLOOKUP('Direct lors'!N61,'WinBUGS output'!D:F,3,FALSE)</f>
        <v>Attention placebo</v>
      </c>
      <c r="Q61" s="5" t="str">
        <f>VLOOKUP('Direct lors'!O61,'WinBUGS output'!D:F,3,FALSE)</f>
        <v>Combined (IPT + AD)</v>
      </c>
      <c r="R61" s="5" t="str">
        <f>FIXED('WinBUGS output'!X60,2)</f>
        <v>1.95</v>
      </c>
      <c r="S61" s="5" t="str">
        <f>FIXED('WinBUGS output'!W60,2)</f>
        <v>-1.63</v>
      </c>
      <c r="T61" s="5" t="str">
        <f>FIXED('WinBUGS output'!Y60,2)</f>
        <v>5.58</v>
      </c>
      <c r="X61" s="5" t="str">
        <f t="shared" si="0"/>
        <v>Waitlist</v>
      </c>
      <c r="Y61" s="5" t="str">
        <f t="shared" si="1"/>
        <v>Sertraline</v>
      </c>
      <c r="Z61" s="5" t="str">
        <f>FIXED(EXP('WinBUGS output'!N60),2)</f>
        <v>0.00</v>
      </c>
      <c r="AA61" s="5" t="str">
        <f>FIXED(EXP('WinBUGS output'!M60),2)</f>
        <v>0.00</v>
      </c>
      <c r="AB61" s="5" t="str">
        <f>FIXED(EXP('WinBUGS output'!O60),2)</f>
        <v>0.13</v>
      </c>
      <c r="AF61" s="5" t="str">
        <f t="shared" si="2"/>
        <v>Attention placebo</v>
      </c>
      <c r="AG61" s="5" t="str">
        <f t="shared" si="3"/>
        <v>Combined (IPT + AD)</v>
      </c>
      <c r="AH61" s="5" t="str">
        <f>FIXED(EXP('WinBUGS output'!X60),2)</f>
        <v>6.99</v>
      </c>
      <c r="AI61" s="5" t="str">
        <f>FIXED(EXP('WinBUGS output'!W60),2)</f>
        <v>0.20</v>
      </c>
      <c r="AJ61" s="5" t="str">
        <f>FIXED(EXP('WinBUGS output'!Y60),2)</f>
        <v>263.75</v>
      </c>
    </row>
    <row r="62" spans="1:36" x14ac:dyDescent="0.25">
      <c r="A62">
        <v>2</v>
      </c>
      <c r="B62">
        <v>18</v>
      </c>
      <c r="C62" s="5" t="str">
        <f>VLOOKUP(A62,'WinBUGS output'!A:C,3,FALSE)</f>
        <v>Waitlist</v>
      </c>
      <c r="D62" s="5" t="str">
        <f>VLOOKUP(B62,'WinBUGS output'!A:C,3,FALSE)</f>
        <v>Any AD</v>
      </c>
      <c r="E62" s="5" t="str">
        <f>FIXED('WinBUGS output'!N61,2)</f>
        <v>-4.19</v>
      </c>
      <c r="F62" s="5" t="str">
        <f>FIXED('WinBUGS output'!M61,2)</f>
        <v>-8.19</v>
      </c>
      <c r="G62" s="5" t="str">
        <f>FIXED('WinBUGS output'!O61,2)</f>
        <v>-0.31</v>
      </c>
      <c r="H62"/>
      <c r="I62"/>
      <c r="J62"/>
      <c r="N62">
        <v>3</v>
      </c>
      <c r="O62">
        <v>21</v>
      </c>
      <c r="P62" s="5" t="str">
        <f>VLOOKUP('Direct lors'!N62,'WinBUGS output'!D:F,3,FALSE)</f>
        <v>Attention placebo</v>
      </c>
      <c r="Q62" s="5" t="str">
        <f>VLOOKUP('Direct lors'!O62,'WinBUGS output'!D:F,3,FALSE)</f>
        <v>Combined (Short-term psychodynamic psychotherapies + AD)</v>
      </c>
      <c r="R62" s="5" t="str">
        <f>FIXED('WinBUGS output'!X61,2)</f>
        <v>0.70</v>
      </c>
      <c r="S62" s="5" t="str">
        <f>FIXED('WinBUGS output'!W61,2)</f>
        <v>-2.28</v>
      </c>
      <c r="T62" s="5" t="str">
        <f>FIXED('WinBUGS output'!Y61,2)</f>
        <v>3.63</v>
      </c>
      <c r="X62" s="5" t="str">
        <f t="shared" si="0"/>
        <v>Waitlist</v>
      </c>
      <c r="Y62" s="5" t="str">
        <f t="shared" si="1"/>
        <v>Any AD</v>
      </c>
      <c r="Z62" s="5" t="str">
        <f>FIXED(EXP('WinBUGS output'!N61),2)</f>
        <v>0.02</v>
      </c>
      <c r="AA62" s="5" t="str">
        <f>FIXED(EXP('WinBUGS output'!M61),2)</f>
        <v>0.00</v>
      </c>
      <c r="AB62" s="5" t="str">
        <f>FIXED(EXP('WinBUGS output'!O61),2)</f>
        <v>0.73</v>
      </c>
      <c r="AF62" s="5" t="str">
        <f t="shared" si="2"/>
        <v>Attention placebo</v>
      </c>
      <c r="AG62" s="5" t="str">
        <f t="shared" si="3"/>
        <v>Combined (Short-term psychodynamic psychotherapies + AD)</v>
      </c>
      <c r="AH62" s="5" t="str">
        <f>FIXED(EXP('WinBUGS output'!X61),2)</f>
        <v>2.02</v>
      </c>
      <c r="AI62" s="5" t="str">
        <f>FIXED(EXP('WinBUGS output'!W61),2)</f>
        <v>0.10</v>
      </c>
      <c r="AJ62" s="5" t="str">
        <f>FIXED(EXP('WinBUGS output'!Y61),2)</f>
        <v>37.86</v>
      </c>
    </row>
    <row r="63" spans="1:36" x14ac:dyDescent="0.25">
      <c r="A63">
        <v>2</v>
      </c>
      <c r="B63">
        <v>19</v>
      </c>
      <c r="C63" s="5" t="str">
        <f>VLOOKUP(A63,'WinBUGS output'!A:C,3,FALSE)</f>
        <v>Waitlist</v>
      </c>
      <c r="D63" s="5" t="str">
        <f>VLOOKUP(B63,'WinBUGS output'!A:C,3,FALSE)</f>
        <v>Mirtazapine</v>
      </c>
      <c r="E63" s="5" t="str">
        <f>FIXED('WinBUGS output'!N62,2)</f>
        <v>-4.82</v>
      </c>
      <c r="F63" s="5" t="str">
        <f>FIXED('WinBUGS output'!M62,2)</f>
        <v>-8.42</v>
      </c>
      <c r="G63" s="5" t="str">
        <f>FIXED('WinBUGS output'!O62,2)</f>
        <v>-1.53</v>
      </c>
      <c r="H63"/>
      <c r="I63"/>
      <c r="J63"/>
      <c r="N63">
        <v>3</v>
      </c>
      <c r="O63">
        <v>22</v>
      </c>
      <c r="P63" s="5" t="str">
        <f>VLOOKUP('Direct lors'!N63,'WinBUGS output'!D:F,3,FALSE)</f>
        <v>Attention placebo</v>
      </c>
      <c r="Q63" s="5" t="str">
        <f>VLOOKUP('Direct lors'!O63,'WinBUGS output'!D:F,3,FALSE)</f>
        <v>Combined (psych + placebo)</v>
      </c>
      <c r="R63" s="5" t="str">
        <f>FIXED('WinBUGS output'!X62,2)</f>
        <v>1.61</v>
      </c>
      <c r="S63" s="5" t="str">
        <f>FIXED('WinBUGS output'!W62,2)</f>
        <v>-1.90</v>
      </c>
      <c r="T63" s="5" t="str">
        <f>FIXED('WinBUGS output'!Y62,2)</f>
        <v>5.22</v>
      </c>
      <c r="X63" s="5" t="str">
        <f t="shared" si="0"/>
        <v>Waitlist</v>
      </c>
      <c r="Y63" s="5" t="str">
        <f t="shared" si="1"/>
        <v>Mirtazapine</v>
      </c>
      <c r="Z63" s="5" t="str">
        <f>FIXED(EXP('WinBUGS output'!N62),2)</f>
        <v>0.01</v>
      </c>
      <c r="AA63" s="5" t="str">
        <f>FIXED(EXP('WinBUGS output'!M62),2)</f>
        <v>0.00</v>
      </c>
      <c r="AB63" s="5" t="str">
        <f>FIXED(EXP('WinBUGS output'!O62),2)</f>
        <v>0.22</v>
      </c>
      <c r="AF63" s="5" t="str">
        <f t="shared" si="2"/>
        <v>Attention placebo</v>
      </c>
      <c r="AG63" s="5" t="str">
        <f t="shared" si="3"/>
        <v>Combined (psych + placebo)</v>
      </c>
      <c r="AH63" s="5" t="str">
        <f>FIXED(EXP('WinBUGS output'!X62),2)</f>
        <v>5.00</v>
      </c>
      <c r="AI63" s="5" t="str">
        <f>FIXED(EXP('WinBUGS output'!W62),2)</f>
        <v>0.15</v>
      </c>
      <c r="AJ63" s="5" t="str">
        <f>FIXED(EXP('WinBUGS output'!Y62),2)</f>
        <v>184.20</v>
      </c>
    </row>
    <row r="64" spans="1:36" x14ac:dyDescent="0.25">
      <c r="A64">
        <v>2</v>
      </c>
      <c r="B64">
        <v>20</v>
      </c>
      <c r="C64" s="5" t="str">
        <f>VLOOKUP(A64,'WinBUGS output'!A:C,3,FALSE)</f>
        <v>Waitlist</v>
      </c>
      <c r="D64" s="5" t="str">
        <f>VLOOKUP(B64,'WinBUGS output'!A:C,3,FALSE)</f>
        <v>Short-term psychodynamic psychotherapy individual + TAU</v>
      </c>
      <c r="E64" s="5" t="str">
        <f>FIXED('WinBUGS output'!N63,2)</f>
        <v>-3.91</v>
      </c>
      <c r="F64" s="5" t="str">
        <f>FIXED('WinBUGS output'!M63,2)</f>
        <v>-7.64</v>
      </c>
      <c r="G64" s="5" t="str">
        <f>FIXED('WinBUGS output'!O63,2)</f>
        <v>-0.33</v>
      </c>
      <c r="H64"/>
      <c r="I64"/>
      <c r="J64"/>
      <c r="N64">
        <v>4</v>
      </c>
      <c r="O64">
        <v>5</v>
      </c>
      <c r="P64" s="5" t="str">
        <f>VLOOKUP('Direct lors'!N64,'WinBUGS output'!D:F,3,FALSE)</f>
        <v>TAU</v>
      </c>
      <c r="Q64" s="5" t="str">
        <f>VLOOKUP('Direct lors'!O64,'WinBUGS output'!D:F,3,FALSE)</f>
        <v>Exercise</v>
      </c>
      <c r="R64" s="5" t="str">
        <f>FIXED('WinBUGS output'!X63,2)</f>
        <v>2.05</v>
      </c>
      <c r="S64" s="5" t="str">
        <f>FIXED('WinBUGS output'!W63,2)</f>
        <v>-0.48</v>
      </c>
      <c r="T64" s="5" t="str">
        <f>FIXED('WinBUGS output'!Y63,2)</f>
        <v>4.78</v>
      </c>
      <c r="X64" s="5" t="str">
        <f t="shared" si="0"/>
        <v>Waitlist</v>
      </c>
      <c r="Y64" s="5" t="str">
        <f t="shared" si="1"/>
        <v>Short-term psychodynamic psychotherapy individual + TAU</v>
      </c>
      <c r="Z64" s="5" t="str">
        <f>FIXED(EXP('WinBUGS output'!N63),2)</f>
        <v>0.02</v>
      </c>
      <c r="AA64" s="5" t="str">
        <f>FIXED(EXP('WinBUGS output'!M63),2)</f>
        <v>0.00</v>
      </c>
      <c r="AB64" s="5" t="str">
        <f>FIXED(EXP('WinBUGS output'!O63),2)</f>
        <v>0.72</v>
      </c>
      <c r="AF64" s="5" t="str">
        <f t="shared" si="2"/>
        <v>TAU</v>
      </c>
      <c r="AG64" s="5" t="str">
        <f t="shared" si="3"/>
        <v>Exercise</v>
      </c>
      <c r="AH64" s="5" t="str">
        <f>FIXED(EXP('WinBUGS output'!X63),2)</f>
        <v>7.76</v>
      </c>
      <c r="AI64" s="5" t="str">
        <f>FIXED(EXP('WinBUGS output'!W63),2)</f>
        <v>0.62</v>
      </c>
      <c r="AJ64" s="5" t="str">
        <f>FIXED(EXP('WinBUGS output'!Y63),2)</f>
        <v>119.34</v>
      </c>
    </row>
    <row r="65" spans="1:36" x14ac:dyDescent="0.25">
      <c r="A65">
        <v>2</v>
      </c>
      <c r="B65">
        <v>21</v>
      </c>
      <c r="C65" s="5" t="str">
        <f>VLOOKUP(A65,'WinBUGS output'!A:C,3,FALSE)</f>
        <v>Waitlist</v>
      </c>
      <c r="D65" s="5" t="str">
        <f>VLOOKUP(B65,'WinBUGS output'!A:C,3,FALSE)</f>
        <v>Cognitive bibliotherapy with support + TAU</v>
      </c>
      <c r="E65" s="5" t="str">
        <f>FIXED('WinBUGS output'!N64,2)</f>
        <v>-4.32</v>
      </c>
      <c r="F65" s="5" t="str">
        <f>FIXED('WinBUGS output'!M64,2)</f>
        <v>-7.90</v>
      </c>
      <c r="G65" s="5" t="str">
        <f>FIXED('WinBUGS output'!O64,2)</f>
        <v>-0.97</v>
      </c>
      <c r="H65"/>
      <c r="I65"/>
      <c r="J65"/>
      <c r="N65">
        <v>4</v>
      </c>
      <c r="O65">
        <v>6</v>
      </c>
      <c r="P65" s="5" t="str">
        <f>VLOOKUP('Direct lors'!N65,'WinBUGS output'!D:F,3,FALSE)</f>
        <v>TAU</v>
      </c>
      <c r="Q65" s="5" t="str">
        <f>VLOOKUP('Direct lors'!O65,'WinBUGS output'!D:F,3,FALSE)</f>
        <v>TCA</v>
      </c>
      <c r="R65" s="5" t="str">
        <f>FIXED('WinBUGS output'!X64,2)</f>
        <v>0.62</v>
      </c>
      <c r="S65" s="5" t="str">
        <f>FIXED('WinBUGS output'!W64,2)</f>
        <v>-1.04</v>
      </c>
      <c r="T65" s="5" t="str">
        <f>FIXED('WinBUGS output'!Y64,2)</f>
        <v>2.21</v>
      </c>
      <c r="X65" s="5" t="str">
        <f t="shared" si="0"/>
        <v>Waitlist</v>
      </c>
      <c r="Y65" s="5" t="str">
        <f t="shared" si="1"/>
        <v>Cognitive bibliotherapy with support + TAU</v>
      </c>
      <c r="Z65" s="5" t="str">
        <f>FIXED(EXP('WinBUGS output'!N64),2)</f>
        <v>0.01</v>
      </c>
      <c r="AA65" s="5" t="str">
        <f>FIXED(EXP('WinBUGS output'!M64),2)</f>
        <v>0.00</v>
      </c>
      <c r="AB65" s="5" t="str">
        <f>FIXED(EXP('WinBUGS output'!O64),2)</f>
        <v>0.38</v>
      </c>
      <c r="AF65" s="5" t="str">
        <f t="shared" si="2"/>
        <v>TAU</v>
      </c>
      <c r="AG65" s="5" t="str">
        <f t="shared" si="3"/>
        <v>TCA</v>
      </c>
      <c r="AH65" s="5" t="str">
        <f>FIXED(EXP('WinBUGS output'!X64),2)</f>
        <v>1.87</v>
      </c>
      <c r="AI65" s="5" t="str">
        <f>FIXED(EXP('WinBUGS output'!W64),2)</f>
        <v>0.35</v>
      </c>
      <c r="AJ65" s="5" t="str">
        <f>FIXED(EXP('WinBUGS output'!Y64),2)</f>
        <v>9.15</v>
      </c>
    </row>
    <row r="66" spans="1:36" x14ac:dyDescent="0.25">
      <c r="A66">
        <v>2</v>
      </c>
      <c r="B66">
        <v>22</v>
      </c>
      <c r="C66" s="5" t="str">
        <f>VLOOKUP(A66,'WinBUGS output'!A:C,3,FALSE)</f>
        <v>Waitlist</v>
      </c>
      <c r="D66" s="5" t="str">
        <f>VLOOKUP(B66,'WinBUGS output'!A:C,3,FALSE)</f>
        <v>Cognitive bibliotherapy + TAU</v>
      </c>
      <c r="E66" s="5" t="str">
        <f>FIXED('WinBUGS output'!N65,2)</f>
        <v>-5.17</v>
      </c>
      <c r="F66" s="5" t="str">
        <f>FIXED('WinBUGS output'!M65,2)</f>
        <v>-8.47</v>
      </c>
      <c r="G66" s="5" t="str">
        <f>FIXED('WinBUGS output'!O65,2)</f>
        <v>-2.09</v>
      </c>
      <c r="H66"/>
      <c r="I66"/>
      <c r="J66"/>
      <c r="N66">
        <v>4</v>
      </c>
      <c r="O66">
        <v>7</v>
      </c>
      <c r="P66" s="5" t="str">
        <f>VLOOKUP('Direct lors'!N66,'WinBUGS output'!D:F,3,FALSE)</f>
        <v>TAU</v>
      </c>
      <c r="Q66" s="5" t="str">
        <f>VLOOKUP('Direct lors'!O66,'WinBUGS output'!D:F,3,FALSE)</f>
        <v>SSRI</v>
      </c>
      <c r="R66" s="5" t="str">
        <f>FIXED('WinBUGS output'!X65,2)</f>
        <v>-0.01</v>
      </c>
      <c r="S66" s="5" t="str">
        <f>FIXED('WinBUGS output'!W65,2)</f>
        <v>-1.71</v>
      </c>
      <c r="T66" s="5" t="str">
        <f>FIXED('WinBUGS output'!Y65,2)</f>
        <v>1.61</v>
      </c>
      <c r="X66" s="5" t="str">
        <f t="shared" si="0"/>
        <v>Waitlist</v>
      </c>
      <c r="Y66" s="5" t="str">
        <f t="shared" si="1"/>
        <v>Cognitive bibliotherapy + TAU</v>
      </c>
      <c r="Z66" s="5" t="str">
        <f>FIXED(EXP('WinBUGS output'!N65),2)</f>
        <v>0.01</v>
      </c>
      <c r="AA66" s="5" t="str">
        <f>FIXED(EXP('WinBUGS output'!M65),2)</f>
        <v>0.00</v>
      </c>
      <c r="AB66" s="5" t="str">
        <f>FIXED(EXP('WinBUGS output'!O65),2)</f>
        <v>0.12</v>
      </c>
      <c r="AF66" s="5" t="str">
        <f t="shared" si="2"/>
        <v>TAU</v>
      </c>
      <c r="AG66" s="5" t="str">
        <f t="shared" si="3"/>
        <v>SSRI</v>
      </c>
      <c r="AH66" s="5" t="str">
        <f>FIXED(EXP('WinBUGS output'!X65),2)</f>
        <v>0.99</v>
      </c>
      <c r="AI66" s="5" t="str">
        <f>FIXED(EXP('WinBUGS output'!W65),2)</f>
        <v>0.18</v>
      </c>
      <c r="AJ66" s="5" t="str">
        <f>FIXED(EXP('WinBUGS output'!Y65),2)</f>
        <v>4.98</v>
      </c>
    </row>
    <row r="67" spans="1:36" x14ac:dyDescent="0.25">
      <c r="A67">
        <v>2</v>
      </c>
      <c r="B67">
        <v>23</v>
      </c>
      <c r="C67" s="5" t="str">
        <f>VLOOKUP(A67,'WinBUGS output'!A:C,3,FALSE)</f>
        <v>Waitlist</v>
      </c>
      <c r="D67" s="5" t="str">
        <f>VLOOKUP(B67,'WinBUGS output'!A:C,3,FALSE)</f>
        <v>Computerised-CBT (CCBT)</v>
      </c>
      <c r="E67" s="5" t="str">
        <f>FIXED('WinBUGS output'!N66,2)</f>
        <v>-5.10</v>
      </c>
      <c r="F67" s="5" t="str">
        <f>FIXED('WinBUGS output'!M66,2)</f>
        <v>-8.39</v>
      </c>
      <c r="G67" s="5" t="str">
        <f>FIXED('WinBUGS output'!O66,2)</f>
        <v>-2.01</v>
      </c>
      <c r="H67"/>
      <c r="I67"/>
      <c r="J67"/>
      <c r="N67">
        <v>4</v>
      </c>
      <c r="O67">
        <v>8</v>
      </c>
      <c r="P67" s="5" t="str">
        <f>VLOOKUP('Direct lors'!N67,'WinBUGS output'!D:F,3,FALSE)</f>
        <v>TAU</v>
      </c>
      <c r="Q67" s="5" t="str">
        <f>VLOOKUP('Direct lors'!O67,'WinBUGS output'!D:F,3,FALSE)</f>
        <v>Any AD</v>
      </c>
      <c r="R67" s="5" t="str">
        <f>FIXED('WinBUGS output'!X66,2)</f>
        <v>1.03</v>
      </c>
      <c r="S67" s="5" t="str">
        <f>FIXED('WinBUGS output'!W66,2)</f>
        <v>-1.70</v>
      </c>
      <c r="T67" s="5" t="str">
        <f>FIXED('WinBUGS output'!Y66,2)</f>
        <v>3.79</v>
      </c>
      <c r="X67" s="5" t="str">
        <f t="shared" si="0"/>
        <v>Waitlist</v>
      </c>
      <c r="Y67" s="5" t="str">
        <f t="shared" si="1"/>
        <v>Computerised-CBT (CCBT)</v>
      </c>
      <c r="Z67" s="5" t="str">
        <f>FIXED(EXP('WinBUGS output'!N66),2)</f>
        <v>0.01</v>
      </c>
      <c r="AA67" s="5" t="str">
        <f>FIXED(EXP('WinBUGS output'!M66),2)</f>
        <v>0.00</v>
      </c>
      <c r="AB67" s="5" t="str">
        <f>FIXED(EXP('WinBUGS output'!O66),2)</f>
        <v>0.13</v>
      </c>
      <c r="AF67" s="5" t="str">
        <f t="shared" si="2"/>
        <v>TAU</v>
      </c>
      <c r="AG67" s="5" t="str">
        <f t="shared" si="3"/>
        <v>Any AD</v>
      </c>
      <c r="AH67" s="5" t="str">
        <f>FIXED(EXP('WinBUGS output'!X66),2)</f>
        <v>2.79</v>
      </c>
      <c r="AI67" s="5" t="str">
        <f>FIXED(EXP('WinBUGS output'!W66),2)</f>
        <v>0.18</v>
      </c>
      <c r="AJ67" s="5" t="str">
        <f>FIXED(EXP('WinBUGS output'!Y66),2)</f>
        <v>44.39</v>
      </c>
    </row>
    <row r="68" spans="1:36" x14ac:dyDescent="0.25">
      <c r="A68">
        <v>2</v>
      </c>
      <c r="B68">
        <v>24</v>
      </c>
      <c r="C68" s="5" t="str">
        <f>VLOOKUP(A68,'WinBUGS output'!A:C,3,FALSE)</f>
        <v>Waitlist</v>
      </c>
      <c r="D68" s="5" t="str">
        <f>VLOOKUP(B68,'WinBUGS output'!A:C,3,FALSE)</f>
        <v>Computerised-CBT (CCBT) + TAU</v>
      </c>
      <c r="E68" s="5" t="str">
        <f>FIXED('WinBUGS output'!N67,2)</f>
        <v>-5.18</v>
      </c>
      <c r="F68" s="5" t="str">
        <f>FIXED('WinBUGS output'!M67,2)</f>
        <v>-8.50</v>
      </c>
      <c r="G68" s="5" t="str">
        <f>FIXED('WinBUGS output'!O67,2)</f>
        <v>-2.09</v>
      </c>
      <c r="H68"/>
      <c r="I68"/>
      <c r="J68"/>
      <c r="N68">
        <v>4</v>
      </c>
      <c r="O68">
        <v>9</v>
      </c>
      <c r="P68" s="5" t="str">
        <f>VLOOKUP('Direct lors'!N68,'WinBUGS output'!D:F,3,FALSE)</f>
        <v>TAU</v>
      </c>
      <c r="Q68" s="5" t="str">
        <f>VLOOKUP('Direct lors'!O68,'WinBUGS output'!D:F,3,FALSE)</f>
        <v>Mirtazapine</v>
      </c>
      <c r="R68" s="5" t="str">
        <f>FIXED('WinBUGS output'!X67,2)</f>
        <v>0.40</v>
      </c>
      <c r="S68" s="5" t="str">
        <f>FIXED('WinBUGS output'!W67,2)</f>
        <v>-1.40</v>
      </c>
      <c r="T68" s="5" t="str">
        <f>FIXED('WinBUGS output'!Y67,2)</f>
        <v>2.16</v>
      </c>
      <c r="X68" s="5" t="str">
        <f t="shared" si="0"/>
        <v>Waitlist</v>
      </c>
      <c r="Y68" s="5" t="str">
        <f t="shared" si="1"/>
        <v>Computerised-CBT (CCBT) + TAU</v>
      </c>
      <c r="Z68" s="5" t="str">
        <f>FIXED(EXP('WinBUGS output'!N67),2)</f>
        <v>0.01</v>
      </c>
      <c r="AA68" s="5" t="str">
        <f>FIXED(EXP('WinBUGS output'!M67),2)</f>
        <v>0.00</v>
      </c>
      <c r="AB68" s="5" t="str">
        <f>FIXED(EXP('WinBUGS output'!O67),2)</f>
        <v>0.12</v>
      </c>
      <c r="AF68" s="5" t="str">
        <f t="shared" si="2"/>
        <v>TAU</v>
      </c>
      <c r="AG68" s="5" t="str">
        <f t="shared" si="3"/>
        <v>Mirtazapine</v>
      </c>
      <c r="AH68" s="5" t="str">
        <f>FIXED(EXP('WinBUGS output'!X67),2)</f>
        <v>1.49</v>
      </c>
      <c r="AI68" s="5" t="str">
        <f>FIXED(EXP('WinBUGS output'!W67),2)</f>
        <v>0.25</v>
      </c>
      <c r="AJ68" s="5" t="str">
        <f>FIXED(EXP('WinBUGS output'!Y67),2)</f>
        <v>8.65</v>
      </c>
    </row>
    <row r="69" spans="1:36" x14ac:dyDescent="0.25">
      <c r="A69">
        <v>2</v>
      </c>
      <c r="B69">
        <v>25</v>
      </c>
      <c r="C69" s="5" t="str">
        <f>VLOOKUP(A69,'WinBUGS output'!A:C,3,FALSE)</f>
        <v>Waitlist</v>
      </c>
      <c r="D69" s="5" t="str">
        <f>VLOOKUP(B69,'WinBUGS output'!A:C,3,FALSE)</f>
        <v>Computerised-CBT (CCBT) + enhanced TAU</v>
      </c>
      <c r="E69" s="5" t="str">
        <f>FIXED('WinBUGS output'!N68,2)</f>
        <v>-5.18</v>
      </c>
      <c r="F69" s="5" t="str">
        <f>FIXED('WinBUGS output'!M68,2)</f>
        <v>-8.49</v>
      </c>
      <c r="G69" s="5" t="str">
        <f>FIXED('WinBUGS output'!O68,2)</f>
        <v>-2.09</v>
      </c>
      <c r="H69"/>
      <c r="I69"/>
      <c r="J69"/>
      <c r="N69">
        <v>4</v>
      </c>
      <c r="O69">
        <v>10</v>
      </c>
      <c r="P69" s="5" t="str">
        <f>VLOOKUP('Direct lors'!N69,'WinBUGS output'!D:F,3,FALSE)</f>
        <v>TAU</v>
      </c>
      <c r="Q69" s="5" t="str">
        <f>VLOOKUP('Direct lors'!O69,'WinBUGS output'!D:F,3,FALSE)</f>
        <v>Short-term psychodynamic psychotherapies</v>
      </c>
      <c r="R69" s="5" t="str">
        <f>FIXED('WinBUGS output'!X68,2)</f>
        <v>1.31</v>
      </c>
      <c r="S69" s="5" t="str">
        <f>FIXED('WinBUGS output'!W68,2)</f>
        <v>-0.87</v>
      </c>
      <c r="T69" s="5" t="str">
        <f>FIXED('WinBUGS output'!Y68,2)</f>
        <v>3.52</v>
      </c>
      <c r="X69" s="5" t="str">
        <f t="shared" ref="X69:X132" si="4">C69</f>
        <v>Waitlist</v>
      </c>
      <c r="Y69" s="5" t="str">
        <f t="shared" ref="Y69:Y132" si="5">D69</f>
        <v>Computerised-CBT (CCBT) + enhanced TAU</v>
      </c>
      <c r="Z69" s="5" t="str">
        <f>FIXED(EXP('WinBUGS output'!N68),2)</f>
        <v>0.01</v>
      </c>
      <c r="AA69" s="5" t="str">
        <f>FIXED(EXP('WinBUGS output'!M68),2)</f>
        <v>0.00</v>
      </c>
      <c r="AB69" s="5" t="str">
        <f>FIXED(EXP('WinBUGS output'!O68),2)</f>
        <v>0.12</v>
      </c>
      <c r="AF69" s="5" t="str">
        <f t="shared" ref="AF69:AF132" si="6">P69</f>
        <v>TAU</v>
      </c>
      <c r="AG69" s="5" t="str">
        <f t="shared" ref="AG69:AG132" si="7">Q69</f>
        <v>Short-term psychodynamic psychotherapies</v>
      </c>
      <c r="AH69" s="5" t="str">
        <f>FIXED(EXP('WinBUGS output'!X68),2)</f>
        <v>3.72</v>
      </c>
      <c r="AI69" s="5" t="str">
        <f>FIXED(EXP('WinBUGS output'!W68),2)</f>
        <v>0.42</v>
      </c>
      <c r="AJ69" s="5" t="str">
        <f>FIXED(EXP('WinBUGS output'!Y68),2)</f>
        <v>33.89</v>
      </c>
    </row>
    <row r="70" spans="1:36" x14ac:dyDescent="0.25">
      <c r="A70">
        <v>2</v>
      </c>
      <c r="B70">
        <v>26</v>
      </c>
      <c r="C70" s="5" t="str">
        <f>VLOOKUP(A70,'WinBUGS output'!A:C,3,FALSE)</f>
        <v>Waitlist</v>
      </c>
      <c r="D70" s="5" t="str">
        <f>VLOOKUP(B70,'WinBUGS output'!A:C,3,FALSE)</f>
        <v>Interpersonal psychotherapy (IPT)</v>
      </c>
      <c r="E70" s="5" t="str">
        <f>FIXED('WinBUGS output'!N69,2)</f>
        <v>-3.55</v>
      </c>
      <c r="F70" s="5" t="str">
        <f>FIXED('WinBUGS output'!M69,2)</f>
        <v>-7.93</v>
      </c>
      <c r="G70" s="5" t="str">
        <f>FIXED('WinBUGS output'!O69,2)</f>
        <v>0.68</v>
      </c>
      <c r="H70"/>
      <c r="I70"/>
      <c r="J70"/>
      <c r="N70">
        <v>4</v>
      </c>
      <c r="O70">
        <v>11</v>
      </c>
      <c r="P70" s="5" t="str">
        <f>VLOOKUP('Direct lors'!N70,'WinBUGS output'!D:F,3,FALSE)</f>
        <v>TAU</v>
      </c>
      <c r="Q70" s="5" t="str">
        <f>VLOOKUP('Direct lors'!O70,'WinBUGS output'!D:F,3,FALSE)</f>
        <v>Self-help with support</v>
      </c>
      <c r="R70" s="5" t="str">
        <f>FIXED('WinBUGS output'!X69,2)</f>
        <v>0.90</v>
      </c>
      <c r="S70" s="5" t="str">
        <f>FIXED('WinBUGS output'!W69,2)</f>
        <v>-1.04</v>
      </c>
      <c r="T70" s="5" t="str">
        <f>FIXED('WinBUGS output'!Y69,2)</f>
        <v>2.83</v>
      </c>
      <c r="X70" s="5" t="str">
        <f t="shared" si="4"/>
        <v>Waitlist</v>
      </c>
      <c r="Y70" s="5" t="str">
        <f t="shared" si="5"/>
        <v>Interpersonal psychotherapy (IPT)</v>
      </c>
      <c r="Z70" s="5" t="str">
        <f>FIXED(EXP('WinBUGS output'!N69),2)</f>
        <v>0.03</v>
      </c>
      <c r="AA70" s="5" t="str">
        <f>FIXED(EXP('WinBUGS output'!M69),2)</f>
        <v>0.00</v>
      </c>
      <c r="AB70" s="5" t="str">
        <f>FIXED(EXP('WinBUGS output'!O69),2)</f>
        <v>1.98</v>
      </c>
      <c r="AF70" s="5" t="str">
        <f t="shared" si="6"/>
        <v>TAU</v>
      </c>
      <c r="AG70" s="5" t="str">
        <f t="shared" si="7"/>
        <v>Self-help with support</v>
      </c>
      <c r="AH70" s="5" t="str">
        <f>FIXED(EXP('WinBUGS output'!X69),2)</f>
        <v>2.47</v>
      </c>
      <c r="AI70" s="5" t="str">
        <f>FIXED(EXP('WinBUGS output'!W69),2)</f>
        <v>0.35</v>
      </c>
      <c r="AJ70" s="5" t="str">
        <f>FIXED(EXP('WinBUGS output'!Y69),2)</f>
        <v>16.95</v>
      </c>
    </row>
    <row r="71" spans="1:36" x14ac:dyDescent="0.25">
      <c r="A71">
        <v>2</v>
      </c>
      <c r="B71">
        <v>27</v>
      </c>
      <c r="C71" s="5" t="str">
        <f>VLOOKUP(A71,'WinBUGS output'!A:C,3,FALSE)</f>
        <v>Waitlist</v>
      </c>
      <c r="D71" s="5" t="str">
        <f>VLOOKUP(B71,'WinBUGS output'!A:C,3,FALSE)</f>
        <v>Counselling (any type)</v>
      </c>
      <c r="E71" s="5" t="str">
        <f>FIXED('WinBUGS output'!N70,2)</f>
        <v>-4.23</v>
      </c>
      <c r="F71" s="5" t="str">
        <f>FIXED('WinBUGS output'!M70,2)</f>
        <v>-7.81</v>
      </c>
      <c r="G71" s="5" t="str">
        <f>FIXED('WinBUGS output'!O70,2)</f>
        <v>-0.77</v>
      </c>
      <c r="H71"/>
      <c r="I71"/>
      <c r="J71"/>
      <c r="N71">
        <v>4</v>
      </c>
      <c r="O71">
        <v>12</v>
      </c>
      <c r="P71" s="5" t="str">
        <f>VLOOKUP('Direct lors'!N71,'WinBUGS output'!D:F,3,FALSE)</f>
        <v>TAU</v>
      </c>
      <c r="Q71" s="5" t="str">
        <f>VLOOKUP('Direct lors'!O71,'WinBUGS output'!D:F,3,FALSE)</f>
        <v>Self-help</v>
      </c>
      <c r="R71" s="5" t="str">
        <f>FIXED('WinBUGS output'!X70,2)</f>
        <v>0.06</v>
      </c>
      <c r="S71" s="5" t="str">
        <f>FIXED('WinBUGS output'!W70,2)</f>
        <v>-1.13</v>
      </c>
      <c r="T71" s="5" t="str">
        <f>FIXED('WinBUGS output'!Y70,2)</f>
        <v>1.26</v>
      </c>
      <c r="X71" s="5" t="str">
        <f t="shared" si="4"/>
        <v>Waitlist</v>
      </c>
      <c r="Y71" s="5" t="str">
        <f t="shared" si="5"/>
        <v>Counselling (any type)</v>
      </c>
      <c r="Z71" s="5" t="str">
        <f>FIXED(EXP('WinBUGS output'!N70),2)</f>
        <v>0.01</v>
      </c>
      <c r="AA71" s="5" t="str">
        <f>FIXED(EXP('WinBUGS output'!M70),2)</f>
        <v>0.00</v>
      </c>
      <c r="AB71" s="5" t="str">
        <f>FIXED(EXP('WinBUGS output'!O70),2)</f>
        <v>0.46</v>
      </c>
      <c r="AF71" s="5" t="str">
        <f t="shared" si="6"/>
        <v>TAU</v>
      </c>
      <c r="AG71" s="5" t="str">
        <f t="shared" si="7"/>
        <v>Self-help</v>
      </c>
      <c r="AH71" s="5" t="str">
        <f>FIXED(EXP('WinBUGS output'!X70),2)</f>
        <v>1.06</v>
      </c>
      <c r="AI71" s="5" t="str">
        <f>FIXED(EXP('WinBUGS output'!W70),2)</f>
        <v>0.32</v>
      </c>
      <c r="AJ71" s="5" t="str">
        <f>FIXED(EXP('WinBUGS output'!Y70),2)</f>
        <v>3.51</v>
      </c>
    </row>
    <row r="72" spans="1:36" x14ac:dyDescent="0.25">
      <c r="A72">
        <v>2</v>
      </c>
      <c r="B72">
        <v>28</v>
      </c>
      <c r="C72" s="5" t="str">
        <f>VLOOKUP(A72,'WinBUGS output'!A:C,3,FALSE)</f>
        <v>Waitlist</v>
      </c>
      <c r="D72" s="5" t="str">
        <f>VLOOKUP(B72,'WinBUGS output'!A:C,3,FALSE)</f>
        <v>Non-directive counselling</v>
      </c>
      <c r="E72" s="5" t="str">
        <f>FIXED('WinBUGS output'!N71,2)</f>
        <v>-4.21</v>
      </c>
      <c r="F72" s="5" t="str">
        <f>FIXED('WinBUGS output'!M71,2)</f>
        <v>-7.68</v>
      </c>
      <c r="G72" s="5" t="str">
        <f>FIXED('WinBUGS output'!O71,2)</f>
        <v>-0.89</v>
      </c>
      <c r="H72"/>
      <c r="I72"/>
      <c r="J72"/>
      <c r="N72">
        <v>4</v>
      </c>
      <c r="O72">
        <v>13</v>
      </c>
      <c r="P72" s="5" t="str">
        <f>VLOOKUP('Direct lors'!N72,'WinBUGS output'!D:F,3,FALSE)</f>
        <v>TAU</v>
      </c>
      <c r="Q72" s="5" t="str">
        <f>VLOOKUP('Direct lors'!O72,'WinBUGS output'!D:F,3,FALSE)</f>
        <v>Interpersonal psychotherapy (IPT)</v>
      </c>
      <c r="R72" s="5" t="str">
        <f>FIXED('WinBUGS output'!X71,2)</f>
        <v>1.68</v>
      </c>
      <c r="S72" s="5" t="str">
        <f>FIXED('WinBUGS output'!W71,2)</f>
        <v>-1.56</v>
      </c>
      <c r="T72" s="5" t="str">
        <f>FIXED('WinBUGS output'!Y71,2)</f>
        <v>4.90</v>
      </c>
      <c r="X72" s="5" t="str">
        <f t="shared" si="4"/>
        <v>Waitlist</v>
      </c>
      <c r="Y72" s="5" t="str">
        <f t="shared" si="5"/>
        <v>Non-directive counselling</v>
      </c>
      <c r="Z72" s="5" t="str">
        <f>FIXED(EXP('WinBUGS output'!N71),2)</f>
        <v>0.01</v>
      </c>
      <c r="AA72" s="5" t="str">
        <f>FIXED(EXP('WinBUGS output'!M71),2)</f>
        <v>0.00</v>
      </c>
      <c r="AB72" s="5" t="str">
        <f>FIXED(EXP('WinBUGS output'!O71),2)</f>
        <v>0.41</v>
      </c>
      <c r="AF72" s="5" t="str">
        <f t="shared" si="6"/>
        <v>TAU</v>
      </c>
      <c r="AG72" s="5" t="str">
        <f t="shared" si="7"/>
        <v>Interpersonal psychotherapy (IPT)</v>
      </c>
      <c r="AH72" s="5" t="str">
        <f>FIXED(EXP('WinBUGS output'!X71),2)</f>
        <v>5.38</v>
      </c>
      <c r="AI72" s="5" t="str">
        <f>FIXED(EXP('WinBUGS output'!W71),2)</f>
        <v>0.21</v>
      </c>
      <c r="AJ72" s="5" t="str">
        <f>FIXED(EXP('WinBUGS output'!Y71),2)</f>
        <v>134.02</v>
      </c>
    </row>
    <row r="73" spans="1:36" x14ac:dyDescent="0.25">
      <c r="A73">
        <v>2</v>
      </c>
      <c r="B73">
        <v>29</v>
      </c>
      <c r="C73" s="5" t="str">
        <f>VLOOKUP(A73,'WinBUGS output'!A:C,3,FALSE)</f>
        <v>Waitlist</v>
      </c>
      <c r="D73" s="5" t="str">
        <f>VLOOKUP(B73,'WinBUGS output'!A:C,3,FALSE)</f>
        <v>Problem solving group</v>
      </c>
      <c r="E73" s="5" t="str">
        <f>FIXED('WinBUGS output'!N72,2)</f>
        <v>3.57</v>
      </c>
      <c r="F73" s="5" t="str">
        <f>FIXED('WinBUGS output'!M72,2)</f>
        <v>1.70</v>
      </c>
      <c r="G73" s="5" t="str">
        <f>FIXED('WinBUGS output'!O72,2)</f>
        <v>5.40</v>
      </c>
      <c r="H73">
        <v>3.4940000000000002</v>
      </c>
      <c r="I73">
        <v>1.657</v>
      </c>
      <c r="J73">
        <v>5.3220000000000001</v>
      </c>
      <c r="N73">
        <v>4</v>
      </c>
      <c r="O73">
        <v>14</v>
      </c>
      <c r="P73" s="5" t="str">
        <f>VLOOKUP('Direct lors'!N73,'WinBUGS output'!D:F,3,FALSE)</f>
        <v>TAU</v>
      </c>
      <c r="Q73" s="5" t="str">
        <f>VLOOKUP('Direct lors'!O73,'WinBUGS output'!D:F,3,FALSE)</f>
        <v>Counselling</v>
      </c>
      <c r="R73" s="5" t="str">
        <f>FIXED('WinBUGS output'!X72,2)</f>
        <v>1.00</v>
      </c>
      <c r="S73" s="5" t="str">
        <f>FIXED('WinBUGS output'!W72,2)</f>
        <v>-0.78</v>
      </c>
      <c r="T73" s="5" t="str">
        <f>FIXED('WinBUGS output'!Y72,2)</f>
        <v>2.81</v>
      </c>
      <c r="X73" s="5" t="str">
        <f t="shared" si="4"/>
        <v>Waitlist</v>
      </c>
      <c r="Y73" s="5" t="str">
        <f t="shared" si="5"/>
        <v>Problem solving group</v>
      </c>
      <c r="Z73" s="5" t="str">
        <f>FIXED(EXP('WinBUGS output'!N72),2)</f>
        <v>35.37</v>
      </c>
      <c r="AA73" s="5" t="str">
        <f>FIXED(EXP('WinBUGS output'!M72),2)</f>
        <v>5.48</v>
      </c>
      <c r="AB73" s="5" t="str">
        <f>FIXED(EXP('WinBUGS output'!O72),2)</f>
        <v>221.85</v>
      </c>
      <c r="AF73" s="5" t="str">
        <f t="shared" si="6"/>
        <v>TAU</v>
      </c>
      <c r="AG73" s="5" t="str">
        <f t="shared" si="7"/>
        <v>Counselling</v>
      </c>
      <c r="AH73" s="5" t="str">
        <f>FIXED(EXP('WinBUGS output'!X72),2)</f>
        <v>2.72</v>
      </c>
      <c r="AI73" s="5" t="str">
        <f>FIXED(EXP('WinBUGS output'!W72),2)</f>
        <v>0.46</v>
      </c>
      <c r="AJ73" s="5" t="str">
        <f>FIXED(EXP('WinBUGS output'!Y72),2)</f>
        <v>16.53</v>
      </c>
    </row>
    <row r="74" spans="1:36" x14ac:dyDescent="0.25">
      <c r="A74">
        <v>2</v>
      </c>
      <c r="B74">
        <v>30</v>
      </c>
      <c r="C74" s="5" t="str">
        <f>VLOOKUP(A74,'WinBUGS output'!A:C,3,FALSE)</f>
        <v>Waitlist</v>
      </c>
      <c r="D74" s="5" t="str">
        <f>VLOOKUP(B74,'WinBUGS output'!A:C,3,FALSE)</f>
        <v>Behavioural activation (BA)</v>
      </c>
      <c r="E74" s="5" t="str">
        <f>FIXED('WinBUGS output'!N73,2)</f>
        <v>-3.52</v>
      </c>
      <c r="F74" s="5" t="str">
        <f>FIXED('WinBUGS output'!M73,2)</f>
        <v>-6.90</v>
      </c>
      <c r="G74" s="5" t="str">
        <f>FIXED('WinBUGS output'!O73,2)</f>
        <v>-0.37</v>
      </c>
      <c r="H74"/>
      <c r="I74"/>
      <c r="J74"/>
      <c r="N74">
        <v>4</v>
      </c>
      <c r="O74">
        <v>15</v>
      </c>
      <c r="P74" s="5" t="str">
        <f>VLOOKUP('Direct lors'!N74,'WinBUGS output'!D:F,3,FALSE)</f>
        <v>TAU</v>
      </c>
      <c r="Q74" s="5" t="str">
        <f>VLOOKUP('Direct lors'!O74,'WinBUGS output'!D:F,3,FALSE)</f>
        <v>Problem solving</v>
      </c>
      <c r="R74" s="5" t="str">
        <f>FIXED('WinBUGS output'!X73,2)</f>
        <v>8.79</v>
      </c>
      <c r="S74" s="5" t="str">
        <f>FIXED('WinBUGS output'!W73,2)</f>
        <v>5.21</v>
      </c>
      <c r="T74" s="5" t="str">
        <f>FIXED('WinBUGS output'!Y73,2)</f>
        <v>12.51</v>
      </c>
      <c r="X74" s="5" t="str">
        <f t="shared" si="4"/>
        <v>Waitlist</v>
      </c>
      <c r="Y74" s="5" t="str">
        <f t="shared" si="5"/>
        <v>Behavioural activation (BA)</v>
      </c>
      <c r="Z74" s="5" t="str">
        <f>FIXED(EXP('WinBUGS output'!N73),2)</f>
        <v>0.03</v>
      </c>
      <c r="AA74" s="5" t="str">
        <f>FIXED(EXP('WinBUGS output'!M73),2)</f>
        <v>0.00</v>
      </c>
      <c r="AB74" s="5" t="str">
        <f>FIXED(EXP('WinBUGS output'!O73),2)</f>
        <v>0.69</v>
      </c>
      <c r="AF74" s="5" t="str">
        <f t="shared" si="6"/>
        <v>TAU</v>
      </c>
      <c r="AG74" s="5" t="str">
        <f t="shared" si="7"/>
        <v>Problem solving</v>
      </c>
      <c r="AH74" s="5" t="str">
        <f>FIXED(EXP('WinBUGS output'!X73),2)</f>
        <v>6,581.38</v>
      </c>
      <c r="AI74" s="5" t="str">
        <f>FIXED(EXP('WinBUGS output'!W73),2)</f>
        <v>182.91</v>
      </c>
      <c r="AJ74" s="5" t="str">
        <f>FIXED(EXP('WinBUGS output'!Y73),2)</f>
        <v>271,034.12</v>
      </c>
    </row>
    <row r="75" spans="1:36" x14ac:dyDescent="0.25">
      <c r="A75">
        <v>2</v>
      </c>
      <c r="B75">
        <v>31</v>
      </c>
      <c r="C75" s="5" t="str">
        <f>VLOOKUP(A75,'WinBUGS output'!A:C,3,FALSE)</f>
        <v>Waitlist</v>
      </c>
      <c r="D75" s="5" t="str">
        <f>VLOOKUP(B75,'WinBUGS output'!A:C,3,FALSE)</f>
        <v>Behavioural activation (BA) + TAU</v>
      </c>
      <c r="E75" s="5" t="str">
        <f>FIXED('WinBUGS output'!N74,2)</f>
        <v>-3.60</v>
      </c>
      <c r="F75" s="5" t="str">
        <f>FIXED('WinBUGS output'!M74,2)</f>
        <v>-7.00</v>
      </c>
      <c r="G75" s="5" t="str">
        <f>FIXED('WinBUGS output'!O74,2)</f>
        <v>-0.40</v>
      </c>
      <c r="H75"/>
      <c r="I75"/>
      <c r="J75"/>
      <c r="N75">
        <v>4</v>
      </c>
      <c r="O75">
        <v>16</v>
      </c>
      <c r="P75" s="5" t="str">
        <f>VLOOKUP('Direct lors'!N75,'WinBUGS output'!D:F,3,FALSE)</f>
        <v>TAU</v>
      </c>
      <c r="Q75" s="5" t="str">
        <f>VLOOKUP('Direct lors'!O75,'WinBUGS output'!D:F,3,FALSE)</f>
        <v>Behavioural therapies (individual)</v>
      </c>
      <c r="R75" s="5" t="str">
        <f>FIXED('WinBUGS output'!X74,2)</f>
        <v>1.66</v>
      </c>
      <c r="S75" s="5" t="str">
        <f>FIXED('WinBUGS output'!W74,2)</f>
        <v>0.15</v>
      </c>
      <c r="T75" s="5" t="str">
        <f>FIXED('WinBUGS output'!Y74,2)</f>
        <v>3.16</v>
      </c>
      <c r="X75" s="5" t="str">
        <f t="shared" si="4"/>
        <v>Waitlist</v>
      </c>
      <c r="Y75" s="5" t="str">
        <f t="shared" si="5"/>
        <v>Behavioural activation (BA) + TAU</v>
      </c>
      <c r="Z75" s="5" t="str">
        <f>FIXED(EXP('WinBUGS output'!N74),2)</f>
        <v>0.03</v>
      </c>
      <c r="AA75" s="5" t="str">
        <f>FIXED(EXP('WinBUGS output'!M74),2)</f>
        <v>0.00</v>
      </c>
      <c r="AB75" s="5" t="str">
        <f>FIXED(EXP('WinBUGS output'!O74),2)</f>
        <v>0.67</v>
      </c>
      <c r="AF75" s="5" t="str">
        <f t="shared" si="6"/>
        <v>TAU</v>
      </c>
      <c r="AG75" s="5" t="str">
        <f t="shared" si="7"/>
        <v>Behavioural therapies (individual)</v>
      </c>
      <c r="AH75" s="5" t="str">
        <f>FIXED(EXP('WinBUGS output'!X74),2)</f>
        <v>5.28</v>
      </c>
      <c r="AI75" s="5" t="str">
        <f>FIXED(EXP('WinBUGS output'!W74),2)</f>
        <v>1.17</v>
      </c>
      <c r="AJ75" s="5" t="str">
        <f>FIXED(EXP('WinBUGS output'!Y74),2)</f>
        <v>23.62</v>
      </c>
    </row>
    <row r="76" spans="1:36" x14ac:dyDescent="0.25">
      <c r="A76">
        <v>2</v>
      </c>
      <c r="B76">
        <v>32</v>
      </c>
      <c r="C76" s="5" t="str">
        <f>VLOOKUP(A76,'WinBUGS output'!A:C,3,FALSE)</f>
        <v>Waitlist</v>
      </c>
      <c r="D76" s="5" t="str">
        <f>VLOOKUP(B76,'WinBUGS output'!A:C,3,FALSE)</f>
        <v>CBT individual (under 15 sessions)</v>
      </c>
      <c r="E76" s="5" t="str">
        <f>FIXED('WinBUGS output'!N75,2)</f>
        <v>-3.91</v>
      </c>
      <c r="F76" s="5" t="str">
        <f>FIXED('WinBUGS output'!M75,2)</f>
        <v>-7.21</v>
      </c>
      <c r="G76" s="5" t="str">
        <f>FIXED('WinBUGS output'!O75,2)</f>
        <v>-0.87</v>
      </c>
      <c r="H76"/>
      <c r="I76"/>
      <c r="J76"/>
      <c r="N76">
        <v>4</v>
      </c>
      <c r="O76">
        <v>17</v>
      </c>
      <c r="P76" s="5" t="str">
        <f>VLOOKUP('Direct lors'!N76,'WinBUGS output'!D:F,3,FALSE)</f>
        <v>TAU</v>
      </c>
      <c r="Q76" s="5" t="str">
        <f>VLOOKUP('Direct lors'!O76,'WinBUGS output'!D:F,3,FALSE)</f>
        <v>Cognitive and cognitive behavioural therapies (individual) [CBT/CT]</v>
      </c>
      <c r="R76" s="5" t="str">
        <f>FIXED('WinBUGS output'!X75,2)</f>
        <v>1.38</v>
      </c>
      <c r="S76" s="5" t="str">
        <f>FIXED('WinBUGS output'!W75,2)</f>
        <v>0.27</v>
      </c>
      <c r="T76" s="5" t="str">
        <f>FIXED('WinBUGS output'!Y75,2)</f>
        <v>2.51</v>
      </c>
      <c r="X76" s="5" t="str">
        <f t="shared" si="4"/>
        <v>Waitlist</v>
      </c>
      <c r="Y76" s="5" t="str">
        <f t="shared" si="5"/>
        <v>CBT individual (under 15 sessions)</v>
      </c>
      <c r="Z76" s="5" t="str">
        <f>FIXED(EXP('WinBUGS output'!N75),2)</f>
        <v>0.02</v>
      </c>
      <c r="AA76" s="5" t="str">
        <f>FIXED(EXP('WinBUGS output'!M75),2)</f>
        <v>0.00</v>
      </c>
      <c r="AB76" s="5" t="str">
        <f>FIXED(EXP('WinBUGS output'!O75),2)</f>
        <v>0.42</v>
      </c>
      <c r="AF76" s="5" t="str">
        <f t="shared" si="6"/>
        <v>TAU</v>
      </c>
      <c r="AG76" s="5" t="str">
        <f t="shared" si="7"/>
        <v>Cognitive and cognitive behavioural therapies (individual) [CBT/CT]</v>
      </c>
      <c r="AH76" s="5" t="str">
        <f>FIXED(EXP('WinBUGS output'!X75),2)</f>
        <v>3.98</v>
      </c>
      <c r="AI76" s="5" t="str">
        <f>FIXED(EXP('WinBUGS output'!W75),2)</f>
        <v>1.30</v>
      </c>
      <c r="AJ76" s="5" t="str">
        <f>FIXED(EXP('WinBUGS output'!Y75),2)</f>
        <v>12.29</v>
      </c>
    </row>
    <row r="77" spans="1:36" x14ac:dyDescent="0.25">
      <c r="A77">
        <v>2</v>
      </c>
      <c r="B77">
        <v>33</v>
      </c>
      <c r="C77" s="5" t="str">
        <f>VLOOKUP(A77,'WinBUGS output'!A:C,3,FALSE)</f>
        <v>Waitlist</v>
      </c>
      <c r="D77" s="5" t="str">
        <f>VLOOKUP(B77,'WinBUGS output'!A:C,3,FALSE)</f>
        <v>CBT individual (under 15 sessions) + TAU</v>
      </c>
      <c r="E77" s="5" t="str">
        <f>FIXED('WinBUGS output'!N76,2)</f>
        <v>-3.95</v>
      </c>
      <c r="F77" s="5" t="str">
        <f>FIXED('WinBUGS output'!M76,2)</f>
        <v>-7.25</v>
      </c>
      <c r="G77" s="5" t="str">
        <f>FIXED('WinBUGS output'!O76,2)</f>
        <v>-0.89</v>
      </c>
      <c r="H77"/>
      <c r="I77"/>
      <c r="J77"/>
      <c r="N77">
        <v>4</v>
      </c>
      <c r="O77">
        <v>18</v>
      </c>
      <c r="P77" s="5" t="str">
        <f>VLOOKUP('Direct lors'!N77,'WinBUGS output'!D:F,3,FALSE)</f>
        <v>TAU</v>
      </c>
      <c r="Q77" s="5" t="str">
        <f>VLOOKUP('Direct lors'!O77,'WinBUGS output'!D:F,3,FALSE)</f>
        <v>Behavioural, cognitive, or CBT groups</v>
      </c>
      <c r="R77" s="5" t="str">
        <f>FIXED('WinBUGS output'!X76,2)</f>
        <v>7.40</v>
      </c>
      <c r="S77" s="5" t="str">
        <f>FIXED('WinBUGS output'!W76,2)</f>
        <v>5.43</v>
      </c>
      <c r="T77" s="5" t="str">
        <f>FIXED('WinBUGS output'!Y76,2)</f>
        <v>9.35</v>
      </c>
      <c r="X77" s="5" t="str">
        <f t="shared" si="4"/>
        <v>Waitlist</v>
      </c>
      <c r="Y77" s="5" t="str">
        <f t="shared" si="5"/>
        <v>CBT individual (under 15 sessions) + TAU</v>
      </c>
      <c r="Z77" s="5" t="str">
        <f>FIXED(EXP('WinBUGS output'!N76),2)</f>
        <v>0.02</v>
      </c>
      <c r="AA77" s="5" t="str">
        <f>FIXED(EXP('WinBUGS output'!M76),2)</f>
        <v>0.00</v>
      </c>
      <c r="AB77" s="5" t="str">
        <f>FIXED(EXP('WinBUGS output'!O76),2)</f>
        <v>0.41</v>
      </c>
      <c r="AF77" s="5" t="str">
        <f t="shared" si="6"/>
        <v>TAU</v>
      </c>
      <c r="AG77" s="5" t="str">
        <f t="shared" si="7"/>
        <v>Behavioural, cognitive, or CBT groups</v>
      </c>
      <c r="AH77" s="5" t="str">
        <f>FIXED(EXP('WinBUGS output'!X76),2)</f>
        <v>1,635.98</v>
      </c>
      <c r="AI77" s="5" t="str">
        <f>FIXED(EXP('WinBUGS output'!W76),2)</f>
        <v>229.06</v>
      </c>
      <c r="AJ77" s="5" t="str">
        <f>FIXED(EXP('WinBUGS output'!Y76),2)</f>
        <v>11,533.37</v>
      </c>
    </row>
    <row r="78" spans="1:36" x14ac:dyDescent="0.25">
      <c r="A78">
        <v>2</v>
      </c>
      <c r="B78">
        <v>34</v>
      </c>
      <c r="C78" s="5" t="str">
        <f>VLOOKUP(A78,'WinBUGS output'!A:C,3,FALSE)</f>
        <v>Waitlist</v>
      </c>
      <c r="D78" s="5" t="str">
        <f>VLOOKUP(B78,'WinBUGS output'!A:C,3,FALSE)</f>
        <v>CBT individual (under 15 sessions) + enhanced TAU</v>
      </c>
      <c r="E78" s="5" t="str">
        <f>FIXED('WinBUGS output'!N77,2)</f>
        <v>-3.75</v>
      </c>
      <c r="F78" s="5" t="str">
        <f>FIXED('WinBUGS output'!M77,2)</f>
        <v>-7.05</v>
      </c>
      <c r="G78" s="5" t="str">
        <f>FIXED('WinBUGS output'!O77,2)</f>
        <v>-0.68</v>
      </c>
      <c r="H78"/>
      <c r="I78"/>
      <c r="J78"/>
      <c r="N78">
        <v>4</v>
      </c>
      <c r="O78">
        <v>19</v>
      </c>
      <c r="P78" s="5" t="str">
        <f>VLOOKUP('Direct lors'!N78,'WinBUGS output'!D:F,3,FALSE)</f>
        <v>TAU</v>
      </c>
      <c r="Q78" s="5" t="str">
        <f>VLOOKUP('Direct lors'!O78,'WinBUGS output'!D:F,3,FALSE)</f>
        <v>Combined (Cognitive and cognitive behavioural therapies individual + AD)</v>
      </c>
      <c r="R78" s="5" t="str">
        <f>FIXED('WinBUGS output'!X77,2)</f>
        <v>0.76</v>
      </c>
      <c r="S78" s="5" t="str">
        <f>FIXED('WinBUGS output'!W77,2)</f>
        <v>-0.83</v>
      </c>
      <c r="T78" s="5" t="str">
        <f>FIXED('WinBUGS output'!Y77,2)</f>
        <v>2.32</v>
      </c>
      <c r="X78" s="5" t="str">
        <f t="shared" si="4"/>
        <v>Waitlist</v>
      </c>
      <c r="Y78" s="5" t="str">
        <f t="shared" si="5"/>
        <v>CBT individual (under 15 sessions) + enhanced TAU</v>
      </c>
      <c r="Z78" s="5" t="str">
        <f>FIXED(EXP('WinBUGS output'!N77),2)</f>
        <v>0.02</v>
      </c>
      <c r="AA78" s="5" t="str">
        <f>FIXED(EXP('WinBUGS output'!M77),2)</f>
        <v>0.00</v>
      </c>
      <c r="AB78" s="5" t="str">
        <f>FIXED(EXP('WinBUGS output'!O77),2)</f>
        <v>0.51</v>
      </c>
      <c r="AF78" s="5" t="str">
        <f t="shared" si="6"/>
        <v>TAU</v>
      </c>
      <c r="AG78" s="5" t="str">
        <f t="shared" si="7"/>
        <v>Combined (Cognitive and cognitive behavioural therapies individual + AD)</v>
      </c>
      <c r="AH78" s="5" t="str">
        <f>FIXED(EXP('WinBUGS output'!X77),2)</f>
        <v>2.14</v>
      </c>
      <c r="AI78" s="5" t="str">
        <f>FIXED(EXP('WinBUGS output'!W77),2)</f>
        <v>0.43</v>
      </c>
      <c r="AJ78" s="5" t="str">
        <f>FIXED(EXP('WinBUGS output'!Y77),2)</f>
        <v>10.15</v>
      </c>
    </row>
    <row r="79" spans="1:36" x14ac:dyDescent="0.25">
      <c r="A79">
        <v>2</v>
      </c>
      <c r="B79">
        <v>35</v>
      </c>
      <c r="C79" s="5" t="str">
        <f>VLOOKUP(A79,'WinBUGS output'!A:C,3,FALSE)</f>
        <v>Waitlist</v>
      </c>
      <c r="D79" s="5" t="str">
        <f>VLOOKUP(B79,'WinBUGS output'!A:C,3,FALSE)</f>
        <v>CBT individual (over 15 sessions)</v>
      </c>
      <c r="E79" s="5" t="str">
        <f>FIXED('WinBUGS output'!N78,2)</f>
        <v>-3.84</v>
      </c>
      <c r="F79" s="5" t="str">
        <f>FIXED('WinBUGS output'!M78,2)</f>
        <v>-7.14</v>
      </c>
      <c r="G79" s="5" t="str">
        <f>FIXED('WinBUGS output'!O78,2)</f>
        <v>-0.80</v>
      </c>
      <c r="H79"/>
      <c r="I79"/>
      <c r="J79"/>
      <c r="N79">
        <v>4</v>
      </c>
      <c r="O79">
        <v>20</v>
      </c>
      <c r="P79" s="5" t="str">
        <f>VLOOKUP('Direct lors'!N79,'WinBUGS output'!D:F,3,FALSE)</f>
        <v>TAU</v>
      </c>
      <c r="Q79" s="5" t="str">
        <f>VLOOKUP('Direct lors'!O79,'WinBUGS output'!D:F,3,FALSE)</f>
        <v>Combined (IPT + AD)</v>
      </c>
      <c r="R79" s="5" t="str">
        <f>FIXED('WinBUGS output'!X78,2)</f>
        <v>2.21</v>
      </c>
      <c r="S79" s="5" t="str">
        <f>FIXED('WinBUGS output'!W78,2)</f>
        <v>-0.99</v>
      </c>
      <c r="T79" s="5" t="str">
        <f>FIXED('WinBUGS output'!Y78,2)</f>
        <v>5.50</v>
      </c>
      <c r="X79" s="5" t="str">
        <f t="shared" si="4"/>
        <v>Waitlist</v>
      </c>
      <c r="Y79" s="5" t="str">
        <f t="shared" si="5"/>
        <v>CBT individual (over 15 sessions)</v>
      </c>
      <c r="Z79" s="5" t="str">
        <f>FIXED(EXP('WinBUGS output'!N78),2)</f>
        <v>0.02</v>
      </c>
      <c r="AA79" s="5" t="str">
        <f>FIXED(EXP('WinBUGS output'!M78),2)</f>
        <v>0.00</v>
      </c>
      <c r="AB79" s="5" t="str">
        <f>FIXED(EXP('WinBUGS output'!O78),2)</f>
        <v>0.45</v>
      </c>
      <c r="AF79" s="5" t="str">
        <f t="shared" si="6"/>
        <v>TAU</v>
      </c>
      <c r="AG79" s="5" t="str">
        <f t="shared" si="7"/>
        <v>Combined (IPT + AD)</v>
      </c>
      <c r="AH79" s="5" t="str">
        <f>FIXED(EXP('WinBUGS output'!X78),2)</f>
        <v>9.15</v>
      </c>
      <c r="AI79" s="5" t="str">
        <f>FIXED(EXP('WinBUGS output'!W78),2)</f>
        <v>0.37</v>
      </c>
      <c r="AJ79" s="5" t="str">
        <f>FIXED(EXP('WinBUGS output'!Y78),2)</f>
        <v>244.45</v>
      </c>
    </row>
    <row r="80" spans="1:36" x14ac:dyDescent="0.25">
      <c r="A80">
        <v>2</v>
      </c>
      <c r="B80">
        <v>36</v>
      </c>
      <c r="C80" s="5" t="str">
        <f>VLOOKUP(A80,'WinBUGS output'!A:C,3,FALSE)</f>
        <v>Waitlist</v>
      </c>
      <c r="D80" s="5" t="str">
        <f>VLOOKUP(B80,'WinBUGS output'!A:C,3,FALSE)</f>
        <v>Third-wave cognitive therapy individual</v>
      </c>
      <c r="E80" s="5" t="str">
        <f>FIXED('WinBUGS output'!N79,2)</f>
        <v>-3.73</v>
      </c>
      <c r="F80" s="5" t="str">
        <f>FIXED('WinBUGS output'!M79,2)</f>
        <v>-7.07</v>
      </c>
      <c r="G80" s="5" t="str">
        <f>FIXED('WinBUGS output'!O79,2)</f>
        <v>-0.61</v>
      </c>
      <c r="H80"/>
      <c r="I80"/>
      <c r="J80"/>
      <c r="N80">
        <v>4</v>
      </c>
      <c r="O80">
        <v>21</v>
      </c>
      <c r="P80" s="5" t="str">
        <f>VLOOKUP('Direct lors'!N80,'WinBUGS output'!D:F,3,FALSE)</f>
        <v>TAU</v>
      </c>
      <c r="Q80" s="5" t="str">
        <f>VLOOKUP('Direct lors'!O80,'WinBUGS output'!D:F,3,FALSE)</f>
        <v>Combined (Short-term psychodynamic psychotherapies + AD)</v>
      </c>
      <c r="R80" s="5" t="str">
        <f>FIXED('WinBUGS output'!X79,2)</f>
        <v>0.98</v>
      </c>
      <c r="S80" s="5" t="str">
        <f>FIXED('WinBUGS output'!W79,2)</f>
        <v>-1.61</v>
      </c>
      <c r="T80" s="5" t="str">
        <f>FIXED('WinBUGS output'!Y79,2)</f>
        <v>3.51</v>
      </c>
      <c r="X80" s="5" t="str">
        <f t="shared" si="4"/>
        <v>Waitlist</v>
      </c>
      <c r="Y80" s="5" t="str">
        <f t="shared" si="5"/>
        <v>Third-wave cognitive therapy individual</v>
      </c>
      <c r="Z80" s="5" t="str">
        <f>FIXED(EXP('WinBUGS output'!N79),2)</f>
        <v>0.02</v>
      </c>
      <c r="AA80" s="5" t="str">
        <f>FIXED(EXP('WinBUGS output'!M79),2)</f>
        <v>0.00</v>
      </c>
      <c r="AB80" s="5" t="str">
        <f>FIXED(EXP('WinBUGS output'!O79),2)</f>
        <v>0.54</v>
      </c>
      <c r="AF80" s="5" t="str">
        <f t="shared" si="6"/>
        <v>TAU</v>
      </c>
      <c r="AG80" s="5" t="str">
        <f t="shared" si="7"/>
        <v>Combined (Short-term psychodynamic psychotherapies + AD)</v>
      </c>
      <c r="AH80" s="5" t="str">
        <f>FIXED(EXP('WinBUGS output'!X79),2)</f>
        <v>2.67</v>
      </c>
      <c r="AI80" s="5" t="str">
        <f>FIXED(EXP('WinBUGS output'!W79),2)</f>
        <v>0.20</v>
      </c>
      <c r="AJ80" s="5" t="str">
        <f>FIXED(EXP('WinBUGS output'!Y79),2)</f>
        <v>33.48</v>
      </c>
    </row>
    <row r="81" spans="1:36" x14ac:dyDescent="0.25">
      <c r="A81">
        <v>2</v>
      </c>
      <c r="B81">
        <v>37</v>
      </c>
      <c r="C81" s="5" t="str">
        <f>VLOOKUP(A81,'WinBUGS output'!A:C,3,FALSE)</f>
        <v>Waitlist</v>
      </c>
      <c r="D81" s="5" t="str">
        <f>VLOOKUP(B81,'WinBUGS output'!A:C,3,FALSE)</f>
        <v>CBT group (under 15 sessions)</v>
      </c>
      <c r="E81" s="5" t="str">
        <f>FIXED('WinBUGS output'!N80,2)</f>
        <v>2.17</v>
      </c>
      <c r="F81" s="5" t="str">
        <f>FIXED('WinBUGS output'!M80,2)</f>
        <v>-0.28</v>
      </c>
      <c r="G81" s="5" t="str">
        <f>FIXED('WinBUGS output'!O80,2)</f>
        <v>4.55</v>
      </c>
      <c r="H81"/>
      <c r="I81"/>
      <c r="J81"/>
      <c r="N81">
        <v>4</v>
      </c>
      <c r="O81">
        <v>22</v>
      </c>
      <c r="P81" s="5" t="str">
        <f>VLOOKUP('Direct lors'!N81,'WinBUGS output'!D:F,3,FALSE)</f>
        <v>TAU</v>
      </c>
      <c r="Q81" s="5" t="str">
        <f>VLOOKUP('Direct lors'!O81,'WinBUGS output'!D:F,3,FALSE)</f>
        <v>Combined (psych + placebo)</v>
      </c>
      <c r="R81" s="5" t="str">
        <f>FIXED('WinBUGS output'!X80,2)</f>
        <v>1.87</v>
      </c>
      <c r="S81" s="5" t="str">
        <f>FIXED('WinBUGS output'!W80,2)</f>
        <v>-1.29</v>
      </c>
      <c r="T81" s="5" t="str">
        <f>FIXED('WinBUGS output'!Y80,2)</f>
        <v>5.12</v>
      </c>
      <c r="X81" s="5" t="str">
        <f t="shared" si="4"/>
        <v>Waitlist</v>
      </c>
      <c r="Y81" s="5" t="str">
        <f t="shared" si="5"/>
        <v>CBT group (under 15 sessions)</v>
      </c>
      <c r="Z81" s="5" t="str">
        <f>FIXED(EXP('WinBUGS output'!N80),2)</f>
        <v>8.72</v>
      </c>
      <c r="AA81" s="5" t="str">
        <f>FIXED(EXP('WinBUGS output'!M80),2)</f>
        <v>0.75</v>
      </c>
      <c r="AB81" s="5" t="str">
        <f>FIXED(EXP('WinBUGS output'!O80),2)</f>
        <v>94.73</v>
      </c>
      <c r="AF81" s="5" t="str">
        <f t="shared" si="6"/>
        <v>TAU</v>
      </c>
      <c r="AG81" s="5" t="str">
        <f t="shared" si="7"/>
        <v>Combined (psych + placebo)</v>
      </c>
      <c r="AH81" s="5" t="str">
        <f>FIXED(EXP('WinBUGS output'!X80),2)</f>
        <v>6.51</v>
      </c>
      <c r="AI81" s="5" t="str">
        <f>FIXED(EXP('WinBUGS output'!W80),2)</f>
        <v>0.27</v>
      </c>
      <c r="AJ81" s="5" t="str">
        <f>FIXED(EXP('WinBUGS output'!Y80),2)</f>
        <v>166.50</v>
      </c>
    </row>
    <row r="82" spans="1:36" x14ac:dyDescent="0.25">
      <c r="A82">
        <v>2</v>
      </c>
      <c r="B82">
        <v>38</v>
      </c>
      <c r="C82" s="5" t="str">
        <f>VLOOKUP(A82,'WinBUGS output'!A:C,3,FALSE)</f>
        <v>Waitlist</v>
      </c>
      <c r="D82" s="5" t="str">
        <f>VLOOKUP(B82,'WinBUGS output'!A:C,3,FALSE)</f>
        <v>Third-wave cognitive therapy group</v>
      </c>
      <c r="E82" s="5" t="str">
        <f>FIXED('WinBUGS output'!N81,2)</f>
        <v>2.14</v>
      </c>
      <c r="F82" s="5" t="str">
        <f>FIXED('WinBUGS output'!M81,2)</f>
        <v>-0.41</v>
      </c>
      <c r="G82" s="5" t="str">
        <f>FIXED('WinBUGS output'!O81,2)</f>
        <v>4.63</v>
      </c>
      <c r="H82"/>
      <c r="I82"/>
      <c r="J82"/>
      <c r="N82">
        <v>5</v>
      </c>
      <c r="O82">
        <v>6</v>
      </c>
      <c r="P82" s="5" t="str">
        <f>VLOOKUP('Direct lors'!N82,'WinBUGS output'!D:F,3,FALSE)</f>
        <v>Exercise</v>
      </c>
      <c r="Q82" s="5" t="str">
        <f>VLOOKUP('Direct lors'!O82,'WinBUGS output'!D:F,3,FALSE)</f>
        <v>TCA</v>
      </c>
      <c r="R82" s="5" t="str">
        <f>FIXED('WinBUGS output'!X81,2)</f>
        <v>-1.45</v>
      </c>
      <c r="S82" s="5" t="str">
        <f>FIXED('WinBUGS output'!W81,2)</f>
        <v>-4.50</v>
      </c>
      <c r="T82" s="5" t="str">
        <f>FIXED('WinBUGS output'!Y81,2)</f>
        <v>1.44</v>
      </c>
      <c r="X82" s="5" t="str">
        <f t="shared" si="4"/>
        <v>Waitlist</v>
      </c>
      <c r="Y82" s="5" t="str">
        <f t="shared" si="5"/>
        <v>Third-wave cognitive therapy group</v>
      </c>
      <c r="Z82" s="5" t="str">
        <f>FIXED(EXP('WinBUGS output'!N81),2)</f>
        <v>8.48</v>
      </c>
      <c r="AA82" s="5" t="str">
        <f>FIXED(EXP('WinBUGS output'!M81),2)</f>
        <v>0.66</v>
      </c>
      <c r="AB82" s="5" t="str">
        <f>FIXED(EXP('WinBUGS output'!O81),2)</f>
        <v>102.10</v>
      </c>
      <c r="AF82" s="5" t="str">
        <f t="shared" si="6"/>
        <v>Exercise</v>
      </c>
      <c r="AG82" s="5" t="str">
        <f t="shared" si="7"/>
        <v>TCA</v>
      </c>
      <c r="AH82" s="5" t="str">
        <f>FIXED(EXP('WinBUGS output'!X81),2)</f>
        <v>0.23</v>
      </c>
      <c r="AI82" s="5" t="str">
        <f>FIXED(EXP('WinBUGS output'!W81),2)</f>
        <v>0.01</v>
      </c>
      <c r="AJ82" s="5" t="str">
        <f>FIXED(EXP('WinBUGS output'!Y81),2)</f>
        <v>4.22</v>
      </c>
    </row>
    <row r="83" spans="1:36" x14ac:dyDescent="0.25">
      <c r="A83">
        <v>2</v>
      </c>
      <c r="B83">
        <v>39</v>
      </c>
      <c r="C83" s="5" t="str">
        <f>VLOOKUP(A83,'WinBUGS output'!A:C,3,FALSE)</f>
        <v>Waitlist</v>
      </c>
      <c r="D83" s="5" t="str">
        <f>VLOOKUP(B83,'WinBUGS output'!A:C,3,FALSE)</f>
        <v>CBT individual (under 15 sessions) + escitalopram</v>
      </c>
      <c r="E83" s="5" t="str">
        <f>FIXED('WinBUGS output'!N82,2)</f>
        <v>-4.49</v>
      </c>
      <c r="F83" s="5" t="str">
        <f>FIXED('WinBUGS output'!M82,2)</f>
        <v>-8.01</v>
      </c>
      <c r="G83" s="5" t="str">
        <f>FIXED('WinBUGS output'!O82,2)</f>
        <v>-1.25</v>
      </c>
      <c r="H83"/>
      <c r="I83"/>
      <c r="J83"/>
      <c r="N83">
        <v>5</v>
      </c>
      <c r="O83">
        <v>7</v>
      </c>
      <c r="P83" s="5" t="str">
        <f>VLOOKUP('Direct lors'!N83,'WinBUGS output'!D:F,3,FALSE)</f>
        <v>Exercise</v>
      </c>
      <c r="Q83" s="5" t="str">
        <f>VLOOKUP('Direct lors'!O83,'WinBUGS output'!D:F,3,FALSE)</f>
        <v>SSRI</v>
      </c>
      <c r="R83" s="5" t="str">
        <f>FIXED('WinBUGS output'!X82,2)</f>
        <v>-2.09</v>
      </c>
      <c r="S83" s="5" t="str">
        <f>FIXED('WinBUGS output'!W82,2)</f>
        <v>-5.14</v>
      </c>
      <c r="T83" s="5" t="str">
        <f>FIXED('WinBUGS output'!Y82,2)</f>
        <v>0.81</v>
      </c>
      <c r="X83" s="5" t="str">
        <f t="shared" si="4"/>
        <v>Waitlist</v>
      </c>
      <c r="Y83" s="5" t="str">
        <f t="shared" si="5"/>
        <v>CBT individual (under 15 sessions) + escitalopram</v>
      </c>
      <c r="Z83" s="5" t="str">
        <f>FIXED(EXP('WinBUGS output'!N82),2)</f>
        <v>0.01</v>
      </c>
      <c r="AA83" s="5" t="str">
        <f>FIXED(EXP('WinBUGS output'!M82),2)</f>
        <v>0.00</v>
      </c>
      <c r="AB83" s="5" t="str">
        <f>FIXED(EXP('WinBUGS output'!O82),2)</f>
        <v>0.29</v>
      </c>
      <c r="AF83" s="5" t="str">
        <f t="shared" si="6"/>
        <v>Exercise</v>
      </c>
      <c r="AG83" s="5" t="str">
        <f t="shared" si="7"/>
        <v>SSRI</v>
      </c>
      <c r="AH83" s="5" t="str">
        <f>FIXED(EXP('WinBUGS output'!X82),2)</f>
        <v>0.12</v>
      </c>
      <c r="AI83" s="5" t="str">
        <f>FIXED(EXP('WinBUGS output'!W82),2)</f>
        <v>0.01</v>
      </c>
      <c r="AJ83" s="5" t="str">
        <f>FIXED(EXP('WinBUGS output'!Y82),2)</f>
        <v>2.26</v>
      </c>
    </row>
    <row r="84" spans="1:36" x14ac:dyDescent="0.25">
      <c r="A84">
        <v>2</v>
      </c>
      <c r="B84">
        <v>40</v>
      </c>
      <c r="C84" s="5" t="str">
        <f>VLOOKUP(A84,'WinBUGS output'!A:C,3,FALSE)</f>
        <v>Waitlist</v>
      </c>
      <c r="D84" s="5" t="str">
        <f>VLOOKUP(B84,'WinBUGS output'!A:C,3,FALSE)</f>
        <v>CBT individual (over 15 sessions) + amitriptyline</v>
      </c>
      <c r="E84" s="5" t="str">
        <f>FIXED('WinBUGS output'!N83,2)</f>
        <v>-4.45</v>
      </c>
      <c r="F84" s="5" t="str">
        <f>FIXED('WinBUGS output'!M83,2)</f>
        <v>-7.94</v>
      </c>
      <c r="G84" s="5" t="str">
        <f>FIXED('WinBUGS output'!O83,2)</f>
        <v>-1.20</v>
      </c>
      <c r="H84"/>
      <c r="I84"/>
      <c r="J84"/>
      <c r="N84">
        <v>5</v>
      </c>
      <c r="O84">
        <v>8</v>
      </c>
      <c r="P84" s="5" t="str">
        <f>VLOOKUP('Direct lors'!N84,'WinBUGS output'!D:F,3,FALSE)</f>
        <v>Exercise</v>
      </c>
      <c r="Q84" s="5" t="str">
        <f>VLOOKUP('Direct lors'!O84,'WinBUGS output'!D:F,3,FALSE)</f>
        <v>Any AD</v>
      </c>
      <c r="R84" s="5" t="str">
        <f>FIXED('WinBUGS output'!X83,2)</f>
        <v>-1.03</v>
      </c>
      <c r="S84" s="5" t="str">
        <f>FIXED('WinBUGS output'!W83,2)</f>
        <v>-4.84</v>
      </c>
      <c r="T84" s="5" t="str">
        <f>FIXED('WinBUGS output'!Y83,2)</f>
        <v>2.57</v>
      </c>
      <c r="X84" s="5" t="str">
        <f t="shared" si="4"/>
        <v>Waitlist</v>
      </c>
      <c r="Y84" s="5" t="str">
        <f t="shared" si="5"/>
        <v>CBT individual (over 15 sessions) + amitriptyline</v>
      </c>
      <c r="Z84" s="5" t="str">
        <f>FIXED(EXP('WinBUGS output'!N83),2)</f>
        <v>0.01</v>
      </c>
      <c r="AA84" s="5" t="str">
        <f>FIXED(EXP('WinBUGS output'!M83),2)</f>
        <v>0.00</v>
      </c>
      <c r="AB84" s="5" t="str">
        <f>FIXED(EXP('WinBUGS output'!O83),2)</f>
        <v>0.30</v>
      </c>
      <c r="AF84" s="5" t="str">
        <f t="shared" si="6"/>
        <v>Exercise</v>
      </c>
      <c r="AG84" s="5" t="str">
        <f t="shared" si="7"/>
        <v>Any AD</v>
      </c>
      <c r="AH84" s="5" t="str">
        <f>FIXED(EXP('WinBUGS output'!X83),2)</f>
        <v>0.36</v>
      </c>
      <c r="AI84" s="5" t="str">
        <f>FIXED(EXP('WinBUGS output'!W83),2)</f>
        <v>0.01</v>
      </c>
      <c r="AJ84" s="5" t="str">
        <f>FIXED(EXP('WinBUGS output'!Y83),2)</f>
        <v>13.11</v>
      </c>
    </row>
    <row r="85" spans="1:36" x14ac:dyDescent="0.25">
      <c r="A85">
        <v>2</v>
      </c>
      <c r="B85">
        <v>41</v>
      </c>
      <c r="C85" s="5" t="str">
        <f>VLOOKUP(A85,'WinBUGS output'!A:C,3,FALSE)</f>
        <v>Waitlist</v>
      </c>
      <c r="D85" s="5" t="str">
        <f>VLOOKUP(B85,'WinBUGS output'!A:C,3,FALSE)</f>
        <v>CBT individual (over 15 sessions) + any SSRI</v>
      </c>
      <c r="E85" s="5" t="str">
        <f>FIXED('WinBUGS output'!N84,2)</f>
        <v>-4.43</v>
      </c>
      <c r="F85" s="5" t="str">
        <f>FIXED('WinBUGS output'!M84,2)</f>
        <v>-7.90</v>
      </c>
      <c r="G85" s="5" t="str">
        <f>FIXED('WinBUGS output'!O84,2)</f>
        <v>-1.22</v>
      </c>
      <c r="H85"/>
      <c r="I85"/>
      <c r="J85"/>
      <c r="N85">
        <v>5</v>
      </c>
      <c r="O85">
        <v>9</v>
      </c>
      <c r="P85" s="5" t="str">
        <f>VLOOKUP('Direct lors'!N85,'WinBUGS output'!D:F,3,FALSE)</f>
        <v>Exercise</v>
      </c>
      <c r="Q85" s="5" t="str">
        <f>VLOOKUP('Direct lors'!O85,'WinBUGS output'!D:F,3,FALSE)</f>
        <v>Mirtazapine</v>
      </c>
      <c r="R85" s="5" t="str">
        <f>FIXED('WinBUGS output'!X84,2)</f>
        <v>-1.68</v>
      </c>
      <c r="S85" s="5" t="str">
        <f>FIXED('WinBUGS output'!W84,2)</f>
        <v>-4.80</v>
      </c>
      <c r="T85" s="5" t="str">
        <f>FIXED('WinBUGS output'!Y84,2)</f>
        <v>1.30</v>
      </c>
      <c r="X85" s="5" t="str">
        <f t="shared" si="4"/>
        <v>Waitlist</v>
      </c>
      <c r="Y85" s="5" t="str">
        <f t="shared" si="5"/>
        <v>CBT individual (over 15 sessions) + any SSRI</v>
      </c>
      <c r="Z85" s="5" t="str">
        <f>FIXED(EXP('WinBUGS output'!N84),2)</f>
        <v>0.01</v>
      </c>
      <c r="AA85" s="5" t="str">
        <f>FIXED(EXP('WinBUGS output'!M84),2)</f>
        <v>0.00</v>
      </c>
      <c r="AB85" s="5" t="str">
        <f>FIXED(EXP('WinBUGS output'!O84),2)</f>
        <v>0.30</v>
      </c>
      <c r="AF85" s="5" t="str">
        <f t="shared" si="6"/>
        <v>Exercise</v>
      </c>
      <c r="AG85" s="5" t="str">
        <f t="shared" si="7"/>
        <v>Mirtazapine</v>
      </c>
      <c r="AH85" s="5" t="str">
        <f>FIXED(EXP('WinBUGS output'!X84),2)</f>
        <v>0.19</v>
      </c>
      <c r="AI85" s="5" t="str">
        <f>FIXED(EXP('WinBUGS output'!W84),2)</f>
        <v>0.01</v>
      </c>
      <c r="AJ85" s="5" t="str">
        <f>FIXED(EXP('WinBUGS output'!Y84),2)</f>
        <v>3.68</v>
      </c>
    </row>
    <row r="86" spans="1:36" x14ac:dyDescent="0.25">
      <c r="A86">
        <v>2</v>
      </c>
      <c r="B86">
        <v>42</v>
      </c>
      <c r="C86" s="5" t="str">
        <f>VLOOKUP(A86,'WinBUGS output'!A:C,3,FALSE)</f>
        <v>Waitlist</v>
      </c>
      <c r="D86" s="5" t="str">
        <f>VLOOKUP(B86,'WinBUGS output'!A:C,3,FALSE)</f>
        <v>Interpersonal psychotherapy (IPT) + any AD</v>
      </c>
      <c r="E86" s="5" t="str">
        <f>FIXED('WinBUGS output'!N85,2)</f>
        <v>-3.01</v>
      </c>
      <c r="F86" s="5" t="str">
        <f>FIXED('WinBUGS output'!M85,2)</f>
        <v>-7.36</v>
      </c>
      <c r="G86" s="5" t="str">
        <f>FIXED('WinBUGS output'!O85,2)</f>
        <v>1.29</v>
      </c>
      <c r="H86"/>
      <c r="I86"/>
      <c r="J86"/>
      <c r="N86">
        <v>5</v>
      </c>
      <c r="O86">
        <v>10</v>
      </c>
      <c r="P86" s="5" t="str">
        <f>VLOOKUP('Direct lors'!N86,'WinBUGS output'!D:F,3,FALSE)</f>
        <v>Exercise</v>
      </c>
      <c r="Q86" s="5" t="str">
        <f>VLOOKUP('Direct lors'!O86,'WinBUGS output'!D:F,3,FALSE)</f>
        <v>Short-term psychodynamic psychotherapies</v>
      </c>
      <c r="R86" s="5" t="str">
        <f>FIXED('WinBUGS output'!X85,2)</f>
        <v>-0.76</v>
      </c>
      <c r="S86" s="5" t="str">
        <f>FIXED('WinBUGS output'!W85,2)</f>
        <v>-4.11</v>
      </c>
      <c r="T86" s="5" t="str">
        <f>FIXED('WinBUGS output'!Y85,2)</f>
        <v>2.49</v>
      </c>
      <c r="X86" s="5" t="str">
        <f t="shared" si="4"/>
        <v>Waitlist</v>
      </c>
      <c r="Y86" s="5" t="str">
        <f t="shared" si="5"/>
        <v>Interpersonal psychotherapy (IPT) + any AD</v>
      </c>
      <c r="Z86" s="5" t="str">
        <f>FIXED(EXP('WinBUGS output'!N85),2)</f>
        <v>0.05</v>
      </c>
      <c r="AA86" s="5" t="str">
        <f>FIXED(EXP('WinBUGS output'!M85),2)</f>
        <v>0.00</v>
      </c>
      <c r="AB86" s="5" t="str">
        <f>FIXED(EXP('WinBUGS output'!O85),2)</f>
        <v>3.62</v>
      </c>
      <c r="AF86" s="5" t="str">
        <f t="shared" si="6"/>
        <v>Exercise</v>
      </c>
      <c r="AG86" s="5" t="str">
        <f t="shared" si="7"/>
        <v>Short-term psychodynamic psychotherapies</v>
      </c>
      <c r="AH86" s="5" t="str">
        <f>FIXED(EXP('WinBUGS output'!X85),2)</f>
        <v>0.47</v>
      </c>
      <c r="AI86" s="5" t="str">
        <f>FIXED(EXP('WinBUGS output'!W85),2)</f>
        <v>0.02</v>
      </c>
      <c r="AJ86" s="5" t="str">
        <f>FIXED(EXP('WinBUGS output'!Y85),2)</f>
        <v>12.11</v>
      </c>
    </row>
    <row r="87" spans="1:36" x14ac:dyDescent="0.25">
      <c r="A87">
        <v>2</v>
      </c>
      <c r="B87">
        <v>43</v>
      </c>
      <c r="C87" s="5" t="str">
        <f>VLOOKUP(A87,'WinBUGS output'!A:C,3,FALSE)</f>
        <v>Waitlist</v>
      </c>
      <c r="D87" s="5" t="str">
        <f>VLOOKUP(B87,'WinBUGS output'!A:C,3,FALSE)</f>
        <v>Short-term psychodynamic psychotherapy individual + any TCA</v>
      </c>
      <c r="E87" s="5" t="str">
        <f>FIXED('WinBUGS output'!N86,2)</f>
        <v>-4.25</v>
      </c>
      <c r="F87" s="5" t="str">
        <f>FIXED('WinBUGS output'!M86,2)</f>
        <v>-8.23</v>
      </c>
      <c r="G87" s="5" t="str">
        <f>FIXED('WinBUGS output'!O86,2)</f>
        <v>-0.55</v>
      </c>
      <c r="H87"/>
      <c r="I87"/>
      <c r="J87"/>
      <c r="N87">
        <v>5</v>
      </c>
      <c r="O87">
        <v>11</v>
      </c>
      <c r="P87" s="5" t="str">
        <f>VLOOKUP('Direct lors'!N87,'WinBUGS output'!D:F,3,FALSE)</f>
        <v>Exercise</v>
      </c>
      <c r="Q87" s="5" t="str">
        <f>VLOOKUP('Direct lors'!O87,'WinBUGS output'!D:F,3,FALSE)</f>
        <v>Self-help with support</v>
      </c>
      <c r="R87" s="5" t="str">
        <f>FIXED('WinBUGS output'!X86,2)</f>
        <v>-1.17</v>
      </c>
      <c r="S87" s="5" t="str">
        <f>FIXED('WinBUGS output'!W86,2)</f>
        <v>-4.34</v>
      </c>
      <c r="T87" s="5" t="str">
        <f>FIXED('WinBUGS output'!Y86,2)</f>
        <v>1.91</v>
      </c>
      <c r="X87" s="5" t="str">
        <f t="shared" si="4"/>
        <v>Waitlist</v>
      </c>
      <c r="Y87" s="5" t="str">
        <f t="shared" si="5"/>
        <v>Short-term psychodynamic psychotherapy individual + any TCA</v>
      </c>
      <c r="Z87" s="5" t="str">
        <f>FIXED(EXP('WinBUGS output'!N86),2)</f>
        <v>0.01</v>
      </c>
      <c r="AA87" s="5" t="str">
        <f>FIXED(EXP('WinBUGS output'!M86),2)</f>
        <v>0.00</v>
      </c>
      <c r="AB87" s="5" t="str">
        <f>FIXED(EXP('WinBUGS output'!O86),2)</f>
        <v>0.58</v>
      </c>
      <c r="AF87" s="5" t="str">
        <f t="shared" si="6"/>
        <v>Exercise</v>
      </c>
      <c r="AG87" s="5" t="str">
        <f t="shared" si="7"/>
        <v>Self-help with support</v>
      </c>
      <c r="AH87" s="5" t="str">
        <f>FIXED(EXP('WinBUGS output'!X86),2)</f>
        <v>0.31</v>
      </c>
      <c r="AI87" s="5" t="str">
        <f>FIXED(EXP('WinBUGS output'!W86),2)</f>
        <v>0.01</v>
      </c>
      <c r="AJ87" s="5" t="str">
        <f>FIXED(EXP('WinBUGS output'!Y86),2)</f>
        <v>6.78</v>
      </c>
    </row>
    <row r="88" spans="1:36" x14ac:dyDescent="0.25">
      <c r="A88">
        <v>2</v>
      </c>
      <c r="B88">
        <v>44</v>
      </c>
      <c r="C88" s="5" t="str">
        <f>VLOOKUP(A88,'WinBUGS output'!A:C,3,FALSE)</f>
        <v>Waitlist</v>
      </c>
      <c r="D88" s="5" t="str">
        <f>VLOOKUP(B88,'WinBUGS output'!A:C,3,FALSE)</f>
        <v>Interpersonal psychotherapy (IPT) + Pill placebo</v>
      </c>
      <c r="E88" s="5" t="str">
        <f>FIXED('WinBUGS output'!N87,2)</f>
        <v>-3.34</v>
      </c>
      <c r="F88" s="5" t="str">
        <f>FIXED('WinBUGS output'!M87,2)</f>
        <v>-7.73</v>
      </c>
      <c r="G88" s="5" t="str">
        <f>FIXED('WinBUGS output'!O87,2)</f>
        <v>0.91</v>
      </c>
      <c r="H88"/>
      <c r="I88"/>
      <c r="J88"/>
      <c r="N88">
        <v>5</v>
      </c>
      <c r="O88">
        <v>12</v>
      </c>
      <c r="P88" s="5" t="str">
        <f>VLOOKUP('Direct lors'!N88,'WinBUGS output'!D:F,3,FALSE)</f>
        <v>Exercise</v>
      </c>
      <c r="Q88" s="5" t="str">
        <f>VLOOKUP('Direct lors'!O88,'WinBUGS output'!D:F,3,FALSE)</f>
        <v>Self-help</v>
      </c>
      <c r="R88" s="5" t="str">
        <f>FIXED('WinBUGS output'!X87,2)</f>
        <v>-2.00</v>
      </c>
      <c r="S88" s="5" t="str">
        <f>FIXED('WinBUGS output'!W87,2)</f>
        <v>-4.84</v>
      </c>
      <c r="T88" s="5" t="str">
        <f>FIXED('WinBUGS output'!Y87,2)</f>
        <v>0.71</v>
      </c>
      <c r="X88" s="5" t="str">
        <f t="shared" si="4"/>
        <v>Waitlist</v>
      </c>
      <c r="Y88" s="5" t="str">
        <f t="shared" si="5"/>
        <v>Interpersonal psychotherapy (IPT) + Pill placebo</v>
      </c>
      <c r="Z88" s="5" t="str">
        <f>FIXED(EXP('WinBUGS output'!N87),2)</f>
        <v>0.04</v>
      </c>
      <c r="AA88" s="5" t="str">
        <f>FIXED(EXP('WinBUGS output'!M87),2)</f>
        <v>0.00</v>
      </c>
      <c r="AB88" s="5" t="str">
        <f>FIXED(EXP('WinBUGS output'!O87),2)</f>
        <v>2.47</v>
      </c>
      <c r="AF88" s="5" t="str">
        <f t="shared" si="6"/>
        <v>Exercise</v>
      </c>
      <c r="AG88" s="5" t="str">
        <f t="shared" si="7"/>
        <v>Self-help</v>
      </c>
      <c r="AH88" s="5" t="str">
        <f>FIXED(EXP('WinBUGS output'!X87),2)</f>
        <v>0.13</v>
      </c>
      <c r="AI88" s="5" t="str">
        <f>FIXED(EXP('WinBUGS output'!W87),2)</f>
        <v>0.01</v>
      </c>
      <c r="AJ88" s="5" t="str">
        <f>FIXED(EXP('WinBUGS output'!Y87),2)</f>
        <v>2.02</v>
      </c>
    </row>
    <row r="89" spans="1:36" x14ac:dyDescent="0.25">
      <c r="A89">
        <v>3</v>
      </c>
      <c r="B89">
        <v>4</v>
      </c>
      <c r="C89" s="5" t="str">
        <f>VLOOKUP(A89,'WinBUGS output'!A:C,3,FALSE)</f>
        <v>No treatment</v>
      </c>
      <c r="D89" s="5" t="str">
        <f>VLOOKUP(B89,'WinBUGS output'!A:C,3,FALSE)</f>
        <v>Attention placebo + TAU</v>
      </c>
      <c r="E89" s="5" t="str">
        <f>FIXED('WinBUGS output'!N88,2)</f>
        <v>-4.96</v>
      </c>
      <c r="F89" s="5" t="str">
        <f>FIXED('WinBUGS output'!M88,2)</f>
        <v>-8.30</v>
      </c>
      <c r="G89" s="5" t="str">
        <f>FIXED('WinBUGS output'!O88,2)</f>
        <v>-1.75</v>
      </c>
      <c r="H89"/>
      <c r="I89"/>
      <c r="J89"/>
      <c r="N89">
        <v>5</v>
      </c>
      <c r="O89">
        <v>13</v>
      </c>
      <c r="P89" s="5" t="str">
        <f>VLOOKUP('Direct lors'!N89,'WinBUGS output'!D:F,3,FALSE)</f>
        <v>Exercise</v>
      </c>
      <c r="Q89" s="5" t="str">
        <f>VLOOKUP('Direct lors'!O89,'WinBUGS output'!D:F,3,FALSE)</f>
        <v>Interpersonal psychotherapy (IPT)</v>
      </c>
      <c r="R89" s="5" t="str">
        <f>FIXED('WinBUGS output'!X88,2)</f>
        <v>-0.39</v>
      </c>
      <c r="S89" s="5" t="str">
        <f>FIXED('WinBUGS output'!W88,2)</f>
        <v>-4.53</v>
      </c>
      <c r="T89" s="5" t="str">
        <f>FIXED('WinBUGS output'!Y88,2)</f>
        <v>3.58</v>
      </c>
      <c r="X89" s="5" t="str">
        <f t="shared" si="4"/>
        <v>No treatment</v>
      </c>
      <c r="Y89" s="5" t="str">
        <f t="shared" si="5"/>
        <v>Attention placebo + TAU</v>
      </c>
      <c r="Z89" s="5" t="str">
        <f>FIXED(EXP('WinBUGS output'!N88),2)</f>
        <v>0.01</v>
      </c>
      <c r="AA89" s="5" t="str">
        <f>FIXED(EXP('WinBUGS output'!M88),2)</f>
        <v>0.00</v>
      </c>
      <c r="AB89" s="5" t="str">
        <f>FIXED(EXP('WinBUGS output'!O88),2)</f>
        <v>0.17</v>
      </c>
      <c r="AF89" s="5" t="str">
        <f t="shared" si="6"/>
        <v>Exercise</v>
      </c>
      <c r="AG89" s="5" t="str">
        <f t="shared" si="7"/>
        <v>Interpersonal psychotherapy (IPT)</v>
      </c>
      <c r="AH89" s="5" t="str">
        <f>FIXED(EXP('WinBUGS output'!X88),2)</f>
        <v>0.68</v>
      </c>
      <c r="AI89" s="5" t="str">
        <f>FIXED(EXP('WinBUGS output'!W88),2)</f>
        <v>0.01</v>
      </c>
      <c r="AJ89" s="5" t="str">
        <f>FIXED(EXP('WinBUGS output'!Y88),2)</f>
        <v>35.77</v>
      </c>
    </row>
    <row r="90" spans="1:36" x14ac:dyDescent="0.25">
      <c r="A90">
        <v>3</v>
      </c>
      <c r="B90">
        <v>5</v>
      </c>
      <c r="C90" s="5" t="str">
        <f>VLOOKUP(A90,'WinBUGS output'!A:C,3,FALSE)</f>
        <v>No treatment</v>
      </c>
      <c r="D90" s="5" t="str">
        <f>VLOOKUP(B90,'WinBUGS output'!A:C,3,FALSE)</f>
        <v>TAU</v>
      </c>
      <c r="E90" s="5" t="str">
        <f>FIXED('WinBUGS output'!N89,2)</f>
        <v>-5.16</v>
      </c>
      <c r="F90" s="5" t="str">
        <f>FIXED('WinBUGS output'!M89,2)</f>
        <v>-8.07</v>
      </c>
      <c r="G90" s="5" t="str">
        <f>FIXED('WinBUGS output'!O89,2)</f>
        <v>-2.46</v>
      </c>
      <c r="H90"/>
      <c r="I90"/>
      <c r="J90"/>
      <c r="N90">
        <v>5</v>
      </c>
      <c r="O90">
        <v>14</v>
      </c>
      <c r="P90" s="5" t="str">
        <f>VLOOKUP('Direct lors'!N90,'WinBUGS output'!D:F,3,FALSE)</f>
        <v>Exercise</v>
      </c>
      <c r="Q90" s="5" t="str">
        <f>VLOOKUP('Direct lors'!O90,'WinBUGS output'!D:F,3,FALSE)</f>
        <v>Counselling</v>
      </c>
      <c r="R90" s="5" t="str">
        <f>FIXED('WinBUGS output'!X89,2)</f>
        <v>-1.05</v>
      </c>
      <c r="S90" s="5" t="str">
        <f>FIXED('WinBUGS output'!W89,2)</f>
        <v>-4.24</v>
      </c>
      <c r="T90" s="5" t="str">
        <f>FIXED('WinBUGS output'!Y89,2)</f>
        <v>1.89</v>
      </c>
      <c r="X90" s="5" t="str">
        <f t="shared" si="4"/>
        <v>No treatment</v>
      </c>
      <c r="Y90" s="5" t="str">
        <f t="shared" si="5"/>
        <v>TAU</v>
      </c>
      <c r="Z90" s="5" t="str">
        <f>FIXED(EXP('WinBUGS output'!N89),2)</f>
        <v>0.01</v>
      </c>
      <c r="AA90" s="5" t="str">
        <f>FIXED(EXP('WinBUGS output'!M89),2)</f>
        <v>0.00</v>
      </c>
      <c r="AB90" s="5" t="str">
        <f>FIXED(EXP('WinBUGS output'!O89),2)</f>
        <v>0.09</v>
      </c>
      <c r="AF90" s="5" t="str">
        <f t="shared" si="6"/>
        <v>Exercise</v>
      </c>
      <c r="AG90" s="5" t="str">
        <f t="shared" si="7"/>
        <v>Counselling</v>
      </c>
      <c r="AH90" s="5" t="str">
        <f>FIXED(EXP('WinBUGS output'!X89),2)</f>
        <v>0.35</v>
      </c>
      <c r="AI90" s="5" t="str">
        <f>FIXED(EXP('WinBUGS output'!W89),2)</f>
        <v>0.01</v>
      </c>
      <c r="AJ90" s="5" t="str">
        <f>FIXED(EXP('WinBUGS output'!Y89),2)</f>
        <v>6.59</v>
      </c>
    </row>
    <row r="91" spans="1:36" x14ac:dyDescent="0.25">
      <c r="A91">
        <v>3</v>
      </c>
      <c r="B91">
        <v>6</v>
      </c>
      <c r="C91" s="5" t="str">
        <f>VLOOKUP(A91,'WinBUGS output'!A:C,3,FALSE)</f>
        <v>No treatment</v>
      </c>
      <c r="D91" s="5" t="str">
        <f>VLOOKUP(B91,'WinBUGS output'!A:C,3,FALSE)</f>
        <v>Enhanced TAU</v>
      </c>
      <c r="E91" s="5" t="str">
        <f>FIXED('WinBUGS output'!N90,2)</f>
        <v>-5.29</v>
      </c>
      <c r="F91" s="5" t="str">
        <f>FIXED('WinBUGS output'!M90,2)</f>
        <v>-8.32</v>
      </c>
      <c r="G91" s="5" t="str">
        <f>FIXED('WinBUGS output'!O90,2)</f>
        <v>-2.45</v>
      </c>
      <c r="H91"/>
      <c r="I91"/>
      <c r="J91"/>
      <c r="N91">
        <v>5</v>
      </c>
      <c r="O91">
        <v>15</v>
      </c>
      <c r="P91" s="5" t="str">
        <f>VLOOKUP('Direct lors'!N91,'WinBUGS output'!D:F,3,FALSE)</f>
        <v>Exercise</v>
      </c>
      <c r="Q91" s="5" t="str">
        <f>VLOOKUP('Direct lors'!O91,'WinBUGS output'!D:F,3,FALSE)</f>
        <v>Problem solving</v>
      </c>
      <c r="R91" s="5" t="str">
        <f>FIXED('WinBUGS output'!X90,2)</f>
        <v>6.75</v>
      </c>
      <c r="S91" s="5" t="str">
        <f>FIXED('WinBUGS output'!W90,2)</f>
        <v>2.30</v>
      </c>
      <c r="T91" s="5" t="str">
        <f>FIXED('WinBUGS output'!Y90,2)</f>
        <v>11.09</v>
      </c>
      <c r="X91" s="5" t="str">
        <f t="shared" si="4"/>
        <v>No treatment</v>
      </c>
      <c r="Y91" s="5" t="str">
        <f t="shared" si="5"/>
        <v>Enhanced TAU</v>
      </c>
      <c r="Z91" s="5" t="str">
        <f>FIXED(EXP('WinBUGS output'!N90),2)</f>
        <v>0.01</v>
      </c>
      <c r="AA91" s="5" t="str">
        <f>FIXED(EXP('WinBUGS output'!M90),2)</f>
        <v>0.00</v>
      </c>
      <c r="AB91" s="5" t="str">
        <f>FIXED(EXP('WinBUGS output'!O90),2)</f>
        <v>0.09</v>
      </c>
      <c r="AF91" s="5" t="str">
        <f t="shared" si="6"/>
        <v>Exercise</v>
      </c>
      <c r="AG91" s="5" t="str">
        <f t="shared" si="7"/>
        <v>Problem solving</v>
      </c>
      <c r="AH91" s="5" t="str">
        <f>FIXED(EXP('WinBUGS output'!X90),2)</f>
        <v>856.62</v>
      </c>
      <c r="AI91" s="5" t="str">
        <f>FIXED(EXP('WinBUGS output'!W90),2)</f>
        <v>10.01</v>
      </c>
      <c r="AJ91" s="5" t="str">
        <f>FIXED(EXP('WinBUGS output'!Y90),2)</f>
        <v>65,512.75</v>
      </c>
    </row>
    <row r="92" spans="1:36" x14ac:dyDescent="0.25">
      <c r="A92">
        <v>3</v>
      </c>
      <c r="B92">
        <v>7</v>
      </c>
      <c r="C92" s="5" t="str">
        <f>VLOOKUP(A92,'WinBUGS output'!A:C,3,FALSE)</f>
        <v>No treatment</v>
      </c>
      <c r="D92" s="5" t="str">
        <f>VLOOKUP(B92,'WinBUGS output'!A:C,3,FALSE)</f>
        <v>Exercise</v>
      </c>
      <c r="E92" s="5" t="str">
        <f>FIXED('WinBUGS output'!N91,2)</f>
        <v>-3.19</v>
      </c>
      <c r="F92" s="5" t="str">
        <f>FIXED('WinBUGS output'!M91,2)</f>
        <v>-7.00</v>
      </c>
      <c r="G92" s="5" t="str">
        <f>FIXED('WinBUGS output'!O91,2)</f>
        <v>0.76</v>
      </c>
      <c r="H92"/>
      <c r="I92"/>
      <c r="J92"/>
      <c r="N92">
        <v>5</v>
      </c>
      <c r="O92">
        <v>16</v>
      </c>
      <c r="P92" s="5" t="str">
        <f>VLOOKUP('Direct lors'!N92,'WinBUGS output'!D:F,3,FALSE)</f>
        <v>Exercise</v>
      </c>
      <c r="Q92" s="5" t="str">
        <f>VLOOKUP('Direct lors'!O92,'WinBUGS output'!D:F,3,FALSE)</f>
        <v>Behavioural therapies (individual)</v>
      </c>
      <c r="R92" s="5" t="str">
        <f>FIXED('WinBUGS output'!X91,2)</f>
        <v>-0.40</v>
      </c>
      <c r="S92" s="5" t="str">
        <f>FIXED('WinBUGS output'!W91,2)</f>
        <v>-3.43</v>
      </c>
      <c r="T92" s="5" t="str">
        <f>FIXED('WinBUGS output'!Y91,2)</f>
        <v>2.42</v>
      </c>
      <c r="X92" s="5" t="str">
        <f t="shared" si="4"/>
        <v>No treatment</v>
      </c>
      <c r="Y92" s="5" t="str">
        <f t="shared" si="5"/>
        <v>Exercise</v>
      </c>
      <c r="Z92" s="5" t="str">
        <f>FIXED(EXP('WinBUGS output'!N91),2)</f>
        <v>0.04</v>
      </c>
      <c r="AA92" s="5" t="str">
        <f>FIXED(EXP('WinBUGS output'!M91),2)</f>
        <v>0.00</v>
      </c>
      <c r="AB92" s="5" t="str">
        <f>FIXED(EXP('WinBUGS output'!O91),2)</f>
        <v>2.14</v>
      </c>
      <c r="AF92" s="5" t="str">
        <f t="shared" si="6"/>
        <v>Exercise</v>
      </c>
      <c r="AG92" s="5" t="str">
        <f t="shared" si="7"/>
        <v>Behavioural therapies (individual)</v>
      </c>
      <c r="AH92" s="5" t="str">
        <f>FIXED(EXP('WinBUGS output'!X91),2)</f>
        <v>0.67</v>
      </c>
      <c r="AI92" s="5" t="str">
        <f>FIXED(EXP('WinBUGS output'!W91),2)</f>
        <v>0.03</v>
      </c>
      <c r="AJ92" s="5" t="str">
        <f>FIXED(EXP('WinBUGS output'!Y91),2)</f>
        <v>11.25</v>
      </c>
    </row>
    <row r="93" spans="1:36" x14ac:dyDescent="0.25">
      <c r="A93">
        <v>3</v>
      </c>
      <c r="B93">
        <v>8</v>
      </c>
      <c r="C93" s="5" t="str">
        <f>VLOOKUP(A93,'WinBUGS output'!A:C,3,FALSE)</f>
        <v>No treatment</v>
      </c>
      <c r="D93" s="5" t="str">
        <f>VLOOKUP(B93,'WinBUGS output'!A:C,3,FALSE)</f>
        <v>Exercise + TAU</v>
      </c>
      <c r="E93" s="5" t="str">
        <f>FIXED('WinBUGS output'!N92,2)</f>
        <v>-3.13</v>
      </c>
      <c r="F93" s="5" t="str">
        <f>FIXED('WinBUGS output'!M92,2)</f>
        <v>-6.81</v>
      </c>
      <c r="G93" s="5" t="str">
        <f>FIXED('WinBUGS output'!O92,2)</f>
        <v>0.66</v>
      </c>
      <c r="H93"/>
      <c r="I93"/>
      <c r="J93"/>
      <c r="N93">
        <v>5</v>
      </c>
      <c r="O93">
        <v>17</v>
      </c>
      <c r="P93" s="5" t="str">
        <f>VLOOKUP('Direct lors'!N93,'WinBUGS output'!D:F,3,FALSE)</f>
        <v>Exercise</v>
      </c>
      <c r="Q93" s="5" t="str">
        <f>VLOOKUP('Direct lors'!O93,'WinBUGS output'!D:F,3,FALSE)</f>
        <v>Cognitive and cognitive behavioural therapies (individual) [CBT/CT]</v>
      </c>
      <c r="R93" s="5" t="str">
        <f>FIXED('WinBUGS output'!X92,2)</f>
        <v>-0.67</v>
      </c>
      <c r="S93" s="5" t="str">
        <f>FIXED('WinBUGS output'!W92,2)</f>
        <v>-3.50</v>
      </c>
      <c r="T93" s="5" t="str">
        <f>FIXED('WinBUGS output'!Y92,2)</f>
        <v>1.96</v>
      </c>
      <c r="X93" s="5" t="str">
        <f t="shared" si="4"/>
        <v>No treatment</v>
      </c>
      <c r="Y93" s="5" t="str">
        <f t="shared" si="5"/>
        <v>Exercise + TAU</v>
      </c>
      <c r="Z93" s="5" t="str">
        <f>FIXED(EXP('WinBUGS output'!N92),2)</f>
        <v>0.04</v>
      </c>
      <c r="AA93" s="5" t="str">
        <f>FIXED(EXP('WinBUGS output'!M92),2)</f>
        <v>0.00</v>
      </c>
      <c r="AB93" s="5" t="str">
        <f>FIXED(EXP('WinBUGS output'!O92),2)</f>
        <v>1.94</v>
      </c>
      <c r="AF93" s="5" t="str">
        <f t="shared" si="6"/>
        <v>Exercise</v>
      </c>
      <c r="AG93" s="5" t="str">
        <f t="shared" si="7"/>
        <v>Cognitive and cognitive behavioural therapies (individual) [CBT/CT]</v>
      </c>
      <c r="AH93" s="5" t="str">
        <f>FIXED(EXP('WinBUGS output'!X92),2)</f>
        <v>0.51</v>
      </c>
      <c r="AI93" s="5" t="str">
        <f>FIXED(EXP('WinBUGS output'!W92),2)</f>
        <v>0.03</v>
      </c>
      <c r="AJ93" s="5" t="str">
        <f>FIXED(EXP('WinBUGS output'!Y92),2)</f>
        <v>7.07</v>
      </c>
    </row>
    <row r="94" spans="1:36" x14ac:dyDescent="0.25">
      <c r="A94">
        <v>3</v>
      </c>
      <c r="B94">
        <v>9</v>
      </c>
      <c r="C94" s="5" t="str">
        <f>VLOOKUP(A94,'WinBUGS output'!A:C,3,FALSE)</f>
        <v>No treatment</v>
      </c>
      <c r="D94" s="5" t="str">
        <f>VLOOKUP(B94,'WinBUGS output'!A:C,3,FALSE)</f>
        <v>Yoga + TAU</v>
      </c>
      <c r="E94" s="5" t="str">
        <f>FIXED('WinBUGS output'!N93,2)</f>
        <v>-3.25</v>
      </c>
      <c r="F94" s="5" t="str">
        <f>FIXED('WinBUGS output'!M93,2)</f>
        <v>-7.03</v>
      </c>
      <c r="G94" s="5" t="str">
        <f>FIXED('WinBUGS output'!O93,2)</f>
        <v>0.67</v>
      </c>
      <c r="H94"/>
      <c r="I94"/>
      <c r="J94"/>
      <c r="N94">
        <v>5</v>
      </c>
      <c r="O94">
        <v>18</v>
      </c>
      <c r="P94" s="5" t="str">
        <f>VLOOKUP('Direct lors'!N94,'WinBUGS output'!D:F,3,FALSE)</f>
        <v>Exercise</v>
      </c>
      <c r="Q94" s="5" t="str">
        <f>VLOOKUP('Direct lors'!O94,'WinBUGS output'!D:F,3,FALSE)</f>
        <v>Behavioural, cognitive, or CBT groups</v>
      </c>
      <c r="R94" s="5" t="str">
        <f>FIXED('WinBUGS output'!X93,2)</f>
        <v>5.35</v>
      </c>
      <c r="S94" s="5" t="str">
        <f>FIXED('WinBUGS output'!W93,2)</f>
        <v>2.11</v>
      </c>
      <c r="T94" s="5" t="str">
        <f>FIXED('WinBUGS output'!Y93,2)</f>
        <v>8.37</v>
      </c>
      <c r="X94" s="5" t="str">
        <f t="shared" si="4"/>
        <v>No treatment</v>
      </c>
      <c r="Y94" s="5" t="str">
        <f t="shared" si="5"/>
        <v>Yoga + TAU</v>
      </c>
      <c r="Z94" s="5" t="str">
        <f>FIXED(EXP('WinBUGS output'!N93),2)</f>
        <v>0.04</v>
      </c>
      <c r="AA94" s="5" t="str">
        <f>FIXED(EXP('WinBUGS output'!M93),2)</f>
        <v>0.00</v>
      </c>
      <c r="AB94" s="5" t="str">
        <f>FIXED(EXP('WinBUGS output'!O93),2)</f>
        <v>1.95</v>
      </c>
      <c r="AF94" s="5" t="str">
        <f t="shared" si="6"/>
        <v>Exercise</v>
      </c>
      <c r="AG94" s="5" t="str">
        <f t="shared" si="7"/>
        <v>Behavioural, cognitive, or CBT groups</v>
      </c>
      <c r="AH94" s="5" t="str">
        <f>FIXED(EXP('WinBUGS output'!X93),2)</f>
        <v>209.56</v>
      </c>
      <c r="AI94" s="5" t="str">
        <f>FIXED(EXP('WinBUGS output'!W93),2)</f>
        <v>8.26</v>
      </c>
      <c r="AJ94" s="5" t="str">
        <f>FIXED(EXP('WinBUGS output'!Y93),2)</f>
        <v>4,324.28</v>
      </c>
    </row>
    <row r="95" spans="1:36" x14ac:dyDescent="0.25">
      <c r="A95">
        <v>3</v>
      </c>
      <c r="B95">
        <v>10</v>
      </c>
      <c r="C95" s="5" t="str">
        <f>VLOOKUP(A95,'WinBUGS output'!A:C,3,FALSE)</f>
        <v>No treatment</v>
      </c>
      <c r="D95" s="5" t="str">
        <f>VLOOKUP(B95,'WinBUGS output'!A:C,3,FALSE)</f>
        <v>Any TCA</v>
      </c>
      <c r="E95" s="5" t="str">
        <f>FIXED('WinBUGS output'!N94,2)</f>
        <v>-4.56</v>
      </c>
      <c r="F95" s="5" t="str">
        <f>FIXED('WinBUGS output'!M94,2)</f>
        <v>-7.93</v>
      </c>
      <c r="G95" s="5" t="str">
        <f>FIXED('WinBUGS output'!O94,2)</f>
        <v>-1.49</v>
      </c>
      <c r="H95"/>
      <c r="I95"/>
      <c r="J95"/>
      <c r="N95">
        <v>5</v>
      </c>
      <c r="O95">
        <v>19</v>
      </c>
      <c r="P95" s="5" t="str">
        <f>VLOOKUP('Direct lors'!N95,'WinBUGS output'!D:F,3,FALSE)</f>
        <v>Exercise</v>
      </c>
      <c r="Q95" s="5" t="str">
        <f>VLOOKUP('Direct lors'!O95,'WinBUGS output'!D:F,3,FALSE)</f>
        <v>Combined (Cognitive and cognitive behavioural therapies individual + AD)</v>
      </c>
      <c r="R95" s="5" t="str">
        <f>FIXED('WinBUGS output'!X94,2)</f>
        <v>-1.32</v>
      </c>
      <c r="S95" s="5" t="str">
        <f>FIXED('WinBUGS output'!W94,2)</f>
        <v>-4.33</v>
      </c>
      <c r="T95" s="5" t="str">
        <f>FIXED('WinBUGS output'!Y94,2)</f>
        <v>1.53</v>
      </c>
      <c r="X95" s="5" t="str">
        <f t="shared" si="4"/>
        <v>No treatment</v>
      </c>
      <c r="Y95" s="5" t="str">
        <f t="shared" si="5"/>
        <v>Any TCA</v>
      </c>
      <c r="Z95" s="5" t="str">
        <f>FIXED(EXP('WinBUGS output'!N94),2)</f>
        <v>0.01</v>
      </c>
      <c r="AA95" s="5" t="str">
        <f>FIXED(EXP('WinBUGS output'!M94),2)</f>
        <v>0.00</v>
      </c>
      <c r="AB95" s="5" t="str">
        <f>FIXED(EXP('WinBUGS output'!O94),2)</f>
        <v>0.23</v>
      </c>
      <c r="AF95" s="5" t="str">
        <f t="shared" si="6"/>
        <v>Exercise</v>
      </c>
      <c r="AG95" s="5" t="str">
        <f t="shared" si="7"/>
        <v>Combined (Cognitive and cognitive behavioural therapies individual + AD)</v>
      </c>
      <c r="AH95" s="5" t="str">
        <f>FIXED(EXP('WinBUGS output'!X94),2)</f>
        <v>0.27</v>
      </c>
      <c r="AI95" s="5" t="str">
        <f>FIXED(EXP('WinBUGS output'!W94),2)</f>
        <v>0.01</v>
      </c>
      <c r="AJ95" s="5" t="str">
        <f>FIXED(EXP('WinBUGS output'!Y94),2)</f>
        <v>4.63</v>
      </c>
    </row>
    <row r="96" spans="1:36" x14ac:dyDescent="0.25">
      <c r="A96">
        <v>3</v>
      </c>
      <c r="B96">
        <v>11</v>
      </c>
      <c r="C96" s="5" t="str">
        <f>VLOOKUP(A96,'WinBUGS output'!A:C,3,FALSE)</f>
        <v>No treatment</v>
      </c>
      <c r="D96" s="5" t="str">
        <f>VLOOKUP(B96,'WinBUGS output'!A:C,3,FALSE)</f>
        <v>Amitriptyline</v>
      </c>
      <c r="E96" s="5" t="str">
        <f>FIXED('WinBUGS output'!N95,2)</f>
        <v>-4.65</v>
      </c>
      <c r="F96" s="5" t="str">
        <f>FIXED('WinBUGS output'!M95,2)</f>
        <v>-8.02</v>
      </c>
      <c r="G96" s="5" t="str">
        <f>FIXED('WinBUGS output'!O95,2)</f>
        <v>-1.61</v>
      </c>
      <c r="H96"/>
      <c r="I96"/>
      <c r="J96"/>
      <c r="N96">
        <v>5</v>
      </c>
      <c r="O96">
        <v>20</v>
      </c>
      <c r="P96" s="5" t="str">
        <f>VLOOKUP('Direct lors'!N96,'WinBUGS output'!D:F,3,FALSE)</f>
        <v>Exercise</v>
      </c>
      <c r="Q96" s="5" t="str">
        <f>VLOOKUP('Direct lors'!O96,'WinBUGS output'!D:F,3,FALSE)</f>
        <v>Combined (IPT + AD)</v>
      </c>
      <c r="R96" s="5" t="str">
        <f>FIXED('WinBUGS output'!X95,2)</f>
        <v>0.14</v>
      </c>
      <c r="S96" s="5" t="str">
        <f>FIXED('WinBUGS output'!W95,2)</f>
        <v>-3.98</v>
      </c>
      <c r="T96" s="5" t="str">
        <f>FIXED('WinBUGS output'!Y95,2)</f>
        <v>4.17</v>
      </c>
      <c r="X96" s="5" t="str">
        <f t="shared" si="4"/>
        <v>No treatment</v>
      </c>
      <c r="Y96" s="5" t="str">
        <f t="shared" si="5"/>
        <v>Amitriptyline</v>
      </c>
      <c r="Z96" s="5" t="str">
        <f>FIXED(EXP('WinBUGS output'!N95),2)</f>
        <v>0.01</v>
      </c>
      <c r="AA96" s="5" t="str">
        <f>FIXED(EXP('WinBUGS output'!M95),2)</f>
        <v>0.00</v>
      </c>
      <c r="AB96" s="5" t="str">
        <f>FIXED(EXP('WinBUGS output'!O95),2)</f>
        <v>0.20</v>
      </c>
      <c r="AF96" s="5" t="str">
        <f t="shared" si="6"/>
        <v>Exercise</v>
      </c>
      <c r="AG96" s="5" t="str">
        <f t="shared" si="7"/>
        <v>Combined (IPT + AD)</v>
      </c>
      <c r="AH96" s="5" t="str">
        <f>FIXED(EXP('WinBUGS output'!X95),2)</f>
        <v>1.15</v>
      </c>
      <c r="AI96" s="5" t="str">
        <f>FIXED(EXP('WinBUGS output'!W95),2)</f>
        <v>0.02</v>
      </c>
      <c r="AJ96" s="5" t="str">
        <f>FIXED(EXP('WinBUGS output'!Y95),2)</f>
        <v>64.97</v>
      </c>
    </row>
    <row r="97" spans="1:36" x14ac:dyDescent="0.25">
      <c r="A97">
        <v>3</v>
      </c>
      <c r="B97">
        <v>12</v>
      </c>
      <c r="C97" s="5" t="str">
        <f>VLOOKUP(A97,'WinBUGS output'!A:C,3,FALSE)</f>
        <v>No treatment</v>
      </c>
      <c r="D97" s="5" t="str">
        <f>VLOOKUP(B97,'WinBUGS output'!A:C,3,FALSE)</f>
        <v>Imipramine</v>
      </c>
      <c r="E97" s="5" t="str">
        <f>FIXED('WinBUGS output'!N96,2)</f>
        <v>-4.60</v>
      </c>
      <c r="F97" s="5" t="str">
        <f>FIXED('WinBUGS output'!M96,2)</f>
        <v>-7.95</v>
      </c>
      <c r="G97" s="5" t="str">
        <f>FIXED('WinBUGS output'!O96,2)</f>
        <v>-1.54</v>
      </c>
      <c r="H97"/>
      <c r="I97"/>
      <c r="J97"/>
      <c r="N97">
        <v>5</v>
      </c>
      <c r="O97">
        <v>21</v>
      </c>
      <c r="P97" s="5" t="str">
        <f>VLOOKUP('Direct lors'!N97,'WinBUGS output'!D:F,3,FALSE)</f>
        <v>Exercise</v>
      </c>
      <c r="Q97" s="5" t="str">
        <f>VLOOKUP('Direct lors'!O97,'WinBUGS output'!D:F,3,FALSE)</f>
        <v>Combined (Short-term psychodynamic psychotherapies + AD)</v>
      </c>
      <c r="R97" s="5" t="str">
        <f>FIXED('WinBUGS output'!X96,2)</f>
        <v>-1.12</v>
      </c>
      <c r="S97" s="5" t="str">
        <f>FIXED('WinBUGS output'!W96,2)</f>
        <v>-4.65</v>
      </c>
      <c r="T97" s="5" t="str">
        <f>FIXED('WinBUGS output'!Y96,2)</f>
        <v>2.44</v>
      </c>
      <c r="X97" s="5" t="str">
        <f t="shared" si="4"/>
        <v>No treatment</v>
      </c>
      <c r="Y97" s="5" t="str">
        <f t="shared" si="5"/>
        <v>Imipramine</v>
      </c>
      <c r="Z97" s="5" t="str">
        <f>FIXED(EXP('WinBUGS output'!N96),2)</f>
        <v>0.01</v>
      </c>
      <c r="AA97" s="5" t="str">
        <f>FIXED(EXP('WinBUGS output'!M96),2)</f>
        <v>0.00</v>
      </c>
      <c r="AB97" s="5" t="str">
        <f>FIXED(EXP('WinBUGS output'!O96),2)</f>
        <v>0.21</v>
      </c>
      <c r="AF97" s="5" t="str">
        <f t="shared" si="6"/>
        <v>Exercise</v>
      </c>
      <c r="AG97" s="5" t="str">
        <f t="shared" si="7"/>
        <v>Combined (Short-term psychodynamic psychotherapies + AD)</v>
      </c>
      <c r="AH97" s="5" t="str">
        <f>FIXED(EXP('WinBUGS output'!X96),2)</f>
        <v>0.33</v>
      </c>
      <c r="AI97" s="5" t="str">
        <f>FIXED(EXP('WinBUGS output'!W96),2)</f>
        <v>0.01</v>
      </c>
      <c r="AJ97" s="5" t="str">
        <f>FIXED(EXP('WinBUGS output'!Y96),2)</f>
        <v>11.42</v>
      </c>
    </row>
    <row r="98" spans="1:36" x14ac:dyDescent="0.25">
      <c r="A98">
        <v>3</v>
      </c>
      <c r="B98">
        <v>13</v>
      </c>
      <c r="C98" s="5" t="str">
        <f>VLOOKUP(A98,'WinBUGS output'!A:C,3,FALSE)</f>
        <v>No treatment</v>
      </c>
      <c r="D98" s="5" t="str">
        <f>VLOOKUP(B98,'WinBUGS output'!A:C,3,FALSE)</f>
        <v>Lofepramine</v>
      </c>
      <c r="E98" s="5" t="str">
        <f>FIXED('WinBUGS output'!N97,2)</f>
        <v>-4.56</v>
      </c>
      <c r="F98" s="5" t="str">
        <f>FIXED('WinBUGS output'!M97,2)</f>
        <v>-7.97</v>
      </c>
      <c r="G98" s="5" t="str">
        <f>FIXED('WinBUGS output'!O97,2)</f>
        <v>-1.47</v>
      </c>
      <c r="H98"/>
      <c r="I98"/>
      <c r="J98"/>
      <c r="N98">
        <v>5</v>
      </c>
      <c r="O98">
        <v>22</v>
      </c>
      <c r="P98" s="5" t="str">
        <f>VLOOKUP('Direct lors'!N98,'WinBUGS output'!D:F,3,FALSE)</f>
        <v>Exercise</v>
      </c>
      <c r="Q98" s="5" t="str">
        <f>VLOOKUP('Direct lors'!O98,'WinBUGS output'!D:F,3,FALSE)</f>
        <v>Combined (psych + placebo)</v>
      </c>
      <c r="R98" s="5" t="str">
        <f>FIXED('WinBUGS output'!X97,2)</f>
        <v>-0.20</v>
      </c>
      <c r="S98" s="5" t="str">
        <f>FIXED('WinBUGS output'!W97,2)</f>
        <v>-4.33</v>
      </c>
      <c r="T98" s="5" t="str">
        <f>FIXED('WinBUGS output'!Y97,2)</f>
        <v>3.81</v>
      </c>
      <c r="X98" s="5" t="str">
        <f t="shared" si="4"/>
        <v>No treatment</v>
      </c>
      <c r="Y98" s="5" t="str">
        <f t="shared" si="5"/>
        <v>Lofepramine</v>
      </c>
      <c r="Z98" s="5" t="str">
        <f>FIXED(EXP('WinBUGS output'!N97),2)</f>
        <v>0.01</v>
      </c>
      <c r="AA98" s="5" t="str">
        <f>FIXED(EXP('WinBUGS output'!M97),2)</f>
        <v>0.00</v>
      </c>
      <c r="AB98" s="5" t="str">
        <f>FIXED(EXP('WinBUGS output'!O97),2)</f>
        <v>0.23</v>
      </c>
      <c r="AF98" s="5" t="str">
        <f t="shared" si="6"/>
        <v>Exercise</v>
      </c>
      <c r="AG98" s="5" t="str">
        <f t="shared" si="7"/>
        <v>Combined (psych + placebo)</v>
      </c>
      <c r="AH98" s="5" t="str">
        <f>FIXED(EXP('WinBUGS output'!X97),2)</f>
        <v>0.82</v>
      </c>
      <c r="AI98" s="5" t="str">
        <f>FIXED(EXP('WinBUGS output'!W97),2)</f>
        <v>0.01</v>
      </c>
      <c r="AJ98" s="5" t="str">
        <f>FIXED(EXP('WinBUGS output'!Y97),2)</f>
        <v>45.15</v>
      </c>
    </row>
    <row r="99" spans="1:36" x14ac:dyDescent="0.25">
      <c r="A99">
        <v>3</v>
      </c>
      <c r="B99">
        <v>14</v>
      </c>
      <c r="C99" s="5" t="str">
        <f>VLOOKUP(A99,'WinBUGS output'!A:C,3,FALSE)</f>
        <v>No treatment</v>
      </c>
      <c r="D99" s="5" t="str">
        <f>VLOOKUP(B99,'WinBUGS output'!A:C,3,FALSE)</f>
        <v>Citalopram</v>
      </c>
      <c r="E99" s="5" t="str">
        <f>FIXED('WinBUGS output'!N98,2)</f>
        <v>-5.34</v>
      </c>
      <c r="F99" s="5" t="str">
        <f>FIXED('WinBUGS output'!M98,2)</f>
        <v>-8.72</v>
      </c>
      <c r="G99" s="5" t="str">
        <f>FIXED('WinBUGS output'!O98,2)</f>
        <v>-2.25</v>
      </c>
      <c r="H99"/>
      <c r="I99"/>
      <c r="J99"/>
      <c r="N99">
        <v>6</v>
      </c>
      <c r="O99">
        <v>7</v>
      </c>
      <c r="P99" s="5" t="str">
        <f>VLOOKUP('Direct lors'!N99,'WinBUGS output'!D:F,3,FALSE)</f>
        <v>TCA</v>
      </c>
      <c r="Q99" s="5" t="str">
        <f>VLOOKUP('Direct lors'!O99,'WinBUGS output'!D:F,3,FALSE)</f>
        <v>SSRI</v>
      </c>
      <c r="R99" s="5" t="str">
        <f>FIXED('WinBUGS output'!X98,2)</f>
        <v>-0.63</v>
      </c>
      <c r="S99" s="5" t="str">
        <f>FIXED('WinBUGS output'!W98,2)</f>
        <v>-1.33</v>
      </c>
      <c r="T99" s="5" t="str">
        <f>FIXED('WinBUGS output'!Y98,2)</f>
        <v>0.03</v>
      </c>
      <c r="X99" s="5" t="str">
        <f t="shared" si="4"/>
        <v>No treatment</v>
      </c>
      <c r="Y99" s="5" t="str">
        <f t="shared" si="5"/>
        <v>Citalopram</v>
      </c>
      <c r="Z99" s="5" t="str">
        <f>FIXED(EXP('WinBUGS output'!N98),2)</f>
        <v>0.00</v>
      </c>
      <c r="AA99" s="5" t="str">
        <f>FIXED(EXP('WinBUGS output'!M98),2)</f>
        <v>0.00</v>
      </c>
      <c r="AB99" s="5" t="str">
        <f>FIXED(EXP('WinBUGS output'!O98),2)</f>
        <v>0.11</v>
      </c>
      <c r="AF99" s="5" t="str">
        <f t="shared" si="6"/>
        <v>TCA</v>
      </c>
      <c r="AG99" s="5" t="str">
        <f t="shared" si="7"/>
        <v>SSRI</v>
      </c>
      <c r="AH99" s="5" t="str">
        <f>FIXED(EXP('WinBUGS output'!X98),2)</f>
        <v>0.53</v>
      </c>
      <c r="AI99" s="5" t="str">
        <f>FIXED(EXP('WinBUGS output'!W98),2)</f>
        <v>0.26</v>
      </c>
      <c r="AJ99" s="5" t="str">
        <f>FIXED(EXP('WinBUGS output'!Y98),2)</f>
        <v>1.03</v>
      </c>
    </row>
    <row r="100" spans="1:36" x14ac:dyDescent="0.25">
      <c r="A100">
        <v>3</v>
      </c>
      <c r="B100">
        <v>15</v>
      </c>
      <c r="C100" s="5" t="str">
        <f>VLOOKUP(A100,'WinBUGS output'!A:C,3,FALSE)</f>
        <v>No treatment</v>
      </c>
      <c r="D100" s="5" t="str">
        <f>VLOOKUP(B100,'WinBUGS output'!A:C,3,FALSE)</f>
        <v>Escitalopram</v>
      </c>
      <c r="E100" s="5" t="str">
        <f>FIXED('WinBUGS output'!N99,2)</f>
        <v>-5.10</v>
      </c>
      <c r="F100" s="5" t="str">
        <f>FIXED('WinBUGS output'!M99,2)</f>
        <v>-8.47</v>
      </c>
      <c r="G100" s="5" t="str">
        <f>FIXED('WinBUGS output'!O99,2)</f>
        <v>-2.03</v>
      </c>
      <c r="H100"/>
      <c r="I100"/>
      <c r="J100"/>
      <c r="N100">
        <v>6</v>
      </c>
      <c r="O100">
        <v>8</v>
      </c>
      <c r="P100" s="5" t="str">
        <f>VLOOKUP('Direct lors'!N100,'WinBUGS output'!D:F,3,FALSE)</f>
        <v>TCA</v>
      </c>
      <c r="Q100" s="5" t="str">
        <f>VLOOKUP('Direct lors'!O100,'WinBUGS output'!D:F,3,FALSE)</f>
        <v>Any AD</v>
      </c>
      <c r="R100" s="5" t="str">
        <f>FIXED('WinBUGS output'!X99,2)</f>
        <v>0.41</v>
      </c>
      <c r="S100" s="5" t="str">
        <f>FIXED('WinBUGS output'!W99,2)</f>
        <v>-2.52</v>
      </c>
      <c r="T100" s="5" t="str">
        <f>FIXED('WinBUGS output'!Y99,2)</f>
        <v>3.39</v>
      </c>
      <c r="X100" s="5" t="str">
        <f t="shared" si="4"/>
        <v>No treatment</v>
      </c>
      <c r="Y100" s="5" t="str">
        <f t="shared" si="5"/>
        <v>Escitalopram</v>
      </c>
      <c r="Z100" s="5" t="str">
        <f>FIXED(EXP('WinBUGS output'!N99),2)</f>
        <v>0.01</v>
      </c>
      <c r="AA100" s="5" t="str">
        <f>FIXED(EXP('WinBUGS output'!M99),2)</f>
        <v>0.00</v>
      </c>
      <c r="AB100" s="5" t="str">
        <f>FIXED(EXP('WinBUGS output'!O99),2)</f>
        <v>0.13</v>
      </c>
      <c r="AF100" s="5" t="str">
        <f t="shared" si="6"/>
        <v>TCA</v>
      </c>
      <c r="AG100" s="5" t="str">
        <f t="shared" si="7"/>
        <v>Any AD</v>
      </c>
      <c r="AH100" s="5" t="str">
        <f>FIXED(EXP('WinBUGS output'!X99),2)</f>
        <v>1.50</v>
      </c>
      <c r="AI100" s="5" t="str">
        <f>FIXED(EXP('WinBUGS output'!W99),2)</f>
        <v>0.08</v>
      </c>
      <c r="AJ100" s="5" t="str">
        <f>FIXED(EXP('WinBUGS output'!Y99),2)</f>
        <v>29.70</v>
      </c>
    </row>
    <row r="101" spans="1:36" x14ac:dyDescent="0.25">
      <c r="A101">
        <v>3</v>
      </c>
      <c r="B101">
        <v>16</v>
      </c>
      <c r="C101" s="5" t="str">
        <f>VLOOKUP(A101,'WinBUGS output'!A:C,3,FALSE)</f>
        <v>No treatment</v>
      </c>
      <c r="D101" s="5" t="str">
        <f>VLOOKUP(B101,'WinBUGS output'!A:C,3,FALSE)</f>
        <v>Fluoxetine</v>
      </c>
      <c r="E101" s="5" t="str">
        <f>FIXED('WinBUGS output'!N100,2)</f>
        <v>-5.16</v>
      </c>
      <c r="F101" s="5" t="str">
        <f>FIXED('WinBUGS output'!M100,2)</f>
        <v>-8.53</v>
      </c>
      <c r="G101" s="5" t="str">
        <f>FIXED('WinBUGS output'!O100,2)</f>
        <v>-2.09</v>
      </c>
      <c r="H101"/>
      <c r="I101"/>
      <c r="J101"/>
      <c r="N101">
        <v>6</v>
      </c>
      <c r="O101">
        <v>9</v>
      </c>
      <c r="P101" s="5" t="str">
        <f>VLOOKUP('Direct lors'!N101,'WinBUGS output'!D:F,3,FALSE)</f>
        <v>TCA</v>
      </c>
      <c r="Q101" s="5" t="str">
        <f>VLOOKUP('Direct lors'!O101,'WinBUGS output'!D:F,3,FALSE)</f>
        <v>Mirtazapine</v>
      </c>
      <c r="R101" s="5" t="str">
        <f>FIXED('WinBUGS output'!X100,2)</f>
        <v>-0.22</v>
      </c>
      <c r="S101" s="5" t="str">
        <f>FIXED('WinBUGS output'!W100,2)</f>
        <v>-1.12</v>
      </c>
      <c r="T101" s="5" t="str">
        <f>FIXED('WinBUGS output'!Y100,2)</f>
        <v>0.66</v>
      </c>
      <c r="X101" s="5" t="str">
        <f t="shared" si="4"/>
        <v>No treatment</v>
      </c>
      <c r="Y101" s="5" t="str">
        <f t="shared" si="5"/>
        <v>Fluoxetine</v>
      </c>
      <c r="Z101" s="5" t="str">
        <f>FIXED(EXP('WinBUGS output'!N100),2)</f>
        <v>0.01</v>
      </c>
      <c r="AA101" s="5" t="str">
        <f>FIXED(EXP('WinBUGS output'!M100),2)</f>
        <v>0.00</v>
      </c>
      <c r="AB101" s="5" t="str">
        <f>FIXED(EXP('WinBUGS output'!O100),2)</f>
        <v>0.12</v>
      </c>
      <c r="AF101" s="5" t="str">
        <f t="shared" si="6"/>
        <v>TCA</v>
      </c>
      <c r="AG101" s="5" t="str">
        <f t="shared" si="7"/>
        <v>Mirtazapine</v>
      </c>
      <c r="AH101" s="5" t="str">
        <f>FIXED(EXP('WinBUGS output'!X100),2)</f>
        <v>0.80</v>
      </c>
      <c r="AI101" s="5" t="str">
        <f>FIXED(EXP('WinBUGS output'!W100),2)</f>
        <v>0.33</v>
      </c>
      <c r="AJ101" s="5" t="str">
        <f>FIXED(EXP('WinBUGS output'!Y100),2)</f>
        <v>1.93</v>
      </c>
    </row>
    <row r="102" spans="1:36" x14ac:dyDescent="0.25">
      <c r="A102">
        <v>3</v>
      </c>
      <c r="B102">
        <v>17</v>
      </c>
      <c r="C102" s="5" t="str">
        <f>VLOOKUP(A102,'WinBUGS output'!A:C,3,FALSE)</f>
        <v>No treatment</v>
      </c>
      <c r="D102" s="5" t="str">
        <f>VLOOKUP(B102,'WinBUGS output'!A:C,3,FALSE)</f>
        <v>Sertraline</v>
      </c>
      <c r="E102" s="5" t="str">
        <f>FIXED('WinBUGS output'!N101,2)</f>
        <v>-5.31</v>
      </c>
      <c r="F102" s="5" t="str">
        <f>FIXED('WinBUGS output'!M101,2)</f>
        <v>-8.70</v>
      </c>
      <c r="G102" s="5" t="str">
        <f>FIXED('WinBUGS output'!O101,2)</f>
        <v>-2.23</v>
      </c>
      <c r="H102"/>
      <c r="I102"/>
      <c r="J102"/>
      <c r="N102">
        <v>6</v>
      </c>
      <c r="O102">
        <v>10</v>
      </c>
      <c r="P102" s="5" t="str">
        <f>VLOOKUP('Direct lors'!N102,'WinBUGS output'!D:F,3,FALSE)</f>
        <v>TCA</v>
      </c>
      <c r="Q102" s="5" t="str">
        <f>VLOOKUP('Direct lors'!O102,'WinBUGS output'!D:F,3,FALSE)</f>
        <v>Short-term psychodynamic psychotherapies</v>
      </c>
      <c r="R102" s="5" t="str">
        <f>FIXED('WinBUGS output'!X101,2)</f>
        <v>0.69</v>
      </c>
      <c r="S102" s="5" t="str">
        <f>FIXED('WinBUGS output'!W101,2)</f>
        <v>-1.88</v>
      </c>
      <c r="T102" s="5" t="str">
        <f>FIXED('WinBUGS output'!Y101,2)</f>
        <v>3.33</v>
      </c>
      <c r="X102" s="5" t="str">
        <f t="shared" si="4"/>
        <v>No treatment</v>
      </c>
      <c r="Y102" s="5" t="str">
        <f t="shared" si="5"/>
        <v>Sertraline</v>
      </c>
      <c r="Z102" s="5" t="str">
        <f>FIXED(EXP('WinBUGS output'!N101),2)</f>
        <v>0.00</v>
      </c>
      <c r="AA102" s="5" t="str">
        <f>FIXED(EXP('WinBUGS output'!M101),2)</f>
        <v>0.00</v>
      </c>
      <c r="AB102" s="5" t="str">
        <f>FIXED(EXP('WinBUGS output'!O101),2)</f>
        <v>0.11</v>
      </c>
      <c r="AF102" s="5" t="str">
        <f t="shared" si="6"/>
        <v>TCA</v>
      </c>
      <c r="AG102" s="5" t="str">
        <f t="shared" si="7"/>
        <v>Short-term psychodynamic psychotherapies</v>
      </c>
      <c r="AH102" s="5" t="str">
        <f>FIXED(EXP('WinBUGS output'!X101),2)</f>
        <v>2.00</v>
      </c>
      <c r="AI102" s="5" t="str">
        <f>FIXED(EXP('WinBUGS output'!W101),2)</f>
        <v>0.15</v>
      </c>
      <c r="AJ102" s="5" t="str">
        <f>FIXED(EXP('WinBUGS output'!Y101),2)</f>
        <v>27.88</v>
      </c>
    </row>
    <row r="103" spans="1:36" x14ac:dyDescent="0.25">
      <c r="A103">
        <v>3</v>
      </c>
      <c r="B103">
        <v>18</v>
      </c>
      <c r="C103" s="5" t="str">
        <f>VLOOKUP(A103,'WinBUGS output'!A:C,3,FALSE)</f>
        <v>No treatment</v>
      </c>
      <c r="D103" s="5" t="str">
        <f>VLOOKUP(B103,'WinBUGS output'!A:C,3,FALSE)</f>
        <v>Any AD</v>
      </c>
      <c r="E103" s="5" t="str">
        <f>FIXED('WinBUGS output'!N102,2)</f>
        <v>-4.19</v>
      </c>
      <c r="F103" s="5" t="str">
        <f>FIXED('WinBUGS output'!M102,2)</f>
        <v>-8.07</v>
      </c>
      <c r="G103" s="5" t="str">
        <f>FIXED('WinBUGS output'!O102,2)</f>
        <v>-0.45</v>
      </c>
      <c r="H103"/>
      <c r="I103"/>
      <c r="J103"/>
      <c r="N103">
        <v>6</v>
      </c>
      <c r="O103">
        <v>11</v>
      </c>
      <c r="P103" s="5" t="str">
        <f>VLOOKUP('Direct lors'!N103,'WinBUGS output'!D:F,3,FALSE)</f>
        <v>TCA</v>
      </c>
      <c r="Q103" s="5" t="str">
        <f>VLOOKUP('Direct lors'!O103,'WinBUGS output'!D:F,3,FALSE)</f>
        <v>Self-help with support</v>
      </c>
      <c r="R103" s="5" t="str">
        <f>FIXED('WinBUGS output'!X102,2)</f>
        <v>0.29</v>
      </c>
      <c r="S103" s="5" t="str">
        <f>FIXED('WinBUGS output'!W102,2)</f>
        <v>-2.06</v>
      </c>
      <c r="T103" s="5" t="str">
        <f>FIXED('WinBUGS output'!Y102,2)</f>
        <v>2.61</v>
      </c>
      <c r="X103" s="5" t="str">
        <f t="shared" si="4"/>
        <v>No treatment</v>
      </c>
      <c r="Y103" s="5" t="str">
        <f t="shared" si="5"/>
        <v>Any AD</v>
      </c>
      <c r="Z103" s="5" t="str">
        <f>FIXED(EXP('WinBUGS output'!N102),2)</f>
        <v>0.02</v>
      </c>
      <c r="AA103" s="5" t="str">
        <f>FIXED(EXP('WinBUGS output'!M102),2)</f>
        <v>0.00</v>
      </c>
      <c r="AB103" s="5" t="str">
        <f>FIXED(EXP('WinBUGS output'!O102),2)</f>
        <v>0.63</v>
      </c>
      <c r="AF103" s="5" t="str">
        <f t="shared" si="6"/>
        <v>TCA</v>
      </c>
      <c r="AG103" s="5" t="str">
        <f t="shared" si="7"/>
        <v>Self-help with support</v>
      </c>
      <c r="AH103" s="5" t="str">
        <f>FIXED(EXP('WinBUGS output'!X102),2)</f>
        <v>1.33</v>
      </c>
      <c r="AI103" s="5" t="str">
        <f>FIXED(EXP('WinBUGS output'!W102),2)</f>
        <v>0.13</v>
      </c>
      <c r="AJ103" s="5" t="str">
        <f>FIXED(EXP('WinBUGS output'!Y102),2)</f>
        <v>13.64</v>
      </c>
    </row>
    <row r="104" spans="1:36" x14ac:dyDescent="0.25">
      <c r="A104">
        <v>3</v>
      </c>
      <c r="B104">
        <v>19</v>
      </c>
      <c r="C104" s="5" t="str">
        <f>VLOOKUP(A104,'WinBUGS output'!A:C,3,FALSE)</f>
        <v>No treatment</v>
      </c>
      <c r="D104" s="5" t="str">
        <f>VLOOKUP(B104,'WinBUGS output'!A:C,3,FALSE)</f>
        <v>Mirtazapine</v>
      </c>
      <c r="E104" s="5" t="str">
        <f>FIXED('WinBUGS output'!N103,2)</f>
        <v>-4.82</v>
      </c>
      <c r="F104" s="5" t="str">
        <f>FIXED('WinBUGS output'!M103,2)</f>
        <v>-8.24</v>
      </c>
      <c r="G104" s="5" t="str">
        <f>FIXED('WinBUGS output'!O103,2)</f>
        <v>-1.68</v>
      </c>
      <c r="H104"/>
      <c r="I104"/>
      <c r="J104"/>
      <c r="N104">
        <v>6</v>
      </c>
      <c r="O104">
        <v>12</v>
      </c>
      <c r="P104" s="5" t="str">
        <f>VLOOKUP('Direct lors'!N104,'WinBUGS output'!D:F,3,FALSE)</f>
        <v>TCA</v>
      </c>
      <c r="Q104" s="5" t="str">
        <f>VLOOKUP('Direct lors'!O104,'WinBUGS output'!D:F,3,FALSE)</f>
        <v>Self-help</v>
      </c>
      <c r="R104" s="5" t="str">
        <f>FIXED('WinBUGS output'!X103,2)</f>
        <v>-0.56</v>
      </c>
      <c r="S104" s="5" t="str">
        <f>FIXED('WinBUGS output'!W103,2)</f>
        <v>-2.28</v>
      </c>
      <c r="T104" s="5" t="str">
        <f>FIXED('WinBUGS output'!Y103,2)</f>
        <v>1.24</v>
      </c>
      <c r="X104" s="5" t="str">
        <f t="shared" si="4"/>
        <v>No treatment</v>
      </c>
      <c r="Y104" s="5" t="str">
        <f t="shared" si="5"/>
        <v>Mirtazapine</v>
      </c>
      <c r="Z104" s="5" t="str">
        <f>FIXED(EXP('WinBUGS output'!N103),2)</f>
        <v>0.01</v>
      </c>
      <c r="AA104" s="5" t="str">
        <f>FIXED(EXP('WinBUGS output'!M103),2)</f>
        <v>0.00</v>
      </c>
      <c r="AB104" s="5" t="str">
        <f>FIXED(EXP('WinBUGS output'!O103),2)</f>
        <v>0.19</v>
      </c>
      <c r="AF104" s="5" t="str">
        <f t="shared" si="6"/>
        <v>TCA</v>
      </c>
      <c r="AG104" s="5" t="str">
        <f t="shared" si="7"/>
        <v>Self-help</v>
      </c>
      <c r="AH104" s="5" t="str">
        <f>FIXED(EXP('WinBUGS output'!X103),2)</f>
        <v>0.57</v>
      </c>
      <c r="AI104" s="5" t="str">
        <f>FIXED(EXP('WinBUGS output'!W103),2)</f>
        <v>0.10</v>
      </c>
      <c r="AJ104" s="5" t="str">
        <f>FIXED(EXP('WinBUGS output'!Y103),2)</f>
        <v>3.44</v>
      </c>
    </row>
    <row r="105" spans="1:36" x14ac:dyDescent="0.25">
      <c r="A105">
        <v>3</v>
      </c>
      <c r="B105">
        <v>20</v>
      </c>
      <c r="C105" s="5" t="str">
        <f>VLOOKUP(A105,'WinBUGS output'!A:C,3,FALSE)</f>
        <v>No treatment</v>
      </c>
      <c r="D105" s="5" t="str">
        <f>VLOOKUP(B105,'WinBUGS output'!A:C,3,FALSE)</f>
        <v>Short-term psychodynamic psychotherapy individual + TAU</v>
      </c>
      <c r="E105" s="5" t="str">
        <f>FIXED('WinBUGS output'!N104,2)</f>
        <v>-3.91</v>
      </c>
      <c r="F105" s="5" t="str">
        <f>FIXED('WinBUGS output'!M104,2)</f>
        <v>-7.48</v>
      </c>
      <c r="G105" s="5" t="str">
        <f>FIXED('WinBUGS output'!O104,2)</f>
        <v>-0.47</v>
      </c>
      <c r="H105"/>
      <c r="I105"/>
      <c r="J105"/>
      <c r="N105">
        <v>6</v>
      </c>
      <c r="O105">
        <v>13</v>
      </c>
      <c r="P105" s="5" t="str">
        <f>VLOOKUP('Direct lors'!N105,'WinBUGS output'!D:F,3,FALSE)</f>
        <v>TCA</v>
      </c>
      <c r="Q105" s="5" t="str">
        <f>VLOOKUP('Direct lors'!O105,'WinBUGS output'!D:F,3,FALSE)</f>
        <v>Interpersonal psychotherapy (IPT)</v>
      </c>
      <c r="R105" s="5" t="str">
        <f>FIXED('WinBUGS output'!X104,2)</f>
        <v>1.05</v>
      </c>
      <c r="S105" s="5" t="str">
        <f>FIXED('WinBUGS output'!W104,2)</f>
        <v>-2.28</v>
      </c>
      <c r="T105" s="5" t="str">
        <f>FIXED('WinBUGS output'!Y104,2)</f>
        <v>4.44</v>
      </c>
      <c r="X105" s="5" t="str">
        <f t="shared" si="4"/>
        <v>No treatment</v>
      </c>
      <c r="Y105" s="5" t="str">
        <f t="shared" si="5"/>
        <v>Short-term psychodynamic psychotherapy individual + TAU</v>
      </c>
      <c r="Z105" s="5" t="str">
        <f>FIXED(EXP('WinBUGS output'!N104),2)</f>
        <v>0.02</v>
      </c>
      <c r="AA105" s="5" t="str">
        <f>FIXED(EXP('WinBUGS output'!M104),2)</f>
        <v>0.00</v>
      </c>
      <c r="AB105" s="5" t="str">
        <f>FIXED(EXP('WinBUGS output'!O104),2)</f>
        <v>0.63</v>
      </c>
      <c r="AF105" s="5" t="str">
        <f t="shared" si="6"/>
        <v>TCA</v>
      </c>
      <c r="AG105" s="5" t="str">
        <f t="shared" si="7"/>
        <v>Interpersonal psychotherapy (IPT)</v>
      </c>
      <c r="AH105" s="5" t="str">
        <f>FIXED(EXP('WinBUGS output'!X104),2)</f>
        <v>2.87</v>
      </c>
      <c r="AI105" s="5" t="str">
        <f>FIXED(EXP('WinBUGS output'!W104),2)</f>
        <v>0.10</v>
      </c>
      <c r="AJ105" s="5" t="str">
        <f>FIXED(EXP('WinBUGS output'!Y104),2)</f>
        <v>84.86</v>
      </c>
    </row>
    <row r="106" spans="1:36" x14ac:dyDescent="0.25">
      <c r="A106">
        <v>3</v>
      </c>
      <c r="B106">
        <v>21</v>
      </c>
      <c r="C106" s="5" t="str">
        <f>VLOOKUP(A106,'WinBUGS output'!A:C,3,FALSE)</f>
        <v>No treatment</v>
      </c>
      <c r="D106" s="5" t="str">
        <f>VLOOKUP(B106,'WinBUGS output'!A:C,3,FALSE)</f>
        <v>Cognitive bibliotherapy with support + TAU</v>
      </c>
      <c r="E106" s="5" t="str">
        <f>FIXED('WinBUGS output'!N105,2)</f>
        <v>-4.32</v>
      </c>
      <c r="F106" s="5" t="str">
        <f>FIXED('WinBUGS output'!M105,2)</f>
        <v>-7.71</v>
      </c>
      <c r="G106" s="5" t="str">
        <f>FIXED('WinBUGS output'!O105,2)</f>
        <v>-1.12</v>
      </c>
      <c r="H106"/>
      <c r="I106"/>
      <c r="J106"/>
      <c r="N106">
        <v>6</v>
      </c>
      <c r="O106">
        <v>14</v>
      </c>
      <c r="P106" s="5" t="str">
        <f>VLOOKUP('Direct lors'!N106,'WinBUGS output'!D:F,3,FALSE)</f>
        <v>TCA</v>
      </c>
      <c r="Q106" s="5" t="str">
        <f>VLOOKUP('Direct lors'!O106,'WinBUGS output'!D:F,3,FALSE)</f>
        <v>Counselling</v>
      </c>
      <c r="R106" s="5" t="str">
        <f>FIXED('WinBUGS output'!X105,2)</f>
        <v>0.39</v>
      </c>
      <c r="S106" s="5" t="str">
        <f>FIXED('WinBUGS output'!W105,2)</f>
        <v>-1.70</v>
      </c>
      <c r="T106" s="5" t="str">
        <f>FIXED('WinBUGS output'!Y105,2)</f>
        <v>2.50</v>
      </c>
      <c r="X106" s="5" t="str">
        <f t="shared" si="4"/>
        <v>No treatment</v>
      </c>
      <c r="Y106" s="5" t="str">
        <f t="shared" si="5"/>
        <v>Cognitive bibliotherapy with support + TAU</v>
      </c>
      <c r="Z106" s="5" t="str">
        <f>FIXED(EXP('WinBUGS output'!N105),2)</f>
        <v>0.01</v>
      </c>
      <c r="AA106" s="5" t="str">
        <f>FIXED(EXP('WinBUGS output'!M105),2)</f>
        <v>0.00</v>
      </c>
      <c r="AB106" s="5" t="str">
        <f>FIXED(EXP('WinBUGS output'!O105),2)</f>
        <v>0.33</v>
      </c>
      <c r="AF106" s="5" t="str">
        <f t="shared" si="6"/>
        <v>TCA</v>
      </c>
      <c r="AG106" s="5" t="str">
        <f t="shared" si="7"/>
        <v>Counselling</v>
      </c>
      <c r="AH106" s="5" t="str">
        <f>FIXED(EXP('WinBUGS output'!X105),2)</f>
        <v>1.48</v>
      </c>
      <c r="AI106" s="5" t="str">
        <f>FIXED(EXP('WinBUGS output'!W105),2)</f>
        <v>0.18</v>
      </c>
      <c r="AJ106" s="5" t="str">
        <f>FIXED(EXP('WinBUGS output'!Y105),2)</f>
        <v>12.15</v>
      </c>
    </row>
    <row r="107" spans="1:36" x14ac:dyDescent="0.25">
      <c r="A107">
        <v>3</v>
      </c>
      <c r="B107">
        <v>22</v>
      </c>
      <c r="C107" s="5" t="str">
        <f>VLOOKUP(A107,'WinBUGS output'!A:C,3,FALSE)</f>
        <v>No treatment</v>
      </c>
      <c r="D107" s="5" t="str">
        <f>VLOOKUP(B107,'WinBUGS output'!A:C,3,FALSE)</f>
        <v>Cognitive bibliotherapy + TAU</v>
      </c>
      <c r="E107" s="5" t="str">
        <f>FIXED('WinBUGS output'!N106,2)</f>
        <v>-5.17</v>
      </c>
      <c r="F107" s="5" t="str">
        <f>FIXED('WinBUGS output'!M106,2)</f>
        <v>-8.28</v>
      </c>
      <c r="G107" s="5" t="str">
        <f>FIXED('WinBUGS output'!O106,2)</f>
        <v>-2.24</v>
      </c>
      <c r="H107"/>
      <c r="I107"/>
      <c r="J107"/>
      <c r="N107">
        <v>6</v>
      </c>
      <c r="O107">
        <v>15</v>
      </c>
      <c r="P107" s="5" t="str">
        <f>VLOOKUP('Direct lors'!N107,'WinBUGS output'!D:F,3,FALSE)</f>
        <v>TCA</v>
      </c>
      <c r="Q107" s="5" t="str">
        <f>VLOOKUP('Direct lors'!O107,'WinBUGS output'!D:F,3,FALSE)</f>
        <v>Problem solving</v>
      </c>
      <c r="R107" s="5" t="str">
        <f>FIXED('WinBUGS output'!X106,2)</f>
        <v>8.14</v>
      </c>
      <c r="S107" s="5" t="str">
        <f>FIXED('WinBUGS output'!W106,2)</f>
        <v>4.43</v>
      </c>
      <c r="T107" s="5" t="str">
        <f>FIXED('WinBUGS output'!Y106,2)</f>
        <v>12.20</v>
      </c>
      <c r="X107" s="5" t="str">
        <f t="shared" si="4"/>
        <v>No treatment</v>
      </c>
      <c r="Y107" s="5" t="str">
        <f t="shared" si="5"/>
        <v>Cognitive bibliotherapy + TAU</v>
      </c>
      <c r="Z107" s="5" t="str">
        <f>FIXED(EXP('WinBUGS output'!N106),2)</f>
        <v>0.01</v>
      </c>
      <c r="AA107" s="5" t="str">
        <f>FIXED(EXP('WinBUGS output'!M106),2)</f>
        <v>0.00</v>
      </c>
      <c r="AB107" s="5" t="str">
        <f>FIXED(EXP('WinBUGS output'!O106),2)</f>
        <v>0.11</v>
      </c>
      <c r="AF107" s="5" t="str">
        <f t="shared" si="6"/>
        <v>TCA</v>
      </c>
      <c r="AG107" s="5" t="str">
        <f t="shared" si="7"/>
        <v>Problem solving</v>
      </c>
      <c r="AH107" s="5" t="str">
        <f>FIXED(EXP('WinBUGS output'!X106),2)</f>
        <v>3,422.07</v>
      </c>
      <c r="AI107" s="5" t="str">
        <f>FIXED(EXP('WinBUGS output'!W106),2)</f>
        <v>84.27</v>
      </c>
      <c r="AJ107" s="5" t="str">
        <f>FIXED(EXP('WinBUGS output'!Y106),2)</f>
        <v>198,789.15</v>
      </c>
    </row>
    <row r="108" spans="1:36" x14ac:dyDescent="0.25">
      <c r="A108">
        <v>3</v>
      </c>
      <c r="B108">
        <v>23</v>
      </c>
      <c r="C108" s="5" t="str">
        <f>VLOOKUP(A108,'WinBUGS output'!A:C,3,FALSE)</f>
        <v>No treatment</v>
      </c>
      <c r="D108" s="5" t="str">
        <f>VLOOKUP(B108,'WinBUGS output'!A:C,3,FALSE)</f>
        <v>Computerised-CBT (CCBT)</v>
      </c>
      <c r="E108" s="5" t="str">
        <f>FIXED('WinBUGS output'!N107,2)</f>
        <v>-5.10</v>
      </c>
      <c r="F108" s="5" t="str">
        <f>FIXED('WinBUGS output'!M107,2)</f>
        <v>-8.20</v>
      </c>
      <c r="G108" s="5" t="str">
        <f>FIXED('WinBUGS output'!O107,2)</f>
        <v>-2.17</v>
      </c>
      <c r="H108"/>
      <c r="I108"/>
      <c r="J108"/>
      <c r="N108">
        <v>6</v>
      </c>
      <c r="O108">
        <v>16</v>
      </c>
      <c r="P108" s="5" t="str">
        <f>VLOOKUP('Direct lors'!N108,'WinBUGS output'!D:F,3,FALSE)</f>
        <v>TCA</v>
      </c>
      <c r="Q108" s="5" t="str">
        <f>VLOOKUP('Direct lors'!O108,'WinBUGS output'!D:F,3,FALSE)</f>
        <v>Behavioural therapies (individual)</v>
      </c>
      <c r="R108" s="5" t="str">
        <f>FIXED('WinBUGS output'!X107,2)</f>
        <v>1.03</v>
      </c>
      <c r="S108" s="5" t="str">
        <f>FIXED('WinBUGS output'!W107,2)</f>
        <v>-0.81</v>
      </c>
      <c r="T108" s="5" t="str">
        <f>FIXED('WinBUGS output'!Y107,2)</f>
        <v>2.92</v>
      </c>
      <c r="X108" s="5" t="str">
        <f t="shared" si="4"/>
        <v>No treatment</v>
      </c>
      <c r="Y108" s="5" t="str">
        <f t="shared" si="5"/>
        <v>Computerised-CBT (CCBT)</v>
      </c>
      <c r="Z108" s="5" t="str">
        <f>FIXED(EXP('WinBUGS output'!N107),2)</f>
        <v>0.01</v>
      </c>
      <c r="AA108" s="5" t="str">
        <f>FIXED(EXP('WinBUGS output'!M107),2)</f>
        <v>0.00</v>
      </c>
      <c r="AB108" s="5" t="str">
        <f>FIXED(EXP('WinBUGS output'!O107),2)</f>
        <v>0.11</v>
      </c>
      <c r="AF108" s="5" t="str">
        <f t="shared" si="6"/>
        <v>TCA</v>
      </c>
      <c r="AG108" s="5" t="str">
        <f t="shared" si="7"/>
        <v>Behavioural therapies (individual)</v>
      </c>
      <c r="AH108" s="5" t="str">
        <f>FIXED(EXP('WinBUGS output'!X107),2)</f>
        <v>2.81</v>
      </c>
      <c r="AI108" s="5" t="str">
        <f>FIXED(EXP('WinBUGS output'!W107),2)</f>
        <v>0.45</v>
      </c>
      <c r="AJ108" s="5" t="str">
        <f>FIXED(EXP('WinBUGS output'!Y107),2)</f>
        <v>18.62</v>
      </c>
    </row>
    <row r="109" spans="1:36" x14ac:dyDescent="0.25">
      <c r="A109">
        <v>3</v>
      </c>
      <c r="B109">
        <v>24</v>
      </c>
      <c r="C109" s="5" t="str">
        <f>VLOOKUP(A109,'WinBUGS output'!A:C,3,FALSE)</f>
        <v>No treatment</v>
      </c>
      <c r="D109" s="5" t="str">
        <f>VLOOKUP(B109,'WinBUGS output'!A:C,3,FALSE)</f>
        <v>Computerised-CBT (CCBT) + TAU</v>
      </c>
      <c r="E109" s="5" t="str">
        <f>FIXED('WinBUGS output'!N108,2)</f>
        <v>-5.19</v>
      </c>
      <c r="F109" s="5" t="str">
        <f>FIXED('WinBUGS output'!M108,2)</f>
        <v>-8.31</v>
      </c>
      <c r="G109" s="5" t="str">
        <f>FIXED('WinBUGS output'!O108,2)</f>
        <v>-2.26</v>
      </c>
      <c r="H109"/>
      <c r="I109"/>
      <c r="J109"/>
      <c r="N109">
        <v>6</v>
      </c>
      <c r="O109">
        <v>17</v>
      </c>
      <c r="P109" s="5" t="str">
        <f>VLOOKUP('Direct lors'!N109,'WinBUGS output'!D:F,3,FALSE)</f>
        <v>TCA</v>
      </c>
      <c r="Q109" s="5" t="str">
        <f>VLOOKUP('Direct lors'!O109,'WinBUGS output'!D:F,3,FALSE)</f>
        <v>Cognitive and cognitive behavioural therapies (individual) [CBT/CT]</v>
      </c>
      <c r="R109" s="5" t="str">
        <f>FIXED('WinBUGS output'!X108,2)</f>
        <v>0.76</v>
      </c>
      <c r="S109" s="5" t="str">
        <f>FIXED('WinBUGS output'!W108,2)</f>
        <v>-0.59</v>
      </c>
      <c r="T109" s="5" t="str">
        <f>FIXED('WinBUGS output'!Y108,2)</f>
        <v>2.14</v>
      </c>
      <c r="X109" s="5" t="str">
        <f t="shared" si="4"/>
        <v>No treatment</v>
      </c>
      <c r="Y109" s="5" t="str">
        <f t="shared" si="5"/>
        <v>Computerised-CBT (CCBT) + TAU</v>
      </c>
      <c r="Z109" s="5" t="str">
        <f>FIXED(EXP('WinBUGS output'!N108),2)</f>
        <v>0.01</v>
      </c>
      <c r="AA109" s="5" t="str">
        <f>FIXED(EXP('WinBUGS output'!M108),2)</f>
        <v>0.00</v>
      </c>
      <c r="AB109" s="5" t="str">
        <f>FIXED(EXP('WinBUGS output'!O108),2)</f>
        <v>0.10</v>
      </c>
      <c r="AF109" s="5" t="str">
        <f t="shared" si="6"/>
        <v>TCA</v>
      </c>
      <c r="AG109" s="5" t="str">
        <f t="shared" si="7"/>
        <v>Cognitive and cognitive behavioural therapies (individual) [CBT/CT]</v>
      </c>
      <c r="AH109" s="5" t="str">
        <f>FIXED(EXP('WinBUGS output'!X108),2)</f>
        <v>2.14</v>
      </c>
      <c r="AI109" s="5" t="str">
        <f>FIXED(EXP('WinBUGS output'!W108),2)</f>
        <v>0.56</v>
      </c>
      <c r="AJ109" s="5" t="str">
        <f>FIXED(EXP('WinBUGS output'!Y108),2)</f>
        <v>8.52</v>
      </c>
    </row>
    <row r="110" spans="1:36" x14ac:dyDescent="0.25">
      <c r="A110">
        <v>3</v>
      </c>
      <c r="B110">
        <v>25</v>
      </c>
      <c r="C110" s="5" t="str">
        <f>VLOOKUP(A110,'WinBUGS output'!A:C,3,FALSE)</f>
        <v>No treatment</v>
      </c>
      <c r="D110" s="5" t="str">
        <f>VLOOKUP(B110,'WinBUGS output'!A:C,3,FALSE)</f>
        <v>Computerised-CBT (CCBT) + enhanced TAU</v>
      </c>
      <c r="E110" s="5" t="str">
        <f>FIXED('WinBUGS output'!N109,2)</f>
        <v>-5.18</v>
      </c>
      <c r="F110" s="5" t="str">
        <f>FIXED('WinBUGS output'!M109,2)</f>
        <v>-8.29</v>
      </c>
      <c r="G110" s="5" t="str">
        <f>FIXED('WinBUGS output'!O109,2)</f>
        <v>-2.25</v>
      </c>
      <c r="H110"/>
      <c r="I110"/>
      <c r="J110"/>
      <c r="N110">
        <v>6</v>
      </c>
      <c r="O110">
        <v>18</v>
      </c>
      <c r="P110" s="5" t="str">
        <f>VLOOKUP('Direct lors'!N110,'WinBUGS output'!D:F,3,FALSE)</f>
        <v>TCA</v>
      </c>
      <c r="Q110" s="5" t="str">
        <f>VLOOKUP('Direct lors'!O110,'WinBUGS output'!D:F,3,FALSE)</f>
        <v>Behavioural, cognitive, or CBT groups</v>
      </c>
      <c r="R110" s="5" t="str">
        <f>FIXED('WinBUGS output'!X109,2)</f>
        <v>6.79</v>
      </c>
      <c r="S110" s="5" t="str">
        <f>FIXED('WinBUGS output'!W109,2)</f>
        <v>4.40</v>
      </c>
      <c r="T110" s="5" t="str">
        <f>FIXED('WinBUGS output'!Y109,2)</f>
        <v>9.18</v>
      </c>
      <c r="X110" s="5" t="str">
        <f t="shared" si="4"/>
        <v>No treatment</v>
      </c>
      <c r="Y110" s="5" t="str">
        <f t="shared" si="5"/>
        <v>Computerised-CBT (CCBT) + enhanced TAU</v>
      </c>
      <c r="Z110" s="5" t="str">
        <f>FIXED(EXP('WinBUGS output'!N109),2)</f>
        <v>0.01</v>
      </c>
      <c r="AA110" s="5" t="str">
        <f>FIXED(EXP('WinBUGS output'!M109),2)</f>
        <v>0.00</v>
      </c>
      <c r="AB110" s="5" t="str">
        <f>FIXED(EXP('WinBUGS output'!O109),2)</f>
        <v>0.11</v>
      </c>
      <c r="AF110" s="5" t="str">
        <f t="shared" si="6"/>
        <v>TCA</v>
      </c>
      <c r="AG110" s="5" t="str">
        <f t="shared" si="7"/>
        <v>Behavioural, cognitive, or CBT groups</v>
      </c>
      <c r="AH110" s="5" t="str">
        <f>FIXED(EXP('WinBUGS output'!X109),2)</f>
        <v>886.25</v>
      </c>
      <c r="AI110" s="5" t="str">
        <f>FIXED(EXP('WinBUGS output'!W109),2)</f>
        <v>81.61</v>
      </c>
      <c r="AJ110" s="5" t="str">
        <f>FIXED(EXP('WinBUGS output'!Y109),2)</f>
        <v>9,701.15</v>
      </c>
    </row>
    <row r="111" spans="1:36" x14ac:dyDescent="0.25">
      <c r="A111">
        <v>3</v>
      </c>
      <c r="B111">
        <v>26</v>
      </c>
      <c r="C111" s="5" t="str">
        <f>VLOOKUP(A111,'WinBUGS output'!A:C,3,FALSE)</f>
        <v>No treatment</v>
      </c>
      <c r="D111" s="5" t="str">
        <f>VLOOKUP(B111,'WinBUGS output'!A:C,3,FALSE)</f>
        <v>Interpersonal psychotherapy (IPT)</v>
      </c>
      <c r="E111" s="5" t="str">
        <f>FIXED('WinBUGS output'!N110,2)</f>
        <v>-3.54</v>
      </c>
      <c r="F111" s="5" t="str">
        <f>FIXED('WinBUGS output'!M110,2)</f>
        <v>-7.80</v>
      </c>
      <c r="G111" s="5" t="str">
        <f>FIXED('WinBUGS output'!O110,2)</f>
        <v>0.56</v>
      </c>
      <c r="H111"/>
      <c r="I111"/>
      <c r="J111"/>
      <c r="N111">
        <v>6</v>
      </c>
      <c r="O111">
        <v>19</v>
      </c>
      <c r="P111" s="5" t="str">
        <f>VLOOKUP('Direct lors'!N111,'WinBUGS output'!D:F,3,FALSE)</f>
        <v>TCA</v>
      </c>
      <c r="Q111" s="5" t="str">
        <f>VLOOKUP('Direct lors'!O111,'WinBUGS output'!D:F,3,FALSE)</f>
        <v>Combined (Cognitive and cognitive behavioural therapies individual + AD)</v>
      </c>
      <c r="R111" s="5" t="str">
        <f>FIXED('WinBUGS output'!X110,2)</f>
        <v>0.13</v>
      </c>
      <c r="S111" s="5" t="str">
        <f>FIXED('WinBUGS output'!W110,2)</f>
        <v>-1.41</v>
      </c>
      <c r="T111" s="5" t="str">
        <f>FIXED('WinBUGS output'!Y110,2)</f>
        <v>1.70</v>
      </c>
      <c r="X111" s="5" t="str">
        <f t="shared" si="4"/>
        <v>No treatment</v>
      </c>
      <c r="Y111" s="5" t="str">
        <f t="shared" si="5"/>
        <v>Interpersonal psychotherapy (IPT)</v>
      </c>
      <c r="Z111" s="5" t="str">
        <f>FIXED(EXP('WinBUGS output'!N110),2)</f>
        <v>0.03</v>
      </c>
      <c r="AA111" s="5" t="str">
        <f>FIXED(EXP('WinBUGS output'!M110),2)</f>
        <v>0.00</v>
      </c>
      <c r="AB111" s="5" t="str">
        <f>FIXED(EXP('WinBUGS output'!O110),2)</f>
        <v>1.76</v>
      </c>
      <c r="AF111" s="5" t="str">
        <f t="shared" si="6"/>
        <v>TCA</v>
      </c>
      <c r="AG111" s="5" t="str">
        <f t="shared" si="7"/>
        <v>Combined (Cognitive and cognitive behavioural therapies individual + AD)</v>
      </c>
      <c r="AH111" s="5" t="str">
        <f>FIXED(EXP('WinBUGS output'!X110),2)</f>
        <v>1.14</v>
      </c>
      <c r="AI111" s="5" t="str">
        <f>FIXED(EXP('WinBUGS output'!W110),2)</f>
        <v>0.25</v>
      </c>
      <c r="AJ111" s="5" t="str">
        <f>FIXED(EXP('WinBUGS output'!Y110),2)</f>
        <v>5.48</v>
      </c>
    </row>
    <row r="112" spans="1:36" x14ac:dyDescent="0.25">
      <c r="A112">
        <v>3</v>
      </c>
      <c r="B112">
        <v>27</v>
      </c>
      <c r="C112" s="5" t="str">
        <f>VLOOKUP(A112,'WinBUGS output'!A:C,3,FALSE)</f>
        <v>No treatment</v>
      </c>
      <c r="D112" s="5" t="str">
        <f>VLOOKUP(B112,'WinBUGS output'!A:C,3,FALSE)</f>
        <v>Counselling (any type)</v>
      </c>
      <c r="E112" s="5" t="str">
        <f>FIXED('WinBUGS output'!N111,2)</f>
        <v>-4.23</v>
      </c>
      <c r="F112" s="5" t="str">
        <f>FIXED('WinBUGS output'!M111,2)</f>
        <v>-7.63</v>
      </c>
      <c r="G112" s="5" t="str">
        <f>FIXED('WinBUGS output'!O111,2)</f>
        <v>-0.90</v>
      </c>
      <c r="H112"/>
      <c r="I112"/>
      <c r="J112"/>
      <c r="N112">
        <v>6</v>
      </c>
      <c r="O112">
        <v>20</v>
      </c>
      <c r="P112" s="5" t="str">
        <f>VLOOKUP('Direct lors'!N112,'WinBUGS output'!D:F,3,FALSE)</f>
        <v>TCA</v>
      </c>
      <c r="Q112" s="5" t="str">
        <f>VLOOKUP('Direct lors'!O112,'WinBUGS output'!D:F,3,FALSE)</f>
        <v>Combined (IPT + AD)</v>
      </c>
      <c r="R112" s="5" t="str">
        <f>FIXED('WinBUGS output'!X111,2)</f>
        <v>1.59</v>
      </c>
      <c r="S112" s="5" t="str">
        <f>FIXED('WinBUGS output'!W111,2)</f>
        <v>-1.77</v>
      </c>
      <c r="T112" s="5" t="str">
        <f>FIXED('WinBUGS output'!Y111,2)</f>
        <v>5.03</v>
      </c>
      <c r="X112" s="5" t="str">
        <f t="shared" si="4"/>
        <v>No treatment</v>
      </c>
      <c r="Y112" s="5" t="str">
        <f t="shared" si="5"/>
        <v>Counselling (any type)</v>
      </c>
      <c r="Z112" s="5" t="str">
        <f>FIXED(EXP('WinBUGS output'!N111),2)</f>
        <v>0.01</v>
      </c>
      <c r="AA112" s="5" t="str">
        <f>FIXED(EXP('WinBUGS output'!M111),2)</f>
        <v>0.00</v>
      </c>
      <c r="AB112" s="5" t="str">
        <f>FIXED(EXP('WinBUGS output'!O111),2)</f>
        <v>0.41</v>
      </c>
      <c r="AF112" s="5" t="str">
        <f t="shared" si="6"/>
        <v>TCA</v>
      </c>
      <c r="AG112" s="5" t="str">
        <f t="shared" si="7"/>
        <v>Combined (IPT + AD)</v>
      </c>
      <c r="AH112" s="5" t="str">
        <f>FIXED(EXP('WinBUGS output'!X111),2)</f>
        <v>4.90</v>
      </c>
      <c r="AI112" s="5" t="str">
        <f>FIXED(EXP('WinBUGS output'!W111),2)</f>
        <v>0.17</v>
      </c>
      <c r="AJ112" s="5" t="str">
        <f>FIXED(EXP('WinBUGS output'!Y111),2)</f>
        <v>152.17</v>
      </c>
    </row>
    <row r="113" spans="1:36" x14ac:dyDescent="0.25">
      <c r="A113">
        <v>3</v>
      </c>
      <c r="B113">
        <v>28</v>
      </c>
      <c r="C113" s="5" t="str">
        <f>VLOOKUP(A113,'WinBUGS output'!A:C,3,FALSE)</f>
        <v>No treatment</v>
      </c>
      <c r="D113" s="5" t="str">
        <f>VLOOKUP(B113,'WinBUGS output'!A:C,3,FALSE)</f>
        <v>Non-directive counselling</v>
      </c>
      <c r="E113" s="5" t="str">
        <f>FIXED('WinBUGS output'!N112,2)</f>
        <v>-4.21</v>
      </c>
      <c r="F113" s="5" t="str">
        <f>FIXED('WinBUGS output'!M112,2)</f>
        <v>-7.52</v>
      </c>
      <c r="G113" s="5" t="str">
        <f>FIXED('WinBUGS output'!O112,2)</f>
        <v>-1.02</v>
      </c>
      <c r="H113"/>
      <c r="I113"/>
      <c r="J113"/>
      <c r="N113">
        <v>6</v>
      </c>
      <c r="O113">
        <v>21</v>
      </c>
      <c r="P113" s="5" t="str">
        <f>VLOOKUP('Direct lors'!N113,'WinBUGS output'!D:F,3,FALSE)</f>
        <v>TCA</v>
      </c>
      <c r="Q113" s="5" t="str">
        <f>VLOOKUP('Direct lors'!O113,'WinBUGS output'!D:F,3,FALSE)</f>
        <v>Combined (Short-term psychodynamic psychotherapies + AD)</v>
      </c>
      <c r="R113" s="5" t="str">
        <f>FIXED('WinBUGS output'!X112,2)</f>
        <v>0.35</v>
      </c>
      <c r="S113" s="5" t="str">
        <f>FIXED('WinBUGS output'!W112,2)</f>
        <v>-1.69</v>
      </c>
      <c r="T113" s="5" t="str">
        <f>FIXED('WinBUGS output'!Y112,2)</f>
        <v>2.41</v>
      </c>
      <c r="X113" s="5" t="str">
        <f t="shared" si="4"/>
        <v>No treatment</v>
      </c>
      <c r="Y113" s="5" t="str">
        <f t="shared" si="5"/>
        <v>Non-directive counselling</v>
      </c>
      <c r="Z113" s="5" t="str">
        <f>FIXED(EXP('WinBUGS output'!N112),2)</f>
        <v>0.01</v>
      </c>
      <c r="AA113" s="5" t="str">
        <f>FIXED(EXP('WinBUGS output'!M112),2)</f>
        <v>0.00</v>
      </c>
      <c r="AB113" s="5" t="str">
        <f>FIXED(EXP('WinBUGS output'!O112),2)</f>
        <v>0.36</v>
      </c>
      <c r="AF113" s="5" t="str">
        <f t="shared" si="6"/>
        <v>TCA</v>
      </c>
      <c r="AG113" s="5" t="str">
        <f t="shared" si="7"/>
        <v>Combined (Short-term psychodynamic psychotherapies + AD)</v>
      </c>
      <c r="AH113" s="5" t="str">
        <f>FIXED(EXP('WinBUGS output'!X112),2)</f>
        <v>1.42</v>
      </c>
      <c r="AI113" s="5" t="str">
        <f>FIXED(EXP('WinBUGS output'!W112),2)</f>
        <v>0.19</v>
      </c>
      <c r="AJ113" s="5" t="str">
        <f>FIXED(EXP('WinBUGS output'!Y112),2)</f>
        <v>11.12</v>
      </c>
    </row>
    <row r="114" spans="1:36" x14ac:dyDescent="0.25">
      <c r="A114">
        <v>3</v>
      </c>
      <c r="B114">
        <v>29</v>
      </c>
      <c r="C114" s="5" t="str">
        <f>VLOOKUP(A114,'WinBUGS output'!A:C,3,FALSE)</f>
        <v>No treatment</v>
      </c>
      <c r="D114" s="5" t="str">
        <f>VLOOKUP(B114,'WinBUGS output'!A:C,3,FALSE)</f>
        <v>Problem solving group</v>
      </c>
      <c r="E114" s="5" t="str">
        <f>FIXED('WinBUGS output'!N113,2)</f>
        <v>3.57</v>
      </c>
      <c r="F114" s="5" t="str">
        <f>FIXED('WinBUGS output'!M113,2)</f>
        <v>1.44</v>
      </c>
      <c r="G114" s="5" t="str">
        <f>FIXED('WinBUGS output'!O113,2)</f>
        <v>5.68</v>
      </c>
      <c r="H114"/>
      <c r="I114"/>
      <c r="J114"/>
      <c r="N114">
        <v>6</v>
      </c>
      <c r="O114">
        <v>22</v>
      </c>
      <c r="P114" s="5" t="str">
        <f>VLOOKUP('Direct lors'!N114,'WinBUGS output'!D:F,3,FALSE)</f>
        <v>TCA</v>
      </c>
      <c r="Q114" s="5" t="str">
        <f>VLOOKUP('Direct lors'!O114,'WinBUGS output'!D:F,3,FALSE)</f>
        <v>Combined (psych + placebo)</v>
      </c>
      <c r="R114" s="5" t="str">
        <f>FIXED('WinBUGS output'!X113,2)</f>
        <v>1.25</v>
      </c>
      <c r="S114" s="5" t="str">
        <f>FIXED('WinBUGS output'!W113,2)</f>
        <v>-2.09</v>
      </c>
      <c r="T114" s="5" t="str">
        <f>FIXED('WinBUGS output'!Y113,2)</f>
        <v>4.64</v>
      </c>
      <c r="X114" s="5" t="str">
        <f t="shared" si="4"/>
        <v>No treatment</v>
      </c>
      <c r="Y114" s="5" t="str">
        <f t="shared" si="5"/>
        <v>Problem solving group</v>
      </c>
      <c r="Z114" s="5" t="str">
        <f>FIXED(EXP('WinBUGS output'!N113),2)</f>
        <v>35.55</v>
      </c>
      <c r="AA114" s="5" t="str">
        <f>FIXED(EXP('WinBUGS output'!M113),2)</f>
        <v>4.21</v>
      </c>
      <c r="AB114" s="5" t="str">
        <f>FIXED(EXP('WinBUGS output'!O113),2)</f>
        <v>293.24</v>
      </c>
      <c r="AF114" s="5" t="str">
        <f t="shared" si="6"/>
        <v>TCA</v>
      </c>
      <c r="AG114" s="5" t="str">
        <f t="shared" si="7"/>
        <v>Combined (psych + placebo)</v>
      </c>
      <c r="AH114" s="5" t="str">
        <f>FIXED(EXP('WinBUGS output'!X113),2)</f>
        <v>3.49</v>
      </c>
      <c r="AI114" s="5" t="str">
        <f>FIXED(EXP('WinBUGS output'!W113),2)</f>
        <v>0.12</v>
      </c>
      <c r="AJ114" s="5" t="str">
        <f>FIXED(EXP('WinBUGS output'!Y113),2)</f>
        <v>103.65</v>
      </c>
    </row>
    <row r="115" spans="1:36" x14ac:dyDescent="0.25">
      <c r="A115">
        <v>3</v>
      </c>
      <c r="B115">
        <v>30</v>
      </c>
      <c r="C115" s="5" t="str">
        <f>VLOOKUP(A115,'WinBUGS output'!A:C,3,FALSE)</f>
        <v>No treatment</v>
      </c>
      <c r="D115" s="5" t="str">
        <f>VLOOKUP(B115,'WinBUGS output'!A:C,3,FALSE)</f>
        <v>Behavioural activation (BA)</v>
      </c>
      <c r="E115" s="5" t="str">
        <f>FIXED('WinBUGS output'!N114,2)</f>
        <v>-3.53</v>
      </c>
      <c r="F115" s="5" t="str">
        <f>FIXED('WinBUGS output'!M114,2)</f>
        <v>-6.72</v>
      </c>
      <c r="G115" s="5" t="str">
        <f>FIXED('WinBUGS output'!O114,2)</f>
        <v>-0.53</v>
      </c>
      <c r="H115"/>
      <c r="I115"/>
      <c r="J115"/>
      <c r="N115">
        <v>7</v>
      </c>
      <c r="O115">
        <v>8</v>
      </c>
      <c r="P115" s="5" t="str">
        <f>VLOOKUP('Direct lors'!N115,'WinBUGS output'!D:F,3,FALSE)</f>
        <v>SSRI</v>
      </c>
      <c r="Q115" s="5" t="str">
        <f>VLOOKUP('Direct lors'!O115,'WinBUGS output'!D:F,3,FALSE)</f>
        <v>Any AD</v>
      </c>
      <c r="R115" s="5" t="str">
        <f>FIXED('WinBUGS output'!X114,2)</f>
        <v>1.04</v>
      </c>
      <c r="S115" s="5" t="str">
        <f>FIXED('WinBUGS output'!W114,2)</f>
        <v>-1.90</v>
      </c>
      <c r="T115" s="5" t="str">
        <f>FIXED('WinBUGS output'!Y114,2)</f>
        <v>4.03</v>
      </c>
      <c r="X115" s="5" t="str">
        <f t="shared" si="4"/>
        <v>No treatment</v>
      </c>
      <c r="Y115" s="5" t="str">
        <f t="shared" si="5"/>
        <v>Behavioural activation (BA)</v>
      </c>
      <c r="Z115" s="5" t="str">
        <f>FIXED(EXP('WinBUGS output'!N114),2)</f>
        <v>0.03</v>
      </c>
      <c r="AA115" s="5" t="str">
        <f>FIXED(EXP('WinBUGS output'!M114),2)</f>
        <v>0.00</v>
      </c>
      <c r="AB115" s="5" t="str">
        <f>FIXED(EXP('WinBUGS output'!O114),2)</f>
        <v>0.59</v>
      </c>
      <c r="AF115" s="5" t="str">
        <f t="shared" si="6"/>
        <v>SSRI</v>
      </c>
      <c r="AG115" s="5" t="str">
        <f t="shared" si="7"/>
        <v>Any AD</v>
      </c>
      <c r="AH115" s="5" t="str">
        <f>FIXED(EXP('WinBUGS output'!X114),2)</f>
        <v>2.83</v>
      </c>
      <c r="AI115" s="5" t="str">
        <f>FIXED(EXP('WinBUGS output'!W114),2)</f>
        <v>0.15</v>
      </c>
      <c r="AJ115" s="5" t="str">
        <f>FIXED(EXP('WinBUGS output'!Y114),2)</f>
        <v>55.98</v>
      </c>
    </row>
    <row r="116" spans="1:36" x14ac:dyDescent="0.25">
      <c r="A116">
        <v>3</v>
      </c>
      <c r="B116">
        <v>31</v>
      </c>
      <c r="C116" s="5" t="str">
        <f>VLOOKUP(A116,'WinBUGS output'!A:C,3,FALSE)</f>
        <v>No treatment</v>
      </c>
      <c r="D116" s="5" t="str">
        <f>VLOOKUP(B116,'WinBUGS output'!A:C,3,FALSE)</f>
        <v>Behavioural activation (BA) + TAU</v>
      </c>
      <c r="E116" s="5" t="str">
        <f>FIXED('WinBUGS output'!N115,2)</f>
        <v>-3.60</v>
      </c>
      <c r="F116" s="5" t="str">
        <f>FIXED('WinBUGS output'!M115,2)</f>
        <v>-6.84</v>
      </c>
      <c r="G116" s="5" t="str">
        <f>FIXED('WinBUGS output'!O115,2)</f>
        <v>-0.56</v>
      </c>
      <c r="H116"/>
      <c r="I116"/>
      <c r="J116"/>
      <c r="N116">
        <v>7</v>
      </c>
      <c r="O116">
        <v>9</v>
      </c>
      <c r="P116" s="5" t="str">
        <f>VLOOKUP('Direct lors'!N116,'WinBUGS output'!D:F,3,FALSE)</f>
        <v>SSRI</v>
      </c>
      <c r="Q116" s="5" t="str">
        <f>VLOOKUP('Direct lors'!O116,'WinBUGS output'!D:F,3,FALSE)</f>
        <v>Mirtazapine</v>
      </c>
      <c r="R116" s="5" t="str">
        <f>FIXED('WinBUGS output'!X115,2)</f>
        <v>0.41</v>
      </c>
      <c r="S116" s="5" t="str">
        <f>FIXED('WinBUGS output'!W115,2)</f>
        <v>-0.45</v>
      </c>
      <c r="T116" s="5" t="str">
        <f>FIXED('WinBUGS output'!Y115,2)</f>
        <v>1.28</v>
      </c>
      <c r="X116" s="5" t="str">
        <f t="shared" si="4"/>
        <v>No treatment</v>
      </c>
      <c r="Y116" s="5" t="str">
        <f t="shared" si="5"/>
        <v>Behavioural activation (BA) + TAU</v>
      </c>
      <c r="Z116" s="5" t="str">
        <f>FIXED(EXP('WinBUGS output'!N115),2)</f>
        <v>0.03</v>
      </c>
      <c r="AA116" s="5" t="str">
        <f>FIXED(EXP('WinBUGS output'!M115),2)</f>
        <v>0.00</v>
      </c>
      <c r="AB116" s="5" t="str">
        <f>FIXED(EXP('WinBUGS output'!O115),2)</f>
        <v>0.57</v>
      </c>
      <c r="AF116" s="5" t="str">
        <f t="shared" si="6"/>
        <v>SSRI</v>
      </c>
      <c r="AG116" s="5" t="str">
        <f t="shared" si="7"/>
        <v>Mirtazapine</v>
      </c>
      <c r="AH116" s="5" t="str">
        <f>FIXED(EXP('WinBUGS output'!X115),2)</f>
        <v>1.51</v>
      </c>
      <c r="AI116" s="5" t="str">
        <f>FIXED(EXP('WinBUGS output'!W115),2)</f>
        <v>0.64</v>
      </c>
      <c r="AJ116" s="5" t="str">
        <f>FIXED(EXP('WinBUGS output'!Y115),2)</f>
        <v>3.60</v>
      </c>
    </row>
    <row r="117" spans="1:36" x14ac:dyDescent="0.25">
      <c r="A117">
        <v>3</v>
      </c>
      <c r="B117">
        <v>32</v>
      </c>
      <c r="C117" s="5" t="str">
        <f>VLOOKUP(A117,'WinBUGS output'!A:C,3,FALSE)</f>
        <v>No treatment</v>
      </c>
      <c r="D117" s="5" t="str">
        <f>VLOOKUP(B117,'WinBUGS output'!A:C,3,FALSE)</f>
        <v>CBT individual (under 15 sessions)</v>
      </c>
      <c r="E117" s="5" t="str">
        <f>FIXED('WinBUGS output'!N116,2)</f>
        <v>-3.91</v>
      </c>
      <c r="F117" s="5" t="str">
        <f>FIXED('WinBUGS output'!M116,2)</f>
        <v>-7.01</v>
      </c>
      <c r="G117" s="5" t="str">
        <f>FIXED('WinBUGS output'!O116,2)</f>
        <v>-1.03</v>
      </c>
      <c r="H117"/>
      <c r="I117"/>
      <c r="J117"/>
      <c r="N117">
        <v>7</v>
      </c>
      <c r="O117">
        <v>10</v>
      </c>
      <c r="P117" s="5" t="str">
        <f>VLOOKUP('Direct lors'!N117,'WinBUGS output'!D:F,3,FALSE)</f>
        <v>SSRI</v>
      </c>
      <c r="Q117" s="5" t="str">
        <f>VLOOKUP('Direct lors'!O117,'WinBUGS output'!D:F,3,FALSE)</f>
        <v>Short-term psychodynamic psychotherapies</v>
      </c>
      <c r="R117" s="5" t="str">
        <f>FIXED('WinBUGS output'!X116,2)</f>
        <v>1.33</v>
      </c>
      <c r="S117" s="5" t="str">
        <f>FIXED('WinBUGS output'!W116,2)</f>
        <v>-1.24</v>
      </c>
      <c r="T117" s="5" t="str">
        <f>FIXED('WinBUGS output'!Y116,2)</f>
        <v>3.98</v>
      </c>
      <c r="X117" s="5" t="str">
        <f t="shared" si="4"/>
        <v>No treatment</v>
      </c>
      <c r="Y117" s="5" t="str">
        <f t="shared" si="5"/>
        <v>CBT individual (under 15 sessions)</v>
      </c>
      <c r="Z117" s="5" t="str">
        <f>FIXED(EXP('WinBUGS output'!N116),2)</f>
        <v>0.02</v>
      </c>
      <c r="AA117" s="5" t="str">
        <f>FIXED(EXP('WinBUGS output'!M116),2)</f>
        <v>0.00</v>
      </c>
      <c r="AB117" s="5" t="str">
        <f>FIXED(EXP('WinBUGS output'!O116),2)</f>
        <v>0.36</v>
      </c>
      <c r="AF117" s="5" t="str">
        <f t="shared" si="6"/>
        <v>SSRI</v>
      </c>
      <c r="AG117" s="5" t="str">
        <f t="shared" si="7"/>
        <v>Short-term psychodynamic psychotherapies</v>
      </c>
      <c r="AH117" s="5" t="str">
        <f>FIXED(EXP('WinBUGS output'!X116),2)</f>
        <v>3.78</v>
      </c>
      <c r="AI117" s="5" t="str">
        <f>FIXED(EXP('WinBUGS output'!W116),2)</f>
        <v>0.29</v>
      </c>
      <c r="AJ117" s="5" t="str">
        <f>FIXED(EXP('WinBUGS output'!Y116),2)</f>
        <v>53.62</v>
      </c>
    </row>
    <row r="118" spans="1:36" x14ac:dyDescent="0.25">
      <c r="A118">
        <v>3</v>
      </c>
      <c r="B118">
        <v>33</v>
      </c>
      <c r="C118" s="5" t="str">
        <f>VLOOKUP(A118,'WinBUGS output'!A:C,3,FALSE)</f>
        <v>No treatment</v>
      </c>
      <c r="D118" s="5" t="str">
        <f>VLOOKUP(B118,'WinBUGS output'!A:C,3,FALSE)</f>
        <v>CBT individual (under 15 sessions) + TAU</v>
      </c>
      <c r="E118" s="5" t="str">
        <f>FIXED('WinBUGS output'!N117,2)</f>
        <v>-3.95</v>
      </c>
      <c r="F118" s="5" t="str">
        <f>FIXED('WinBUGS output'!M117,2)</f>
        <v>-7.05</v>
      </c>
      <c r="G118" s="5" t="str">
        <f>FIXED('WinBUGS output'!O117,2)</f>
        <v>-1.04</v>
      </c>
      <c r="H118"/>
      <c r="I118"/>
      <c r="J118"/>
      <c r="N118">
        <v>7</v>
      </c>
      <c r="O118">
        <v>11</v>
      </c>
      <c r="P118" s="5" t="str">
        <f>VLOOKUP('Direct lors'!N118,'WinBUGS output'!D:F,3,FALSE)</f>
        <v>SSRI</v>
      </c>
      <c r="Q118" s="5" t="str">
        <f>VLOOKUP('Direct lors'!O118,'WinBUGS output'!D:F,3,FALSE)</f>
        <v>Self-help with support</v>
      </c>
      <c r="R118" s="5" t="str">
        <f>FIXED('WinBUGS output'!X117,2)</f>
        <v>0.93</v>
      </c>
      <c r="S118" s="5" t="str">
        <f>FIXED('WinBUGS output'!W117,2)</f>
        <v>-1.42</v>
      </c>
      <c r="T118" s="5" t="str">
        <f>FIXED('WinBUGS output'!Y117,2)</f>
        <v>3.26</v>
      </c>
      <c r="X118" s="5" t="str">
        <f t="shared" si="4"/>
        <v>No treatment</v>
      </c>
      <c r="Y118" s="5" t="str">
        <f t="shared" si="5"/>
        <v>CBT individual (under 15 sessions) + TAU</v>
      </c>
      <c r="Z118" s="5" t="str">
        <f>FIXED(EXP('WinBUGS output'!N117),2)</f>
        <v>0.02</v>
      </c>
      <c r="AA118" s="5" t="str">
        <f>FIXED(EXP('WinBUGS output'!M117),2)</f>
        <v>0.00</v>
      </c>
      <c r="AB118" s="5" t="str">
        <f>FIXED(EXP('WinBUGS output'!O117),2)</f>
        <v>0.35</v>
      </c>
      <c r="AF118" s="5" t="str">
        <f t="shared" si="6"/>
        <v>SSRI</v>
      </c>
      <c r="AG118" s="5" t="str">
        <f t="shared" si="7"/>
        <v>Self-help with support</v>
      </c>
      <c r="AH118" s="5" t="str">
        <f>FIXED(EXP('WinBUGS output'!X117),2)</f>
        <v>2.52</v>
      </c>
      <c r="AI118" s="5" t="str">
        <f>FIXED(EXP('WinBUGS output'!W117),2)</f>
        <v>0.24</v>
      </c>
      <c r="AJ118" s="5" t="str">
        <f>FIXED(EXP('WinBUGS output'!Y117),2)</f>
        <v>26.13</v>
      </c>
    </row>
    <row r="119" spans="1:36" x14ac:dyDescent="0.25">
      <c r="A119">
        <v>3</v>
      </c>
      <c r="B119">
        <v>34</v>
      </c>
      <c r="C119" s="5" t="str">
        <f>VLOOKUP(A119,'WinBUGS output'!A:C,3,FALSE)</f>
        <v>No treatment</v>
      </c>
      <c r="D119" s="5" t="str">
        <f>VLOOKUP(B119,'WinBUGS output'!A:C,3,FALSE)</f>
        <v>CBT individual (under 15 sessions) + enhanced TAU</v>
      </c>
      <c r="E119" s="5" t="str">
        <f>FIXED('WinBUGS output'!N118,2)</f>
        <v>-3.76</v>
      </c>
      <c r="F119" s="5" t="str">
        <f>FIXED('WinBUGS output'!M118,2)</f>
        <v>-6.87</v>
      </c>
      <c r="G119" s="5" t="str">
        <f>FIXED('WinBUGS output'!O118,2)</f>
        <v>-0.84</v>
      </c>
      <c r="H119"/>
      <c r="I119"/>
      <c r="J119"/>
      <c r="N119">
        <v>7</v>
      </c>
      <c r="O119">
        <v>12</v>
      </c>
      <c r="P119" s="5" t="str">
        <f>VLOOKUP('Direct lors'!N119,'WinBUGS output'!D:F,3,FALSE)</f>
        <v>SSRI</v>
      </c>
      <c r="Q119" s="5" t="str">
        <f>VLOOKUP('Direct lors'!O119,'WinBUGS output'!D:F,3,FALSE)</f>
        <v>Self-help</v>
      </c>
      <c r="R119" s="5" t="str">
        <f>FIXED('WinBUGS output'!X118,2)</f>
        <v>0.08</v>
      </c>
      <c r="S119" s="5" t="str">
        <f>FIXED('WinBUGS output'!W118,2)</f>
        <v>-1.68</v>
      </c>
      <c r="T119" s="5" t="str">
        <f>FIXED('WinBUGS output'!Y118,2)</f>
        <v>1.88</v>
      </c>
      <c r="X119" s="5" t="str">
        <f t="shared" si="4"/>
        <v>No treatment</v>
      </c>
      <c r="Y119" s="5" t="str">
        <f t="shared" si="5"/>
        <v>CBT individual (under 15 sessions) + enhanced TAU</v>
      </c>
      <c r="Z119" s="5" t="str">
        <f>FIXED(EXP('WinBUGS output'!N118),2)</f>
        <v>0.02</v>
      </c>
      <c r="AA119" s="5" t="str">
        <f>FIXED(EXP('WinBUGS output'!M118),2)</f>
        <v>0.00</v>
      </c>
      <c r="AB119" s="5" t="str">
        <f>FIXED(EXP('WinBUGS output'!O118),2)</f>
        <v>0.43</v>
      </c>
      <c r="AF119" s="5" t="str">
        <f t="shared" si="6"/>
        <v>SSRI</v>
      </c>
      <c r="AG119" s="5" t="str">
        <f t="shared" si="7"/>
        <v>Self-help</v>
      </c>
      <c r="AH119" s="5" t="str">
        <f>FIXED(EXP('WinBUGS output'!X118),2)</f>
        <v>1.08</v>
      </c>
      <c r="AI119" s="5" t="str">
        <f>FIXED(EXP('WinBUGS output'!W118),2)</f>
        <v>0.19</v>
      </c>
      <c r="AJ119" s="5" t="str">
        <f>FIXED(EXP('WinBUGS output'!Y118),2)</f>
        <v>6.55</v>
      </c>
    </row>
    <row r="120" spans="1:36" x14ac:dyDescent="0.25">
      <c r="A120">
        <v>3</v>
      </c>
      <c r="B120">
        <v>35</v>
      </c>
      <c r="C120" s="5" t="str">
        <f>VLOOKUP(A120,'WinBUGS output'!A:C,3,FALSE)</f>
        <v>No treatment</v>
      </c>
      <c r="D120" s="5" t="str">
        <f>VLOOKUP(B120,'WinBUGS output'!A:C,3,FALSE)</f>
        <v>CBT individual (over 15 sessions)</v>
      </c>
      <c r="E120" s="5" t="str">
        <f>FIXED('WinBUGS output'!N119,2)</f>
        <v>-3.84</v>
      </c>
      <c r="F120" s="5" t="str">
        <f>FIXED('WinBUGS output'!M119,2)</f>
        <v>-6.97</v>
      </c>
      <c r="G120" s="5" t="str">
        <f>FIXED('WinBUGS output'!O119,2)</f>
        <v>-0.95</v>
      </c>
      <c r="H120"/>
      <c r="I120"/>
      <c r="J120"/>
      <c r="N120">
        <v>7</v>
      </c>
      <c r="O120">
        <v>13</v>
      </c>
      <c r="P120" s="5" t="str">
        <f>VLOOKUP('Direct lors'!N120,'WinBUGS output'!D:F,3,FALSE)</f>
        <v>SSRI</v>
      </c>
      <c r="Q120" s="5" t="str">
        <f>VLOOKUP('Direct lors'!O120,'WinBUGS output'!D:F,3,FALSE)</f>
        <v>Interpersonal psychotherapy (IPT)</v>
      </c>
      <c r="R120" s="5" t="str">
        <f>FIXED('WinBUGS output'!X119,2)</f>
        <v>1.69</v>
      </c>
      <c r="S120" s="5" t="str">
        <f>FIXED('WinBUGS output'!W119,2)</f>
        <v>-1.66</v>
      </c>
      <c r="T120" s="5" t="str">
        <f>FIXED('WinBUGS output'!Y119,2)</f>
        <v>5.08</v>
      </c>
      <c r="X120" s="5" t="str">
        <f t="shared" si="4"/>
        <v>No treatment</v>
      </c>
      <c r="Y120" s="5" t="str">
        <f t="shared" si="5"/>
        <v>CBT individual (over 15 sessions)</v>
      </c>
      <c r="Z120" s="5" t="str">
        <f>FIXED(EXP('WinBUGS output'!N119),2)</f>
        <v>0.02</v>
      </c>
      <c r="AA120" s="5" t="str">
        <f>FIXED(EXP('WinBUGS output'!M119),2)</f>
        <v>0.00</v>
      </c>
      <c r="AB120" s="5" t="str">
        <f>FIXED(EXP('WinBUGS output'!O119),2)</f>
        <v>0.39</v>
      </c>
      <c r="AF120" s="5" t="str">
        <f t="shared" si="6"/>
        <v>SSRI</v>
      </c>
      <c r="AG120" s="5" t="str">
        <f t="shared" si="7"/>
        <v>Interpersonal psychotherapy (IPT)</v>
      </c>
      <c r="AH120" s="5" t="str">
        <f>FIXED(EXP('WinBUGS output'!X119),2)</f>
        <v>5.40</v>
      </c>
      <c r="AI120" s="5" t="str">
        <f>FIXED(EXP('WinBUGS output'!W119),2)</f>
        <v>0.19</v>
      </c>
      <c r="AJ120" s="5" t="str">
        <f>FIXED(EXP('WinBUGS output'!Y119),2)</f>
        <v>160.29</v>
      </c>
    </row>
    <row r="121" spans="1:36" x14ac:dyDescent="0.25">
      <c r="A121">
        <v>3</v>
      </c>
      <c r="B121">
        <v>36</v>
      </c>
      <c r="C121" s="5" t="str">
        <f>VLOOKUP(A121,'WinBUGS output'!A:C,3,FALSE)</f>
        <v>No treatment</v>
      </c>
      <c r="D121" s="5" t="str">
        <f>VLOOKUP(B121,'WinBUGS output'!A:C,3,FALSE)</f>
        <v>Third-wave cognitive therapy individual</v>
      </c>
      <c r="E121" s="5" t="str">
        <f>FIXED('WinBUGS output'!N120,2)</f>
        <v>-3.73</v>
      </c>
      <c r="F121" s="5" t="str">
        <f>FIXED('WinBUGS output'!M120,2)</f>
        <v>-6.88</v>
      </c>
      <c r="G121" s="5" t="str">
        <f>FIXED('WinBUGS output'!O120,2)</f>
        <v>-0.77</v>
      </c>
      <c r="H121"/>
      <c r="I121"/>
      <c r="J121"/>
      <c r="N121">
        <v>7</v>
      </c>
      <c r="O121">
        <v>14</v>
      </c>
      <c r="P121" s="5" t="str">
        <f>VLOOKUP('Direct lors'!N121,'WinBUGS output'!D:F,3,FALSE)</f>
        <v>SSRI</v>
      </c>
      <c r="Q121" s="5" t="str">
        <f>VLOOKUP('Direct lors'!O121,'WinBUGS output'!D:F,3,FALSE)</f>
        <v>Counselling</v>
      </c>
      <c r="R121" s="5" t="str">
        <f>FIXED('WinBUGS output'!X120,2)</f>
        <v>1.02</v>
      </c>
      <c r="S121" s="5" t="str">
        <f>FIXED('WinBUGS output'!W120,2)</f>
        <v>-1.08</v>
      </c>
      <c r="T121" s="5" t="str">
        <f>FIXED('WinBUGS output'!Y120,2)</f>
        <v>3.16</v>
      </c>
      <c r="X121" s="5" t="str">
        <f t="shared" si="4"/>
        <v>No treatment</v>
      </c>
      <c r="Y121" s="5" t="str">
        <f t="shared" si="5"/>
        <v>Third-wave cognitive therapy individual</v>
      </c>
      <c r="Z121" s="5" t="str">
        <f>FIXED(EXP('WinBUGS output'!N120),2)</f>
        <v>0.02</v>
      </c>
      <c r="AA121" s="5" t="str">
        <f>FIXED(EXP('WinBUGS output'!M120),2)</f>
        <v>0.00</v>
      </c>
      <c r="AB121" s="5" t="str">
        <f>FIXED(EXP('WinBUGS output'!O120),2)</f>
        <v>0.47</v>
      </c>
      <c r="AF121" s="5" t="str">
        <f t="shared" si="6"/>
        <v>SSRI</v>
      </c>
      <c r="AG121" s="5" t="str">
        <f t="shared" si="7"/>
        <v>Counselling</v>
      </c>
      <c r="AH121" s="5" t="str">
        <f>FIXED(EXP('WinBUGS output'!X120),2)</f>
        <v>2.77</v>
      </c>
      <c r="AI121" s="5" t="str">
        <f>FIXED(EXP('WinBUGS output'!W120),2)</f>
        <v>0.34</v>
      </c>
      <c r="AJ121" s="5" t="str">
        <f>FIXED(EXP('WinBUGS output'!Y120),2)</f>
        <v>23.64</v>
      </c>
    </row>
    <row r="122" spans="1:36" x14ac:dyDescent="0.25">
      <c r="A122">
        <v>3</v>
      </c>
      <c r="B122">
        <v>37</v>
      </c>
      <c r="C122" s="5" t="str">
        <f>VLOOKUP(A122,'WinBUGS output'!A:C,3,FALSE)</f>
        <v>No treatment</v>
      </c>
      <c r="D122" s="5" t="str">
        <f>VLOOKUP(B122,'WinBUGS output'!A:C,3,FALSE)</f>
        <v>CBT group (under 15 sessions)</v>
      </c>
      <c r="E122" s="5" t="str">
        <f>FIXED('WinBUGS output'!N121,2)</f>
        <v>2.17</v>
      </c>
      <c r="F122" s="5" t="str">
        <f>FIXED('WinBUGS output'!M121,2)</f>
        <v>-0.05</v>
      </c>
      <c r="G122" s="5" t="str">
        <f>FIXED('WinBUGS output'!O121,2)</f>
        <v>4.33</v>
      </c>
      <c r="H122">
        <v>2.1720000000000002</v>
      </c>
      <c r="I122">
        <v>-0.254</v>
      </c>
      <c r="J122">
        <v>4.6139999999999999</v>
      </c>
      <c r="N122">
        <v>7</v>
      </c>
      <c r="O122">
        <v>15</v>
      </c>
      <c r="P122" s="5" t="str">
        <f>VLOOKUP('Direct lors'!N122,'WinBUGS output'!D:F,3,FALSE)</f>
        <v>SSRI</v>
      </c>
      <c r="Q122" s="5" t="str">
        <f>VLOOKUP('Direct lors'!O122,'WinBUGS output'!D:F,3,FALSE)</f>
        <v>Problem solving</v>
      </c>
      <c r="R122" s="5" t="str">
        <f>FIXED('WinBUGS output'!X121,2)</f>
        <v>8.78</v>
      </c>
      <c r="S122" s="5" t="str">
        <f>FIXED('WinBUGS output'!W121,2)</f>
        <v>5.06</v>
      </c>
      <c r="T122" s="5" t="str">
        <f>FIXED('WinBUGS output'!Y121,2)</f>
        <v>12.86</v>
      </c>
      <c r="X122" s="5" t="str">
        <f t="shared" si="4"/>
        <v>No treatment</v>
      </c>
      <c r="Y122" s="5" t="str">
        <f t="shared" si="5"/>
        <v>CBT group (under 15 sessions)</v>
      </c>
      <c r="Z122" s="5" t="str">
        <f>FIXED(EXP('WinBUGS output'!N121),2)</f>
        <v>8.76</v>
      </c>
      <c r="AA122" s="5" t="str">
        <f>FIXED(EXP('WinBUGS output'!M121),2)</f>
        <v>0.95</v>
      </c>
      <c r="AB122" s="5" t="str">
        <f>FIXED(EXP('WinBUGS output'!O121),2)</f>
        <v>75.57</v>
      </c>
      <c r="AF122" s="5" t="str">
        <f t="shared" si="6"/>
        <v>SSRI</v>
      </c>
      <c r="AG122" s="5" t="str">
        <f t="shared" si="7"/>
        <v>Problem solving</v>
      </c>
      <c r="AH122" s="5" t="str">
        <f>FIXED(EXP('WinBUGS output'!X121),2)</f>
        <v>6,489.88</v>
      </c>
      <c r="AI122" s="5" t="str">
        <f>FIXED(EXP('WinBUGS output'!W121),2)</f>
        <v>158.06</v>
      </c>
      <c r="AJ122" s="5" t="str">
        <f>FIXED(EXP('WinBUGS output'!Y121),2)</f>
        <v>384,615.73</v>
      </c>
    </row>
    <row r="123" spans="1:36" x14ac:dyDescent="0.25">
      <c r="A123">
        <v>3</v>
      </c>
      <c r="B123">
        <v>38</v>
      </c>
      <c r="C123" s="5" t="str">
        <f>VLOOKUP(A123,'WinBUGS output'!A:C,3,FALSE)</f>
        <v>No treatment</v>
      </c>
      <c r="D123" s="5" t="str">
        <f>VLOOKUP(B123,'WinBUGS output'!A:C,3,FALSE)</f>
        <v>Third-wave cognitive therapy group</v>
      </c>
      <c r="E123" s="5" t="str">
        <f>FIXED('WinBUGS output'!N122,2)</f>
        <v>2.14</v>
      </c>
      <c r="F123" s="5" t="str">
        <f>FIXED('WinBUGS output'!M122,2)</f>
        <v>-0.19</v>
      </c>
      <c r="G123" s="5" t="str">
        <f>FIXED('WinBUGS output'!O122,2)</f>
        <v>4.44</v>
      </c>
      <c r="H123"/>
      <c r="I123"/>
      <c r="J123"/>
      <c r="N123">
        <v>7</v>
      </c>
      <c r="O123">
        <v>16</v>
      </c>
      <c r="P123" s="5" t="str">
        <f>VLOOKUP('Direct lors'!N123,'WinBUGS output'!D:F,3,FALSE)</f>
        <v>SSRI</v>
      </c>
      <c r="Q123" s="5" t="str">
        <f>VLOOKUP('Direct lors'!O123,'WinBUGS output'!D:F,3,FALSE)</f>
        <v>Behavioural therapies (individual)</v>
      </c>
      <c r="R123" s="5" t="str">
        <f>FIXED('WinBUGS output'!X122,2)</f>
        <v>1.68</v>
      </c>
      <c r="S123" s="5" t="str">
        <f>FIXED('WinBUGS output'!W122,2)</f>
        <v>-0.21</v>
      </c>
      <c r="T123" s="5" t="str">
        <f>FIXED('WinBUGS output'!Y122,2)</f>
        <v>3.58</v>
      </c>
      <c r="X123" s="5" t="str">
        <f t="shared" si="4"/>
        <v>No treatment</v>
      </c>
      <c r="Y123" s="5" t="str">
        <f t="shared" si="5"/>
        <v>Third-wave cognitive therapy group</v>
      </c>
      <c r="Z123" s="5" t="str">
        <f>FIXED(EXP('WinBUGS output'!N122),2)</f>
        <v>8.52</v>
      </c>
      <c r="AA123" s="5" t="str">
        <f>FIXED(EXP('WinBUGS output'!M122),2)</f>
        <v>0.83</v>
      </c>
      <c r="AB123" s="5" t="str">
        <f>FIXED(EXP('WinBUGS output'!O122),2)</f>
        <v>84.35</v>
      </c>
      <c r="AF123" s="5" t="str">
        <f t="shared" si="6"/>
        <v>SSRI</v>
      </c>
      <c r="AG123" s="5" t="str">
        <f t="shared" si="7"/>
        <v>Behavioural therapies (individual)</v>
      </c>
      <c r="AH123" s="5" t="str">
        <f>FIXED(EXP('WinBUGS output'!X122),2)</f>
        <v>5.34</v>
      </c>
      <c r="AI123" s="5" t="str">
        <f>FIXED(EXP('WinBUGS output'!W122),2)</f>
        <v>0.81</v>
      </c>
      <c r="AJ123" s="5" t="str">
        <f>FIXED(EXP('WinBUGS output'!Y122),2)</f>
        <v>36.02</v>
      </c>
    </row>
    <row r="124" spans="1:36" x14ac:dyDescent="0.25">
      <c r="A124">
        <v>3</v>
      </c>
      <c r="B124">
        <v>39</v>
      </c>
      <c r="C124" s="5" t="str">
        <f>VLOOKUP(A124,'WinBUGS output'!A:C,3,FALSE)</f>
        <v>No treatment</v>
      </c>
      <c r="D124" s="5" t="str">
        <f>VLOOKUP(B124,'WinBUGS output'!A:C,3,FALSE)</f>
        <v>CBT individual (under 15 sessions) + escitalopram</v>
      </c>
      <c r="E124" s="5" t="str">
        <f>FIXED('WinBUGS output'!N123,2)</f>
        <v>-4.49</v>
      </c>
      <c r="F124" s="5" t="str">
        <f>FIXED('WinBUGS output'!M123,2)</f>
        <v>-7.84</v>
      </c>
      <c r="G124" s="5" t="str">
        <f>FIXED('WinBUGS output'!O123,2)</f>
        <v>-1.39</v>
      </c>
      <c r="H124"/>
      <c r="I124"/>
      <c r="J124"/>
      <c r="N124">
        <v>7</v>
      </c>
      <c r="O124">
        <v>17</v>
      </c>
      <c r="P124" s="5" t="str">
        <f>VLOOKUP('Direct lors'!N124,'WinBUGS output'!D:F,3,FALSE)</f>
        <v>SSRI</v>
      </c>
      <c r="Q124" s="5" t="str">
        <f>VLOOKUP('Direct lors'!O124,'WinBUGS output'!D:F,3,FALSE)</f>
        <v>Cognitive and cognitive behavioural therapies (individual) [CBT/CT]</v>
      </c>
      <c r="R124" s="5" t="str">
        <f>FIXED('WinBUGS output'!X123,2)</f>
        <v>1.40</v>
      </c>
      <c r="S124" s="5" t="str">
        <f>FIXED('WinBUGS output'!W123,2)</f>
        <v>0.00</v>
      </c>
      <c r="T124" s="5" t="str">
        <f>FIXED('WinBUGS output'!Y123,2)</f>
        <v>2.82</v>
      </c>
      <c r="X124" s="5" t="str">
        <f t="shared" si="4"/>
        <v>No treatment</v>
      </c>
      <c r="Y124" s="5" t="str">
        <f t="shared" si="5"/>
        <v>CBT individual (under 15 sessions) + escitalopram</v>
      </c>
      <c r="Z124" s="5" t="str">
        <f>FIXED(EXP('WinBUGS output'!N123),2)</f>
        <v>0.01</v>
      </c>
      <c r="AA124" s="5" t="str">
        <f>FIXED(EXP('WinBUGS output'!M123),2)</f>
        <v>0.00</v>
      </c>
      <c r="AB124" s="5" t="str">
        <f>FIXED(EXP('WinBUGS output'!O123),2)</f>
        <v>0.25</v>
      </c>
      <c r="AF124" s="5" t="str">
        <f t="shared" si="6"/>
        <v>SSRI</v>
      </c>
      <c r="AG124" s="5" t="str">
        <f t="shared" si="7"/>
        <v>Cognitive and cognitive behavioural therapies (individual) [CBT/CT]</v>
      </c>
      <c r="AH124" s="5" t="str">
        <f>FIXED(EXP('WinBUGS output'!X123),2)</f>
        <v>4.06</v>
      </c>
      <c r="AI124" s="5" t="str">
        <f>FIXED(EXP('WinBUGS output'!W123),2)</f>
        <v>1.00</v>
      </c>
      <c r="AJ124" s="5" t="str">
        <f>FIXED(EXP('WinBUGS output'!Y123),2)</f>
        <v>16.84</v>
      </c>
    </row>
    <row r="125" spans="1:36" x14ac:dyDescent="0.25">
      <c r="A125">
        <v>3</v>
      </c>
      <c r="B125">
        <v>40</v>
      </c>
      <c r="C125" s="5" t="str">
        <f>VLOOKUP(A125,'WinBUGS output'!A:C,3,FALSE)</f>
        <v>No treatment</v>
      </c>
      <c r="D125" s="5" t="str">
        <f>VLOOKUP(B125,'WinBUGS output'!A:C,3,FALSE)</f>
        <v>CBT individual (over 15 sessions) + amitriptyline</v>
      </c>
      <c r="E125" s="5" t="str">
        <f>FIXED('WinBUGS output'!N124,2)</f>
        <v>-4.45</v>
      </c>
      <c r="F125" s="5" t="str">
        <f>FIXED('WinBUGS output'!M124,2)</f>
        <v>-7.76</v>
      </c>
      <c r="G125" s="5" t="str">
        <f>FIXED('WinBUGS output'!O124,2)</f>
        <v>-1.35</v>
      </c>
      <c r="H125"/>
      <c r="I125"/>
      <c r="J125"/>
      <c r="N125">
        <v>7</v>
      </c>
      <c r="O125">
        <v>18</v>
      </c>
      <c r="P125" s="5" t="str">
        <f>VLOOKUP('Direct lors'!N125,'WinBUGS output'!D:F,3,FALSE)</f>
        <v>SSRI</v>
      </c>
      <c r="Q125" s="5" t="str">
        <f>VLOOKUP('Direct lors'!O125,'WinBUGS output'!D:F,3,FALSE)</f>
        <v>Behavioural, cognitive, or CBT groups</v>
      </c>
      <c r="R125" s="5" t="str">
        <f>FIXED('WinBUGS output'!X124,2)</f>
        <v>7.42</v>
      </c>
      <c r="S125" s="5" t="str">
        <f>FIXED('WinBUGS output'!W124,2)</f>
        <v>5.03</v>
      </c>
      <c r="T125" s="5" t="str">
        <f>FIXED('WinBUGS output'!Y124,2)</f>
        <v>9.83</v>
      </c>
      <c r="X125" s="5" t="str">
        <f t="shared" si="4"/>
        <v>No treatment</v>
      </c>
      <c r="Y125" s="5" t="str">
        <f t="shared" si="5"/>
        <v>CBT individual (over 15 sessions) + amitriptyline</v>
      </c>
      <c r="Z125" s="5" t="str">
        <f>FIXED(EXP('WinBUGS output'!N124),2)</f>
        <v>0.01</v>
      </c>
      <c r="AA125" s="5" t="str">
        <f>FIXED(EXP('WinBUGS output'!M124),2)</f>
        <v>0.00</v>
      </c>
      <c r="AB125" s="5" t="str">
        <f>FIXED(EXP('WinBUGS output'!O124),2)</f>
        <v>0.26</v>
      </c>
      <c r="AF125" s="5" t="str">
        <f t="shared" si="6"/>
        <v>SSRI</v>
      </c>
      <c r="AG125" s="5" t="str">
        <f t="shared" si="7"/>
        <v>Behavioural, cognitive, or CBT groups</v>
      </c>
      <c r="AH125" s="5" t="str">
        <f>FIXED(EXP('WinBUGS output'!X124),2)</f>
        <v>1,674.05</v>
      </c>
      <c r="AI125" s="5" t="str">
        <f>FIXED(EXP('WinBUGS output'!W124),2)</f>
        <v>152.47</v>
      </c>
      <c r="AJ125" s="5" t="str">
        <f>FIXED(EXP('WinBUGS output'!Y124),2)</f>
        <v>18,527.29</v>
      </c>
    </row>
    <row r="126" spans="1:36" x14ac:dyDescent="0.25">
      <c r="A126">
        <v>3</v>
      </c>
      <c r="B126">
        <v>41</v>
      </c>
      <c r="C126" s="5" t="str">
        <f>VLOOKUP(A126,'WinBUGS output'!A:C,3,FALSE)</f>
        <v>No treatment</v>
      </c>
      <c r="D126" s="5" t="str">
        <f>VLOOKUP(B126,'WinBUGS output'!A:C,3,FALSE)</f>
        <v>CBT individual (over 15 sessions) + any SSRI</v>
      </c>
      <c r="E126" s="5" t="str">
        <f>FIXED('WinBUGS output'!N125,2)</f>
        <v>-4.43</v>
      </c>
      <c r="F126" s="5" t="str">
        <f>FIXED('WinBUGS output'!M125,2)</f>
        <v>-7.71</v>
      </c>
      <c r="G126" s="5" t="str">
        <f>FIXED('WinBUGS output'!O125,2)</f>
        <v>-1.37</v>
      </c>
      <c r="H126"/>
      <c r="I126"/>
      <c r="J126"/>
      <c r="N126">
        <v>7</v>
      </c>
      <c r="O126">
        <v>19</v>
      </c>
      <c r="P126" s="5" t="str">
        <f>VLOOKUP('Direct lors'!N126,'WinBUGS output'!D:F,3,FALSE)</f>
        <v>SSRI</v>
      </c>
      <c r="Q126" s="5" t="str">
        <f>VLOOKUP('Direct lors'!O126,'WinBUGS output'!D:F,3,FALSE)</f>
        <v>Combined (Cognitive and cognitive behavioural therapies individual + AD)</v>
      </c>
      <c r="R126" s="5" t="str">
        <f>FIXED('WinBUGS output'!X125,2)</f>
        <v>0.76</v>
      </c>
      <c r="S126" s="5" t="str">
        <f>FIXED('WinBUGS output'!W125,2)</f>
        <v>-0.75</v>
      </c>
      <c r="T126" s="5" t="str">
        <f>FIXED('WinBUGS output'!Y125,2)</f>
        <v>2.33</v>
      </c>
      <c r="X126" s="5" t="str">
        <f t="shared" si="4"/>
        <v>No treatment</v>
      </c>
      <c r="Y126" s="5" t="str">
        <f t="shared" si="5"/>
        <v>CBT individual (over 15 sessions) + any SSRI</v>
      </c>
      <c r="Z126" s="5" t="str">
        <f>FIXED(EXP('WinBUGS output'!N125),2)</f>
        <v>0.01</v>
      </c>
      <c r="AA126" s="5" t="str">
        <f>FIXED(EXP('WinBUGS output'!M125),2)</f>
        <v>0.00</v>
      </c>
      <c r="AB126" s="5" t="str">
        <f>FIXED(EXP('WinBUGS output'!O125),2)</f>
        <v>0.25</v>
      </c>
      <c r="AF126" s="5" t="str">
        <f t="shared" si="6"/>
        <v>SSRI</v>
      </c>
      <c r="AG126" s="5" t="str">
        <f t="shared" si="7"/>
        <v>Combined (Cognitive and cognitive behavioural therapies individual + AD)</v>
      </c>
      <c r="AH126" s="5" t="str">
        <f>FIXED(EXP('WinBUGS output'!X125),2)</f>
        <v>2.15</v>
      </c>
      <c r="AI126" s="5" t="str">
        <f>FIXED(EXP('WinBUGS output'!W125),2)</f>
        <v>0.47</v>
      </c>
      <c r="AJ126" s="5" t="str">
        <f>FIXED(EXP('WinBUGS output'!Y125),2)</f>
        <v>10.26</v>
      </c>
    </row>
    <row r="127" spans="1:36" x14ac:dyDescent="0.25">
      <c r="A127">
        <v>3</v>
      </c>
      <c r="B127">
        <v>42</v>
      </c>
      <c r="C127" s="5" t="str">
        <f>VLOOKUP(A127,'WinBUGS output'!A:C,3,FALSE)</f>
        <v>No treatment</v>
      </c>
      <c r="D127" s="5" t="str">
        <f>VLOOKUP(B127,'WinBUGS output'!A:C,3,FALSE)</f>
        <v>Interpersonal psychotherapy (IPT) + any AD</v>
      </c>
      <c r="E127" s="5" t="str">
        <f>FIXED('WinBUGS output'!N126,2)</f>
        <v>-3.00</v>
      </c>
      <c r="F127" s="5" t="str">
        <f>FIXED('WinBUGS output'!M126,2)</f>
        <v>-7.23</v>
      </c>
      <c r="G127" s="5" t="str">
        <f>FIXED('WinBUGS output'!O126,2)</f>
        <v>1.17</v>
      </c>
      <c r="H127"/>
      <c r="I127"/>
      <c r="J127"/>
      <c r="N127">
        <v>7</v>
      </c>
      <c r="O127">
        <v>20</v>
      </c>
      <c r="P127" s="5" t="str">
        <f>VLOOKUP('Direct lors'!N127,'WinBUGS output'!D:F,3,FALSE)</f>
        <v>SSRI</v>
      </c>
      <c r="Q127" s="5" t="str">
        <f>VLOOKUP('Direct lors'!O127,'WinBUGS output'!D:F,3,FALSE)</f>
        <v>Combined (IPT + AD)</v>
      </c>
      <c r="R127" s="5" t="str">
        <f>FIXED('WinBUGS output'!X126,2)</f>
        <v>2.22</v>
      </c>
      <c r="S127" s="5" t="str">
        <f>FIXED('WinBUGS output'!W126,2)</f>
        <v>-1.17</v>
      </c>
      <c r="T127" s="5" t="str">
        <f>FIXED('WinBUGS output'!Y126,2)</f>
        <v>5.67</v>
      </c>
      <c r="X127" s="5" t="str">
        <f t="shared" si="4"/>
        <v>No treatment</v>
      </c>
      <c r="Y127" s="5" t="str">
        <f t="shared" si="5"/>
        <v>Interpersonal psychotherapy (IPT) + any AD</v>
      </c>
      <c r="Z127" s="5" t="str">
        <f>FIXED(EXP('WinBUGS output'!N126),2)</f>
        <v>0.05</v>
      </c>
      <c r="AA127" s="5" t="str">
        <f>FIXED(EXP('WinBUGS output'!M126),2)</f>
        <v>0.00</v>
      </c>
      <c r="AB127" s="5" t="str">
        <f>FIXED(EXP('WinBUGS output'!O126),2)</f>
        <v>3.22</v>
      </c>
      <c r="AF127" s="5" t="str">
        <f t="shared" si="6"/>
        <v>SSRI</v>
      </c>
      <c r="AG127" s="5" t="str">
        <f t="shared" si="7"/>
        <v>Combined (IPT + AD)</v>
      </c>
      <c r="AH127" s="5" t="str">
        <f>FIXED(EXP('WinBUGS output'!X126),2)</f>
        <v>9.22</v>
      </c>
      <c r="AI127" s="5" t="str">
        <f>FIXED(EXP('WinBUGS output'!W126),2)</f>
        <v>0.31</v>
      </c>
      <c r="AJ127" s="5" t="str">
        <f>FIXED(EXP('WinBUGS output'!Y126),2)</f>
        <v>290.03</v>
      </c>
    </row>
    <row r="128" spans="1:36" x14ac:dyDescent="0.25">
      <c r="A128">
        <v>3</v>
      </c>
      <c r="B128">
        <v>43</v>
      </c>
      <c r="C128" s="5" t="str">
        <f>VLOOKUP(A128,'WinBUGS output'!A:C,3,FALSE)</f>
        <v>No treatment</v>
      </c>
      <c r="D128" s="5" t="str">
        <f>VLOOKUP(B128,'WinBUGS output'!A:C,3,FALSE)</f>
        <v>Short-term psychodynamic psychotherapy individual + any TCA</v>
      </c>
      <c r="E128" s="5" t="str">
        <f>FIXED('WinBUGS output'!N127,2)</f>
        <v>-4.25</v>
      </c>
      <c r="F128" s="5" t="str">
        <f>FIXED('WinBUGS output'!M127,2)</f>
        <v>-8.07</v>
      </c>
      <c r="G128" s="5" t="str">
        <f>FIXED('WinBUGS output'!O127,2)</f>
        <v>-0.67</v>
      </c>
      <c r="H128"/>
      <c r="I128"/>
      <c r="J128"/>
      <c r="N128">
        <v>7</v>
      </c>
      <c r="O128">
        <v>21</v>
      </c>
      <c r="P128" s="5" t="str">
        <f>VLOOKUP('Direct lors'!N128,'WinBUGS output'!D:F,3,FALSE)</f>
        <v>SSRI</v>
      </c>
      <c r="Q128" s="5" t="str">
        <f>VLOOKUP('Direct lors'!O128,'WinBUGS output'!D:F,3,FALSE)</f>
        <v>Combined (Short-term psychodynamic psychotherapies + AD)</v>
      </c>
      <c r="R128" s="5" t="str">
        <f>FIXED('WinBUGS output'!X127,2)</f>
        <v>0.98</v>
      </c>
      <c r="S128" s="5" t="str">
        <f>FIXED('WinBUGS output'!W127,2)</f>
        <v>-1.14</v>
      </c>
      <c r="T128" s="5" t="str">
        <f>FIXED('WinBUGS output'!Y127,2)</f>
        <v>3.14</v>
      </c>
      <c r="X128" s="5" t="str">
        <f t="shared" si="4"/>
        <v>No treatment</v>
      </c>
      <c r="Y128" s="5" t="str">
        <f t="shared" si="5"/>
        <v>Short-term psychodynamic psychotherapy individual + any TCA</v>
      </c>
      <c r="Z128" s="5" t="str">
        <f>FIXED(EXP('WinBUGS output'!N127),2)</f>
        <v>0.01</v>
      </c>
      <c r="AA128" s="5" t="str">
        <f>FIXED(EXP('WinBUGS output'!M127),2)</f>
        <v>0.00</v>
      </c>
      <c r="AB128" s="5" t="str">
        <f>FIXED(EXP('WinBUGS output'!O127),2)</f>
        <v>0.51</v>
      </c>
      <c r="AF128" s="5" t="str">
        <f t="shared" si="6"/>
        <v>SSRI</v>
      </c>
      <c r="AG128" s="5" t="str">
        <f t="shared" si="7"/>
        <v>Combined (Short-term psychodynamic psychotherapies + AD)</v>
      </c>
      <c r="AH128" s="5" t="str">
        <f>FIXED(EXP('WinBUGS output'!X127),2)</f>
        <v>2.68</v>
      </c>
      <c r="AI128" s="5" t="str">
        <f>FIXED(EXP('WinBUGS output'!W127),2)</f>
        <v>0.32</v>
      </c>
      <c r="AJ128" s="5" t="str">
        <f>FIXED(EXP('WinBUGS output'!Y127),2)</f>
        <v>23.10</v>
      </c>
    </row>
    <row r="129" spans="1:36" x14ac:dyDescent="0.25">
      <c r="A129">
        <v>3</v>
      </c>
      <c r="B129">
        <v>44</v>
      </c>
      <c r="C129" s="5" t="str">
        <f>VLOOKUP(A129,'WinBUGS output'!A:C,3,FALSE)</f>
        <v>No treatment</v>
      </c>
      <c r="D129" s="5" t="str">
        <f>VLOOKUP(B129,'WinBUGS output'!A:C,3,FALSE)</f>
        <v>Interpersonal psychotherapy (IPT) + Pill placebo</v>
      </c>
      <c r="E129" s="5" t="str">
        <f>FIXED('WinBUGS output'!N128,2)</f>
        <v>-3.34</v>
      </c>
      <c r="F129" s="5" t="str">
        <f>FIXED('WinBUGS output'!M128,2)</f>
        <v>-7.61</v>
      </c>
      <c r="G129" s="5" t="str">
        <f>FIXED('WinBUGS output'!O128,2)</f>
        <v>0.79</v>
      </c>
      <c r="H129"/>
      <c r="I129"/>
      <c r="J129"/>
      <c r="N129">
        <v>7</v>
      </c>
      <c r="O129">
        <v>22</v>
      </c>
      <c r="P129" s="5" t="str">
        <f>VLOOKUP('Direct lors'!N129,'WinBUGS output'!D:F,3,FALSE)</f>
        <v>SSRI</v>
      </c>
      <c r="Q129" s="5" t="str">
        <f>VLOOKUP('Direct lors'!O129,'WinBUGS output'!D:F,3,FALSE)</f>
        <v>Combined (psych + placebo)</v>
      </c>
      <c r="R129" s="5" t="str">
        <f>FIXED('WinBUGS output'!X128,2)</f>
        <v>1.88</v>
      </c>
      <c r="S129" s="5" t="str">
        <f>FIXED('WinBUGS output'!W128,2)</f>
        <v>-1.46</v>
      </c>
      <c r="T129" s="5" t="str">
        <f>FIXED('WinBUGS output'!Y128,2)</f>
        <v>5.29</v>
      </c>
      <c r="X129" s="5" t="str">
        <f t="shared" si="4"/>
        <v>No treatment</v>
      </c>
      <c r="Y129" s="5" t="str">
        <f t="shared" si="5"/>
        <v>Interpersonal psychotherapy (IPT) + Pill placebo</v>
      </c>
      <c r="Z129" s="5" t="str">
        <f>FIXED(EXP('WinBUGS output'!N128),2)</f>
        <v>0.04</v>
      </c>
      <c r="AA129" s="5" t="str">
        <f>FIXED(EXP('WinBUGS output'!M128),2)</f>
        <v>0.00</v>
      </c>
      <c r="AB129" s="5" t="str">
        <f>FIXED(EXP('WinBUGS output'!O128),2)</f>
        <v>2.20</v>
      </c>
      <c r="AF129" s="5" t="str">
        <f t="shared" si="6"/>
        <v>SSRI</v>
      </c>
      <c r="AG129" s="5" t="str">
        <f t="shared" si="7"/>
        <v>Combined (psych + placebo)</v>
      </c>
      <c r="AH129" s="5" t="str">
        <f>FIXED(EXP('WinBUGS output'!X128),2)</f>
        <v>6.56</v>
      </c>
      <c r="AI129" s="5" t="str">
        <f>FIXED(EXP('WinBUGS output'!W128),2)</f>
        <v>0.23</v>
      </c>
      <c r="AJ129" s="5" t="str">
        <f>FIXED(EXP('WinBUGS output'!Y128),2)</f>
        <v>198.15</v>
      </c>
    </row>
    <row r="130" spans="1:36" x14ac:dyDescent="0.25">
      <c r="A130">
        <v>4</v>
      </c>
      <c r="B130">
        <v>5</v>
      </c>
      <c r="C130" s="5" t="str">
        <f>VLOOKUP(A130,'WinBUGS output'!A:C,3,FALSE)</f>
        <v>Attention placebo + TAU</v>
      </c>
      <c r="D130" s="5" t="str">
        <f>VLOOKUP(B130,'WinBUGS output'!A:C,3,FALSE)</f>
        <v>TAU</v>
      </c>
      <c r="E130" s="5" t="str">
        <f>FIXED('WinBUGS output'!N129,2)</f>
        <v>-0.21</v>
      </c>
      <c r="F130" s="5" t="str">
        <f>FIXED('WinBUGS output'!M129,2)</f>
        <v>-1.86</v>
      </c>
      <c r="G130" s="5" t="str">
        <f>FIXED('WinBUGS output'!O129,2)</f>
        <v>1.48</v>
      </c>
      <c r="H130">
        <v>0.17510000000000001</v>
      </c>
      <c r="I130">
        <v>-1.9259999999999999</v>
      </c>
      <c r="J130">
        <v>2.2770000000000001</v>
      </c>
      <c r="N130">
        <v>8</v>
      </c>
      <c r="O130">
        <v>9</v>
      </c>
      <c r="P130" s="5" t="str">
        <f>VLOOKUP('Direct lors'!N130,'WinBUGS output'!D:F,3,FALSE)</f>
        <v>Any AD</v>
      </c>
      <c r="Q130" s="5" t="str">
        <f>VLOOKUP('Direct lors'!O130,'WinBUGS output'!D:F,3,FALSE)</f>
        <v>Mirtazapine</v>
      </c>
      <c r="R130" s="5" t="str">
        <f>FIXED('WinBUGS output'!X129,2)</f>
        <v>-0.62</v>
      </c>
      <c r="S130" s="5" t="str">
        <f>FIXED('WinBUGS output'!W129,2)</f>
        <v>-3.70</v>
      </c>
      <c r="T130" s="5" t="str">
        <f>FIXED('WinBUGS output'!Y129,2)</f>
        <v>2.37</v>
      </c>
      <c r="X130" s="5" t="str">
        <f t="shared" si="4"/>
        <v>Attention placebo + TAU</v>
      </c>
      <c r="Y130" s="5" t="str">
        <f t="shared" si="5"/>
        <v>TAU</v>
      </c>
      <c r="Z130" s="5" t="str">
        <f>FIXED(EXP('WinBUGS output'!N129),2)</f>
        <v>0.81</v>
      </c>
      <c r="AA130" s="5" t="str">
        <f>FIXED(EXP('WinBUGS output'!M129),2)</f>
        <v>0.16</v>
      </c>
      <c r="AB130" s="5" t="str">
        <f>FIXED(EXP('WinBUGS output'!O129),2)</f>
        <v>4.40</v>
      </c>
      <c r="AF130" s="5" t="str">
        <f t="shared" si="6"/>
        <v>Any AD</v>
      </c>
      <c r="AG130" s="5" t="str">
        <f t="shared" si="7"/>
        <v>Mirtazapine</v>
      </c>
      <c r="AH130" s="5" t="str">
        <f>FIXED(EXP('WinBUGS output'!X129),2)</f>
        <v>0.54</v>
      </c>
      <c r="AI130" s="5" t="str">
        <f>FIXED(EXP('WinBUGS output'!W129),2)</f>
        <v>0.02</v>
      </c>
      <c r="AJ130" s="5" t="str">
        <f>FIXED(EXP('WinBUGS output'!Y129),2)</f>
        <v>10.73</v>
      </c>
    </row>
    <row r="131" spans="1:36" x14ac:dyDescent="0.25">
      <c r="A131">
        <v>4</v>
      </c>
      <c r="B131">
        <v>6</v>
      </c>
      <c r="C131" s="5" t="str">
        <f>VLOOKUP(A131,'WinBUGS output'!A:C,3,FALSE)</f>
        <v>Attention placebo + TAU</v>
      </c>
      <c r="D131" s="5" t="str">
        <f>VLOOKUP(B131,'WinBUGS output'!A:C,3,FALSE)</f>
        <v>Enhanced TAU</v>
      </c>
      <c r="E131" s="5" t="str">
        <f>FIXED('WinBUGS output'!N130,2)</f>
        <v>-0.34</v>
      </c>
      <c r="F131" s="5" t="str">
        <f>FIXED('WinBUGS output'!M130,2)</f>
        <v>-2.19</v>
      </c>
      <c r="G131" s="5" t="str">
        <f>FIXED('WinBUGS output'!O130,2)</f>
        <v>1.52</v>
      </c>
      <c r="H131"/>
      <c r="I131"/>
      <c r="J131"/>
      <c r="N131">
        <v>8</v>
      </c>
      <c r="O131">
        <v>10</v>
      </c>
      <c r="P131" s="5" t="str">
        <f>VLOOKUP('Direct lors'!N131,'WinBUGS output'!D:F,3,FALSE)</f>
        <v>Any AD</v>
      </c>
      <c r="Q131" s="5" t="str">
        <f>VLOOKUP('Direct lors'!O131,'WinBUGS output'!D:F,3,FALSE)</f>
        <v>Short-term psychodynamic psychotherapies</v>
      </c>
      <c r="R131" s="5" t="str">
        <f>FIXED('WinBUGS output'!X130,2)</f>
        <v>0.30</v>
      </c>
      <c r="S131" s="5" t="str">
        <f>FIXED('WinBUGS output'!W130,2)</f>
        <v>-3.14</v>
      </c>
      <c r="T131" s="5" t="str">
        <f>FIXED('WinBUGS output'!Y130,2)</f>
        <v>3.62</v>
      </c>
      <c r="X131" s="5" t="str">
        <f t="shared" si="4"/>
        <v>Attention placebo + TAU</v>
      </c>
      <c r="Y131" s="5" t="str">
        <f t="shared" si="5"/>
        <v>Enhanced TAU</v>
      </c>
      <c r="Z131" s="5" t="str">
        <f>FIXED(EXP('WinBUGS output'!N130),2)</f>
        <v>0.71</v>
      </c>
      <c r="AA131" s="5" t="str">
        <f>FIXED(EXP('WinBUGS output'!M130),2)</f>
        <v>0.11</v>
      </c>
      <c r="AB131" s="5" t="str">
        <f>FIXED(EXP('WinBUGS output'!O130),2)</f>
        <v>4.58</v>
      </c>
      <c r="AF131" s="5" t="str">
        <f t="shared" si="6"/>
        <v>Any AD</v>
      </c>
      <c r="AG131" s="5" t="str">
        <f t="shared" si="7"/>
        <v>Short-term psychodynamic psychotherapies</v>
      </c>
      <c r="AH131" s="5" t="str">
        <f>FIXED(EXP('WinBUGS output'!X130),2)</f>
        <v>1.35</v>
      </c>
      <c r="AI131" s="5" t="str">
        <f>FIXED(EXP('WinBUGS output'!W130),2)</f>
        <v>0.04</v>
      </c>
      <c r="AJ131" s="5" t="str">
        <f>FIXED(EXP('WinBUGS output'!Y130),2)</f>
        <v>37.45</v>
      </c>
    </row>
    <row r="132" spans="1:36" x14ac:dyDescent="0.25">
      <c r="A132">
        <v>4</v>
      </c>
      <c r="B132">
        <v>7</v>
      </c>
      <c r="C132" s="5" t="str">
        <f>VLOOKUP(A132,'WinBUGS output'!A:C,3,FALSE)</f>
        <v>Attention placebo + TAU</v>
      </c>
      <c r="D132" s="5" t="str">
        <f>VLOOKUP(B132,'WinBUGS output'!A:C,3,FALSE)</f>
        <v>Exercise</v>
      </c>
      <c r="E132" s="5" t="str">
        <f>FIXED('WinBUGS output'!N131,2)</f>
        <v>1.80</v>
      </c>
      <c r="F132" s="5" t="str">
        <f>FIXED('WinBUGS output'!M131,2)</f>
        <v>-1.27</v>
      </c>
      <c r="G132" s="5" t="str">
        <f>FIXED('WinBUGS output'!O131,2)</f>
        <v>5.00</v>
      </c>
      <c r="H132"/>
      <c r="I132"/>
      <c r="J132"/>
      <c r="N132">
        <v>8</v>
      </c>
      <c r="O132">
        <v>11</v>
      </c>
      <c r="P132" s="5" t="str">
        <f>VLOOKUP('Direct lors'!N132,'WinBUGS output'!D:F,3,FALSE)</f>
        <v>Any AD</v>
      </c>
      <c r="Q132" s="5" t="str">
        <f>VLOOKUP('Direct lors'!O132,'WinBUGS output'!D:F,3,FALSE)</f>
        <v>Self-help with support</v>
      </c>
      <c r="R132" s="5" t="str">
        <f>FIXED('WinBUGS output'!X131,2)</f>
        <v>-0.13</v>
      </c>
      <c r="S132" s="5" t="str">
        <f>FIXED('WinBUGS output'!W131,2)</f>
        <v>-3.30</v>
      </c>
      <c r="T132" s="5" t="str">
        <f>FIXED('WinBUGS output'!Y131,2)</f>
        <v>3.08</v>
      </c>
      <c r="X132" s="5" t="str">
        <f t="shared" si="4"/>
        <v>Attention placebo + TAU</v>
      </c>
      <c r="Y132" s="5" t="str">
        <f t="shared" si="5"/>
        <v>Exercise</v>
      </c>
      <c r="Z132" s="5" t="str">
        <f>FIXED(EXP('WinBUGS output'!N131),2)</f>
        <v>6.06</v>
      </c>
      <c r="AA132" s="5" t="str">
        <f>FIXED(EXP('WinBUGS output'!M131),2)</f>
        <v>0.28</v>
      </c>
      <c r="AB132" s="5" t="str">
        <f>FIXED(EXP('WinBUGS output'!O131),2)</f>
        <v>148.12</v>
      </c>
      <c r="AF132" s="5" t="str">
        <f t="shared" si="6"/>
        <v>Any AD</v>
      </c>
      <c r="AG132" s="5" t="str">
        <f t="shared" si="7"/>
        <v>Self-help with support</v>
      </c>
      <c r="AH132" s="5" t="str">
        <f>FIXED(EXP('WinBUGS output'!X131),2)</f>
        <v>0.88</v>
      </c>
      <c r="AI132" s="5" t="str">
        <f>FIXED(EXP('WinBUGS output'!W131),2)</f>
        <v>0.04</v>
      </c>
      <c r="AJ132" s="5" t="str">
        <f>FIXED(EXP('WinBUGS output'!Y131),2)</f>
        <v>21.69</v>
      </c>
    </row>
    <row r="133" spans="1:36" x14ac:dyDescent="0.25">
      <c r="A133">
        <v>4</v>
      </c>
      <c r="B133">
        <v>8</v>
      </c>
      <c r="C133" s="5" t="str">
        <f>VLOOKUP(A133,'WinBUGS output'!A:C,3,FALSE)</f>
        <v>Attention placebo + TAU</v>
      </c>
      <c r="D133" s="5" t="str">
        <f>VLOOKUP(B133,'WinBUGS output'!A:C,3,FALSE)</f>
        <v>Exercise + TAU</v>
      </c>
      <c r="E133" s="5" t="str">
        <f>FIXED('WinBUGS output'!N132,2)</f>
        <v>1.85</v>
      </c>
      <c r="F133" s="5" t="str">
        <f>FIXED('WinBUGS output'!M132,2)</f>
        <v>-1.03</v>
      </c>
      <c r="G133" s="5" t="str">
        <f>FIXED('WinBUGS output'!O132,2)</f>
        <v>4.89</v>
      </c>
      <c r="H133"/>
      <c r="I133"/>
      <c r="J133"/>
      <c r="N133">
        <v>8</v>
      </c>
      <c r="O133">
        <v>12</v>
      </c>
      <c r="P133" s="5" t="str">
        <f>VLOOKUP('Direct lors'!N133,'WinBUGS output'!D:F,3,FALSE)</f>
        <v>Any AD</v>
      </c>
      <c r="Q133" s="5" t="str">
        <f>VLOOKUP('Direct lors'!O133,'WinBUGS output'!D:F,3,FALSE)</f>
        <v>Self-help</v>
      </c>
      <c r="R133" s="5" t="str">
        <f>FIXED('WinBUGS output'!X132,2)</f>
        <v>-0.98</v>
      </c>
      <c r="S133" s="5" t="str">
        <f>FIXED('WinBUGS output'!W132,2)</f>
        <v>-3.84</v>
      </c>
      <c r="T133" s="5" t="str">
        <f>FIXED('WinBUGS output'!Y132,2)</f>
        <v>1.89</v>
      </c>
      <c r="X133" s="5" t="str">
        <f t="shared" ref="X133:X196" si="8">C133</f>
        <v>Attention placebo + TAU</v>
      </c>
      <c r="Y133" s="5" t="str">
        <f t="shared" ref="Y133:Y196" si="9">D133</f>
        <v>Exercise + TAU</v>
      </c>
      <c r="Z133" s="5" t="str">
        <f>FIXED(EXP('WinBUGS output'!N132),2)</f>
        <v>6.33</v>
      </c>
      <c r="AA133" s="5" t="str">
        <f>FIXED(EXP('WinBUGS output'!M132),2)</f>
        <v>0.36</v>
      </c>
      <c r="AB133" s="5" t="str">
        <f>FIXED(EXP('WinBUGS output'!O132),2)</f>
        <v>133.22</v>
      </c>
      <c r="AF133" s="5" t="str">
        <f t="shared" ref="AF133:AF196" si="10">P133</f>
        <v>Any AD</v>
      </c>
      <c r="AG133" s="5" t="str">
        <f t="shared" ref="AG133:AG196" si="11">Q133</f>
        <v>Self-help</v>
      </c>
      <c r="AH133" s="5" t="str">
        <f>FIXED(EXP('WinBUGS output'!X132),2)</f>
        <v>0.38</v>
      </c>
      <c r="AI133" s="5" t="str">
        <f>FIXED(EXP('WinBUGS output'!W132),2)</f>
        <v>0.02</v>
      </c>
      <c r="AJ133" s="5" t="str">
        <f>FIXED(EXP('WinBUGS output'!Y132),2)</f>
        <v>6.65</v>
      </c>
    </row>
    <row r="134" spans="1:36" x14ac:dyDescent="0.25">
      <c r="A134">
        <v>4</v>
      </c>
      <c r="B134">
        <v>9</v>
      </c>
      <c r="C134" s="5" t="str">
        <f>VLOOKUP(A134,'WinBUGS output'!A:C,3,FALSE)</f>
        <v>Attention placebo + TAU</v>
      </c>
      <c r="D134" s="5" t="str">
        <f>VLOOKUP(B134,'WinBUGS output'!A:C,3,FALSE)</f>
        <v>Yoga + TAU</v>
      </c>
      <c r="E134" s="5" t="str">
        <f>FIXED('WinBUGS output'!N133,2)</f>
        <v>1.74</v>
      </c>
      <c r="F134" s="5" t="str">
        <f>FIXED('WinBUGS output'!M133,2)</f>
        <v>-1.29</v>
      </c>
      <c r="G134" s="5" t="str">
        <f>FIXED('WinBUGS output'!O133,2)</f>
        <v>4.91</v>
      </c>
      <c r="H134"/>
      <c r="I134"/>
      <c r="J134"/>
      <c r="N134">
        <v>8</v>
      </c>
      <c r="O134">
        <v>13</v>
      </c>
      <c r="P134" s="5" t="str">
        <f>VLOOKUP('Direct lors'!N134,'WinBUGS output'!D:F,3,FALSE)</f>
        <v>Any AD</v>
      </c>
      <c r="Q134" s="5" t="str">
        <f>VLOOKUP('Direct lors'!O134,'WinBUGS output'!D:F,3,FALSE)</f>
        <v>Interpersonal psychotherapy (IPT)</v>
      </c>
      <c r="R134" s="5" t="str">
        <f>FIXED('WinBUGS output'!X133,2)</f>
        <v>0.64</v>
      </c>
      <c r="S134" s="5" t="str">
        <f>FIXED('WinBUGS output'!W133,2)</f>
        <v>-1.49</v>
      </c>
      <c r="T134" s="5" t="str">
        <f>FIXED('WinBUGS output'!Y133,2)</f>
        <v>2.77</v>
      </c>
      <c r="X134" s="5" t="str">
        <f t="shared" si="8"/>
        <v>Attention placebo + TAU</v>
      </c>
      <c r="Y134" s="5" t="str">
        <f t="shared" si="9"/>
        <v>Yoga + TAU</v>
      </c>
      <c r="Z134" s="5" t="str">
        <f>FIXED(EXP('WinBUGS output'!N133),2)</f>
        <v>5.72</v>
      </c>
      <c r="AA134" s="5" t="str">
        <f>FIXED(EXP('WinBUGS output'!M133),2)</f>
        <v>0.27</v>
      </c>
      <c r="AB134" s="5" t="str">
        <f>FIXED(EXP('WinBUGS output'!O133),2)</f>
        <v>135.64</v>
      </c>
      <c r="AF134" s="5" t="str">
        <f t="shared" si="10"/>
        <v>Any AD</v>
      </c>
      <c r="AG134" s="5" t="str">
        <f t="shared" si="11"/>
        <v>Interpersonal psychotherapy (IPT)</v>
      </c>
      <c r="AH134" s="5" t="str">
        <f>FIXED(EXP('WinBUGS output'!X133),2)</f>
        <v>1.89</v>
      </c>
      <c r="AI134" s="5" t="str">
        <f>FIXED(EXP('WinBUGS output'!W133),2)</f>
        <v>0.23</v>
      </c>
      <c r="AJ134" s="5" t="str">
        <f>FIXED(EXP('WinBUGS output'!Y133),2)</f>
        <v>15.97</v>
      </c>
    </row>
    <row r="135" spans="1:36" x14ac:dyDescent="0.25">
      <c r="A135">
        <v>4</v>
      </c>
      <c r="B135">
        <v>10</v>
      </c>
      <c r="C135" s="5" t="str">
        <f>VLOOKUP(A135,'WinBUGS output'!A:C,3,FALSE)</f>
        <v>Attention placebo + TAU</v>
      </c>
      <c r="D135" s="5" t="str">
        <f>VLOOKUP(B135,'WinBUGS output'!A:C,3,FALSE)</f>
        <v>Any TCA</v>
      </c>
      <c r="E135" s="5" t="str">
        <f>FIXED('WinBUGS output'!N134,2)</f>
        <v>0.38</v>
      </c>
      <c r="F135" s="5" t="str">
        <f>FIXED('WinBUGS output'!M134,2)</f>
        <v>-1.74</v>
      </c>
      <c r="G135" s="5" t="str">
        <f>FIXED('WinBUGS output'!O134,2)</f>
        <v>2.50</v>
      </c>
      <c r="H135"/>
      <c r="I135"/>
      <c r="J135"/>
      <c r="N135">
        <v>8</v>
      </c>
      <c r="O135">
        <v>14</v>
      </c>
      <c r="P135" s="5" t="str">
        <f>VLOOKUP('Direct lors'!N135,'WinBUGS output'!D:F,3,FALSE)</f>
        <v>Any AD</v>
      </c>
      <c r="Q135" s="5" t="str">
        <f>VLOOKUP('Direct lors'!O135,'WinBUGS output'!D:F,3,FALSE)</f>
        <v>Counselling</v>
      </c>
      <c r="R135" s="5" t="str">
        <f>FIXED('WinBUGS output'!X134,2)</f>
        <v>-0.02</v>
      </c>
      <c r="S135" s="5" t="str">
        <f>FIXED('WinBUGS output'!W134,2)</f>
        <v>-2.12</v>
      </c>
      <c r="T135" s="5" t="str">
        <f>FIXED('WinBUGS output'!Y134,2)</f>
        <v>2.05</v>
      </c>
      <c r="X135" s="5" t="str">
        <f t="shared" si="8"/>
        <v>Attention placebo + TAU</v>
      </c>
      <c r="Y135" s="5" t="str">
        <f t="shared" si="9"/>
        <v>Any TCA</v>
      </c>
      <c r="Z135" s="5" t="str">
        <f>FIXED(EXP('WinBUGS output'!N134),2)</f>
        <v>1.47</v>
      </c>
      <c r="AA135" s="5" t="str">
        <f>FIXED(EXP('WinBUGS output'!M134),2)</f>
        <v>0.18</v>
      </c>
      <c r="AB135" s="5" t="str">
        <f>FIXED(EXP('WinBUGS output'!O134),2)</f>
        <v>12.16</v>
      </c>
      <c r="AF135" s="5" t="str">
        <f t="shared" si="10"/>
        <v>Any AD</v>
      </c>
      <c r="AG135" s="5" t="str">
        <f t="shared" si="11"/>
        <v>Counselling</v>
      </c>
      <c r="AH135" s="5" t="str">
        <f>FIXED(EXP('WinBUGS output'!X134),2)</f>
        <v>0.98</v>
      </c>
      <c r="AI135" s="5" t="str">
        <f>FIXED(EXP('WinBUGS output'!W134),2)</f>
        <v>0.12</v>
      </c>
      <c r="AJ135" s="5" t="str">
        <f>FIXED(EXP('WinBUGS output'!Y134),2)</f>
        <v>7.73</v>
      </c>
    </row>
    <row r="136" spans="1:36" x14ac:dyDescent="0.25">
      <c r="A136">
        <v>4</v>
      </c>
      <c r="B136">
        <v>11</v>
      </c>
      <c r="C136" s="5" t="str">
        <f>VLOOKUP(A136,'WinBUGS output'!A:C,3,FALSE)</f>
        <v>Attention placebo + TAU</v>
      </c>
      <c r="D136" s="5" t="str">
        <f>VLOOKUP(B136,'WinBUGS output'!A:C,3,FALSE)</f>
        <v>Amitriptyline</v>
      </c>
      <c r="E136" s="5" t="str">
        <f>FIXED('WinBUGS output'!N135,2)</f>
        <v>0.29</v>
      </c>
      <c r="F136" s="5" t="str">
        <f>FIXED('WinBUGS output'!M135,2)</f>
        <v>-1.82</v>
      </c>
      <c r="G136" s="5" t="str">
        <f>FIXED('WinBUGS output'!O135,2)</f>
        <v>2.38</v>
      </c>
      <c r="H136"/>
      <c r="I136"/>
      <c r="J136"/>
      <c r="N136">
        <v>8</v>
      </c>
      <c r="O136">
        <v>15</v>
      </c>
      <c r="P136" s="5" t="str">
        <f>VLOOKUP('Direct lors'!N136,'WinBUGS output'!D:F,3,FALSE)</f>
        <v>Any AD</v>
      </c>
      <c r="Q136" s="5" t="str">
        <f>VLOOKUP('Direct lors'!O136,'WinBUGS output'!D:F,3,FALSE)</f>
        <v>Problem solving</v>
      </c>
      <c r="R136" s="5" t="str">
        <f>FIXED('WinBUGS output'!X135,2)</f>
        <v>7.77</v>
      </c>
      <c r="S136" s="5" t="str">
        <f>FIXED('WinBUGS output'!W135,2)</f>
        <v>3.34</v>
      </c>
      <c r="T136" s="5" t="str">
        <f>FIXED('WinBUGS output'!Y135,2)</f>
        <v>12.31</v>
      </c>
      <c r="X136" s="5" t="str">
        <f t="shared" si="8"/>
        <v>Attention placebo + TAU</v>
      </c>
      <c r="Y136" s="5" t="str">
        <f t="shared" si="9"/>
        <v>Amitriptyline</v>
      </c>
      <c r="Z136" s="5" t="str">
        <f>FIXED(EXP('WinBUGS output'!N135),2)</f>
        <v>1.33</v>
      </c>
      <c r="AA136" s="5" t="str">
        <f>FIXED(EXP('WinBUGS output'!M135),2)</f>
        <v>0.16</v>
      </c>
      <c r="AB136" s="5" t="str">
        <f>FIXED(EXP('WinBUGS output'!O135),2)</f>
        <v>10.78</v>
      </c>
      <c r="AF136" s="5" t="str">
        <f t="shared" si="10"/>
        <v>Any AD</v>
      </c>
      <c r="AG136" s="5" t="str">
        <f t="shared" si="11"/>
        <v>Problem solving</v>
      </c>
      <c r="AH136" s="5" t="str">
        <f>FIXED(EXP('WinBUGS output'!X135),2)</f>
        <v>2,368.47</v>
      </c>
      <c r="AI136" s="5" t="str">
        <f>FIXED(EXP('WinBUGS output'!W135),2)</f>
        <v>28.13</v>
      </c>
      <c r="AJ136" s="5" t="str">
        <f>FIXED(EXP('WinBUGS output'!Y135),2)</f>
        <v>221,903.97</v>
      </c>
    </row>
    <row r="137" spans="1:36" x14ac:dyDescent="0.25">
      <c r="A137">
        <v>4</v>
      </c>
      <c r="B137">
        <v>12</v>
      </c>
      <c r="C137" s="5" t="str">
        <f>VLOOKUP(A137,'WinBUGS output'!A:C,3,FALSE)</f>
        <v>Attention placebo + TAU</v>
      </c>
      <c r="D137" s="5" t="str">
        <f>VLOOKUP(B137,'WinBUGS output'!A:C,3,FALSE)</f>
        <v>Imipramine</v>
      </c>
      <c r="E137" s="5" t="str">
        <f>FIXED('WinBUGS output'!N136,2)</f>
        <v>0.35</v>
      </c>
      <c r="F137" s="5" t="str">
        <f>FIXED('WinBUGS output'!M136,2)</f>
        <v>-1.74</v>
      </c>
      <c r="G137" s="5" t="str">
        <f>FIXED('WinBUGS output'!O136,2)</f>
        <v>2.42</v>
      </c>
      <c r="H137"/>
      <c r="I137"/>
      <c r="J137"/>
      <c r="N137">
        <v>8</v>
      </c>
      <c r="O137">
        <v>16</v>
      </c>
      <c r="P137" s="5" t="str">
        <f>VLOOKUP('Direct lors'!N137,'WinBUGS output'!D:F,3,FALSE)</f>
        <v>Any AD</v>
      </c>
      <c r="Q137" s="5" t="str">
        <f>VLOOKUP('Direct lors'!O137,'WinBUGS output'!D:F,3,FALSE)</f>
        <v>Behavioural therapies (individual)</v>
      </c>
      <c r="R137" s="5" t="str">
        <f>FIXED('WinBUGS output'!X136,2)</f>
        <v>0.63</v>
      </c>
      <c r="S137" s="5" t="str">
        <f>FIXED('WinBUGS output'!W136,2)</f>
        <v>-2.32</v>
      </c>
      <c r="T137" s="5" t="str">
        <f>FIXED('WinBUGS output'!Y136,2)</f>
        <v>3.59</v>
      </c>
      <c r="X137" s="5" t="str">
        <f t="shared" si="8"/>
        <v>Attention placebo + TAU</v>
      </c>
      <c r="Y137" s="5" t="str">
        <f t="shared" si="9"/>
        <v>Imipramine</v>
      </c>
      <c r="Z137" s="5" t="str">
        <f>FIXED(EXP('WinBUGS output'!N136),2)</f>
        <v>1.41</v>
      </c>
      <c r="AA137" s="5" t="str">
        <f>FIXED(EXP('WinBUGS output'!M136),2)</f>
        <v>0.17</v>
      </c>
      <c r="AB137" s="5" t="str">
        <f>FIXED(EXP('WinBUGS output'!O136),2)</f>
        <v>11.22</v>
      </c>
      <c r="AF137" s="5" t="str">
        <f t="shared" si="10"/>
        <v>Any AD</v>
      </c>
      <c r="AG137" s="5" t="str">
        <f t="shared" si="11"/>
        <v>Behavioural therapies (individual)</v>
      </c>
      <c r="AH137" s="5" t="str">
        <f>FIXED(EXP('WinBUGS output'!X136),2)</f>
        <v>1.87</v>
      </c>
      <c r="AI137" s="5" t="str">
        <f>FIXED(EXP('WinBUGS output'!W136),2)</f>
        <v>0.10</v>
      </c>
      <c r="AJ137" s="5" t="str">
        <f>FIXED(EXP('WinBUGS output'!Y136),2)</f>
        <v>36.20</v>
      </c>
    </row>
    <row r="138" spans="1:36" x14ac:dyDescent="0.25">
      <c r="A138">
        <v>4</v>
      </c>
      <c r="B138">
        <v>13</v>
      </c>
      <c r="C138" s="5" t="str">
        <f>VLOOKUP(A138,'WinBUGS output'!A:C,3,FALSE)</f>
        <v>Attention placebo + TAU</v>
      </c>
      <c r="D138" s="5" t="str">
        <f>VLOOKUP(B138,'WinBUGS output'!A:C,3,FALSE)</f>
        <v>Lofepramine</v>
      </c>
      <c r="E138" s="5" t="str">
        <f>FIXED('WinBUGS output'!N137,2)</f>
        <v>0.38</v>
      </c>
      <c r="F138" s="5" t="str">
        <f>FIXED('WinBUGS output'!M137,2)</f>
        <v>-1.78</v>
      </c>
      <c r="G138" s="5" t="str">
        <f>FIXED('WinBUGS output'!O137,2)</f>
        <v>2.53</v>
      </c>
      <c r="H138"/>
      <c r="I138"/>
      <c r="J138"/>
      <c r="N138">
        <v>8</v>
      </c>
      <c r="O138">
        <v>17</v>
      </c>
      <c r="P138" s="5" t="str">
        <f>VLOOKUP('Direct lors'!N138,'WinBUGS output'!D:F,3,FALSE)</f>
        <v>Any AD</v>
      </c>
      <c r="Q138" s="5" t="str">
        <f>VLOOKUP('Direct lors'!O138,'WinBUGS output'!D:F,3,FALSE)</f>
        <v>Cognitive and cognitive behavioural therapies (individual) [CBT/CT]</v>
      </c>
      <c r="R138" s="5" t="str">
        <f>FIXED('WinBUGS output'!X137,2)</f>
        <v>0.35</v>
      </c>
      <c r="S138" s="5" t="str">
        <f>FIXED('WinBUGS output'!W137,2)</f>
        <v>-2.36</v>
      </c>
      <c r="T138" s="5" t="str">
        <f>FIXED('WinBUGS output'!Y137,2)</f>
        <v>3.06</v>
      </c>
      <c r="X138" s="5" t="str">
        <f t="shared" si="8"/>
        <v>Attention placebo + TAU</v>
      </c>
      <c r="Y138" s="5" t="str">
        <f t="shared" si="9"/>
        <v>Lofepramine</v>
      </c>
      <c r="Z138" s="5" t="str">
        <f>FIXED(EXP('WinBUGS output'!N137),2)</f>
        <v>1.47</v>
      </c>
      <c r="AA138" s="5" t="str">
        <f>FIXED(EXP('WinBUGS output'!M137),2)</f>
        <v>0.17</v>
      </c>
      <c r="AB138" s="5" t="str">
        <f>FIXED(EXP('WinBUGS output'!O137),2)</f>
        <v>12.57</v>
      </c>
      <c r="AF138" s="5" t="str">
        <f t="shared" si="10"/>
        <v>Any AD</v>
      </c>
      <c r="AG138" s="5" t="str">
        <f t="shared" si="11"/>
        <v>Cognitive and cognitive behavioural therapies (individual) [CBT/CT]</v>
      </c>
      <c r="AH138" s="5" t="str">
        <f>FIXED(EXP('WinBUGS output'!X137),2)</f>
        <v>1.42</v>
      </c>
      <c r="AI138" s="5" t="str">
        <f>FIXED(EXP('WinBUGS output'!W137),2)</f>
        <v>0.09</v>
      </c>
      <c r="AJ138" s="5" t="str">
        <f>FIXED(EXP('WinBUGS output'!Y137),2)</f>
        <v>21.35</v>
      </c>
    </row>
    <row r="139" spans="1:36" x14ac:dyDescent="0.25">
      <c r="A139">
        <v>4</v>
      </c>
      <c r="B139">
        <v>14</v>
      </c>
      <c r="C139" s="5" t="str">
        <f>VLOOKUP(A139,'WinBUGS output'!A:C,3,FALSE)</f>
        <v>Attention placebo + TAU</v>
      </c>
      <c r="D139" s="5" t="str">
        <f>VLOOKUP(B139,'WinBUGS output'!A:C,3,FALSE)</f>
        <v>Citalopram</v>
      </c>
      <c r="E139" s="5" t="str">
        <f>FIXED('WinBUGS output'!N138,2)</f>
        <v>-0.40</v>
      </c>
      <c r="F139" s="5" t="str">
        <f>FIXED('WinBUGS output'!M138,2)</f>
        <v>-2.53</v>
      </c>
      <c r="G139" s="5" t="str">
        <f>FIXED('WinBUGS output'!O138,2)</f>
        <v>1.71</v>
      </c>
      <c r="H139"/>
      <c r="I139"/>
      <c r="J139"/>
      <c r="N139">
        <v>8</v>
      </c>
      <c r="O139">
        <v>18</v>
      </c>
      <c r="P139" s="5" t="str">
        <f>VLOOKUP('Direct lors'!N139,'WinBUGS output'!D:F,3,FALSE)</f>
        <v>Any AD</v>
      </c>
      <c r="Q139" s="5" t="str">
        <f>VLOOKUP('Direct lors'!O139,'WinBUGS output'!D:F,3,FALSE)</f>
        <v>Behavioural, cognitive, or CBT groups</v>
      </c>
      <c r="R139" s="5" t="str">
        <f>FIXED('WinBUGS output'!X138,2)</f>
        <v>6.37</v>
      </c>
      <c r="S139" s="5" t="str">
        <f>FIXED('WinBUGS output'!W138,2)</f>
        <v>3.13</v>
      </c>
      <c r="T139" s="5" t="str">
        <f>FIXED('WinBUGS output'!Y138,2)</f>
        <v>9.57</v>
      </c>
      <c r="X139" s="5" t="str">
        <f t="shared" si="8"/>
        <v>Attention placebo + TAU</v>
      </c>
      <c r="Y139" s="5" t="str">
        <f t="shared" si="9"/>
        <v>Citalopram</v>
      </c>
      <c r="Z139" s="5" t="str">
        <f>FIXED(EXP('WinBUGS output'!N138),2)</f>
        <v>0.67</v>
      </c>
      <c r="AA139" s="5" t="str">
        <f>FIXED(EXP('WinBUGS output'!M138),2)</f>
        <v>0.08</v>
      </c>
      <c r="AB139" s="5" t="str">
        <f>FIXED(EXP('WinBUGS output'!O138),2)</f>
        <v>5.54</v>
      </c>
      <c r="AF139" s="5" t="str">
        <f t="shared" si="10"/>
        <v>Any AD</v>
      </c>
      <c r="AG139" s="5" t="str">
        <f t="shared" si="11"/>
        <v>Behavioural, cognitive, or CBT groups</v>
      </c>
      <c r="AH139" s="5" t="str">
        <f>FIXED(EXP('WinBUGS output'!X138),2)</f>
        <v>581.14</v>
      </c>
      <c r="AI139" s="5" t="str">
        <f>FIXED(EXP('WinBUGS output'!W138),2)</f>
        <v>22.85</v>
      </c>
      <c r="AJ139" s="5" t="str">
        <f>FIXED(EXP('WinBUGS output'!Y138),2)</f>
        <v>14,342.75</v>
      </c>
    </row>
    <row r="140" spans="1:36" x14ac:dyDescent="0.25">
      <c r="A140">
        <v>4</v>
      </c>
      <c r="B140">
        <v>15</v>
      </c>
      <c r="C140" s="5" t="str">
        <f>VLOOKUP(A140,'WinBUGS output'!A:C,3,FALSE)</f>
        <v>Attention placebo + TAU</v>
      </c>
      <c r="D140" s="5" t="str">
        <f>VLOOKUP(B140,'WinBUGS output'!A:C,3,FALSE)</f>
        <v>Escitalopram</v>
      </c>
      <c r="E140" s="5" t="str">
        <f>FIXED('WinBUGS output'!N139,2)</f>
        <v>-0.15</v>
      </c>
      <c r="F140" s="5" t="str">
        <f>FIXED('WinBUGS output'!M139,2)</f>
        <v>-2.27</v>
      </c>
      <c r="G140" s="5" t="str">
        <f>FIXED('WinBUGS output'!O139,2)</f>
        <v>1.94</v>
      </c>
      <c r="H140"/>
      <c r="I140"/>
      <c r="J140"/>
      <c r="N140">
        <v>8</v>
      </c>
      <c r="O140">
        <v>19</v>
      </c>
      <c r="P140" s="5" t="str">
        <f>VLOOKUP('Direct lors'!N140,'WinBUGS output'!D:F,3,FALSE)</f>
        <v>Any AD</v>
      </c>
      <c r="Q140" s="5" t="str">
        <f>VLOOKUP('Direct lors'!O140,'WinBUGS output'!D:F,3,FALSE)</f>
        <v>Combined (Cognitive and cognitive behavioural therapies individual + AD)</v>
      </c>
      <c r="R140" s="5" t="str">
        <f>FIXED('WinBUGS output'!X139,2)</f>
        <v>-0.27</v>
      </c>
      <c r="S140" s="5" t="str">
        <f>FIXED('WinBUGS output'!W139,2)</f>
        <v>-3.24</v>
      </c>
      <c r="T140" s="5" t="str">
        <f>FIXED('WinBUGS output'!Y139,2)</f>
        <v>2.67</v>
      </c>
      <c r="X140" s="5" t="str">
        <f t="shared" si="8"/>
        <v>Attention placebo + TAU</v>
      </c>
      <c r="Y140" s="5" t="str">
        <f t="shared" si="9"/>
        <v>Escitalopram</v>
      </c>
      <c r="Z140" s="5" t="str">
        <f>FIXED(EXP('WinBUGS output'!N139),2)</f>
        <v>0.86</v>
      </c>
      <c r="AA140" s="5" t="str">
        <f>FIXED(EXP('WinBUGS output'!M139),2)</f>
        <v>0.10</v>
      </c>
      <c r="AB140" s="5" t="str">
        <f>FIXED(EXP('WinBUGS output'!O139),2)</f>
        <v>6.97</v>
      </c>
      <c r="AF140" s="5" t="str">
        <f t="shared" si="10"/>
        <v>Any AD</v>
      </c>
      <c r="AG140" s="5" t="str">
        <f t="shared" si="11"/>
        <v>Combined (Cognitive and cognitive behavioural therapies individual + AD)</v>
      </c>
      <c r="AH140" s="5" t="str">
        <f>FIXED(EXP('WinBUGS output'!X139),2)</f>
        <v>0.76</v>
      </c>
      <c r="AI140" s="5" t="str">
        <f>FIXED(EXP('WinBUGS output'!W139),2)</f>
        <v>0.04</v>
      </c>
      <c r="AJ140" s="5" t="str">
        <f>FIXED(EXP('WinBUGS output'!Y139),2)</f>
        <v>14.40</v>
      </c>
    </row>
    <row r="141" spans="1:36" x14ac:dyDescent="0.25">
      <c r="A141">
        <v>4</v>
      </c>
      <c r="B141">
        <v>16</v>
      </c>
      <c r="C141" s="5" t="str">
        <f>VLOOKUP(A141,'WinBUGS output'!A:C,3,FALSE)</f>
        <v>Attention placebo + TAU</v>
      </c>
      <c r="D141" s="5" t="str">
        <f>VLOOKUP(B141,'WinBUGS output'!A:C,3,FALSE)</f>
        <v>Fluoxetine</v>
      </c>
      <c r="E141" s="5" t="str">
        <f>FIXED('WinBUGS output'!N140,2)</f>
        <v>-0.22</v>
      </c>
      <c r="F141" s="5" t="str">
        <f>FIXED('WinBUGS output'!M140,2)</f>
        <v>-2.34</v>
      </c>
      <c r="G141" s="5" t="str">
        <f>FIXED('WinBUGS output'!O140,2)</f>
        <v>1.88</v>
      </c>
      <c r="H141"/>
      <c r="I141"/>
      <c r="J141"/>
      <c r="N141">
        <v>8</v>
      </c>
      <c r="O141">
        <v>20</v>
      </c>
      <c r="P141" s="5" t="str">
        <f>VLOOKUP('Direct lors'!N141,'WinBUGS output'!D:F,3,FALSE)</f>
        <v>Any AD</v>
      </c>
      <c r="Q141" s="5" t="str">
        <f>VLOOKUP('Direct lors'!O141,'WinBUGS output'!D:F,3,FALSE)</f>
        <v>Combined (IPT + AD)</v>
      </c>
      <c r="R141" s="5" t="str">
        <f>FIXED('WinBUGS output'!X140,2)</f>
        <v>1.18</v>
      </c>
      <c r="S141" s="5" t="str">
        <f>FIXED('WinBUGS output'!W140,2)</f>
        <v>-0.97</v>
      </c>
      <c r="T141" s="5" t="str">
        <f>FIXED('WinBUGS output'!Y140,2)</f>
        <v>3.37</v>
      </c>
      <c r="X141" s="5" t="str">
        <f t="shared" si="8"/>
        <v>Attention placebo + TAU</v>
      </c>
      <c r="Y141" s="5" t="str">
        <f t="shared" si="9"/>
        <v>Fluoxetine</v>
      </c>
      <c r="Z141" s="5" t="str">
        <f>FIXED(EXP('WinBUGS output'!N140),2)</f>
        <v>0.81</v>
      </c>
      <c r="AA141" s="5" t="str">
        <f>FIXED(EXP('WinBUGS output'!M140),2)</f>
        <v>0.10</v>
      </c>
      <c r="AB141" s="5" t="str">
        <f>FIXED(EXP('WinBUGS output'!O140),2)</f>
        <v>6.53</v>
      </c>
      <c r="AF141" s="5" t="str">
        <f t="shared" si="10"/>
        <v>Any AD</v>
      </c>
      <c r="AG141" s="5" t="str">
        <f t="shared" si="11"/>
        <v>Combined (IPT + AD)</v>
      </c>
      <c r="AH141" s="5" t="str">
        <f>FIXED(EXP('WinBUGS output'!X140),2)</f>
        <v>3.25</v>
      </c>
      <c r="AI141" s="5" t="str">
        <f>FIXED(EXP('WinBUGS output'!W140),2)</f>
        <v>0.38</v>
      </c>
      <c r="AJ141" s="5" t="str">
        <f>FIXED(EXP('WinBUGS output'!Y140),2)</f>
        <v>28.96</v>
      </c>
    </row>
    <row r="142" spans="1:36" x14ac:dyDescent="0.25">
      <c r="A142">
        <v>4</v>
      </c>
      <c r="B142">
        <v>17</v>
      </c>
      <c r="C142" s="5" t="str">
        <f>VLOOKUP(A142,'WinBUGS output'!A:C,3,FALSE)</f>
        <v>Attention placebo + TAU</v>
      </c>
      <c r="D142" s="5" t="str">
        <f>VLOOKUP(B142,'WinBUGS output'!A:C,3,FALSE)</f>
        <v>Sertraline</v>
      </c>
      <c r="E142" s="5" t="str">
        <f>FIXED('WinBUGS output'!N141,2)</f>
        <v>-0.36</v>
      </c>
      <c r="F142" s="5" t="str">
        <f>FIXED('WinBUGS output'!M141,2)</f>
        <v>-2.50</v>
      </c>
      <c r="G142" s="5" t="str">
        <f>FIXED('WinBUGS output'!O141,2)</f>
        <v>1.75</v>
      </c>
      <c r="H142"/>
      <c r="I142"/>
      <c r="J142"/>
      <c r="N142">
        <v>8</v>
      </c>
      <c r="O142">
        <v>21</v>
      </c>
      <c r="P142" s="5" t="str">
        <f>VLOOKUP('Direct lors'!N142,'WinBUGS output'!D:F,3,FALSE)</f>
        <v>Any AD</v>
      </c>
      <c r="Q142" s="5" t="str">
        <f>VLOOKUP('Direct lors'!O142,'WinBUGS output'!D:F,3,FALSE)</f>
        <v>Combined (Short-term psychodynamic psychotherapies + AD)</v>
      </c>
      <c r="R142" s="5" t="str">
        <f>FIXED('WinBUGS output'!X141,2)</f>
        <v>-0.06</v>
      </c>
      <c r="S142" s="5" t="str">
        <f>FIXED('WinBUGS output'!W141,2)</f>
        <v>-3.65</v>
      </c>
      <c r="T142" s="5" t="str">
        <f>FIXED('WinBUGS output'!Y141,2)</f>
        <v>3.49</v>
      </c>
      <c r="X142" s="5" t="str">
        <f t="shared" si="8"/>
        <v>Attention placebo + TAU</v>
      </c>
      <c r="Y142" s="5" t="str">
        <f t="shared" si="9"/>
        <v>Sertraline</v>
      </c>
      <c r="Z142" s="5" t="str">
        <f>FIXED(EXP('WinBUGS output'!N141),2)</f>
        <v>0.70</v>
      </c>
      <c r="AA142" s="5" t="str">
        <f>FIXED(EXP('WinBUGS output'!M141),2)</f>
        <v>0.08</v>
      </c>
      <c r="AB142" s="5" t="str">
        <f>FIXED(EXP('WinBUGS output'!O141),2)</f>
        <v>5.77</v>
      </c>
      <c r="AF142" s="5" t="str">
        <f t="shared" si="10"/>
        <v>Any AD</v>
      </c>
      <c r="AG142" s="5" t="str">
        <f t="shared" si="11"/>
        <v>Combined (Short-term psychodynamic psychotherapies + AD)</v>
      </c>
      <c r="AH142" s="5" t="str">
        <f>FIXED(EXP('WinBUGS output'!X141),2)</f>
        <v>0.94</v>
      </c>
      <c r="AI142" s="5" t="str">
        <f>FIXED(EXP('WinBUGS output'!W141),2)</f>
        <v>0.03</v>
      </c>
      <c r="AJ142" s="5" t="str">
        <f>FIXED(EXP('WinBUGS output'!Y141),2)</f>
        <v>32.66</v>
      </c>
    </row>
    <row r="143" spans="1:36" x14ac:dyDescent="0.25">
      <c r="A143">
        <v>4</v>
      </c>
      <c r="B143">
        <v>18</v>
      </c>
      <c r="C143" s="5" t="str">
        <f>VLOOKUP(A143,'WinBUGS output'!A:C,3,FALSE)</f>
        <v>Attention placebo + TAU</v>
      </c>
      <c r="D143" s="5" t="str">
        <f>VLOOKUP(B143,'WinBUGS output'!A:C,3,FALSE)</f>
        <v>Any AD</v>
      </c>
      <c r="E143" s="5" t="str">
        <f>FIXED('WinBUGS output'!N142,2)</f>
        <v>0.76</v>
      </c>
      <c r="F143" s="5" t="str">
        <f>FIXED('WinBUGS output'!M142,2)</f>
        <v>-2.16</v>
      </c>
      <c r="G143" s="5" t="str">
        <f>FIXED('WinBUGS output'!O142,2)</f>
        <v>3.72</v>
      </c>
      <c r="H143"/>
      <c r="I143"/>
      <c r="J143"/>
      <c r="N143">
        <v>8</v>
      </c>
      <c r="O143">
        <v>22</v>
      </c>
      <c r="P143" s="5" t="str">
        <f>VLOOKUP('Direct lors'!N143,'WinBUGS output'!D:F,3,FALSE)</f>
        <v>Any AD</v>
      </c>
      <c r="Q143" s="5" t="str">
        <f>VLOOKUP('Direct lors'!O143,'WinBUGS output'!D:F,3,FALSE)</f>
        <v>Combined (psych + placebo)</v>
      </c>
      <c r="R143" s="5" t="str">
        <f>FIXED('WinBUGS output'!X142,2)</f>
        <v>0.85</v>
      </c>
      <c r="S143" s="5" t="str">
        <f>FIXED('WinBUGS output'!W142,2)</f>
        <v>-1.27</v>
      </c>
      <c r="T143" s="5" t="str">
        <f>FIXED('WinBUGS output'!Y142,2)</f>
        <v>2.98</v>
      </c>
      <c r="X143" s="5" t="str">
        <f t="shared" si="8"/>
        <v>Attention placebo + TAU</v>
      </c>
      <c r="Y143" s="5" t="str">
        <f t="shared" si="9"/>
        <v>Any AD</v>
      </c>
      <c r="Z143" s="5" t="str">
        <f>FIXED(EXP('WinBUGS output'!N142),2)</f>
        <v>2.13</v>
      </c>
      <c r="AA143" s="5" t="str">
        <f>FIXED(EXP('WinBUGS output'!M142),2)</f>
        <v>0.12</v>
      </c>
      <c r="AB143" s="5" t="str">
        <f>FIXED(EXP('WinBUGS output'!O142),2)</f>
        <v>41.22</v>
      </c>
      <c r="AF143" s="5" t="str">
        <f t="shared" si="10"/>
        <v>Any AD</v>
      </c>
      <c r="AG143" s="5" t="str">
        <f t="shared" si="11"/>
        <v>Combined (psych + placebo)</v>
      </c>
      <c r="AH143" s="5" t="str">
        <f>FIXED(EXP('WinBUGS output'!X142),2)</f>
        <v>2.33</v>
      </c>
      <c r="AI143" s="5" t="str">
        <f>FIXED(EXP('WinBUGS output'!W142),2)</f>
        <v>0.28</v>
      </c>
      <c r="AJ143" s="5" t="str">
        <f>FIXED(EXP('WinBUGS output'!Y142),2)</f>
        <v>19.75</v>
      </c>
    </row>
    <row r="144" spans="1:36" x14ac:dyDescent="0.25">
      <c r="A144">
        <v>4</v>
      </c>
      <c r="B144">
        <v>19</v>
      </c>
      <c r="C144" s="5" t="str">
        <f>VLOOKUP(A144,'WinBUGS output'!A:C,3,FALSE)</f>
        <v>Attention placebo + TAU</v>
      </c>
      <c r="D144" s="5" t="str">
        <f>VLOOKUP(B144,'WinBUGS output'!A:C,3,FALSE)</f>
        <v>Mirtazapine</v>
      </c>
      <c r="E144" s="5" t="str">
        <f>FIXED('WinBUGS output'!N143,2)</f>
        <v>0.13</v>
      </c>
      <c r="F144" s="5" t="str">
        <f>FIXED('WinBUGS output'!M143,2)</f>
        <v>-2.08</v>
      </c>
      <c r="G144" s="5" t="str">
        <f>FIXED('WinBUGS output'!O143,2)</f>
        <v>2.34</v>
      </c>
      <c r="H144"/>
      <c r="I144"/>
      <c r="J144"/>
      <c r="N144">
        <v>9</v>
      </c>
      <c r="O144">
        <v>10</v>
      </c>
      <c r="P144" s="5" t="str">
        <f>VLOOKUP('Direct lors'!N144,'WinBUGS output'!D:F,3,FALSE)</f>
        <v>Mirtazapine</v>
      </c>
      <c r="Q144" s="5" t="str">
        <f>VLOOKUP('Direct lors'!O144,'WinBUGS output'!D:F,3,FALSE)</f>
        <v>Short-term psychodynamic psychotherapies</v>
      </c>
      <c r="R144" s="5" t="str">
        <f>FIXED('WinBUGS output'!X143,2)</f>
        <v>0.91</v>
      </c>
      <c r="S144" s="5" t="str">
        <f>FIXED('WinBUGS output'!W143,2)</f>
        <v>-1.75</v>
      </c>
      <c r="T144" s="5" t="str">
        <f>FIXED('WinBUGS output'!Y143,2)</f>
        <v>3.62</v>
      </c>
      <c r="X144" s="5" t="str">
        <f t="shared" si="8"/>
        <v>Attention placebo + TAU</v>
      </c>
      <c r="Y144" s="5" t="str">
        <f t="shared" si="9"/>
        <v>Mirtazapine</v>
      </c>
      <c r="Z144" s="5" t="str">
        <f>FIXED(EXP('WinBUGS output'!N143),2)</f>
        <v>1.14</v>
      </c>
      <c r="AA144" s="5" t="str">
        <f>FIXED(EXP('WinBUGS output'!M143),2)</f>
        <v>0.13</v>
      </c>
      <c r="AB144" s="5" t="str">
        <f>FIXED(EXP('WinBUGS output'!O143),2)</f>
        <v>10.36</v>
      </c>
      <c r="AF144" s="5" t="str">
        <f t="shared" si="10"/>
        <v>Mirtazapine</v>
      </c>
      <c r="AG144" s="5" t="str">
        <f t="shared" si="11"/>
        <v>Short-term psychodynamic psychotherapies</v>
      </c>
      <c r="AH144" s="5" t="str">
        <f>FIXED(EXP('WinBUGS output'!X143),2)</f>
        <v>2.50</v>
      </c>
      <c r="AI144" s="5" t="str">
        <f>FIXED(EXP('WinBUGS output'!W143),2)</f>
        <v>0.17</v>
      </c>
      <c r="AJ144" s="5" t="str">
        <f>FIXED(EXP('WinBUGS output'!Y143),2)</f>
        <v>37.34</v>
      </c>
    </row>
    <row r="145" spans="1:36" x14ac:dyDescent="0.25">
      <c r="A145">
        <v>4</v>
      </c>
      <c r="B145">
        <v>20</v>
      </c>
      <c r="C145" s="5" t="str">
        <f>VLOOKUP(A145,'WinBUGS output'!A:C,3,FALSE)</f>
        <v>Attention placebo + TAU</v>
      </c>
      <c r="D145" s="5" t="str">
        <f>VLOOKUP(B145,'WinBUGS output'!A:C,3,FALSE)</f>
        <v>Short-term psychodynamic psychotherapy individual + TAU</v>
      </c>
      <c r="E145" s="5" t="str">
        <f>FIXED('WinBUGS output'!N144,2)</f>
        <v>1.03</v>
      </c>
      <c r="F145" s="5" t="str">
        <f>FIXED('WinBUGS output'!M144,2)</f>
        <v>-1.55</v>
      </c>
      <c r="G145" s="5" t="str">
        <f>FIXED('WinBUGS output'!O144,2)</f>
        <v>3.66</v>
      </c>
      <c r="H145"/>
      <c r="I145"/>
      <c r="J145"/>
      <c r="N145">
        <v>9</v>
      </c>
      <c r="O145">
        <v>11</v>
      </c>
      <c r="P145" s="5" t="str">
        <f>VLOOKUP('Direct lors'!N145,'WinBUGS output'!D:F,3,FALSE)</f>
        <v>Mirtazapine</v>
      </c>
      <c r="Q145" s="5" t="str">
        <f>VLOOKUP('Direct lors'!O145,'WinBUGS output'!D:F,3,FALSE)</f>
        <v>Self-help with support</v>
      </c>
      <c r="R145" s="5" t="str">
        <f>FIXED('WinBUGS output'!X144,2)</f>
        <v>0.51</v>
      </c>
      <c r="S145" s="5" t="str">
        <f>FIXED('WinBUGS output'!W144,2)</f>
        <v>-1.94</v>
      </c>
      <c r="T145" s="5" t="str">
        <f>FIXED('WinBUGS output'!Y144,2)</f>
        <v>2.94</v>
      </c>
      <c r="X145" s="5" t="str">
        <f t="shared" si="8"/>
        <v>Attention placebo + TAU</v>
      </c>
      <c r="Y145" s="5" t="str">
        <f t="shared" si="9"/>
        <v>Short-term psychodynamic psychotherapy individual + TAU</v>
      </c>
      <c r="Z145" s="5" t="str">
        <f>FIXED(EXP('WinBUGS output'!N144),2)</f>
        <v>2.80</v>
      </c>
      <c r="AA145" s="5" t="str">
        <f>FIXED(EXP('WinBUGS output'!M144),2)</f>
        <v>0.21</v>
      </c>
      <c r="AB145" s="5" t="str">
        <f>FIXED(EXP('WinBUGS output'!O144),2)</f>
        <v>38.78</v>
      </c>
      <c r="AF145" s="5" t="str">
        <f t="shared" si="10"/>
        <v>Mirtazapine</v>
      </c>
      <c r="AG145" s="5" t="str">
        <f t="shared" si="11"/>
        <v>Self-help with support</v>
      </c>
      <c r="AH145" s="5" t="str">
        <f>FIXED(EXP('WinBUGS output'!X144),2)</f>
        <v>1.66</v>
      </c>
      <c r="AI145" s="5" t="str">
        <f>FIXED(EXP('WinBUGS output'!W144),2)</f>
        <v>0.14</v>
      </c>
      <c r="AJ145" s="5" t="str">
        <f>FIXED(EXP('WinBUGS output'!Y144),2)</f>
        <v>18.97</v>
      </c>
    </row>
    <row r="146" spans="1:36" x14ac:dyDescent="0.25">
      <c r="A146">
        <v>4</v>
      </c>
      <c r="B146">
        <v>21</v>
      </c>
      <c r="C146" s="5" t="str">
        <f>VLOOKUP(A146,'WinBUGS output'!A:C,3,FALSE)</f>
        <v>Attention placebo + TAU</v>
      </c>
      <c r="D146" s="5" t="str">
        <f>VLOOKUP(B146,'WinBUGS output'!A:C,3,FALSE)</f>
        <v>Cognitive bibliotherapy with support + TAU</v>
      </c>
      <c r="E146" s="5" t="str">
        <f>FIXED('WinBUGS output'!N145,2)</f>
        <v>0.63</v>
      </c>
      <c r="F146" s="5" t="str">
        <f>FIXED('WinBUGS output'!M145,2)</f>
        <v>-1.75</v>
      </c>
      <c r="G146" s="5" t="str">
        <f>FIXED('WinBUGS output'!O145,2)</f>
        <v>3.02</v>
      </c>
      <c r="H146"/>
      <c r="I146"/>
      <c r="J146"/>
      <c r="N146">
        <v>9</v>
      </c>
      <c r="O146">
        <v>12</v>
      </c>
      <c r="P146" s="5" t="str">
        <f>VLOOKUP('Direct lors'!N146,'WinBUGS output'!D:F,3,FALSE)</f>
        <v>Mirtazapine</v>
      </c>
      <c r="Q146" s="5" t="str">
        <f>VLOOKUP('Direct lors'!O146,'WinBUGS output'!D:F,3,FALSE)</f>
        <v>Self-help</v>
      </c>
      <c r="R146" s="5" t="str">
        <f>FIXED('WinBUGS output'!X145,2)</f>
        <v>-0.34</v>
      </c>
      <c r="S146" s="5" t="str">
        <f>FIXED('WinBUGS output'!W145,2)</f>
        <v>-2.21</v>
      </c>
      <c r="T146" s="5" t="str">
        <f>FIXED('WinBUGS output'!Y145,2)</f>
        <v>1.59</v>
      </c>
      <c r="X146" s="5" t="str">
        <f t="shared" si="8"/>
        <v>Attention placebo + TAU</v>
      </c>
      <c r="Y146" s="5" t="str">
        <f t="shared" si="9"/>
        <v>Cognitive bibliotherapy with support + TAU</v>
      </c>
      <c r="Z146" s="5" t="str">
        <f>FIXED(EXP('WinBUGS output'!N145),2)</f>
        <v>1.88</v>
      </c>
      <c r="AA146" s="5" t="str">
        <f>FIXED(EXP('WinBUGS output'!M145),2)</f>
        <v>0.17</v>
      </c>
      <c r="AB146" s="5" t="str">
        <f>FIXED(EXP('WinBUGS output'!O145),2)</f>
        <v>20.49</v>
      </c>
      <c r="AF146" s="5" t="str">
        <f t="shared" si="10"/>
        <v>Mirtazapine</v>
      </c>
      <c r="AG146" s="5" t="str">
        <f t="shared" si="11"/>
        <v>Self-help</v>
      </c>
      <c r="AH146" s="5" t="str">
        <f>FIXED(EXP('WinBUGS output'!X145),2)</f>
        <v>0.71</v>
      </c>
      <c r="AI146" s="5" t="str">
        <f>FIXED(EXP('WinBUGS output'!W145),2)</f>
        <v>0.11</v>
      </c>
      <c r="AJ146" s="5" t="str">
        <f>FIXED(EXP('WinBUGS output'!Y145),2)</f>
        <v>4.89</v>
      </c>
    </row>
    <row r="147" spans="1:36" x14ac:dyDescent="0.25">
      <c r="A147">
        <v>4</v>
      </c>
      <c r="B147">
        <v>22</v>
      </c>
      <c r="C147" s="5" t="str">
        <f>VLOOKUP(A147,'WinBUGS output'!A:C,3,FALSE)</f>
        <v>Attention placebo + TAU</v>
      </c>
      <c r="D147" s="5" t="str">
        <f>VLOOKUP(B147,'WinBUGS output'!A:C,3,FALSE)</f>
        <v>Cognitive bibliotherapy + TAU</v>
      </c>
      <c r="E147" s="5" t="str">
        <f>FIXED('WinBUGS output'!N146,2)</f>
        <v>-0.22</v>
      </c>
      <c r="F147" s="5" t="str">
        <f>FIXED('WinBUGS output'!M146,2)</f>
        <v>-2.17</v>
      </c>
      <c r="G147" s="5" t="str">
        <f>FIXED('WinBUGS output'!O146,2)</f>
        <v>1.76</v>
      </c>
      <c r="H147"/>
      <c r="I147"/>
      <c r="J147"/>
      <c r="N147">
        <v>9</v>
      </c>
      <c r="O147">
        <v>13</v>
      </c>
      <c r="P147" s="5" t="str">
        <f>VLOOKUP('Direct lors'!N147,'WinBUGS output'!D:F,3,FALSE)</f>
        <v>Mirtazapine</v>
      </c>
      <c r="Q147" s="5" t="str">
        <f>VLOOKUP('Direct lors'!O147,'WinBUGS output'!D:F,3,FALSE)</f>
        <v>Interpersonal psychotherapy (IPT)</v>
      </c>
      <c r="R147" s="5" t="str">
        <f>FIXED('WinBUGS output'!X146,2)</f>
        <v>1.27</v>
      </c>
      <c r="S147" s="5" t="str">
        <f>FIXED('WinBUGS output'!W146,2)</f>
        <v>-2.12</v>
      </c>
      <c r="T147" s="5" t="str">
        <f>FIXED('WinBUGS output'!Y146,2)</f>
        <v>4.74</v>
      </c>
      <c r="X147" s="5" t="str">
        <f t="shared" si="8"/>
        <v>Attention placebo + TAU</v>
      </c>
      <c r="Y147" s="5" t="str">
        <f t="shared" si="9"/>
        <v>Cognitive bibliotherapy + TAU</v>
      </c>
      <c r="Z147" s="5" t="str">
        <f>FIXED(EXP('WinBUGS output'!N146),2)</f>
        <v>0.80</v>
      </c>
      <c r="AA147" s="5" t="str">
        <f>FIXED(EXP('WinBUGS output'!M146),2)</f>
        <v>0.11</v>
      </c>
      <c r="AB147" s="5" t="str">
        <f>FIXED(EXP('WinBUGS output'!O146),2)</f>
        <v>5.80</v>
      </c>
      <c r="AF147" s="5" t="str">
        <f t="shared" si="10"/>
        <v>Mirtazapine</v>
      </c>
      <c r="AG147" s="5" t="str">
        <f t="shared" si="11"/>
        <v>Interpersonal psychotherapy (IPT)</v>
      </c>
      <c r="AH147" s="5" t="str">
        <f>FIXED(EXP('WinBUGS output'!X146),2)</f>
        <v>3.55</v>
      </c>
      <c r="AI147" s="5" t="str">
        <f>FIXED(EXP('WinBUGS output'!W146),2)</f>
        <v>0.12</v>
      </c>
      <c r="AJ147" s="5" t="str">
        <f>FIXED(EXP('WinBUGS output'!Y146),2)</f>
        <v>113.98</v>
      </c>
    </row>
    <row r="148" spans="1:36" x14ac:dyDescent="0.25">
      <c r="A148">
        <v>4</v>
      </c>
      <c r="B148">
        <v>23</v>
      </c>
      <c r="C148" s="5" t="str">
        <f>VLOOKUP(A148,'WinBUGS output'!A:C,3,FALSE)</f>
        <v>Attention placebo + TAU</v>
      </c>
      <c r="D148" s="5" t="str">
        <f>VLOOKUP(B148,'WinBUGS output'!A:C,3,FALSE)</f>
        <v>Computerised-CBT (CCBT)</v>
      </c>
      <c r="E148" s="5" t="str">
        <f>FIXED('WinBUGS output'!N147,2)</f>
        <v>-0.15</v>
      </c>
      <c r="F148" s="5" t="str">
        <f>FIXED('WinBUGS output'!M147,2)</f>
        <v>-2.11</v>
      </c>
      <c r="G148" s="5" t="str">
        <f>FIXED('WinBUGS output'!O147,2)</f>
        <v>1.84</v>
      </c>
      <c r="H148"/>
      <c r="I148"/>
      <c r="J148"/>
      <c r="N148">
        <v>9</v>
      </c>
      <c r="O148">
        <v>14</v>
      </c>
      <c r="P148" s="5" t="str">
        <f>VLOOKUP('Direct lors'!N148,'WinBUGS output'!D:F,3,FALSE)</f>
        <v>Mirtazapine</v>
      </c>
      <c r="Q148" s="5" t="str">
        <f>VLOOKUP('Direct lors'!O148,'WinBUGS output'!D:F,3,FALSE)</f>
        <v>Counselling</v>
      </c>
      <c r="R148" s="5" t="str">
        <f>FIXED('WinBUGS output'!X147,2)</f>
        <v>0.61</v>
      </c>
      <c r="S148" s="5" t="str">
        <f>FIXED('WinBUGS output'!W147,2)</f>
        <v>-1.58</v>
      </c>
      <c r="T148" s="5" t="str">
        <f>FIXED('WinBUGS output'!Y147,2)</f>
        <v>2.84</v>
      </c>
      <c r="X148" s="5" t="str">
        <f t="shared" si="8"/>
        <v>Attention placebo + TAU</v>
      </c>
      <c r="Y148" s="5" t="str">
        <f t="shared" si="9"/>
        <v>Computerised-CBT (CCBT)</v>
      </c>
      <c r="Z148" s="5" t="str">
        <f>FIXED(EXP('WinBUGS output'!N147),2)</f>
        <v>0.86</v>
      </c>
      <c r="AA148" s="5" t="str">
        <f>FIXED(EXP('WinBUGS output'!M147),2)</f>
        <v>0.12</v>
      </c>
      <c r="AB148" s="5" t="str">
        <f>FIXED(EXP('WinBUGS output'!O147),2)</f>
        <v>6.30</v>
      </c>
      <c r="AF148" s="5" t="str">
        <f t="shared" si="10"/>
        <v>Mirtazapine</v>
      </c>
      <c r="AG148" s="5" t="str">
        <f t="shared" si="11"/>
        <v>Counselling</v>
      </c>
      <c r="AH148" s="5" t="str">
        <f>FIXED(EXP('WinBUGS output'!X147),2)</f>
        <v>1.84</v>
      </c>
      <c r="AI148" s="5" t="str">
        <f>FIXED(EXP('WinBUGS output'!W147),2)</f>
        <v>0.21</v>
      </c>
      <c r="AJ148" s="5" t="str">
        <f>FIXED(EXP('WinBUGS output'!Y147),2)</f>
        <v>17.17</v>
      </c>
    </row>
    <row r="149" spans="1:36" x14ac:dyDescent="0.25">
      <c r="A149">
        <v>4</v>
      </c>
      <c r="B149">
        <v>24</v>
      </c>
      <c r="C149" s="5" t="str">
        <f>VLOOKUP(A149,'WinBUGS output'!A:C,3,FALSE)</f>
        <v>Attention placebo + TAU</v>
      </c>
      <c r="D149" s="5" t="str">
        <f>VLOOKUP(B149,'WinBUGS output'!A:C,3,FALSE)</f>
        <v>Computerised-CBT (CCBT) + TAU</v>
      </c>
      <c r="E149" s="5" t="str">
        <f>FIXED('WinBUGS output'!N148,2)</f>
        <v>-0.24</v>
      </c>
      <c r="F149" s="5" t="str">
        <f>FIXED('WinBUGS output'!M148,2)</f>
        <v>-2.19</v>
      </c>
      <c r="G149" s="5" t="str">
        <f>FIXED('WinBUGS output'!O148,2)</f>
        <v>1.76</v>
      </c>
      <c r="H149"/>
      <c r="I149"/>
      <c r="J149"/>
      <c r="N149">
        <v>9</v>
      </c>
      <c r="O149">
        <v>15</v>
      </c>
      <c r="P149" s="5" t="str">
        <f>VLOOKUP('Direct lors'!N149,'WinBUGS output'!D:F,3,FALSE)</f>
        <v>Mirtazapine</v>
      </c>
      <c r="Q149" s="5" t="str">
        <f>VLOOKUP('Direct lors'!O149,'WinBUGS output'!D:F,3,FALSE)</f>
        <v>Problem solving</v>
      </c>
      <c r="R149" s="5" t="str">
        <f>FIXED('WinBUGS output'!X148,2)</f>
        <v>8.37</v>
      </c>
      <c r="S149" s="5" t="str">
        <f>FIXED('WinBUGS output'!W148,2)</f>
        <v>4.57</v>
      </c>
      <c r="T149" s="5" t="str">
        <f>FIXED('WinBUGS output'!Y148,2)</f>
        <v>12.47</v>
      </c>
      <c r="X149" s="5" t="str">
        <f t="shared" si="8"/>
        <v>Attention placebo + TAU</v>
      </c>
      <c r="Y149" s="5" t="str">
        <f t="shared" si="9"/>
        <v>Computerised-CBT (CCBT) + TAU</v>
      </c>
      <c r="Z149" s="5" t="str">
        <f>FIXED(EXP('WinBUGS output'!N148),2)</f>
        <v>0.79</v>
      </c>
      <c r="AA149" s="5" t="str">
        <f>FIXED(EXP('WinBUGS output'!M148),2)</f>
        <v>0.11</v>
      </c>
      <c r="AB149" s="5" t="str">
        <f>FIXED(EXP('WinBUGS output'!O148),2)</f>
        <v>5.80</v>
      </c>
      <c r="AF149" s="5" t="str">
        <f t="shared" si="10"/>
        <v>Mirtazapine</v>
      </c>
      <c r="AG149" s="5" t="str">
        <f t="shared" si="11"/>
        <v>Problem solving</v>
      </c>
      <c r="AH149" s="5" t="str">
        <f>FIXED(EXP('WinBUGS output'!X148),2)</f>
        <v>4,298.41</v>
      </c>
      <c r="AI149" s="5" t="str">
        <f>FIXED(EXP('WinBUGS output'!W148),2)</f>
        <v>96.83</v>
      </c>
      <c r="AJ149" s="5" t="str">
        <f>FIXED(EXP('WinBUGS output'!Y148),2)</f>
        <v>260,406.72</v>
      </c>
    </row>
    <row r="150" spans="1:36" x14ac:dyDescent="0.25">
      <c r="A150">
        <v>4</v>
      </c>
      <c r="B150">
        <v>25</v>
      </c>
      <c r="C150" s="5" t="str">
        <f>VLOOKUP(A150,'WinBUGS output'!A:C,3,FALSE)</f>
        <v>Attention placebo + TAU</v>
      </c>
      <c r="D150" s="5" t="str">
        <f>VLOOKUP(B150,'WinBUGS output'!A:C,3,FALSE)</f>
        <v>Computerised-CBT (CCBT) + enhanced TAU</v>
      </c>
      <c r="E150" s="5" t="str">
        <f>FIXED('WinBUGS output'!N149,2)</f>
        <v>-0.23</v>
      </c>
      <c r="F150" s="5" t="str">
        <f>FIXED('WinBUGS output'!M149,2)</f>
        <v>-2.17</v>
      </c>
      <c r="G150" s="5" t="str">
        <f>FIXED('WinBUGS output'!O149,2)</f>
        <v>1.74</v>
      </c>
      <c r="H150"/>
      <c r="I150"/>
      <c r="J150"/>
      <c r="N150">
        <v>9</v>
      </c>
      <c r="O150">
        <v>16</v>
      </c>
      <c r="P150" s="5" t="str">
        <f>VLOOKUP('Direct lors'!N150,'WinBUGS output'!D:F,3,FALSE)</f>
        <v>Mirtazapine</v>
      </c>
      <c r="Q150" s="5" t="str">
        <f>VLOOKUP('Direct lors'!O150,'WinBUGS output'!D:F,3,FALSE)</f>
        <v>Behavioural therapies (individual)</v>
      </c>
      <c r="R150" s="5" t="str">
        <f>FIXED('WinBUGS output'!X149,2)</f>
        <v>1.26</v>
      </c>
      <c r="S150" s="5" t="str">
        <f>FIXED('WinBUGS output'!W149,2)</f>
        <v>-0.73</v>
      </c>
      <c r="T150" s="5" t="str">
        <f>FIXED('WinBUGS output'!Y149,2)</f>
        <v>3.28</v>
      </c>
      <c r="X150" s="5" t="str">
        <f t="shared" si="8"/>
        <v>Attention placebo + TAU</v>
      </c>
      <c r="Y150" s="5" t="str">
        <f t="shared" si="9"/>
        <v>Computerised-CBT (CCBT) + enhanced TAU</v>
      </c>
      <c r="Z150" s="5" t="str">
        <f>FIXED(EXP('WinBUGS output'!N149),2)</f>
        <v>0.79</v>
      </c>
      <c r="AA150" s="5" t="str">
        <f>FIXED(EXP('WinBUGS output'!M149),2)</f>
        <v>0.11</v>
      </c>
      <c r="AB150" s="5" t="str">
        <f>FIXED(EXP('WinBUGS output'!O149),2)</f>
        <v>5.70</v>
      </c>
      <c r="AF150" s="5" t="str">
        <f t="shared" si="10"/>
        <v>Mirtazapine</v>
      </c>
      <c r="AG150" s="5" t="str">
        <f t="shared" si="11"/>
        <v>Behavioural therapies (individual)</v>
      </c>
      <c r="AH150" s="5" t="str">
        <f>FIXED(EXP('WinBUGS output'!X149),2)</f>
        <v>3.53</v>
      </c>
      <c r="AI150" s="5" t="str">
        <f>FIXED(EXP('WinBUGS output'!W149),2)</f>
        <v>0.48</v>
      </c>
      <c r="AJ150" s="5" t="str">
        <f>FIXED(EXP('WinBUGS output'!Y149),2)</f>
        <v>26.52</v>
      </c>
    </row>
    <row r="151" spans="1:36" x14ac:dyDescent="0.25">
      <c r="A151">
        <v>4</v>
      </c>
      <c r="B151">
        <v>26</v>
      </c>
      <c r="C151" s="5" t="str">
        <f>VLOOKUP(A151,'WinBUGS output'!A:C,3,FALSE)</f>
        <v>Attention placebo + TAU</v>
      </c>
      <c r="D151" s="5" t="str">
        <f>VLOOKUP(B151,'WinBUGS output'!A:C,3,FALSE)</f>
        <v>Interpersonal psychotherapy (IPT)</v>
      </c>
      <c r="E151" s="5" t="str">
        <f>FIXED('WinBUGS output'!N150,2)</f>
        <v>1.42</v>
      </c>
      <c r="F151" s="5" t="str">
        <f>FIXED('WinBUGS output'!M150,2)</f>
        <v>-2.03</v>
      </c>
      <c r="G151" s="5" t="str">
        <f>FIXED('WinBUGS output'!O150,2)</f>
        <v>4.80</v>
      </c>
      <c r="H151"/>
      <c r="I151"/>
      <c r="J151"/>
      <c r="N151">
        <v>9</v>
      </c>
      <c r="O151">
        <v>17</v>
      </c>
      <c r="P151" s="5" t="str">
        <f>VLOOKUP('Direct lors'!N151,'WinBUGS output'!D:F,3,FALSE)</f>
        <v>Mirtazapine</v>
      </c>
      <c r="Q151" s="5" t="str">
        <f>VLOOKUP('Direct lors'!O151,'WinBUGS output'!D:F,3,FALSE)</f>
        <v>Cognitive and cognitive behavioural therapies (individual) [CBT/CT]</v>
      </c>
      <c r="R151" s="5" t="str">
        <f>FIXED('WinBUGS output'!X150,2)</f>
        <v>0.98</v>
      </c>
      <c r="S151" s="5" t="str">
        <f>FIXED('WinBUGS output'!W150,2)</f>
        <v>-0.55</v>
      </c>
      <c r="T151" s="5" t="str">
        <f>FIXED('WinBUGS output'!Y150,2)</f>
        <v>2.55</v>
      </c>
      <c r="X151" s="5" t="str">
        <f t="shared" si="8"/>
        <v>Attention placebo + TAU</v>
      </c>
      <c r="Y151" s="5" t="str">
        <f t="shared" si="9"/>
        <v>Interpersonal psychotherapy (IPT)</v>
      </c>
      <c r="Z151" s="5" t="str">
        <f>FIXED(EXP('WinBUGS output'!N150),2)</f>
        <v>4.12</v>
      </c>
      <c r="AA151" s="5" t="str">
        <f>FIXED(EXP('WinBUGS output'!M150),2)</f>
        <v>0.13</v>
      </c>
      <c r="AB151" s="5" t="str">
        <f>FIXED(EXP('WinBUGS output'!O150),2)</f>
        <v>121.39</v>
      </c>
      <c r="AF151" s="5" t="str">
        <f t="shared" si="10"/>
        <v>Mirtazapine</v>
      </c>
      <c r="AG151" s="5" t="str">
        <f t="shared" si="11"/>
        <v>Cognitive and cognitive behavioural therapies (individual) [CBT/CT]</v>
      </c>
      <c r="AH151" s="5" t="str">
        <f>FIXED(EXP('WinBUGS output'!X150),2)</f>
        <v>2.68</v>
      </c>
      <c r="AI151" s="5" t="str">
        <f>FIXED(EXP('WinBUGS output'!W150),2)</f>
        <v>0.58</v>
      </c>
      <c r="AJ151" s="5" t="str">
        <f>FIXED(EXP('WinBUGS output'!Y150),2)</f>
        <v>12.76</v>
      </c>
    </row>
    <row r="152" spans="1:36" x14ac:dyDescent="0.25">
      <c r="A152">
        <v>4</v>
      </c>
      <c r="B152">
        <v>27</v>
      </c>
      <c r="C152" s="5" t="str">
        <f>VLOOKUP(A152,'WinBUGS output'!A:C,3,FALSE)</f>
        <v>Attention placebo + TAU</v>
      </c>
      <c r="D152" s="5" t="str">
        <f>VLOOKUP(B152,'WinBUGS output'!A:C,3,FALSE)</f>
        <v>Counselling (any type)</v>
      </c>
      <c r="E152" s="5" t="str">
        <f>FIXED('WinBUGS output'!N151,2)</f>
        <v>0.72</v>
      </c>
      <c r="F152" s="5" t="str">
        <f>FIXED('WinBUGS output'!M151,2)</f>
        <v>-1.62</v>
      </c>
      <c r="G152" s="5" t="str">
        <f>FIXED('WinBUGS output'!O151,2)</f>
        <v>3.12</v>
      </c>
      <c r="H152"/>
      <c r="I152"/>
      <c r="J152"/>
      <c r="N152">
        <v>9</v>
      </c>
      <c r="O152">
        <v>18</v>
      </c>
      <c r="P152" s="5" t="str">
        <f>VLOOKUP('Direct lors'!N152,'WinBUGS output'!D:F,3,FALSE)</f>
        <v>Mirtazapine</v>
      </c>
      <c r="Q152" s="5" t="str">
        <f>VLOOKUP('Direct lors'!O152,'WinBUGS output'!D:F,3,FALSE)</f>
        <v>Behavioural, cognitive, or CBT groups</v>
      </c>
      <c r="R152" s="5" t="str">
        <f>FIXED('WinBUGS output'!X151,2)</f>
        <v>7.00</v>
      </c>
      <c r="S152" s="5" t="str">
        <f>FIXED('WinBUGS output'!W151,2)</f>
        <v>4.53</v>
      </c>
      <c r="T152" s="5" t="str">
        <f>FIXED('WinBUGS output'!Y151,2)</f>
        <v>9.50</v>
      </c>
      <c r="X152" s="5" t="str">
        <f t="shared" si="8"/>
        <v>Attention placebo + TAU</v>
      </c>
      <c r="Y152" s="5" t="str">
        <f t="shared" si="9"/>
        <v>Counselling (any type)</v>
      </c>
      <c r="Z152" s="5" t="str">
        <f>FIXED(EXP('WinBUGS output'!N151),2)</f>
        <v>2.06</v>
      </c>
      <c r="AA152" s="5" t="str">
        <f>FIXED(EXP('WinBUGS output'!M151),2)</f>
        <v>0.20</v>
      </c>
      <c r="AB152" s="5" t="str">
        <f>FIXED(EXP('WinBUGS output'!O151),2)</f>
        <v>22.67</v>
      </c>
      <c r="AF152" s="5" t="str">
        <f t="shared" si="10"/>
        <v>Mirtazapine</v>
      </c>
      <c r="AG152" s="5" t="str">
        <f t="shared" si="11"/>
        <v>Behavioural, cognitive, or CBT groups</v>
      </c>
      <c r="AH152" s="5" t="str">
        <f>FIXED(EXP('WinBUGS output'!X151),2)</f>
        <v>1,101.03</v>
      </c>
      <c r="AI152" s="5" t="str">
        <f>FIXED(EXP('WinBUGS output'!W151),2)</f>
        <v>92.67</v>
      </c>
      <c r="AJ152" s="5" t="str">
        <f>FIXED(EXP('WinBUGS output'!Y151),2)</f>
        <v>13,319.71</v>
      </c>
    </row>
    <row r="153" spans="1:36" x14ac:dyDescent="0.25">
      <c r="A153">
        <v>4</v>
      </c>
      <c r="B153">
        <v>28</v>
      </c>
      <c r="C153" s="5" t="str">
        <f>VLOOKUP(A153,'WinBUGS output'!A:C,3,FALSE)</f>
        <v>Attention placebo + TAU</v>
      </c>
      <c r="D153" s="5" t="str">
        <f>VLOOKUP(B153,'WinBUGS output'!A:C,3,FALSE)</f>
        <v>Non-directive counselling</v>
      </c>
      <c r="E153" s="5" t="str">
        <f>FIXED('WinBUGS output'!N152,2)</f>
        <v>0.73</v>
      </c>
      <c r="F153" s="5" t="str">
        <f>FIXED('WinBUGS output'!M152,2)</f>
        <v>-1.45</v>
      </c>
      <c r="G153" s="5" t="str">
        <f>FIXED('WinBUGS output'!O152,2)</f>
        <v>2.97</v>
      </c>
      <c r="H153"/>
      <c r="I153"/>
      <c r="J153"/>
      <c r="N153">
        <v>9</v>
      </c>
      <c r="O153">
        <v>19</v>
      </c>
      <c r="P153" s="5" t="str">
        <f>VLOOKUP('Direct lors'!N153,'WinBUGS output'!D:F,3,FALSE)</f>
        <v>Mirtazapine</v>
      </c>
      <c r="Q153" s="5" t="str">
        <f>VLOOKUP('Direct lors'!O153,'WinBUGS output'!D:F,3,FALSE)</f>
        <v>Combined (Cognitive and cognitive behavioural therapies individual + AD)</v>
      </c>
      <c r="R153" s="5" t="str">
        <f>FIXED('WinBUGS output'!X152,2)</f>
        <v>0.36</v>
      </c>
      <c r="S153" s="5" t="str">
        <f>FIXED('WinBUGS output'!W152,2)</f>
        <v>-1.32</v>
      </c>
      <c r="T153" s="5" t="str">
        <f>FIXED('WinBUGS output'!Y152,2)</f>
        <v>2.06</v>
      </c>
      <c r="X153" s="5" t="str">
        <f t="shared" si="8"/>
        <v>Attention placebo + TAU</v>
      </c>
      <c r="Y153" s="5" t="str">
        <f t="shared" si="9"/>
        <v>Non-directive counselling</v>
      </c>
      <c r="Z153" s="5" t="str">
        <f>FIXED(EXP('WinBUGS output'!N152),2)</f>
        <v>2.08</v>
      </c>
      <c r="AA153" s="5" t="str">
        <f>FIXED(EXP('WinBUGS output'!M152),2)</f>
        <v>0.23</v>
      </c>
      <c r="AB153" s="5" t="str">
        <f>FIXED(EXP('WinBUGS output'!O152),2)</f>
        <v>19.41</v>
      </c>
      <c r="AF153" s="5" t="str">
        <f t="shared" si="10"/>
        <v>Mirtazapine</v>
      </c>
      <c r="AG153" s="5" t="str">
        <f t="shared" si="11"/>
        <v>Combined (Cognitive and cognitive behavioural therapies individual + AD)</v>
      </c>
      <c r="AH153" s="5" t="str">
        <f>FIXED(EXP('WinBUGS output'!X152),2)</f>
        <v>1.43</v>
      </c>
      <c r="AI153" s="5" t="str">
        <f>FIXED(EXP('WinBUGS output'!W152),2)</f>
        <v>0.27</v>
      </c>
      <c r="AJ153" s="5" t="str">
        <f>FIXED(EXP('WinBUGS output'!Y152),2)</f>
        <v>7.85</v>
      </c>
    </row>
    <row r="154" spans="1:36" x14ac:dyDescent="0.25">
      <c r="A154">
        <v>4</v>
      </c>
      <c r="B154">
        <v>29</v>
      </c>
      <c r="C154" s="5" t="str">
        <f>VLOOKUP(A154,'WinBUGS output'!A:C,3,FALSE)</f>
        <v>Attention placebo + TAU</v>
      </c>
      <c r="D154" s="5" t="str">
        <f>VLOOKUP(B154,'WinBUGS output'!A:C,3,FALSE)</f>
        <v>Problem solving group</v>
      </c>
      <c r="E154" s="5" t="str">
        <f>FIXED('WinBUGS output'!N153,2)</f>
        <v>8.55</v>
      </c>
      <c r="F154" s="5" t="str">
        <f>FIXED('WinBUGS output'!M153,2)</f>
        <v>4.65</v>
      </c>
      <c r="G154" s="5" t="str">
        <f>FIXED('WinBUGS output'!O153,2)</f>
        <v>12.47</v>
      </c>
      <c r="H154"/>
      <c r="I154"/>
      <c r="J154"/>
      <c r="N154">
        <v>9</v>
      </c>
      <c r="O154">
        <v>20</v>
      </c>
      <c r="P154" s="5" t="str">
        <f>VLOOKUP('Direct lors'!N154,'WinBUGS output'!D:F,3,FALSE)</f>
        <v>Mirtazapine</v>
      </c>
      <c r="Q154" s="5" t="str">
        <f>VLOOKUP('Direct lors'!O154,'WinBUGS output'!D:F,3,FALSE)</f>
        <v>Combined (IPT + AD)</v>
      </c>
      <c r="R154" s="5" t="str">
        <f>FIXED('WinBUGS output'!X153,2)</f>
        <v>1.81</v>
      </c>
      <c r="S154" s="5" t="str">
        <f>FIXED('WinBUGS output'!W153,2)</f>
        <v>-1.63</v>
      </c>
      <c r="T154" s="5" t="str">
        <f>FIXED('WinBUGS output'!Y153,2)</f>
        <v>5.33</v>
      </c>
      <c r="X154" s="5" t="str">
        <f t="shared" si="8"/>
        <v>Attention placebo + TAU</v>
      </c>
      <c r="Y154" s="5" t="str">
        <f t="shared" si="9"/>
        <v>Problem solving group</v>
      </c>
      <c r="Z154" s="5" t="str">
        <f>FIXED(EXP('WinBUGS output'!N153),2)</f>
        <v>5,156.43</v>
      </c>
      <c r="AA154" s="5" t="str">
        <f>FIXED(EXP('WinBUGS output'!M153),2)</f>
        <v>104.38</v>
      </c>
      <c r="AB154" s="5" t="str">
        <f>FIXED(EXP('WinBUGS output'!O153),2)</f>
        <v>260,406.72</v>
      </c>
      <c r="AF154" s="5" t="str">
        <f t="shared" si="10"/>
        <v>Mirtazapine</v>
      </c>
      <c r="AG154" s="5" t="str">
        <f t="shared" si="11"/>
        <v>Combined (IPT + AD)</v>
      </c>
      <c r="AH154" s="5" t="str">
        <f>FIXED(EXP('WinBUGS output'!X153),2)</f>
        <v>6.09</v>
      </c>
      <c r="AI154" s="5" t="str">
        <f>FIXED(EXP('WinBUGS output'!W153),2)</f>
        <v>0.20</v>
      </c>
      <c r="AJ154" s="5" t="str">
        <f>FIXED(EXP('WinBUGS output'!Y153),2)</f>
        <v>205.82</v>
      </c>
    </row>
    <row r="155" spans="1:36" x14ac:dyDescent="0.25">
      <c r="A155">
        <v>4</v>
      </c>
      <c r="B155">
        <v>30</v>
      </c>
      <c r="C155" s="5" t="str">
        <f>VLOOKUP(A155,'WinBUGS output'!A:C,3,FALSE)</f>
        <v>Attention placebo + TAU</v>
      </c>
      <c r="D155" s="5" t="str">
        <f>VLOOKUP(B155,'WinBUGS output'!A:C,3,FALSE)</f>
        <v>Behavioural activation (BA)</v>
      </c>
      <c r="E155" s="5" t="str">
        <f>FIXED('WinBUGS output'!N154,2)</f>
        <v>1.42</v>
      </c>
      <c r="F155" s="5" t="str">
        <f>FIXED('WinBUGS output'!M154,2)</f>
        <v>-0.58</v>
      </c>
      <c r="G155" s="5" t="str">
        <f>FIXED('WinBUGS output'!O154,2)</f>
        <v>3.46</v>
      </c>
      <c r="H155"/>
      <c r="I155"/>
      <c r="J155"/>
      <c r="N155">
        <v>9</v>
      </c>
      <c r="O155">
        <v>21</v>
      </c>
      <c r="P155" s="5" t="str">
        <f>VLOOKUP('Direct lors'!N155,'WinBUGS output'!D:F,3,FALSE)</f>
        <v>Mirtazapine</v>
      </c>
      <c r="Q155" s="5" t="str">
        <f>VLOOKUP('Direct lors'!O155,'WinBUGS output'!D:F,3,FALSE)</f>
        <v>Combined (Short-term psychodynamic psychotherapies + AD)</v>
      </c>
      <c r="R155" s="5" t="str">
        <f>FIXED('WinBUGS output'!X154,2)</f>
        <v>0.57</v>
      </c>
      <c r="S155" s="5" t="str">
        <f>FIXED('WinBUGS output'!W154,2)</f>
        <v>-1.64</v>
      </c>
      <c r="T155" s="5" t="str">
        <f>FIXED('WinBUGS output'!Y154,2)</f>
        <v>2.80</v>
      </c>
      <c r="X155" s="5" t="str">
        <f t="shared" si="8"/>
        <v>Attention placebo + TAU</v>
      </c>
      <c r="Y155" s="5" t="str">
        <f t="shared" si="9"/>
        <v>Behavioural activation (BA)</v>
      </c>
      <c r="Z155" s="5" t="str">
        <f>FIXED(EXP('WinBUGS output'!N154),2)</f>
        <v>4.12</v>
      </c>
      <c r="AA155" s="5" t="str">
        <f>FIXED(EXP('WinBUGS output'!M154),2)</f>
        <v>0.56</v>
      </c>
      <c r="AB155" s="5" t="str">
        <f>FIXED(EXP('WinBUGS output'!O154),2)</f>
        <v>31.94</v>
      </c>
      <c r="AF155" s="5" t="str">
        <f t="shared" si="10"/>
        <v>Mirtazapine</v>
      </c>
      <c r="AG155" s="5" t="str">
        <f t="shared" si="11"/>
        <v>Combined (Short-term psychodynamic psychotherapies + AD)</v>
      </c>
      <c r="AH155" s="5" t="str">
        <f>FIXED(EXP('WinBUGS output'!X154),2)</f>
        <v>1.76</v>
      </c>
      <c r="AI155" s="5" t="str">
        <f>FIXED(EXP('WinBUGS output'!W154),2)</f>
        <v>0.19</v>
      </c>
      <c r="AJ155" s="5" t="str">
        <f>FIXED(EXP('WinBUGS output'!Y154),2)</f>
        <v>16.49</v>
      </c>
    </row>
    <row r="156" spans="1:36" x14ac:dyDescent="0.25">
      <c r="A156">
        <v>4</v>
      </c>
      <c r="B156">
        <v>31</v>
      </c>
      <c r="C156" s="5" t="str">
        <f>VLOOKUP(A156,'WinBUGS output'!A:C,3,FALSE)</f>
        <v>Attention placebo + TAU</v>
      </c>
      <c r="D156" s="5" t="str">
        <f>VLOOKUP(B156,'WinBUGS output'!A:C,3,FALSE)</f>
        <v>Behavioural activation (BA) + TAU</v>
      </c>
      <c r="E156" s="5" t="str">
        <f>FIXED('WinBUGS output'!N155,2)</f>
        <v>1.35</v>
      </c>
      <c r="F156" s="5" t="str">
        <f>FIXED('WinBUGS output'!M155,2)</f>
        <v>-0.73</v>
      </c>
      <c r="G156" s="5" t="str">
        <f>FIXED('WinBUGS output'!O155,2)</f>
        <v>3.47</v>
      </c>
      <c r="H156"/>
      <c r="I156"/>
      <c r="J156"/>
      <c r="N156">
        <v>9</v>
      </c>
      <c r="O156">
        <v>22</v>
      </c>
      <c r="P156" s="5" t="str">
        <f>VLOOKUP('Direct lors'!N156,'WinBUGS output'!D:F,3,FALSE)</f>
        <v>Mirtazapine</v>
      </c>
      <c r="Q156" s="5" t="str">
        <f>VLOOKUP('Direct lors'!O156,'WinBUGS output'!D:F,3,FALSE)</f>
        <v>Combined (psych + placebo)</v>
      </c>
      <c r="R156" s="5" t="str">
        <f>FIXED('WinBUGS output'!X155,2)</f>
        <v>1.47</v>
      </c>
      <c r="S156" s="5" t="str">
        <f>FIXED('WinBUGS output'!W155,2)</f>
        <v>-1.94</v>
      </c>
      <c r="T156" s="5" t="str">
        <f>FIXED('WinBUGS output'!Y155,2)</f>
        <v>4.93</v>
      </c>
      <c r="X156" s="5" t="str">
        <f t="shared" si="8"/>
        <v>Attention placebo + TAU</v>
      </c>
      <c r="Y156" s="5" t="str">
        <f t="shared" si="9"/>
        <v>Behavioural activation (BA) + TAU</v>
      </c>
      <c r="Z156" s="5" t="str">
        <f>FIXED(EXP('WinBUGS output'!N155),2)</f>
        <v>3.86</v>
      </c>
      <c r="AA156" s="5" t="str">
        <f>FIXED(EXP('WinBUGS output'!M155),2)</f>
        <v>0.48</v>
      </c>
      <c r="AB156" s="5" t="str">
        <f>FIXED(EXP('WinBUGS output'!O155),2)</f>
        <v>32.20</v>
      </c>
      <c r="AF156" s="5" t="str">
        <f t="shared" si="10"/>
        <v>Mirtazapine</v>
      </c>
      <c r="AG156" s="5" t="str">
        <f t="shared" si="11"/>
        <v>Combined (psych + placebo)</v>
      </c>
      <c r="AH156" s="5" t="str">
        <f>FIXED(EXP('WinBUGS output'!X155),2)</f>
        <v>4.36</v>
      </c>
      <c r="AI156" s="5" t="str">
        <f>FIXED(EXP('WinBUGS output'!W155),2)</f>
        <v>0.14</v>
      </c>
      <c r="AJ156" s="5" t="str">
        <f>FIXED(EXP('WinBUGS output'!Y155),2)</f>
        <v>138.80</v>
      </c>
    </row>
    <row r="157" spans="1:36" x14ac:dyDescent="0.25">
      <c r="A157">
        <v>4</v>
      </c>
      <c r="B157">
        <v>32</v>
      </c>
      <c r="C157" s="5" t="str">
        <f>VLOOKUP(A157,'WinBUGS output'!A:C,3,FALSE)</f>
        <v>Attention placebo + TAU</v>
      </c>
      <c r="D157" s="5" t="str">
        <f>VLOOKUP(B157,'WinBUGS output'!A:C,3,FALSE)</f>
        <v>CBT individual (under 15 sessions)</v>
      </c>
      <c r="E157" s="5" t="str">
        <f>FIXED('WinBUGS output'!N156,2)</f>
        <v>1.03</v>
      </c>
      <c r="F157" s="5" t="str">
        <f>FIXED('WinBUGS output'!M156,2)</f>
        <v>-0.71</v>
      </c>
      <c r="G157" s="5" t="str">
        <f>FIXED('WinBUGS output'!O156,2)</f>
        <v>2.81</v>
      </c>
      <c r="H157"/>
      <c r="I157"/>
      <c r="J157"/>
      <c r="N157">
        <v>10</v>
      </c>
      <c r="O157">
        <v>11</v>
      </c>
      <c r="P157" s="5" t="str">
        <f>VLOOKUP('Direct lors'!N157,'WinBUGS output'!D:F,3,FALSE)</f>
        <v>Short-term psychodynamic psychotherapies</v>
      </c>
      <c r="Q157" s="5" t="str">
        <f>VLOOKUP('Direct lors'!O157,'WinBUGS output'!D:F,3,FALSE)</f>
        <v>Self-help with support</v>
      </c>
      <c r="R157" s="5" t="str">
        <f>FIXED('WinBUGS output'!X156,2)</f>
        <v>-0.40</v>
      </c>
      <c r="S157" s="5" t="str">
        <f>FIXED('WinBUGS output'!W156,2)</f>
        <v>-3.17</v>
      </c>
      <c r="T157" s="5" t="str">
        <f>FIXED('WinBUGS output'!Y156,2)</f>
        <v>2.36</v>
      </c>
      <c r="X157" s="5" t="str">
        <f t="shared" si="8"/>
        <v>Attention placebo + TAU</v>
      </c>
      <c r="Y157" s="5" t="str">
        <f t="shared" si="9"/>
        <v>CBT individual (under 15 sessions)</v>
      </c>
      <c r="Z157" s="5" t="str">
        <f>FIXED(EXP('WinBUGS output'!N156),2)</f>
        <v>2.81</v>
      </c>
      <c r="AA157" s="5" t="str">
        <f>FIXED(EXP('WinBUGS output'!M156),2)</f>
        <v>0.49</v>
      </c>
      <c r="AB157" s="5" t="str">
        <f>FIXED(EXP('WinBUGS output'!O156),2)</f>
        <v>16.61</v>
      </c>
      <c r="AF157" s="5" t="str">
        <f t="shared" si="10"/>
        <v>Short-term psychodynamic psychotherapies</v>
      </c>
      <c r="AG157" s="5" t="str">
        <f t="shared" si="11"/>
        <v>Self-help with support</v>
      </c>
      <c r="AH157" s="5" t="str">
        <f>FIXED(EXP('WinBUGS output'!X156),2)</f>
        <v>0.67</v>
      </c>
      <c r="AI157" s="5" t="str">
        <f>FIXED(EXP('WinBUGS output'!W156),2)</f>
        <v>0.04</v>
      </c>
      <c r="AJ157" s="5" t="str">
        <f>FIXED(EXP('WinBUGS output'!Y156),2)</f>
        <v>10.63</v>
      </c>
    </row>
    <row r="158" spans="1:36" x14ac:dyDescent="0.25">
      <c r="A158">
        <v>4</v>
      </c>
      <c r="B158">
        <v>33</v>
      </c>
      <c r="C158" s="5" t="str">
        <f>VLOOKUP(A158,'WinBUGS output'!A:C,3,FALSE)</f>
        <v>Attention placebo + TAU</v>
      </c>
      <c r="D158" s="5" t="str">
        <f>VLOOKUP(B158,'WinBUGS output'!A:C,3,FALSE)</f>
        <v>CBT individual (under 15 sessions) + TAU</v>
      </c>
      <c r="E158" s="5" t="str">
        <f>FIXED('WinBUGS output'!N157,2)</f>
        <v>0.99</v>
      </c>
      <c r="F158" s="5" t="str">
        <f>FIXED('WinBUGS output'!M157,2)</f>
        <v>-0.64</v>
      </c>
      <c r="G158" s="5" t="str">
        <f>FIXED('WinBUGS output'!O157,2)</f>
        <v>2.66</v>
      </c>
      <c r="H158">
        <v>0.64</v>
      </c>
      <c r="I158">
        <v>-1.4239999999999999</v>
      </c>
      <c r="J158">
        <v>2.77</v>
      </c>
      <c r="N158">
        <v>10</v>
      </c>
      <c r="O158">
        <v>12</v>
      </c>
      <c r="P158" s="5" t="str">
        <f>VLOOKUP('Direct lors'!N158,'WinBUGS output'!D:F,3,FALSE)</f>
        <v>Short-term psychodynamic psychotherapies</v>
      </c>
      <c r="Q158" s="5" t="str">
        <f>VLOOKUP('Direct lors'!O158,'WinBUGS output'!D:F,3,FALSE)</f>
        <v>Self-help</v>
      </c>
      <c r="R158" s="5" t="str">
        <f>FIXED('WinBUGS output'!X157,2)</f>
        <v>-1.25</v>
      </c>
      <c r="S158" s="5" t="str">
        <f>FIXED('WinBUGS output'!W157,2)</f>
        <v>-3.59</v>
      </c>
      <c r="T158" s="5" t="str">
        <f>FIXED('WinBUGS output'!Y157,2)</f>
        <v>1.06</v>
      </c>
      <c r="X158" s="5" t="str">
        <f t="shared" si="8"/>
        <v>Attention placebo + TAU</v>
      </c>
      <c r="Y158" s="5" t="str">
        <f t="shared" si="9"/>
        <v>CBT individual (under 15 sessions) + TAU</v>
      </c>
      <c r="Z158" s="5" t="str">
        <f>FIXED(EXP('WinBUGS output'!N157),2)</f>
        <v>2.70</v>
      </c>
      <c r="AA158" s="5" t="str">
        <f>FIXED(EXP('WinBUGS output'!M157),2)</f>
        <v>0.53</v>
      </c>
      <c r="AB158" s="5" t="str">
        <f>FIXED(EXP('WinBUGS output'!O157),2)</f>
        <v>14.35</v>
      </c>
      <c r="AF158" s="5" t="str">
        <f t="shared" si="10"/>
        <v>Short-term psychodynamic psychotherapies</v>
      </c>
      <c r="AG158" s="5" t="str">
        <f t="shared" si="11"/>
        <v>Self-help</v>
      </c>
      <c r="AH158" s="5" t="str">
        <f>FIXED(EXP('WinBUGS output'!X157),2)</f>
        <v>0.29</v>
      </c>
      <c r="AI158" s="5" t="str">
        <f>FIXED(EXP('WinBUGS output'!W157),2)</f>
        <v>0.03</v>
      </c>
      <c r="AJ158" s="5" t="str">
        <f>FIXED(EXP('WinBUGS output'!Y157),2)</f>
        <v>2.89</v>
      </c>
    </row>
    <row r="159" spans="1:36" x14ac:dyDescent="0.25">
      <c r="A159">
        <v>4</v>
      </c>
      <c r="B159">
        <v>34</v>
      </c>
      <c r="C159" s="5" t="str">
        <f>VLOOKUP(A159,'WinBUGS output'!A:C,3,FALSE)</f>
        <v>Attention placebo + TAU</v>
      </c>
      <c r="D159" s="5" t="str">
        <f>VLOOKUP(B159,'WinBUGS output'!A:C,3,FALSE)</f>
        <v>CBT individual (under 15 sessions) + enhanced TAU</v>
      </c>
      <c r="E159" s="5" t="str">
        <f>FIXED('WinBUGS output'!N158,2)</f>
        <v>1.19</v>
      </c>
      <c r="F159" s="5" t="str">
        <f>FIXED('WinBUGS output'!M158,2)</f>
        <v>-0.56</v>
      </c>
      <c r="G159" s="5" t="str">
        <f>FIXED('WinBUGS output'!O158,2)</f>
        <v>3.00</v>
      </c>
      <c r="H159"/>
      <c r="I159"/>
      <c r="J159"/>
      <c r="N159">
        <v>10</v>
      </c>
      <c r="O159">
        <v>13</v>
      </c>
      <c r="P159" s="5" t="str">
        <f>VLOOKUP('Direct lors'!N159,'WinBUGS output'!D:F,3,FALSE)</f>
        <v>Short-term psychodynamic psychotherapies</v>
      </c>
      <c r="Q159" s="5" t="str">
        <f>VLOOKUP('Direct lors'!O159,'WinBUGS output'!D:F,3,FALSE)</f>
        <v>Interpersonal psychotherapy (IPT)</v>
      </c>
      <c r="R159" s="5" t="str">
        <f>FIXED('WinBUGS output'!X158,2)</f>
        <v>0.34</v>
      </c>
      <c r="S159" s="5" t="str">
        <f>FIXED('WinBUGS output'!W158,2)</f>
        <v>-3.34</v>
      </c>
      <c r="T159" s="5" t="str">
        <f>FIXED('WinBUGS output'!Y158,2)</f>
        <v>4.07</v>
      </c>
      <c r="X159" s="5" t="str">
        <f t="shared" si="8"/>
        <v>Attention placebo + TAU</v>
      </c>
      <c r="Y159" s="5" t="str">
        <f t="shared" si="9"/>
        <v>CBT individual (under 15 sessions) + enhanced TAU</v>
      </c>
      <c r="Z159" s="5" t="str">
        <f>FIXED(EXP('WinBUGS output'!N158),2)</f>
        <v>3.28</v>
      </c>
      <c r="AA159" s="5" t="str">
        <f>FIXED(EXP('WinBUGS output'!M158),2)</f>
        <v>0.57</v>
      </c>
      <c r="AB159" s="5" t="str">
        <f>FIXED(EXP('WinBUGS output'!O158),2)</f>
        <v>20.01</v>
      </c>
      <c r="AF159" s="5" t="str">
        <f t="shared" si="10"/>
        <v>Short-term psychodynamic psychotherapies</v>
      </c>
      <c r="AG159" s="5" t="str">
        <f t="shared" si="11"/>
        <v>Interpersonal psychotherapy (IPT)</v>
      </c>
      <c r="AH159" s="5" t="str">
        <f>FIXED(EXP('WinBUGS output'!X158),2)</f>
        <v>1.40</v>
      </c>
      <c r="AI159" s="5" t="str">
        <f>FIXED(EXP('WinBUGS output'!W158),2)</f>
        <v>0.04</v>
      </c>
      <c r="AJ159" s="5" t="str">
        <f>FIXED(EXP('WinBUGS output'!Y158),2)</f>
        <v>58.50</v>
      </c>
    </row>
    <row r="160" spans="1:36" x14ac:dyDescent="0.25">
      <c r="A160">
        <v>4</v>
      </c>
      <c r="B160">
        <v>35</v>
      </c>
      <c r="C160" s="5" t="str">
        <f>VLOOKUP(A160,'WinBUGS output'!A:C,3,FALSE)</f>
        <v>Attention placebo + TAU</v>
      </c>
      <c r="D160" s="5" t="str">
        <f>VLOOKUP(B160,'WinBUGS output'!A:C,3,FALSE)</f>
        <v>CBT individual (over 15 sessions)</v>
      </c>
      <c r="E160" s="5" t="str">
        <f>FIXED('WinBUGS output'!N159,2)</f>
        <v>1.10</v>
      </c>
      <c r="F160" s="5" t="str">
        <f>FIXED('WinBUGS output'!M159,2)</f>
        <v>-0.64</v>
      </c>
      <c r="G160" s="5" t="str">
        <f>FIXED('WinBUGS output'!O159,2)</f>
        <v>2.88</v>
      </c>
      <c r="H160"/>
      <c r="I160"/>
      <c r="J160"/>
      <c r="N160">
        <v>10</v>
      </c>
      <c r="O160">
        <v>14</v>
      </c>
      <c r="P160" s="5" t="str">
        <f>VLOOKUP('Direct lors'!N160,'WinBUGS output'!D:F,3,FALSE)</f>
        <v>Short-term psychodynamic psychotherapies</v>
      </c>
      <c r="Q160" s="5" t="str">
        <f>VLOOKUP('Direct lors'!O160,'WinBUGS output'!D:F,3,FALSE)</f>
        <v>Counselling</v>
      </c>
      <c r="R160" s="5" t="str">
        <f>FIXED('WinBUGS output'!X159,2)</f>
        <v>-0.32</v>
      </c>
      <c r="S160" s="5" t="str">
        <f>FIXED('WinBUGS output'!W159,2)</f>
        <v>-2.95</v>
      </c>
      <c r="T160" s="5" t="str">
        <f>FIXED('WinBUGS output'!Y159,2)</f>
        <v>2.39</v>
      </c>
      <c r="X160" s="5" t="str">
        <f t="shared" si="8"/>
        <v>Attention placebo + TAU</v>
      </c>
      <c r="Y160" s="5" t="str">
        <f t="shared" si="9"/>
        <v>CBT individual (over 15 sessions)</v>
      </c>
      <c r="Z160" s="5" t="str">
        <f>FIXED(EXP('WinBUGS output'!N159),2)</f>
        <v>3.00</v>
      </c>
      <c r="AA160" s="5" t="str">
        <f>FIXED(EXP('WinBUGS output'!M159),2)</f>
        <v>0.53</v>
      </c>
      <c r="AB160" s="5" t="str">
        <f>FIXED(EXP('WinBUGS output'!O159),2)</f>
        <v>17.87</v>
      </c>
      <c r="AF160" s="5" t="str">
        <f t="shared" si="10"/>
        <v>Short-term psychodynamic psychotherapies</v>
      </c>
      <c r="AG160" s="5" t="str">
        <f t="shared" si="11"/>
        <v>Counselling</v>
      </c>
      <c r="AH160" s="5" t="str">
        <f>FIXED(EXP('WinBUGS output'!X159),2)</f>
        <v>0.72</v>
      </c>
      <c r="AI160" s="5" t="str">
        <f>FIXED(EXP('WinBUGS output'!W159),2)</f>
        <v>0.05</v>
      </c>
      <c r="AJ160" s="5" t="str">
        <f>FIXED(EXP('WinBUGS output'!Y159),2)</f>
        <v>10.90</v>
      </c>
    </row>
    <row r="161" spans="1:36" x14ac:dyDescent="0.25">
      <c r="A161">
        <v>4</v>
      </c>
      <c r="B161">
        <v>36</v>
      </c>
      <c r="C161" s="5" t="str">
        <f>VLOOKUP(A161,'WinBUGS output'!A:C,3,FALSE)</f>
        <v>Attention placebo + TAU</v>
      </c>
      <c r="D161" s="5" t="str">
        <f>VLOOKUP(B161,'WinBUGS output'!A:C,3,FALSE)</f>
        <v>Third-wave cognitive therapy individual</v>
      </c>
      <c r="E161" s="5" t="str">
        <f>FIXED('WinBUGS output'!N160,2)</f>
        <v>1.21</v>
      </c>
      <c r="F161" s="5" t="str">
        <f>FIXED('WinBUGS output'!M160,2)</f>
        <v>-0.58</v>
      </c>
      <c r="G161" s="5" t="str">
        <f>FIXED('WinBUGS output'!O160,2)</f>
        <v>3.08</v>
      </c>
      <c r="H161"/>
      <c r="I161"/>
      <c r="J161"/>
      <c r="N161">
        <v>10</v>
      </c>
      <c r="O161">
        <v>15</v>
      </c>
      <c r="P161" s="5" t="str">
        <f>VLOOKUP('Direct lors'!N161,'WinBUGS output'!D:F,3,FALSE)</f>
        <v>Short-term psychodynamic psychotherapies</v>
      </c>
      <c r="Q161" s="5" t="str">
        <f>VLOOKUP('Direct lors'!O161,'WinBUGS output'!D:F,3,FALSE)</f>
        <v>Problem solving</v>
      </c>
      <c r="R161" s="5" t="str">
        <f>FIXED('WinBUGS output'!X160,2)</f>
        <v>7.48</v>
      </c>
      <c r="S161" s="5" t="str">
        <f>FIXED('WinBUGS output'!W160,2)</f>
        <v>3.38</v>
      </c>
      <c r="T161" s="5" t="str">
        <f>FIXED('WinBUGS output'!Y160,2)</f>
        <v>11.72</v>
      </c>
      <c r="X161" s="5" t="str">
        <f t="shared" si="8"/>
        <v>Attention placebo + TAU</v>
      </c>
      <c r="Y161" s="5" t="str">
        <f t="shared" si="9"/>
        <v>Third-wave cognitive therapy individual</v>
      </c>
      <c r="Z161" s="5" t="str">
        <f>FIXED(EXP('WinBUGS output'!N160),2)</f>
        <v>3.35</v>
      </c>
      <c r="AA161" s="5" t="str">
        <f>FIXED(EXP('WinBUGS output'!M160),2)</f>
        <v>0.56</v>
      </c>
      <c r="AB161" s="5" t="str">
        <f>FIXED(EXP('WinBUGS output'!O160),2)</f>
        <v>21.69</v>
      </c>
      <c r="AF161" s="5" t="str">
        <f t="shared" si="10"/>
        <v>Short-term psychodynamic psychotherapies</v>
      </c>
      <c r="AG161" s="5" t="str">
        <f t="shared" si="11"/>
        <v>Problem solving</v>
      </c>
      <c r="AH161" s="5" t="str">
        <f>FIXED(EXP('WinBUGS output'!X160),2)</f>
        <v>1,775.79</v>
      </c>
      <c r="AI161" s="5" t="str">
        <f>FIXED(EXP('WinBUGS output'!W160),2)</f>
        <v>29.37</v>
      </c>
      <c r="AJ161" s="5" t="str">
        <f>FIXED(EXP('WinBUGS output'!Y160),2)</f>
        <v>123,007.43</v>
      </c>
    </row>
    <row r="162" spans="1:36" x14ac:dyDescent="0.25">
      <c r="A162">
        <v>4</v>
      </c>
      <c r="B162">
        <v>37</v>
      </c>
      <c r="C162" s="5" t="str">
        <f>VLOOKUP(A162,'WinBUGS output'!A:C,3,FALSE)</f>
        <v>Attention placebo + TAU</v>
      </c>
      <c r="D162" s="5" t="str">
        <f>VLOOKUP(B162,'WinBUGS output'!A:C,3,FALSE)</f>
        <v>CBT group (under 15 sessions)</v>
      </c>
      <c r="E162" s="5" t="str">
        <f>FIXED('WinBUGS output'!N161,2)</f>
        <v>7.14</v>
      </c>
      <c r="F162" s="5" t="str">
        <f>FIXED('WinBUGS output'!M161,2)</f>
        <v>4.72</v>
      </c>
      <c r="G162" s="5" t="str">
        <f>FIXED('WinBUGS output'!O161,2)</f>
        <v>9.58</v>
      </c>
      <c r="H162"/>
      <c r="I162"/>
      <c r="J162"/>
      <c r="N162">
        <v>10</v>
      </c>
      <c r="O162">
        <v>16</v>
      </c>
      <c r="P162" s="5" t="str">
        <f>VLOOKUP('Direct lors'!N162,'WinBUGS output'!D:F,3,FALSE)</f>
        <v>Short-term psychodynamic psychotherapies</v>
      </c>
      <c r="Q162" s="5" t="str">
        <f>VLOOKUP('Direct lors'!O162,'WinBUGS output'!D:F,3,FALSE)</f>
        <v>Behavioural therapies (individual)</v>
      </c>
      <c r="R162" s="5" t="str">
        <f>FIXED('WinBUGS output'!X161,2)</f>
        <v>0.35</v>
      </c>
      <c r="S162" s="5" t="str">
        <f>FIXED('WinBUGS output'!W161,2)</f>
        <v>-2.14</v>
      </c>
      <c r="T162" s="5" t="str">
        <f>FIXED('WinBUGS output'!Y161,2)</f>
        <v>2.84</v>
      </c>
      <c r="X162" s="5" t="str">
        <f t="shared" si="8"/>
        <v>Attention placebo + TAU</v>
      </c>
      <c r="Y162" s="5" t="str">
        <f t="shared" si="9"/>
        <v>CBT group (under 15 sessions)</v>
      </c>
      <c r="Z162" s="5" t="str">
        <f>FIXED(EXP('WinBUGS output'!N161),2)</f>
        <v>1,255.14</v>
      </c>
      <c r="AA162" s="5" t="str">
        <f>FIXED(EXP('WinBUGS output'!M161),2)</f>
        <v>111.72</v>
      </c>
      <c r="AB162" s="5" t="str">
        <f>FIXED(EXP('WinBUGS output'!O161),2)</f>
        <v>14,443.50</v>
      </c>
      <c r="AF162" s="5" t="str">
        <f t="shared" si="10"/>
        <v>Short-term psychodynamic psychotherapies</v>
      </c>
      <c r="AG162" s="5" t="str">
        <f t="shared" si="11"/>
        <v>Behavioural therapies (individual)</v>
      </c>
      <c r="AH162" s="5" t="str">
        <f>FIXED(EXP('WinBUGS output'!X161),2)</f>
        <v>1.43</v>
      </c>
      <c r="AI162" s="5" t="str">
        <f>FIXED(EXP('WinBUGS output'!W161),2)</f>
        <v>0.12</v>
      </c>
      <c r="AJ162" s="5" t="str">
        <f>FIXED(EXP('WinBUGS output'!Y161),2)</f>
        <v>17.13</v>
      </c>
    </row>
    <row r="163" spans="1:36" x14ac:dyDescent="0.25">
      <c r="A163">
        <v>4</v>
      </c>
      <c r="B163">
        <v>38</v>
      </c>
      <c r="C163" s="5" t="str">
        <f>VLOOKUP(A163,'WinBUGS output'!A:C,3,FALSE)</f>
        <v>Attention placebo + TAU</v>
      </c>
      <c r="D163" s="5" t="str">
        <f>VLOOKUP(B163,'WinBUGS output'!A:C,3,FALSE)</f>
        <v>Third-wave cognitive therapy group</v>
      </c>
      <c r="E163" s="5" t="str">
        <f>FIXED('WinBUGS output'!N162,2)</f>
        <v>7.11</v>
      </c>
      <c r="F163" s="5" t="str">
        <f>FIXED('WinBUGS output'!M162,2)</f>
        <v>4.59</v>
      </c>
      <c r="G163" s="5" t="str">
        <f>FIXED('WinBUGS output'!O162,2)</f>
        <v>9.66</v>
      </c>
      <c r="H163"/>
      <c r="I163"/>
      <c r="J163"/>
      <c r="N163">
        <v>10</v>
      </c>
      <c r="O163">
        <v>17</v>
      </c>
      <c r="P163" s="5" t="str">
        <f>VLOOKUP('Direct lors'!N163,'WinBUGS output'!D:F,3,FALSE)</f>
        <v>Short-term psychodynamic psychotherapies</v>
      </c>
      <c r="Q163" s="5" t="str">
        <f>VLOOKUP('Direct lors'!O163,'WinBUGS output'!D:F,3,FALSE)</f>
        <v>Cognitive and cognitive behavioural therapies (individual) [CBT/CT]</v>
      </c>
      <c r="R163" s="5" t="str">
        <f>FIXED('WinBUGS output'!X162,2)</f>
        <v>0.08</v>
      </c>
      <c r="S163" s="5" t="str">
        <f>FIXED('WinBUGS output'!W162,2)</f>
        <v>-2.26</v>
      </c>
      <c r="T163" s="5" t="str">
        <f>FIXED('WinBUGS output'!Y162,2)</f>
        <v>2.36</v>
      </c>
      <c r="X163" s="5" t="str">
        <f t="shared" si="8"/>
        <v>Attention placebo + TAU</v>
      </c>
      <c r="Y163" s="5" t="str">
        <f t="shared" si="9"/>
        <v>Third-wave cognitive therapy group</v>
      </c>
      <c r="Z163" s="5" t="str">
        <f>FIXED(EXP('WinBUGS output'!N162),2)</f>
        <v>1,219.26</v>
      </c>
      <c r="AA163" s="5" t="str">
        <f>FIXED(EXP('WinBUGS output'!M162),2)</f>
        <v>98.40</v>
      </c>
      <c r="AB163" s="5" t="str">
        <f>FIXED(EXP('WinBUGS output'!O162),2)</f>
        <v>15,724.89</v>
      </c>
      <c r="AF163" s="5" t="str">
        <f t="shared" si="10"/>
        <v>Short-term psychodynamic psychotherapies</v>
      </c>
      <c r="AG163" s="5" t="str">
        <f t="shared" si="11"/>
        <v>Cognitive and cognitive behavioural therapies (individual) [CBT/CT]</v>
      </c>
      <c r="AH163" s="5" t="str">
        <f>FIXED(EXP('WinBUGS output'!X162),2)</f>
        <v>1.08</v>
      </c>
      <c r="AI163" s="5" t="str">
        <f>FIXED(EXP('WinBUGS output'!W162),2)</f>
        <v>0.10</v>
      </c>
      <c r="AJ163" s="5" t="str">
        <f>FIXED(EXP('WinBUGS output'!Y162),2)</f>
        <v>10.54</v>
      </c>
    </row>
    <row r="164" spans="1:36" x14ac:dyDescent="0.25">
      <c r="A164">
        <v>4</v>
      </c>
      <c r="B164">
        <v>39</v>
      </c>
      <c r="C164" s="5" t="str">
        <f>VLOOKUP(A164,'WinBUGS output'!A:C,3,FALSE)</f>
        <v>Attention placebo + TAU</v>
      </c>
      <c r="D164" s="5" t="str">
        <f>VLOOKUP(B164,'WinBUGS output'!A:C,3,FALSE)</f>
        <v>CBT individual (under 15 sessions) + escitalopram</v>
      </c>
      <c r="E164" s="5" t="str">
        <f>FIXED('WinBUGS output'!N163,2)</f>
        <v>0.45</v>
      </c>
      <c r="F164" s="5" t="str">
        <f>FIXED('WinBUGS output'!M163,2)</f>
        <v>-1.67</v>
      </c>
      <c r="G164" s="5" t="str">
        <f>FIXED('WinBUGS output'!O163,2)</f>
        <v>2.58</v>
      </c>
      <c r="H164"/>
      <c r="I164"/>
      <c r="J164"/>
      <c r="N164">
        <v>10</v>
      </c>
      <c r="O164">
        <v>18</v>
      </c>
      <c r="P164" s="5" t="str">
        <f>VLOOKUP('Direct lors'!N164,'WinBUGS output'!D:F,3,FALSE)</f>
        <v>Short-term psychodynamic psychotherapies</v>
      </c>
      <c r="Q164" s="5" t="str">
        <f>VLOOKUP('Direct lors'!O164,'WinBUGS output'!D:F,3,FALSE)</f>
        <v>Behavioural, cognitive, or CBT groups</v>
      </c>
      <c r="R164" s="5" t="str">
        <f>FIXED('WinBUGS output'!X163,2)</f>
        <v>6.10</v>
      </c>
      <c r="S164" s="5" t="str">
        <f>FIXED('WinBUGS output'!W163,2)</f>
        <v>3.26</v>
      </c>
      <c r="T164" s="5" t="str">
        <f>FIXED('WinBUGS output'!Y163,2)</f>
        <v>8.88</v>
      </c>
      <c r="X164" s="5" t="str">
        <f t="shared" si="8"/>
        <v>Attention placebo + TAU</v>
      </c>
      <c r="Y164" s="5" t="str">
        <f t="shared" si="9"/>
        <v>CBT individual (under 15 sessions) + escitalopram</v>
      </c>
      <c r="Z164" s="5" t="str">
        <f>FIXED(EXP('WinBUGS output'!N163),2)</f>
        <v>1.57</v>
      </c>
      <c r="AA164" s="5" t="str">
        <f>FIXED(EXP('WinBUGS output'!M163),2)</f>
        <v>0.19</v>
      </c>
      <c r="AB164" s="5" t="str">
        <f>FIXED(EXP('WinBUGS output'!O163),2)</f>
        <v>13.22</v>
      </c>
      <c r="AF164" s="5" t="str">
        <f t="shared" si="10"/>
        <v>Short-term psychodynamic psychotherapies</v>
      </c>
      <c r="AG164" s="5" t="str">
        <f t="shared" si="11"/>
        <v>Behavioural, cognitive, or CBT groups</v>
      </c>
      <c r="AH164" s="5" t="str">
        <f>FIXED(EXP('WinBUGS output'!X163),2)</f>
        <v>445.86</v>
      </c>
      <c r="AI164" s="5" t="str">
        <f>FIXED(EXP('WinBUGS output'!W163),2)</f>
        <v>25.97</v>
      </c>
      <c r="AJ164" s="5" t="str">
        <f>FIXED(EXP('WinBUGS output'!Y163),2)</f>
        <v>7,208.38</v>
      </c>
    </row>
    <row r="165" spans="1:36" x14ac:dyDescent="0.25">
      <c r="A165">
        <v>4</v>
      </c>
      <c r="B165">
        <v>40</v>
      </c>
      <c r="C165" s="5" t="str">
        <f>VLOOKUP(A165,'WinBUGS output'!A:C,3,FALSE)</f>
        <v>Attention placebo + TAU</v>
      </c>
      <c r="D165" s="5" t="str">
        <f>VLOOKUP(B165,'WinBUGS output'!A:C,3,FALSE)</f>
        <v>CBT individual (over 15 sessions) + amitriptyline</v>
      </c>
      <c r="E165" s="5" t="str">
        <f>FIXED('WinBUGS output'!N164,2)</f>
        <v>0.49</v>
      </c>
      <c r="F165" s="5" t="str">
        <f>FIXED('WinBUGS output'!M164,2)</f>
        <v>-1.62</v>
      </c>
      <c r="G165" s="5" t="str">
        <f>FIXED('WinBUGS output'!O164,2)</f>
        <v>2.61</v>
      </c>
      <c r="H165"/>
      <c r="I165"/>
      <c r="J165"/>
      <c r="N165">
        <v>10</v>
      </c>
      <c r="O165">
        <v>19</v>
      </c>
      <c r="P165" s="5" t="str">
        <f>VLOOKUP('Direct lors'!N165,'WinBUGS output'!D:F,3,FALSE)</f>
        <v>Short-term psychodynamic psychotherapies</v>
      </c>
      <c r="Q165" s="5" t="str">
        <f>VLOOKUP('Direct lors'!O165,'WinBUGS output'!D:F,3,FALSE)</f>
        <v>Combined (Cognitive and cognitive behavioural therapies individual + AD)</v>
      </c>
      <c r="R165" s="5" t="str">
        <f>FIXED('WinBUGS output'!X164,2)</f>
        <v>-0.56</v>
      </c>
      <c r="S165" s="5" t="str">
        <f>FIXED('WinBUGS output'!W164,2)</f>
        <v>-3.10</v>
      </c>
      <c r="T165" s="5" t="str">
        <f>FIXED('WinBUGS output'!Y164,2)</f>
        <v>1.98</v>
      </c>
      <c r="X165" s="5" t="str">
        <f t="shared" si="8"/>
        <v>Attention placebo + TAU</v>
      </c>
      <c r="Y165" s="5" t="str">
        <f t="shared" si="9"/>
        <v>CBT individual (over 15 sessions) + amitriptyline</v>
      </c>
      <c r="Z165" s="5" t="str">
        <f>FIXED(EXP('WinBUGS output'!N164),2)</f>
        <v>1.63</v>
      </c>
      <c r="AA165" s="5" t="str">
        <f>FIXED(EXP('WinBUGS output'!M164),2)</f>
        <v>0.20</v>
      </c>
      <c r="AB165" s="5" t="str">
        <f>FIXED(EXP('WinBUGS output'!O164),2)</f>
        <v>13.63</v>
      </c>
      <c r="AF165" s="5" t="str">
        <f t="shared" si="10"/>
        <v>Short-term psychodynamic psychotherapies</v>
      </c>
      <c r="AG165" s="5" t="str">
        <f t="shared" si="11"/>
        <v>Combined (Cognitive and cognitive behavioural therapies individual + AD)</v>
      </c>
      <c r="AH165" s="5" t="str">
        <f>FIXED(EXP('WinBUGS output'!X164),2)</f>
        <v>0.57</v>
      </c>
      <c r="AI165" s="5" t="str">
        <f>FIXED(EXP('WinBUGS output'!W164),2)</f>
        <v>0.05</v>
      </c>
      <c r="AJ165" s="5" t="str">
        <f>FIXED(EXP('WinBUGS output'!Y164),2)</f>
        <v>7.22</v>
      </c>
    </row>
    <row r="166" spans="1:36" x14ac:dyDescent="0.25">
      <c r="A166">
        <v>4</v>
      </c>
      <c r="B166">
        <v>41</v>
      </c>
      <c r="C166" s="5" t="str">
        <f>VLOOKUP(A166,'WinBUGS output'!A:C,3,FALSE)</f>
        <v>Attention placebo + TAU</v>
      </c>
      <c r="D166" s="5" t="str">
        <f>VLOOKUP(B166,'WinBUGS output'!A:C,3,FALSE)</f>
        <v>CBT individual (over 15 sessions) + any SSRI</v>
      </c>
      <c r="E166" s="5" t="str">
        <f>FIXED('WinBUGS output'!N165,2)</f>
        <v>0.51</v>
      </c>
      <c r="F166" s="5" t="str">
        <f>FIXED('WinBUGS output'!M165,2)</f>
        <v>-1.57</v>
      </c>
      <c r="G166" s="5" t="str">
        <f>FIXED('WinBUGS output'!O165,2)</f>
        <v>2.62</v>
      </c>
      <c r="H166"/>
      <c r="I166"/>
      <c r="J166"/>
      <c r="N166">
        <v>10</v>
      </c>
      <c r="O166">
        <v>20</v>
      </c>
      <c r="P166" s="5" t="str">
        <f>VLOOKUP('Direct lors'!N166,'WinBUGS output'!D:F,3,FALSE)</f>
        <v>Short-term psychodynamic psychotherapies</v>
      </c>
      <c r="Q166" s="5" t="str">
        <f>VLOOKUP('Direct lors'!O166,'WinBUGS output'!D:F,3,FALSE)</f>
        <v>Combined (IPT + AD)</v>
      </c>
      <c r="R166" s="5" t="str">
        <f>FIXED('WinBUGS output'!X165,2)</f>
        <v>0.88</v>
      </c>
      <c r="S166" s="5" t="str">
        <f>FIXED('WinBUGS output'!W165,2)</f>
        <v>-2.77</v>
      </c>
      <c r="T166" s="5" t="str">
        <f>FIXED('WinBUGS output'!Y165,2)</f>
        <v>4.74</v>
      </c>
      <c r="X166" s="5" t="str">
        <f t="shared" si="8"/>
        <v>Attention placebo + TAU</v>
      </c>
      <c r="Y166" s="5" t="str">
        <f t="shared" si="9"/>
        <v>CBT individual (over 15 sessions) + any SSRI</v>
      </c>
      <c r="Z166" s="5" t="str">
        <f>FIXED(EXP('WinBUGS output'!N165),2)</f>
        <v>1.67</v>
      </c>
      <c r="AA166" s="5" t="str">
        <f>FIXED(EXP('WinBUGS output'!M165),2)</f>
        <v>0.21</v>
      </c>
      <c r="AB166" s="5" t="str">
        <f>FIXED(EXP('WinBUGS output'!O165),2)</f>
        <v>13.67</v>
      </c>
      <c r="AF166" s="5" t="str">
        <f t="shared" si="10"/>
        <v>Short-term psychodynamic psychotherapies</v>
      </c>
      <c r="AG166" s="5" t="str">
        <f t="shared" si="11"/>
        <v>Combined (IPT + AD)</v>
      </c>
      <c r="AH166" s="5" t="str">
        <f>FIXED(EXP('WinBUGS output'!X165),2)</f>
        <v>2.40</v>
      </c>
      <c r="AI166" s="5" t="str">
        <f>FIXED(EXP('WinBUGS output'!W165),2)</f>
        <v>0.06</v>
      </c>
      <c r="AJ166" s="5" t="str">
        <f>FIXED(EXP('WinBUGS output'!Y165),2)</f>
        <v>113.98</v>
      </c>
    </row>
    <row r="167" spans="1:36" x14ac:dyDescent="0.25">
      <c r="A167">
        <v>4</v>
      </c>
      <c r="B167">
        <v>42</v>
      </c>
      <c r="C167" s="5" t="str">
        <f>VLOOKUP(A167,'WinBUGS output'!A:C,3,FALSE)</f>
        <v>Attention placebo + TAU</v>
      </c>
      <c r="D167" s="5" t="str">
        <f>VLOOKUP(B167,'WinBUGS output'!A:C,3,FALSE)</f>
        <v>Interpersonal psychotherapy (IPT) + any AD</v>
      </c>
      <c r="E167" s="5" t="str">
        <f>FIXED('WinBUGS output'!N166,2)</f>
        <v>1.94</v>
      </c>
      <c r="F167" s="5" t="str">
        <f>FIXED('WinBUGS output'!M166,2)</f>
        <v>-1.47</v>
      </c>
      <c r="G167" s="5" t="str">
        <f>FIXED('WinBUGS output'!O166,2)</f>
        <v>5.41</v>
      </c>
      <c r="H167"/>
      <c r="I167"/>
      <c r="J167"/>
      <c r="N167">
        <v>10</v>
      </c>
      <c r="O167">
        <v>21</v>
      </c>
      <c r="P167" s="5" t="str">
        <f>VLOOKUP('Direct lors'!N167,'WinBUGS output'!D:F,3,FALSE)</f>
        <v>Short-term psychodynamic psychotherapies</v>
      </c>
      <c r="Q167" s="5" t="str">
        <f>VLOOKUP('Direct lors'!O167,'WinBUGS output'!D:F,3,FALSE)</f>
        <v>Combined (Short-term psychodynamic psychotherapies + AD)</v>
      </c>
      <c r="R167" s="5" t="str">
        <f>FIXED('WinBUGS output'!X166,2)</f>
        <v>-0.35</v>
      </c>
      <c r="S167" s="5" t="str">
        <f>FIXED('WinBUGS output'!W166,2)</f>
        <v>-3.59</v>
      </c>
      <c r="T167" s="5" t="str">
        <f>FIXED('WinBUGS output'!Y166,2)</f>
        <v>2.92</v>
      </c>
      <c r="X167" s="5" t="str">
        <f t="shared" si="8"/>
        <v>Attention placebo + TAU</v>
      </c>
      <c r="Y167" s="5" t="str">
        <f t="shared" si="9"/>
        <v>Interpersonal psychotherapy (IPT) + any AD</v>
      </c>
      <c r="Z167" s="5" t="str">
        <f>FIXED(EXP('WinBUGS output'!N166),2)</f>
        <v>6.97</v>
      </c>
      <c r="AA167" s="5" t="str">
        <f>FIXED(EXP('WinBUGS output'!M166),2)</f>
        <v>0.23</v>
      </c>
      <c r="AB167" s="5" t="str">
        <f>FIXED(EXP('WinBUGS output'!O166),2)</f>
        <v>223.63</v>
      </c>
      <c r="AF167" s="5" t="str">
        <f t="shared" si="10"/>
        <v>Short-term psychodynamic psychotherapies</v>
      </c>
      <c r="AG167" s="5" t="str">
        <f t="shared" si="11"/>
        <v>Combined (Short-term psychodynamic psychotherapies + AD)</v>
      </c>
      <c r="AH167" s="5" t="str">
        <f>FIXED(EXP('WinBUGS output'!X166),2)</f>
        <v>0.70</v>
      </c>
      <c r="AI167" s="5" t="str">
        <f>FIXED(EXP('WinBUGS output'!W166),2)</f>
        <v>0.03</v>
      </c>
      <c r="AJ167" s="5" t="str">
        <f>FIXED(EXP('WinBUGS output'!Y166),2)</f>
        <v>18.54</v>
      </c>
    </row>
    <row r="168" spans="1:36" x14ac:dyDescent="0.25">
      <c r="A168">
        <v>4</v>
      </c>
      <c r="B168">
        <v>43</v>
      </c>
      <c r="C168" s="5" t="str">
        <f>VLOOKUP(A168,'WinBUGS output'!A:C,3,FALSE)</f>
        <v>Attention placebo + TAU</v>
      </c>
      <c r="D168" s="5" t="str">
        <f>VLOOKUP(B168,'WinBUGS output'!A:C,3,FALSE)</f>
        <v>Short-term psychodynamic psychotherapy individual + any TCA</v>
      </c>
      <c r="E168" s="5" t="str">
        <f>FIXED('WinBUGS output'!N167,2)</f>
        <v>0.70</v>
      </c>
      <c r="F168" s="5" t="str">
        <f>FIXED('WinBUGS output'!M167,2)</f>
        <v>-2.09</v>
      </c>
      <c r="G168" s="5" t="str">
        <f>FIXED('WinBUGS output'!O167,2)</f>
        <v>3.44</v>
      </c>
      <c r="H168"/>
      <c r="I168"/>
      <c r="J168"/>
      <c r="N168">
        <v>10</v>
      </c>
      <c r="O168">
        <v>22</v>
      </c>
      <c r="P168" s="5" t="str">
        <f>VLOOKUP('Direct lors'!N168,'WinBUGS output'!D:F,3,FALSE)</f>
        <v>Short-term psychodynamic psychotherapies</v>
      </c>
      <c r="Q168" s="5" t="str">
        <f>VLOOKUP('Direct lors'!O168,'WinBUGS output'!D:F,3,FALSE)</f>
        <v>Combined (psych + placebo)</v>
      </c>
      <c r="R168" s="5" t="str">
        <f>FIXED('WinBUGS output'!X167,2)</f>
        <v>0.53</v>
      </c>
      <c r="S168" s="5" t="str">
        <f>FIXED('WinBUGS output'!W167,2)</f>
        <v>-3.08</v>
      </c>
      <c r="T168" s="5" t="str">
        <f>FIXED('WinBUGS output'!Y167,2)</f>
        <v>4.37</v>
      </c>
      <c r="X168" s="5" t="str">
        <f t="shared" si="8"/>
        <v>Attention placebo + TAU</v>
      </c>
      <c r="Y168" s="5" t="str">
        <f t="shared" si="9"/>
        <v>Short-term psychodynamic psychotherapy individual + any TCA</v>
      </c>
      <c r="Z168" s="5" t="str">
        <f>FIXED(EXP('WinBUGS output'!N167),2)</f>
        <v>2.02</v>
      </c>
      <c r="AA168" s="5" t="str">
        <f>FIXED(EXP('WinBUGS output'!M167),2)</f>
        <v>0.12</v>
      </c>
      <c r="AB168" s="5" t="str">
        <f>FIXED(EXP('WinBUGS output'!O167),2)</f>
        <v>31.12</v>
      </c>
      <c r="AF168" s="5" t="str">
        <f t="shared" si="10"/>
        <v>Short-term psychodynamic psychotherapies</v>
      </c>
      <c r="AG168" s="5" t="str">
        <f t="shared" si="11"/>
        <v>Combined (psych + placebo)</v>
      </c>
      <c r="AH168" s="5" t="str">
        <f>FIXED(EXP('WinBUGS output'!X167),2)</f>
        <v>1.70</v>
      </c>
      <c r="AI168" s="5" t="str">
        <f>FIXED(EXP('WinBUGS output'!W167),2)</f>
        <v>0.05</v>
      </c>
      <c r="AJ168" s="5" t="str">
        <f>FIXED(EXP('WinBUGS output'!Y167),2)</f>
        <v>79.20</v>
      </c>
    </row>
    <row r="169" spans="1:36" x14ac:dyDescent="0.25">
      <c r="A169">
        <v>4</v>
      </c>
      <c r="B169">
        <v>44</v>
      </c>
      <c r="C169" s="5" t="str">
        <f>VLOOKUP(A169,'WinBUGS output'!A:C,3,FALSE)</f>
        <v>Attention placebo + TAU</v>
      </c>
      <c r="D169" s="5" t="str">
        <f>VLOOKUP(B169,'WinBUGS output'!A:C,3,FALSE)</f>
        <v>Interpersonal psychotherapy (IPT) + Pill placebo</v>
      </c>
      <c r="E169" s="5" t="str">
        <f>FIXED('WinBUGS output'!N168,2)</f>
        <v>1.61</v>
      </c>
      <c r="F169" s="5" t="str">
        <f>FIXED('WinBUGS output'!M168,2)</f>
        <v>-1.77</v>
      </c>
      <c r="G169" s="5" t="str">
        <f>FIXED('WinBUGS output'!O168,2)</f>
        <v>5.08</v>
      </c>
      <c r="H169"/>
      <c r="I169"/>
      <c r="J169"/>
      <c r="N169">
        <v>11</v>
      </c>
      <c r="O169">
        <v>12</v>
      </c>
      <c r="P169" s="5" t="str">
        <f>VLOOKUP('Direct lors'!N169,'WinBUGS output'!D:F,3,FALSE)</f>
        <v>Self-help with support</v>
      </c>
      <c r="Q169" s="5" t="str">
        <f>VLOOKUP('Direct lors'!O169,'WinBUGS output'!D:F,3,FALSE)</f>
        <v>Self-help</v>
      </c>
      <c r="R169" s="5" t="str">
        <f>FIXED('WinBUGS output'!X168,2)</f>
        <v>-0.84</v>
      </c>
      <c r="S169" s="5" t="str">
        <f>FIXED('WinBUGS output'!W168,2)</f>
        <v>-2.92</v>
      </c>
      <c r="T169" s="5" t="str">
        <f>FIXED('WinBUGS output'!Y168,2)</f>
        <v>1.25</v>
      </c>
      <c r="X169" s="5" t="str">
        <f t="shared" si="8"/>
        <v>Attention placebo + TAU</v>
      </c>
      <c r="Y169" s="5" t="str">
        <f t="shared" si="9"/>
        <v>Interpersonal psychotherapy (IPT) + Pill placebo</v>
      </c>
      <c r="Z169" s="5" t="str">
        <f>FIXED(EXP('WinBUGS output'!N168),2)</f>
        <v>5.00</v>
      </c>
      <c r="AA169" s="5" t="str">
        <f>FIXED(EXP('WinBUGS output'!M168),2)</f>
        <v>0.17</v>
      </c>
      <c r="AB169" s="5" t="str">
        <f>FIXED(EXP('WinBUGS output'!O168),2)</f>
        <v>161.42</v>
      </c>
      <c r="AF169" s="5" t="str">
        <f t="shared" si="10"/>
        <v>Self-help with support</v>
      </c>
      <c r="AG169" s="5" t="str">
        <f t="shared" si="11"/>
        <v>Self-help</v>
      </c>
      <c r="AH169" s="5" t="str">
        <f>FIXED(EXP('WinBUGS output'!X168),2)</f>
        <v>0.43</v>
      </c>
      <c r="AI169" s="5" t="str">
        <f>FIXED(EXP('WinBUGS output'!W168),2)</f>
        <v>0.05</v>
      </c>
      <c r="AJ169" s="5" t="str">
        <f>FIXED(EXP('WinBUGS output'!Y168),2)</f>
        <v>3.48</v>
      </c>
    </row>
    <row r="170" spans="1:36" x14ac:dyDescent="0.25">
      <c r="A170">
        <v>5</v>
      </c>
      <c r="B170">
        <v>6</v>
      </c>
      <c r="C170" s="5" t="str">
        <f>VLOOKUP(A170,'WinBUGS output'!A:C,3,FALSE)</f>
        <v>TAU</v>
      </c>
      <c r="D170" s="5" t="str">
        <f>VLOOKUP(B170,'WinBUGS output'!A:C,3,FALSE)</f>
        <v>Enhanced TAU</v>
      </c>
      <c r="E170" s="5" t="str">
        <f>FIXED('WinBUGS output'!N169,2)</f>
        <v>-0.09</v>
      </c>
      <c r="F170" s="5" t="str">
        <f>FIXED('WinBUGS output'!M169,2)</f>
        <v>-1.12</v>
      </c>
      <c r="G170" s="5" t="str">
        <f>FIXED('WinBUGS output'!O169,2)</f>
        <v>0.74</v>
      </c>
      <c r="H170"/>
      <c r="I170"/>
      <c r="J170"/>
      <c r="N170">
        <v>11</v>
      </c>
      <c r="O170">
        <v>13</v>
      </c>
      <c r="P170" s="5" t="str">
        <f>VLOOKUP('Direct lors'!N170,'WinBUGS output'!D:F,3,FALSE)</f>
        <v>Self-help with support</v>
      </c>
      <c r="Q170" s="5" t="str">
        <f>VLOOKUP('Direct lors'!O170,'WinBUGS output'!D:F,3,FALSE)</f>
        <v>Interpersonal psychotherapy (IPT)</v>
      </c>
      <c r="R170" s="5" t="str">
        <f>FIXED('WinBUGS output'!X169,2)</f>
        <v>0.78</v>
      </c>
      <c r="S170" s="5" t="str">
        <f>FIXED('WinBUGS output'!W169,2)</f>
        <v>-2.88</v>
      </c>
      <c r="T170" s="5" t="str">
        <f>FIXED('WinBUGS output'!Y169,2)</f>
        <v>4.32</v>
      </c>
      <c r="X170" s="5" t="str">
        <f t="shared" si="8"/>
        <v>TAU</v>
      </c>
      <c r="Y170" s="5" t="str">
        <f t="shared" si="9"/>
        <v>Enhanced TAU</v>
      </c>
      <c r="Z170" s="5" t="str">
        <f>FIXED(EXP('WinBUGS output'!N169),2)</f>
        <v>0.91</v>
      </c>
      <c r="AA170" s="5" t="str">
        <f>FIXED(EXP('WinBUGS output'!M169),2)</f>
        <v>0.33</v>
      </c>
      <c r="AB170" s="5" t="str">
        <f>FIXED(EXP('WinBUGS output'!O169),2)</f>
        <v>2.10</v>
      </c>
      <c r="AF170" s="5" t="str">
        <f t="shared" si="10"/>
        <v>Self-help with support</v>
      </c>
      <c r="AG170" s="5" t="str">
        <f t="shared" si="11"/>
        <v>Interpersonal psychotherapy (IPT)</v>
      </c>
      <c r="AH170" s="5" t="str">
        <f>FIXED(EXP('WinBUGS output'!X169),2)</f>
        <v>2.19</v>
      </c>
      <c r="AI170" s="5" t="str">
        <f>FIXED(EXP('WinBUGS output'!W169),2)</f>
        <v>0.06</v>
      </c>
      <c r="AJ170" s="5" t="str">
        <f>FIXED(EXP('WinBUGS output'!Y169),2)</f>
        <v>75.04</v>
      </c>
    </row>
    <row r="171" spans="1:36" x14ac:dyDescent="0.25">
      <c r="A171">
        <v>5</v>
      </c>
      <c r="B171">
        <v>7</v>
      </c>
      <c r="C171" s="5" t="str">
        <f>VLOOKUP(A171,'WinBUGS output'!A:C,3,FALSE)</f>
        <v>TAU</v>
      </c>
      <c r="D171" s="5" t="str">
        <f>VLOOKUP(B171,'WinBUGS output'!A:C,3,FALSE)</f>
        <v>Exercise</v>
      </c>
      <c r="E171" s="5" t="str">
        <f>FIXED('WinBUGS output'!N170,2)</f>
        <v>2.00</v>
      </c>
      <c r="F171" s="5" t="str">
        <f>FIXED('WinBUGS output'!M170,2)</f>
        <v>-0.59</v>
      </c>
      <c r="G171" s="5" t="str">
        <f>FIXED('WinBUGS output'!O170,2)</f>
        <v>4.75</v>
      </c>
      <c r="H171"/>
      <c r="I171"/>
      <c r="J171"/>
      <c r="N171">
        <v>11</v>
      </c>
      <c r="O171">
        <v>14</v>
      </c>
      <c r="P171" s="5" t="str">
        <f>VLOOKUP('Direct lors'!N171,'WinBUGS output'!D:F,3,FALSE)</f>
        <v>Self-help with support</v>
      </c>
      <c r="Q171" s="5" t="str">
        <f>VLOOKUP('Direct lors'!O171,'WinBUGS output'!D:F,3,FALSE)</f>
        <v>Counselling</v>
      </c>
      <c r="R171" s="5" t="str">
        <f>FIXED('WinBUGS output'!X170,2)</f>
        <v>0.10</v>
      </c>
      <c r="S171" s="5" t="str">
        <f>FIXED('WinBUGS output'!W170,2)</f>
        <v>-2.31</v>
      </c>
      <c r="T171" s="5" t="str">
        <f>FIXED('WinBUGS output'!Y170,2)</f>
        <v>2.53</v>
      </c>
      <c r="X171" s="5" t="str">
        <f t="shared" si="8"/>
        <v>TAU</v>
      </c>
      <c r="Y171" s="5" t="str">
        <f t="shared" si="9"/>
        <v>Exercise</v>
      </c>
      <c r="Z171" s="5" t="str">
        <f>FIXED(EXP('WinBUGS output'!N170),2)</f>
        <v>7.36</v>
      </c>
      <c r="AA171" s="5" t="str">
        <f>FIXED(EXP('WinBUGS output'!M170),2)</f>
        <v>0.55</v>
      </c>
      <c r="AB171" s="5" t="str">
        <f>FIXED(EXP('WinBUGS output'!O170),2)</f>
        <v>115.82</v>
      </c>
      <c r="AF171" s="5" t="str">
        <f t="shared" si="10"/>
        <v>Self-help with support</v>
      </c>
      <c r="AG171" s="5" t="str">
        <f t="shared" si="11"/>
        <v>Counselling</v>
      </c>
      <c r="AH171" s="5" t="str">
        <f>FIXED(EXP('WinBUGS output'!X170),2)</f>
        <v>1.10</v>
      </c>
      <c r="AI171" s="5" t="str">
        <f>FIXED(EXP('WinBUGS output'!W170),2)</f>
        <v>0.10</v>
      </c>
      <c r="AJ171" s="5" t="str">
        <f>FIXED(EXP('WinBUGS output'!Y170),2)</f>
        <v>12.60</v>
      </c>
    </row>
    <row r="172" spans="1:36" x14ac:dyDescent="0.25">
      <c r="A172">
        <v>5</v>
      </c>
      <c r="B172">
        <v>8</v>
      </c>
      <c r="C172" s="5" t="str">
        <f>VLOOKUP(A172,'WinBUGS output'!A:C,3,FALSE)</f>
        <v>TAU</v>
      </c>
      <c r="D172" s="5" t="str">
        <f>VLOOKUP(B172,'WinBUGS output'!A:C,3,FALSE)</f>
        <v>Exercise + TAU</v>
      </c>
      <c r="E172" s="5" t="str">
        <f>FIXED('WinBUGS output'!N171,2)</f>
        <v>2.04</v>
      </c>
      <c r="F172" s="5" t="str">
        <f>FIXED('WinBUGS output'!M171,2)</f>
        <v>-0.28</v>
      </c>
      <c r="G172" s="5" t="str">
        <f>FIXED('WinBUGS output'!O171,2)</f>
        <v>4.61</v>
      </c>
      <c r="H172">
        <v>2.2200000000000002</v>
      </c>
      <c r="I172">
        <v>-0.47739999999999999</v>
      </c>
      <c r="J172">
        <v>4.7990000000000004</v>
      </c>
      <c r="N172">
        <v>11</v>
      </c>
      <c r="O172">
        <v>15</v>
      </c>
      <c r="P172" s="5" t="str">
        <f>VLOOKUP('Direct lors'!N172,'WinBUGS output'!D:F,3,FALSE)</f>
        <v>Self-help with support</v>
      </c>
      <c r="Q172" s="5" t="str">
        <f>VLOOKUP('Direct lors'!O172,'WinBUGS output'!D:F,3,FALSE)</f>
        <v>Problem solving</v>
      </c>
      <c r="R172" s="5" t="str">
        <f>FIXED('WinBUGS output'!X171,2)</f>
        <v>7.87</v>
      </c>
      <c r="S172" s="5" t="str">
        <f>FIXED('WinBUGS output'!W171,2)</f>
        <v>3.98</v>
      </c>
      <c r="T172" s="5" t="str">
        <f>FIXED('WinBUGS output'!Y171,2)</f>
        <v>11.98</v>
      </c>
      <c r="X172" s="5" t="str">
        <f t="shared" si="8"/>
        <v>TAU</v>
      </c>
      <c r="Y172" s="5" t="str">
        <f t="shared" si="9"/>
        <v>Exercise + TAU</v>
      </c>
      <c r="Z172" s="5" t="str">
        <f>FIXED(EXP('WinBUGS output'!N171),2)</f>
        <v>7.71</v>
      </c>
      <c r="AA172" s="5" t="str">
        <f>FIXED(EXP('WinBUGS output'!M171),2)</f>
        <v>0.75</v>
      </c>
      <c r="AB172" s="5" t="str">
        <f>FIXED(EXP('WinBUGS output'!O171),2)</f>
        <v>100.58</v>
      </c>
      <c r="AF172" s="5" t="str">
        <f t="shared" si="10"/>
        <v>Self-help with support</v>
      </c>
      <c r="AG172" s="5" t="str">
        <f t="shared" si="11"/>
        <v>Problem solving</v>
      </c>
      <c r="AH172" s="5" t="str">
        <f>FIXED(EXP('WinBUGS output'!X171),2)</f>
        <v>2,617.57</v>
      </c>
      <c r="AI172" s="5" t="str">
        <f>FIXED(EXP('WinBUGS output'!W171),2)</f>
        <v>53.46</v>
      </c>
      <c r="AJ172" s="5" t="str">
        <f>FIXED(EXP('WinBUGS output'!Y171),2)</f>
        <v>159,532.03</v>
      </c>
    </row>
    <row r="173" spans="1:36" x14ac:dyDescent="0.25">
      <c r="A173">
        <v>5</v>
      </c>
      <c r="B173">
        <v>9</v>
      </c>
      <c r="C173" s="5" t="str">
        <f>VLOOKUP(A173,'WinBUGS output'!A:C,3,FALSE)</f>
        <v>TAU</v>
      </c>
      <c r="D173" s="5" t="str">
        <f>VLOOKUP(B173,'WinBUGS output'!A:C,3,FALSE)</f>
        <v>Yoga + TAU</v>
      </c>
      <c r="E173" s="5" t="str">
        <f>FIXED('WinBUGS output'!N172,2)</f>
        <v>1.93</v>
      </c>
      <c r="F173" s="5" t="str">
        <f>FIXED('WinBUGS output'!M172,2)</f>
        <v>-0.59</v>
      </c>
      <c r="G173" s="5" t="str">
        <f>FIXED('WinBUGS output'!O172,2)</f>
        <v>4.65</v>
      </c>
      <c r="H173"/>
      <c r="I173"/>
      <c r="J173"/>
      <c r="N173">
        <v>11</v>
      </c>
      <c r="O173">
        <v>16</v>
      </c>
      <c r="P173" s="5" t="str">
        <f>VLOOKUP('Direct lors'!N173,'WinBUGS output'!D:F,3,FALSE)</f>
        <v>Self-help with support</v>
      </c>
      <c r="Q173" s="5" t="str">
        <f>VLOOKUP('Direct lors'!O173,'WinBUGS output'!D:F,3,FALSE)</f>
        <v>Behavioural therapies (individual)</v>
      </c>
      <c r="R173" s="5" t="str">
        <f>FIXED('WinBUGS output'!X172,2)</f>
        <v>0.75</v>
      </c>
      <c r="S173" s="5" t="str">
        <f>FIXED('WinBUGS output'!W172,2)</f>
        <v>-1.48</v>
      </c>
      <c r="T173" s="5" t="str">
        <f>FIXED('WinBUGS output'!Y172,2)</f>
        <v>3.01</v>
      </c>
      <c r="X173" s="5" t="str">
        <f t="shared" si="8"/>
        <v>TAU</v>
      </c>
      <c r="Y173" s="5" t="str">
        <f t="shared" si="9"/>
        <v>Yoga + TAU</v>
      </c>
      <c r="Z173" s="5" t="str">
        <f>FIXED(EXP('WinBUGS output'!N172),2)</f>
        <v>6.90</v>
      </c>
      <c r="AA173" s="5" t="str">
        <f>FIXED(EXP('WinBUGS output'!M172),2)</f>
        <v>0.55</v>
      </c>
      <c r="AB173" s="5" t="str">
        <f>FIXED(EXP('WinBUGS output'!O172),2)</f>
        <v>104.38</v>
      </c>
      <c r="AF173" s="5" t="str">
        <f t="shared" si="10"/>
        <v>Self-help with support</v>
      </c>
      <c r="AG173" s="5" t="str">
        <f t="shared" si="11"/>
        <v>Behavioural therapies (individual)</v>
      </c>
      <c r="AH173" s="5" t="str">
        <f>FIXED(EXP('WinBUGS output'!X172),2)</f>
        <v>2.13</v>
      </c>
      <c r="AI173" s="5" t="str">
        <f>FIXED(EXP('WinBUGS output'!W172),2)</f>
        <v>0.23</v>
      </c>
      <c r="AJ173" s="5" t="str">
        <f>FIXED(EXP('WinBUGS output'!Y172),2)</f>
        <v>20.19</v>
      </c>
    </row>
    <row r="174" spans="1:36" x14ac:dyDescent="0.25">
      <c r="A174">
        <v>5</v>
      </c>
      <c r="B174">
        <v>10</v>
      </c>
      <c r="C174" s="5" t="str">
        <f>VLOOKUP(A174,'WinBUGS output'!A:C,3,FALSE)</f>
        <v>TAU</v>
      </c>
      <c r="D174" s="5" t="str">
        <f>VLOOKUP(B174,'WinBUGS output'!A:C,3,FALSE)</f>
        <v>Any TCA</v>
      </c>
      <c r="E174" s="5" t="str">
        <f>FIXED('WinBUGS output'!N173,2)</f>
        <v>0.60</v>
      </c>
      <c r="F174" s="5" t="str">
        <f>FIXED('WinBUGS output'!M173,2)</f>
        <v>-0.97</v>
      </c>
      <c r="G174" s="5" t="str">
        <f>FIXED('WinBUGS output'!O173,2)</f>
        <v>2.10</v>
      </c>
      <c r="H174"/>
      <c r="I174"/>
      <c r="J174"/>
      <c r="N174">
        <v>11</v>
      </c>
      <c r="O174">
        <v>17</v>
      </c>
      <c r="P174" s="5" t="str">
        <f>VLOOKUP('Direct lors'!N174,'WinBUGS output'!D:F,3,FALSE)</f>
        <v>Self-help with support</v>
      </c>
      <c r="Q174" s="5" t="str">
        <f>VLOOKUP('Direct lors'!O174,'WinBUGS output'!D:F,3,FALSE)</f>
        <v>Cognitive and cognitive behavioural therapies (individual) [CBT/CT]</v>
      </c>
      <c r="R174" s="5" t="str">
        <f>FIXED('WinBUGS output'!X173,2)</f>
        <v>0.47</v>
      </c>
      <c r="S174" s="5" t="str">
        <f>FIXED('WinBUGS output'!W173,2)</f>
        <v>-1.54</v>
      </c>
      <c r="T174" s="5" t="str">
        <f>FIXED('WinBUGS output'!Y173,2)</f>
        <v>2.51</v>
      </c>
      <c r="X174" s="5" t="str">
        <f t="shared" si="8"/>
        <v>TAU</v>
      </c>
      <c r="Y174" s="5" t="str">
        <f t="shared" si="9"/>
        <v>Any TCA</v>
      </c>
      <c r="Z174" s="5" t="str">
        <f>FIXED(EXP('WinBUGS output'!N173),2)</f>
        <v>1.82</v>
      </c>
      <c r="AA174" s="5" t="str">
        <f>FIXED(EXP('WinBUGS output'!M173),2)</f>
        <v>0.38</v>
      </c>
      <c r="AB174" s="5" t="str">
        <f>FIXED(EXP('WinBUGS output'!O173),2)</f>
        <v>8.13</v>
      </c>
      <c r="AF174" s="5" t="str">
        <f t="shared" si="10"/>
        <v>Self-help with support</v>
      </c>
      <c r="AG174" s="5" t="str">
        <f t="shared" si="11"/>
        <v>Cognitive and cognitive behavioural therapies (individual) [CBT/CT]</v>
      </c>
      <c r="AH174" s="5" t="str">
        <f>FIXED(EXP('WinBUGS output'!X173),2)</f>
        <v>1.61</v>
      </c>
      <c r="AI174" s="5" t="str">
        <f>FIXED(EXP('WinBUGS output'!W173),2)</f>
        <v>0.21</v>
      </c>
      <c r="AJ174" s="5" t="str">
        <f>FIXED(EXP('WinBUGS output'!Y173),2)</f>
        <v>12.26</v>
      </c>
    </row>
    <row r="175" spans="1:36" x14ac:dyDescent="0.25">
      <c r="A175">
        <v>5</v>
      </c>
      <c r="B175">
        <v>11</v>
      </c>
      <c r="C175" s="5" t="str">
        <f>VLOOKUP(A175,'WinBUGS output'!A:C,3,FALSE)</f>
        <v>TAU</v>
      </c>
      <c r="D175" s="5" t="str">
        <f>VLOOKUP(B175,'WinBUGS output'!A:C,3,FALSE)</f>
        <v>Amitriptyline</v>
      </c>
      <c r="E175" s="5" t="str">
        <f>FIXED('WinBUGS output'!N174,2)</f>
        <v>0.49</v>
      </c>
      <c r="F175" s="5" t="str">
        <f>FIXED('WinBUGS output'!M174,2)</f>
        <v>-1.07</v>
      </c>
      <c r="G175" s="5" t="str">
        <f>FIXED('WinBUGS output'!O174,2)</f>
        <v>1.97</v>
      </c>
      <c r="H175"/>
      <c r="I175"/>
      <c r="J175"/>
      <c r="N175">
        <v>11</v>
      </c>
      <c r="O175">
        <v>18</v>
      </c>
      <c r="P175" s="5" t="str">
        <f>VLOOKUP('Direct lors'!N175,'WinBUGS output'!D:F,3,FALSE)</f>
        <v>Self-help with support</v>
      </c>
      <c r="Q175" s="5" t="str">
        <f>VLOOKUP('Direct lors'!O175,'WinBUGS output'!D:F,3,FALSE)</f>
        <v>Behavioural, cognitive, or CBT groups</v>
      </c>
      <c r="R175" s="5" t="str">
        <f>FIXED('WinBUGS output'!X174,2)</f>
        <v>6.50</v>
      </c>
      <c r="S175" s="5" t="str">
        <f>FIXED('WinBUGS output'!W174,2)</f>
        <v>3.92</v>
      </c>
      <c r="T175" s="5" t="str">
        <f>FIXED('WinBUGS output'!Y174,2)</f>
        <v>9.06</v>
      </c>
      <c r="X175" s="5" t="str">
        <f t="shared" si="8"/>
        <v>TAU</v>
      </c>
      <c r="Y175" s="5" t="str">
        <f t="shared" si="9"/>
        <v>Amitriptyline</v>
      </c>
      <c r="Z175" s="5" t="str">
        <f>FIXED(EXP('WinBUGS output'!N174),2)</f>
        <v>1.64</v>
      </c>
      <c r="AA175" s="5" t="str">
        <f>FIXED(EXP('WinBUGS output'!M174),2)</f>
        <v>0.34</v>
      </c>
      <c r="AB175" s="5" t="str">
        <f>FIXED(EXP('WinBUGS output'!O174),2)</f>
        <v>7.16</v>
      </c>
      <c r="AF175" s="5" t="str">
        <f t="shared" si="10"/>
        <v>Self-help with support</v>
      </c>
      <c r="AG175" s="5" t="str">
        <f t="shared" si="11"/>
        <v>Behavioural, cognitive, or CBT groups</v>
      </c>
      <c r="AH175" s="5" t="str">
        <f>FIXED(EXP('WinBUGS output'!X174),2)</f>
        <v>661.82</v>
      </c>
      <c r="AI175" s="5" t="str">
        <f>FIXED(EXP('WinBUGS output'!W174),2)</f>
        <v>50.60</v>
      </c>
      <c r="AJ175" s="5" t="str">
        <f>FIXED(EXP('WinBUGS output'!Y174),2)</f>
        <v>8,638.64</v>
      </c>
    </row>
    <row r="176" spans="1:36" x14ac:dyDescent="0.25">
      <c r="A176">
        <v>5</v>
      </c>
      <c r="B176">
        <v>12</v>
      </c>
      <c r="C176" s="5" t="str">
        <f>VLOOKUP(A176,'WinBUGS output'!A:C,3,FALSE)</f>
        <v>TAU</v>
      </c>
      <c r="D176" s="5" t="str">
        <f>VLOOKUP(B176,'WinBUGS output'!A:C,3,FALSE)</f>
        <v>Imipramine</v>
      </c>
      <c r="E176" s="5" t="str">
        <f>FIXED('WinBUGS output'!N175,2)</f>
        <v>0.55</v>
      </c>
      <c r="F176" s="5" t="str">
        <f>FIXED('WinBUGS output'!M175,2)</f>
        <v>-0.99</v>
      </c>
      <c r="G176" s="5" t="str">
        <f>FIXED('WinBUGS output'!O175,2)</f>
        <v>2.01</v>
      </c>
      <c r="H176"/>
      <c r="I176"/>
      <c r="J176"/>
      <c r="N176">
        <v>11</v>
      </c>
      <c r="O176">
        <v>19</v>
      </c>
      <c r="P176" s="5" t="str">
        <f>VLOOKUP('Direct lors'!N176,'WinBUGS output'!D:F,3,FALSE)</f>
        <v>Self-help with support</v>
      </c>
      <c r="Q176" s="5" t="str">
        <f>VLOOKUP('Direct lors'!O176,'WinBUGS output'!D:F,3,FALSE)</f>
        <v>Combined (Cognitive and cognitive behavioural therapies individual + AD)</v>
      </c>
      <c r="R176" s="5" t="str">
        <f>FIXED('WinBUGS output'!X175,2)</f>
        <v>-0.14</v>
      </c>
      <c r="S176" s="5" t="str">
        <f>FIXED('WinBUGS output'!W175,2)</f>
        <v>-2.45</v>
      </c>
      <c r="T176" s="5" t="str">
        <f>FIXED('WinBUGS output'!Y175,2)</f>
        <v>2.15</v>
      </c>
      <c r="X176" s="5" t="str">
        <f t="shared" si="8"/>
        <v>TAU</v>
      </c>
      <c r="Y176" s="5" t="str">
        <f t="shared" si="9"/>
        <v>Imipramine</v>
      </c>
      <c r="Z176" s="5" t="str">
        <f>FIXED(EXP('WinBUGS output'!N175),2)</f>
        <v>1.74</v>
      </c>
      <c r="AA176" s="5" t="str">
        <f>FIXED(EXP('WinBUGS output'!M175),2)</f>
        <v>0.37</v>
      </c>
      <c r="AB176" s="5" t="str">
        <f>FIXED(EXP('WinBUGS output'!O175),2)</f>
        <v>7.44</v>
      </c>
      <c r="AF176" s="5" t="str">
        <f t="shared" si="10"/>
        <v>Self-help with support</v>
      </c>
      <c r="AG176" s="5" t="str">
        <f t="shared" si="11"/>
        <v>Combined (Cognitive and cognitive behavioural therapies individual + AD)</v>
      </c>
      <c r="AH176" s="5" t="str">
        <f>FIXED(EXP('WinBUGS output'!X175),2)</f>
        <v>0.87</v>
      </c>
      <c r="AI176" s="5" t="str">
        <f>FIXED(EXP('WinBUGS output'!W175),2)</f>
        <v>0.09</v>
      </c>
      <c r="AJ176" s="5" t="str">
        <f>FIXED(EXP('WinBUGS output'!Y175),2)</f>
        <v>8.57</v>
      </c>
    </row>
    <row r="177" spans="1:36" x14ac:dyDescent="0.25">
      <c r="A177">
        <v>5</v>
      </c>
      <c r="B177">
        <v>13</v>
      </c>
      <c r="C177" s="5" t="str">
        <f>VLOOKUP(A177,'WinBUGS output'!A:C,3,FALSE)</f>
        <v>TAU</v>
      </c>
      <c r="D177" s="5" t="str">
        <f>VLOOKUP(B177,'WinBUGS output'!A:C,3,FALSE)</f>
        <v>Lofepramine</v>
      </c>
      <c r="E177" s="5" t="str">
        <f>FIXED('WinBUGS output'!N176,2)</f>
        <v>0.59</v>
      </c>
      <c r="F177" s="5" t="str">
        <f>FIXED('WinBUGS output'!M176,2)</f>
        <v>-1.03</v>
      </c>
      <c r="G177" s="5" t="str">
        <f>FIXED('WinBUGS output'!O176,2)</f>
        <v>2.14</v>
      </c>
      <c r="H177"/>
      <c r="I177"/>
      <c r="J177"/>
      <c r="N177">
        <v>11</v>
      </c>
      <c r="O177">
        <v>20</v>
      </c>
      <c r="P177" s="5" t="str">
        <f>VLOOKUP('Direct lors'!N177,'WinBUGS output'!D:F,3,FALSE)</f>
        <v>Self-help with support</v>
      </c>
      <c r="Q177" s="5" t="str">
        <f>VLOOKUP('Direct lors'!O177,'WinBUGS output'!D:F,3,FALSE)</f>
        <v>Combined (IPT + AD)</v>
      </c>
      <c r="R177" s="5" t="str">
        <f>FIXED('WinBUGS output'!X176,2)</f>
        <v>1.32</v>
      </c>
      <c r="S177" s="5" t="str">
        <f>FIXED('WinBUGS output'!W176,2)</f>
        <v>-2.31</v>
      </c>
      <c r="T177" s="5" t="str">
        <f>FIXED('WinBUGS output'!Y176,2)</f>
        <v>4.95</v>
      </c>
      <c r="X177" s="5" t="str">
        <f t="shared" si="8"/>
        <v>TAU</v>
      </c>
      <c r="Y177" s="5" t="str">
        <f t="shared" si="9"/>
        <v>Lofepramine</v>
      </c>
      <c r="Z177" s="5" t="str">
        <f>FIXED(EXP('WinBUGS output'!N176),2)</f>
        <v>1.81</v>
      </c>
      <c r="AA177" s="5" t="str">
        <f>FIXED(EXP('WinBUGS output'!M176),2)</f>
        <v>0.36</v>
      </c>
      <c r="AB177" s="5" t="str">
        <f>FIXED(EXP('WinBUGS output'!O176),2)</f>
        <v>8.50</v>
      </c>
      <c r="AF177" s="5" t="str">
        <f t="shared" si="10"/>
        <v>Self-help with support</v>
      </c>
      <c r="AG177" s="5" t="str">
        <f t="shared" si="11"/>
        <v>Combined (IPT + AD)</v>
      </c>
      <c r="AH177" s="5" t="str">
        <f>FIXED(EXP('WinBUGS output'!X176),2)</f>
        <v>3.74</v>
      </c>
      <c r="AI177" s="5" t="str">
        <f>FIXED(EXP('WinBUGS output'!W176),2)</f>
        <v>0.10</v>
      </c>
      <c r="AJ177" s="5" t="str">
        <f>FIXED(EXP('WinBUGS output'!Y176),2)</f>
        <v>141.03</v>
      </c>
    </row>
    <row r="178" spans="1:36" x14ac:dyDescent="0.25">
      <c r="A178">
        <v>5</v>
      </c>
      <c r="B178">
        <v>14</v>
      </c>
      <c r="C178" s="5" t="str">
        <f>VLOOKUP(A178,'WinBUGS output'!A:C,3,FALSE)</f>
        <v>TAU</v>
      </c>
      <c r="D178" s="5" t="str">
        <f>VLOOKUP(B178,'WinBUGS output'!A:C,3,FALSE)</f>
        <v>Citalopram</v>
      </c>
      <c r="E178" s="5" t="str">
        <f>FIXED('WinBUGS output'!N177,2)</f>
        <v>-0.19</v>
      </c>
      <c r="F178" s="5" t="str">
        <f>FIXED('WinBUGS output'!M177,2)</f>
        <v>-1.79</v>
      </c>
      <c r="G178" s="5" t="str">
        <f>FIXED('WinBUGS output'!O177,2)</f>
        <v>1.33</v>
      </c>
      <c r="H178"/>
      <c r="I178"/>
      <c r="J178"/>
      <c r="N178">
        <v>11</v>
      </c>
      <c r="O178">
        <v>21</v>
      </c>
      <c r="P178" s="5" t="str">
        <f>VLOOKUP('Direct lors'!N178,'WinBUGS output'!D:F,3,FALSE)</f>
        <v>Self-help with support</v>
      </c>
      <c r="Q178" s="5" t="str">
        <f>VLOOKUP('Direct lors'!O178,'WinBUGS output'!D:F,3,FALSE)</f>
        <v>Combined (Short-term psychodynamic psychotherapies + AD)</v>
      </c>
      <c r="R178" s="5" t="str">
        <f>FIXED('WinBUGS output'!X177,2)</f>
        <v>0.07</v>
      </c>
      <c r="S178" s="5" t="str">
        <f>FIXED('WinBUGS output'!W177,2)</f>
        <v>-2.99</v>
      </c>
      <c r="T178" s="5" t="str">
        <f>FIXED('WinBUGS output'!Y177,2)</f>
        <v>3.12</v>
      </c>
      <c r="X178" s="5" t="str">
        <f t="shared" si="8"/>
        <v>TAU</v>
      </c>
      <c r="Y178" s="5" t="str">
        <f t="shared" si="9"/>
        <v>Citalopram</v>
      </c>
      <c r="Z178" s="5" t="str">
        <f>FIXED(EXP('WinBUGS output'!N177),2)</f>
        <v>0.83</v>
      </c>
      <c r="AA178" s="5" t="str">
        <f>FIXED(EXP('WinBUGS output'!M177),2)</f>
        <v>0.17</v>
      </c>
      <c r="AB178" s="5" t="str">
        <f>FIXED(EXP('WinBUGS output'!O177),2)</f>
        <v>3.79</v>
      </c>
      <c r="AF178" s="5" t="str">
        <f t="shared" si="10"/>
        <v>Self-help with support</v>
      </c>
      <c r="AG178" s="5" t="str">
        <f t="shared" si="11"/>
        <v>Combined (Short-term psychodynamic psychotherapies + AD)</v>
      </c>
      <c r="AH178" s="5" t="str">
        <f>FIXED(EXP('WinBUGS output'!X177),2)</f>
        <v>1.07</v>
      </c>
      <c r="AI178" s="5" t="str">
        <f>FIXED(EXP('WinBUGS output'!W177),2)</f>
        <v>0.05</v>
      </c>
      <c r="AJ178" s="5" t="str">
        <f>FIXED(EXP('WinBUGS output'!Y177),2)</f>
        <v>22.53</v>
      </c>
    </row>
    <row r="179" spans="1:36" x14ac:dyDescent="0.25">
      <c r="A179">
        <v>5</v>
      </c>
      <c r="B179">
        <v>15</v>
      </c>
      <c r="C179" s="5" t="str">
        <f>VLOOKUP(A179,'WinBUGS output'!A:C,3,FALSE)</f>
        <v>TAU</v>
      </c>
      <c r="D179" s="5" t="str">
        <f>VLOOKUP(B179,'WinBUGS output'!A:C,3,FALSE)</f>
        <v>Escitalopram</v>
      </c>
      <c r="E179" s="5" t="str">
        <f>FIXED('WinBUGS output'!N178,2)</f>
        <v>0.05</v>
      </c>
      <c r="F179" s="5" t="str">
        <f>FIXED('WinBUGS output'!M178,2)</f>
        <v>-1.51</v>
      </c>
      <c r="G179" s="5" t="str">
        <f>FIXED('WinBUGS output'!O178,2)</f>
        <v>1.54</v>
      </c>
      <c r="H179"/>
      <c r="I179"/>
      <c r="J179"/>
      <c r="N179">
        <v>11</v>
      </c>
      <c r="O179">
        <v>22</v>
      </c>
      <c r="P179" s="5" t="str">
        <f>VLOOKUP('Direct lors'!N179,'WinBUGS output'!D:F,3,FALSE)</f>
        <v>Self-help with support</v>
      </c>
      <c r="Q179" s="5" t="str">
        <f>VLOOKUP('Direct lors'!O179,'WinBUGS output'!D:F,3,FALSE)</f>
        <v>Combined (psych + placebo)</v>
      </c>
      <c r="R179" s="5" t="str">
        <f>FIXED('WinBUGS output'!X178,2)</f>
        <v>0.97</v>
      </c>
      <c r="S179" s="5" t="str">
        <f>FIXED('WinBUGS output'!W178,2)</f>
        <v>-2.66</v>
      </c>
      <c r="T179" s="5" t="str">
        <f>FIXED('WinBUGS output'!Y178,2)</f>
        <v>4.61</v>
      </c>
      <c r="X179" s="5" t="str">
        <f t="shared" si="8"/>
        <v>TAU</v>
      </c>
      <c r="Y179" s="5" t="str">
        <f t="shared" si="9"/>
        <v>Escitalopram</v>
      </c>
      <c r="Z179" s="5" t="str">
        <f>FIXED(EXP('WinBUGS output'!N178),2)</f>
        <v>1.05</v>
      </c>
      <c r="AA179" s="5" t="str">
        <f>FIXED(EXP('WinBUGS output'!M178),2)</f>
        <v>0.22</v>
      </c>
      <c r="AB179" s="5" t="str">
        <f>FIXED(EXP('WinBUGS output'!O178),2)</f>
        <v>4.66</v>
      </c>
      <c r="AF179" s="5" t="str">
        <f t="shared" si="10"/>
        <v>Self-help with support</v>
      </c>
      <c r="AG179" s="5" t="str">
        <f t="shared" si="11"/>
        <v>Combined (psych + placebo)</v>
      </c>
      <c r="AH179" s="5" t="str">
        <f>FIXED(EXP('WinBUGS output'!X178),2)</f>
        <v>2.64</v>
      </c>
      <c r="AI179" s="5" t="str">
        <f>FIXED(EXP('WinBUGS output'!W178),2)</f>
        <v>0.07</v>
      </c>
      <c r="AJ179" s="5" t="str">
        <f>FIXED(EXP('WinBUGS output'!Y178),2)</f>
        <v>100.58</v>
      </c>
    </row>
    <row r="180" spans="1:36" x14ac:dyDescent="0.25">
      <c r="A180">
        <v>5</v>
      </c>
      <c r="B180">
        <v>16</v>
      </c>
      <c r="C180" s="5" t="str">
        <f>VLOOKUP(A180,'WinBUGS output'!A:C,3,FALSE)</f>
        <v>TAU</v>
      </c>
      <c r="D180" s="5" t="str">
        <f>VLOOKUP(B180,'WinBUGS output'!A:C,3,FALSE)</f>
        <v>Fluoxetine</v>
      </c>
      <c r="E180" s="5" t="str">
        <f>FIXED('WinBUGS output'!N179,2)</f>
        <v>-0.01</v>
      </c>
      <c r="F180" s="5" t="str">
        <f>FIXED('WinBUGS output'!M179,2)</f>
        <v>-1.58</v>
      </c>
      <c r="G180" s="5" t="str">
        <f>FIXED('WinBUGS output'!O179,2)</f>
        <v>1.48</v>
      </c>
      <c r="H180"/>
      <c r="I180"/>
      <c r="J180"/>
      <c r="N180">
        <v>12</v>
      </c>
      <c r="O180">
        <v>13</v>
      </c>
      <c r="P180" s="5" t="str">
        <f>VLOOKUP('Direct lors'!N180,'WinBUGS output'!D:F,3,FALSE)</f>
        <v>Self-help</v>
      </c>
      <c r="Q180" s="5" t="str">
        <f>VLOOKUP('Direct lors'!O180,'WinBUGS output'!D:F,3,FALSE)</f>
        <v>Interpersonal psychotherapy (IPT)</v>
      </c>
      <c r="R180" s="5" t="str">
        <f>FIXED('WinBUGS output'!X179,2)</f>
        <v>1.63</v>
      </c>
      <c r="S180" s="5" t="str">
        <f>FIXED('WinBUGS output'!W179,2)</f>
        <v>-1.71</v>
      </c>
      <c r="T180" s="5" t="str">
        <f>FIXED('WinBUGS output'!Y179,2)</f>
        <v>4.93</v>
      </c>
      <c r="X180" s="5" t="str">
        <f t="shared" si="8"/>
        <v>TAU</v>
      </c>
      <c r="Y180" s="5" t="str">
        <f t="shared" si="9"/>
        <v>Fluoxetine</v>
      </c>
      <c r="Z180" s="5" t="str">
        <f>FIXED(EXP('WinBUGS output'!N179),2)</f>
        <v>0.99</v>
      </c>
      <c r="AA180" s="5" t="str">
        <f>FIXED(EXP('WinBUGS output'!M179),2)</f>
        <v>0.21</v>
      </c>
      <c r="AB180" s="5" t="str">
        <f>FIXED(EXP('WinBUGS output'!O179),2)</f>
        <v>4.39</v>
      </c>
      <c r="AF180" s="5" t="str">
        <f t="shared" si="10"/>
        <v>Self-help</v>
      </c>
      <c r="AG180" s="5" t="str">
        <f t="shared" si="11"/>
        <v>Interpersonal psychotherapy (IPT)</v>
      </c>
      <c r="AH180" s="5" t="str">
        <f>FIXED(EXP('WinBUGS output'!X179),2)</f>
        <v>5.10</v>
      </c>
      <c r="AI180" s="5" t="str">
        <f>FIXED(EXP('WinBUGS output'!W179),2)</f>
        <v>0.18</v>
      </c>
      <c r="AJ180" s="5" t="str">
        <f>FIXED(EXP('WinBUGS output'!Y179),2)</f>
        <v>138.10</v>
      </c>
    </row>
    <row r="181" spans="1:36" x14ac:dyDescent="0.25">
      <c r="A181">
        <v>5</v>
      </c>
      <c r="B181">
        <v>17</v>
      </c>
      <c r="C181" s="5" t="str">
        <f>VLOOKUP(A181,'WinBUGS output'!A:C,3,FALSE)</f>
        <v>TAU</v>
      </c>
      <c r="D181" s="5" t="str">
        <f>VLOOKUP(B181,'WinBUGS output'!A:C,3,FALSE)</f>
        <v>Sertraline</v>
      </c>
      <c r="E181" s="5" t="str">
        <f>FIXED('WinBUGS output'!N180,2)</f>
        <v>-0.16</v>
      </c>
      <c r="F181" s="5" t="str">
        <f>FIXED('WinBUGS output'!M180,2)</f>
        <v>-1.76</v>
      </c>
      <c r="G181" s="5" t="str">
        <f>FIXED('WinBUGS output'!O180,2)</f>
        <v>1.36</v>
      </c>
      <c r="H181"/>
      <c r="I181"/>
      <c r="J181"/>
      <c r="N181">
        <v>12</v>
      </c>
      <c r="O181">
        <v>14</v>
      </c>
      <c r="P181" s="5" t="str">
        <f>VLOOKUP('Direct lors'!N181,'WinBUGS output'!D:F,3,FALSE)</f>
        <v>Self-help</v>
      </c>
      <c r="Q181" s="5" t="str">
        <f>VLOOKUP('Direct lors'!O181,'WinBUGS output'!D:F,3,FALSE)</f>
        <v>Counselling</v>
      </c>
      <c r="R181" s="5" t="str">
        <f>FIXED('WinBUGS output'!X180,2)</f>
        <v>0.94</v>
      </c>
      <c r="S181" s="5" t="str">
        <f>FIXED('WinBUGS output'!W180,2)</f>
        <v>-1.01</v>
      </c>
      <c r="T181" s="5" t="str">
        <f>FIXED('WinBUGS output'!Y180,2)</f>
        <v>2.92</v>
      </c>
      <c r="X181" s="5" t="str">
        <f t="shared" si="8"/>
        <v>TAU</v>
      </c>
      <c r="Y181" s="5" t="str">
        <f t="shared" si="9"/>
        <v>Sertraline</v>
      </c>
      <c r="Z181" s="5" t="str">
        <f>FIXED(EXP('WinBUGS output'!N180),2)</f>
        <v>0.85</v>
      </c>
      <c r="AA181" s="5" t="str">
        <f>FIXED(EXP('WinBUGS output'!M180),2)</f>
        <v>0.17</v>
      </c>
      <c r="AB181" s="5" t="str">
        <f>FIXED(EXP('WinBUGS output'!O180),2)</f>
        <v>3.89</v>
      </c>
      <c r="AF181" s="5" t="str">
        <f t="shared" si="10"/>
        <v>Self-help</v>
      </c>
      <c r="AG181" s="5" t="str">
        <f t="shared" si="11"/>
        <v>Counselling</v>
      </c>
      <c r="AH181" s="5" t="str">
        <f>FIXED(EXP('WinBUGS output'!X180),2)</f>
        <v>2.56</v>
      </c>
      <c r="AI181" s="5" t="str">
        <f>FIXED(EXP('WinBUGS output'!W180),2)</f>
        <v>0.37</v>
      </c>
      <c r="AJ181" s="5" t="str">
        <f>FIXED(EXP('WinBUGS output'!Y180),2)</f>
        <v>18.45</v>
      </c>
    </row>
    <row r="182" spans="1:36" x14ac:dyDescent="0.25">
      <c r="A182">
        <v>5</v>
      </c>
      <c r="B182">
        <v>18</v>
      </c>
      <c r="C182" s="5" t="str">
        <f>VLOOKUP(A182,'WinBUGS output'!A:C,3,FALSE)</f>
        <v>TAU</v>
      </c>
      <c r="D182" s="5" t="str">
        <f>VLOOKUP(B182,'WinBUGS output'!A:C,3,FALSE)</f>
        <v>Any AD</v>
      </c>
      <c r="E182" s="5" t="str">
        <f>FIXED('WinBUGS output'!N181,2)</f>
        <v>0.96</v>
      </c>
      <c r="F182" s="5" t="str">
        <f>FIXED('WinBUGS output'!M181,2)</f>
        <v>-1.54</v>
      </c>
      <c r="G182" s="5" t="str">
        <f>FIXED('WinBUGS output'!O181,2)</f>
        <v>3.49</v>
      </c>
      <c r="H182"/>
      <c r="I182"/>
      <c r="J182"/>
      <c r="N182">
        <v>12</v>
      </c>
      <c r="O182">
        <v>15</v>
      </c>
      <c r="P182" s="5" t="str">
        <f>VLOOKUP('Direct lors'!N182,'WinBUGS output'!D:F,3,FALSE)</f>
        <v>Self-help</v>
      </c>
      <c r="Q182" s="5" t="str">
        <f>VLOOKUP('Direct lors'!O182,'WinBUGS output'!D:F,3,FALSE)</f>
        <v>Problem solving</v>
      </c>
      <c r="R182" s="5" t="str">
        <f>FIXED('WinBUGS output'!X181,2)</f>
        <v>8.73</v>
      </c>
      <c r="S182" s="5" t="str">
        <f>FIXED('WinBUGS output'!W181,2)</f>
        <v>5.09</v>
      </c>
      <c r="T182" s="5" t="str">
        <f>FIXED('WinBUGS output'!Y181,2)</f>
        <v>12.55</v>
      </c>
      <c r="X182" s="5" t="str">
        <f t="shared" si="8"/>
        <v>TAU</v>
      </c>
      <c r="Y182" s="5" t="str">
        <f t="shared" si="9"/>
        <v>Any AD</v>
      </c>
      <c r="Z182" s="5" t="str">
        <f>FIXED(EXP('WinBUGS output'!N181),2)</f>
        <v>2.62</v>
      </c>
      <c r="AA182" s="5" t="str">
        <f>FIXED(EXP('WinBUGS output'!M181),2)</f>
        <v>0.22</v>
      </c>
      <c r="AB182" s="5" t="str">
        <f>FIXED(EXP('WinBUGS output'!O181),2)</f>
        <v>32.69</v>
      </c>
      <c r="AF182" s="5" t="str">
        <f t="shared" si="10"/>
        <v>Self-help</v>
      </c>
      <c r="AG182" s="5" t="str">
        <f t="shared" si="11"/>
        <v>Problem solving</v>
      </c>
      <c r="AH182" s="5" t="str">
        <f>FIXED(EXP('WinBUGS output'!X181),2)</f>
        <v>6,191.92</v>
      </c>
      <c r="AI182" s="5" t="str">
        <f>FIXED(EXP('WinBUGS output'!W181),2)</f>
        <v>162.55</v>
      </c>
      <c r="AJ182" s="5" t="str">
        <f>FIXED(EXP('WinBUGS output'!Y181),2)</f>
        <v>282,095.23</v>
      </c>
    </row>
    <row r="183" spans="1:36" x14ac:dyDescent="0.25">
      <c r="A183">
        <v>5</v>
      </c>
      <c r="B183">
        <v>19</v>
      </c>
      <c r="C183" s="5" t="str">
        <f>VLOOKUP(A183,'WinBUGS output'!A:C,3,FALSE)</f>
        <v>TAU</v>
      </c>
      <c r="D183" s="5" t="str">
        <f>VLOOKUP(B183,'WinBUGS output'!A:C,3,FALSE)</f>
        <v>Mirtazapine</v>
      </c>
      <c r="E183" s="5" t="str">
        <f>FIXED('WinBUGS output'!N182,2)</f>
        <v>0.34</v>
      </c>
      <c r="F183" s="5" t="str">
        <f>FIXED('WinBUGS output'!M182,2)</f>
        <v>-1.36</v>
      </c>
      <c r="G183" s="5" t="str">
        <f>FIXED('WinBUGS output'!O182,2)</f>
        <v>1.98</v>
      </c>
      <c r="H183"/>
      <c r="I183"/>
      <c r="J183"/>
      <c r="N183">
        <v>12</v>
      </c>
      <c r="O183">
        <v>16</v>
      </c>
      <c r="P183" s="5" t="str">
        <f>VLOOKUP('Direct lors'!N183,'WinBUGS output'!D:F,3,FALSE)</f>
        <v>Self-help</v>
      </c>
      <c r="Q183" s="5" t="str">
        <f>VLOOKUP('Direct lors'!O183,'WinBUGS output'!D:F,3,FALSE)</f>
        <v>Behavioural therapies (individual)</v>
      </c>
      <c r="R183" s="5" t="str">
        <f>FIXED('WinBUGS output'!X182,2)</f>
        <v>1.60</v>
      </c>
      <c r="S183" s="5" t="str">
        <f>FIXED('WinBUGS output'!W182,2)</f>
        <v>-0.04</v>
      </c>
      <c r="T183" s="5" t="str">
        <f>FIXED('WinBUGS output'!Y182,2)</f>
        <v>3.28</v>
      </c>
      <c r="X183" s="5" t="str">
        <f t="shared" si="8"/>
        <v>TAU</v>
      </c>
      <c r="Y183" s="5" t="str">
        <f t="shared" si="9"/>
        <v>Mirtazapine</v>
      </c>
      <c r="Z183" s="5" t="str">
        <f>FIXED(EXP('WinBUGS output'!N182),2)</f>
        <v>1.40</v>
      </c>
      <c r="AA183" s="5" t="str">
        <f>FIXED(EXP('WinBUGS output'!M182),2)</f>
        <v>0.26</v>
      </c>
      <c r="AB183" s="5" t="str">
        <f>FIXED(EXP('WinBUGS output'!O182),2)</f>
        <v>7.24</v>
      </c>
      <c r="AF183" s="5" t="str">
        <f t="shared" si="10"/>
        <v>Self-help</v>
      </c>
      <c r="AG183" s="5" t="str">
        <f t="shared" si="11"/>
        <v>Behavioural therapies (individual)</v>
      </c>
      <c r="AH183" s="5" t="str">
        <f>FIXED(EXP('WinBUGS output'!X182),2)</f>
        <v>4.94</v>
      </c>
      <c r="AI183" s="5" t="str">
        <f>FIXED(EXP('WinBUGS output'!W182),2)</f>
        <v>0.96</v>
      </c>
      <c r="AJ183" s="5" t="str">
        <f>FIXED(EXP('WinBUGS output'!Y182),2)</f>
        <v>26.55</v>
      </c>
    </row>
    <row r="184" spans="1:36" x14ac:dyDescent="0.25">
      <c r="A184">
        <v>5</v>
      </c>
      <c r="B184">
        <v>20</v>
      </c>
      <c r="C184" s="5" t="str">
        <f>VLOOKUP(A184,'WinBUGS output'!A:C,3,FALSE)</f>
        <v>TAU</v>
      </c>
      <c r="D184" s="5" t="str">
        <f>VLOOKUP(B184,'WinBUGS output'!A:C,3,FALSE)</f>
        <v>Short-term psychodynamic psychotherapy individual + TAU</v>
      </c>
      <c r="E184" s="5" t="str">
        <f>FIXED('WinBUGS output'!N183,2)</f>
        <v>1.25</v>
      </c>
      <c r="F184" s="5" t="str">
        <f>FIXED('WinBUGS output'!M183,2)</f>
        <v>-0.73</v>
      </c>
      <c r="G184" s="5" t="str">
        <f>FIXED('WinBUGS output'!O183,2)</f>
        <v>3.27</v>
      </c>
      <c r="H184">
        <v>1.2230000000000001</v>
      </c>
      <c r="I184">
        <v>-0.98319999999999996</v>
      </c>
      <c r="J184">
        <v>3.4489999999999998</v>
      </c>
      <c r="N184">
        <v>12</v>
      </c>
      <c r="O184">
        <v>17</v>
      </c>
      <c r="P184" s="5" t="str">
        <f>VLOOKUP('Direct lors'!N184,'WinBUGS output'!D:F,3,FALSE)</f>
        <v>Self-help</v>
      </c>
      <c r="Q184" s="5" t="str">
        <f>VLOOKUP('Direct lors'!O184,'WinBUGS output'!D:F,3,FALSE)</f>
        <v>Cognitive and cognitive behavioural therapies (individual) [CBT/CT]</v>
      </c>
      <c r="R184" s="5" t="str">
        <f>FIXED('WinBUGS output'!X183,2)</f>
        <v>1.32</v>
      </c>
      <c r="S184" s="5" t="str">
        <f>FIXED('WinBUGS output'!W183,2)</f>
        <v>0.03</v>
      </c>
      <c r="T184" s="5" t="str">
        <f>FIXED('WinBUGS output'!Y183,2)</f>
        <v>2.62</v>
      </c>
      <c r="X184" s="5" t="str">
        <f t="shared" si="8"/>
        <v>TAU</v>
      </c>
      <c r="Y184" s="5" t="str">
        <f t="shared" si="9"/>
        <v>Short-term psychodynamic psychotherapy individual + TAU</v>
      </c>
      <c r="Z184" s="5" t="str">
        <f>FIXED(EXP('WinBUGS output'!N183),2)</f>
        <v>3.48</v>
      </c>
      <c r="AA184" s="5" t="str">
        <f>FIXED(EXP('WinBUGS output'!M183),2)</f>
        <v>0.48</v>
      </c>
      <c r="AB184" s="5" t="str">
        <f>FIXED(EXP('WinBUGS output'!O183),2)</f>
        <v>26.26</v>
      </c>
      <c r="AF184" s="5" t="str">
        <f t="shared" si="10"/>
        <v>Self-help</v>
      </c>
      <c r="AG184" s="5" t="str">
        <f t="shared" si="11"/>
        <v>Cognitive and cognitive behavioural therapies (individual) [CBT/CT]</v>
      </c>
      <c r="AH184" s="5" t="str">
        <f>FIXED(EXP('WinBUGS output'!X183),2)</f>
        <v>3.74</v>
      </c>
      <c r="AI184" s="5" t="str">
        <f>FIXED(EXP('WinBUGS output'!W183),2)</f>
        <v>1.03</v>
      </c>
      <c r="AJ184" s="5" t="str">
        <f>FIXED(EXP('WinBUGS output'!Y183),2)</f>
        <v>13.72</v>
      </c>
    </row>
    <row r="185" spans="1:36" x14ac:dyDescent="0.25">
      <c r="A185">
        <v>5</v>
      </c>
      <c r="B185">
        <v>21</v>
      </c>
      <c r="C185" s="5" t="str">
        <f>VLOOKUP(A185,'WinBUGS output'!A:C,3,FALSE)</f>
        <v>TAU</v>
      </c>
      <c r="D185" s="5" t="str">
        <f>VLOOKUP(B185,'WinBUGS output'!A:C,3,FALSE)</f>
        <v>Cognitive bibliotherapy with support + TAU</v>
      </c>
      <c r="E185" s="5" t="str">
        <f>FIXED('WinBUGS output'!N184,2)</f>
        <v>0.84</v>
      </c>
      <c r="F185" s="5" t="str">
        <f>FIXED('WinBUGS output'!M184,2)</f>
        <v>-0.86</v>
      </c>
      <c r="G185" s="5" t="str">
        <f>FIXED('WinBUGS output'!O184,2)</f>
        <v>2.53</v>
      </c>
      <c r="H185">
        <v>0.83099999999999996</v>
      </c>
      <c r="I185">
        <v>-1.1739999999999999</v>
      </c>
      <c r="J185">
        <v>2.8210000000000002</v>
      </c>
      <c r="N185">
        <v>12</v>
      </c>
      <c r="O185">
        <v>18</v>
      </c>
      <c r="P185" s="5" t="str">
        <f>VLOOKUP('Direct lors'!N185,'WinBUGS output'!D:F,3,FALSE)</f>
        <v>Self-help</v>
      </c>
      <c r="Q185" s="5" t="str">
        <f>VLOOKUP('Direct lors'!O185,'WinBUGS output'!D:F,3,FALSE)</f>
        <v>Behavioural, cognitive, or CBT groups</v>
      </c>
      <c r="R185" s="5" t="str">
        <f>FIXED('WinBUGS output'!X184,2)</f>
        <v>7.35</v>
      </c>
      <c r="S185" s="5" t="str">
        <f>FIXED('WinBUGS output'!W184,2)</f>
        <v>5.20</v>
      </c>
      <c r="T185" s="5" t="str">
        <f>FIXED('WinBUGS output'!Y184,2)</f>
        <v>9.44</v>
      </c>
      <c r="X185" s="5" t="str">
        <f t="shared" si="8"/>
        <v>TAU</v>
      </c>
      <c r="Y185" s="5" t="str">
        <f t="shared" si="9"/>
        <v>Cognitive bibliotherapy with support + TAU</v>
      </c>
      <c r="Z185" s="5" t="str">
        <f>FIXED(EXP('WinBUGS output'!N184),2)</f>
        <v>2.31</v>
      </c>
      <c r="AA185" s="5" t="str">
        <f>FIXED(EXP('WinBUGS output'!M184),2)</f>
        <v>0.42</v>
      </c>
      <c r="AB185" s="5" t="str">
        <f>FIXED(EXP('WinBUGS output'!O184),2)</f>
        <v>12.50</v>
      </c>
      <c r="AF185" s="5" t="str">
        <f t="shared" si="10"/>
        <v>Self-help</v>
      </c>
      <c r="AG185" s="5" t="str">
        <f t="shared" si="11"/>
        <v>Behavioural, cognitive, or CBT groups</v>
      </c>
      <c r="AH185" s="5" t="str">
        <f>FIXED(EXP('WinBUGS output'!X184),2)</f>
        <v>1,548.43</v>
      </c>
      <c r="AI185" s="5" t="str">
        <f>FIXED(EXP('WinBUGS output'!W184),2)</f>
        <v>181.64</v>
      </c>
      <c r="AJ185" s="5" t="str">
        <f>FIXED(EXP('WinBUGS output'!Y184),2)</f>
        <v>12,531.49</v>
      </c>
    </row>
    <row r="186" spans="1:36" x14ac:dyDescent="0.25">
      <c r="A186">
        <v>5</v>
      </c>
      <c r="B186">
        <v>22</v>
      </c>
      <c r="C186" s="5" t="str">
        <f>VLOOKUP(A186,'WinBUGS output'!A:C,3,FALSE)</f>
        <v>TAU</v>
      </c>
      <c r="D186" s="5" t="str">
        <f>VLOOKUP(B186,'WinBUGS output'!A:C,3,FALSE)</f>
        <v>Cognitive bibliotherapy + TAU</v>
      </c>
      <c r="E186" s="5" t="str">
        <f>FIXED('WinBUGS output'!N185,2)</f>
        <v>-0.01</v>
      </c>
      <c r="F186" s="5" t="str">
        <f>FIXED('WinBUGS output'!M185,2)</f>
        <v>-1.12</v>
      </c>
      <c r="G186" s="5" t="str">
        <f>FIXED('WinBUGS output'!O185,2)</f>
        <v>1.09</v>
      </c>
      <c r="H186">
        <v>-0.71319999999999995</v>
      </c>
      <c r="I186">
        <v>-2.14</v>
      </c>
      <c r="J186">
        <v>1.978</v>
      </c>
      <c r="N186">
        <v>12</v>
      </c>
      <c r="O186">
        <v>19</v>
      </c>
      <c r="P186" s="5" t="str">
        <f>VLOOKUP('Direct lors'!N186,'WinBUGS output'!D:F,3,FALSE)</f>
        <v>Self-help</v>
      </c>
      <c r="Q186" s="5" t="str">
        <f>VLOOKUP('Direct lors'!O186,'WinBUGS output'!D:F,3,FALSE)</f>
        <v>Combined (Cognitive and cognitive behavioural therapies individual + AD)</v>
      </c>
      <c r="R186" s="5" t="str">
        <f>FIXED('WinBUGS output'!X185,2)</f>
        <v>0.69</v>
      </c>
      <c r="S186" s="5" t="str">
        <f>FIXED('WinBUGS output'!W185,2)</f>
        <v>-1.02</v>
      </c>
      <c r="T186" s="5" t="str">
        <f>FIXED('WinBUGS output'!Y185,2)</f>
        <v>2.41</v>
      </c>
      <c r="X186" s="5" t="str">
        <f t="shared" si="8"/>
        <v>TAU</v>
      </c>
      <c r="Y186" s="5" t="str">
        <f t="shared" si="9"/>
        <v>Cognitive bibliotherapy + TAU</v>
      </c>
      <c r="Z186" s="5" t="str">
        <f>FIXED(EXP('WinBUGS output'!N185),2)</f>
        <v>0.99</v>
      </c>
      <c r="AA186" s="5" t="str">
        <f>FIXED(EXP('WinBUGS output'!M185),2)</f>
        <v>0.33</v>
      </c>
      <c r="AB186" s="5" t="str">
        <f>FIXED(EXP('WinBUGS output'!O185),2)</f>
        <v>2.97</v>
      </c>
      <c r="AF186" s="5" t="str">
        <f t="shared" si="10"/>
        <v>Self-help</v>
      </c>
      <c r="AG186" s="5" t="str">
        <f t="shared" si="11"/>
        <v>Combined (Cognitive and cognitive behavioural therapies individual + AD)</v>
      </c>
      <c r="AH186" s="5" t="str">
        <f>FIXED(EXP('WinBUGS output'!X185),2)</f>
        <v>2.00</v>
      </c>
      <c r="AI186" s="5" t="str">
        <f>FIXED(EXP('WinBUGS output'!W185),2)</f>
        <v>0.36</v>
      </c>
      <c r="AJ186" s="5" t="str">
        <f>FIXED(EXP('WinBUGS output'!Y185),2)</f>
        <v>11.15</v>
      </c>
    </row>
    <row r="187" spans="1:36" x14ac:dyDescent="0.25">
      <c r="A187">
        <v>5</v>
      </c>
      <c r="B187">
        <v>23</v>
      </c>
      <c r="C187" s="5" t="str">
        <f>VLOOKUP(A187,'WinBUGS output'!A:C,3,FALSE)</f>
        <v>TAU</v>
      </c>
      <c r="D187" s="5" t="str">
        <f>VLOOKUP(B187,'WinBUGS output'!A:C,3,FALSE)</f>
        <v>Computerised-CBT (CCBT)</v>
      </c>
      <c r="E187" s="5" t="str">
        <f>FIXED('WinBUGS output'!N186,2)</f>
        <v>0.06</v>
      </c>
      <c r="F187" s="5" t="str">
        <f>FIXED('WinBUGS output'!M186,2)</f>
        <v>-1.05</v>
      </c>
      <c r="G187" s="5" t="str">
        <f>FIXED('WinBUGS output'!O186,2)</f>
        <v>1.18</v>
      </c>
      <c r="H187">
        <v>0.35310000000000002</v>
      </c>
      <c r="I187">
        <v>-1.613</v>
      </c>
      <c r="J187">
        <v>2.3149999999999999</v>
      </c>
      <c r="N187">
        <v>12</v>
      </c>
      <c r="O187">
        <v>20</v>
      </c>
      <c r="P187" s="5" t="str">
        <f>VLOOKUP('Direct lors'!N187,'WinBUGS output'!D:F,3,FALSE)</f>
        <v>Self-help</v>
      </c>
      <c r="Q187" s="5" t="str">
        <f>VLOOKUP('Direct lors'!O187,'WinBUGS output'!D:F,3,FALSE)</f>
        <v>Combined (IPT + AD)</v>
      </c>
      <c r="R187" s="5" t="str">
        <f>FIXED('WinBUGS output'!X186,2)</f>
        <v>2.16</v>
      </c>
      <c r="S187" s="5" t="str">
        <f>FIXED('WinBUGS output'!W186,2)</f>
        <v>-1.16</v>
      </c>
      <c r="T187" s="5" t="str">
        <f>FIXED('WinBUGS output'!Y186,2)</f>
        <v>5.54</v>
      </c>
      <c r="X187" s="5" t="str">
        <f t="shared" si="8"/>
        <v>TAU</v>
      </c>
      <c r="Y187" s="5" t="str">
        <f t="shared" si="9"/>
        <v>Computerised-CBT (CCBT)</v>
      </c>
      <c r="Z187" s="5" t="str">
        <f>FIXED(EXP('WinBUGS output'!N186),2)</f>
        <v>1.06</v>
      </c>
      <c r="AA187" s="5" t="str">
        <f>FIXED(EXP('WinBUGS output'!M186),2)</f>
        <v>0.35</v>
      </c>
      <c r="AB187" s="5" t="str">
        <f>FIXED(EXP('WinBUGS output'!O186),2)</f>
        <v>3.26</v>
      </c>
      <c r="AF187" s="5" t="str">
        <f t="shared" si="10"/>
        <v>Self-help</v>
      </c>
      <c r="AG187" s="5" t="str">
        <f t="shared" si="11"/>
        <v>Combined (IPT + AD)</v>
      </c>
      <c r="AH187" s="5" t="str">
        <f>FIXED(EXP('WinBUGS output'!X186),2)</f>
        <v>8.67</v>
      </c>
      <c r="AI187" s="5" t="str">
        <f>FIXED(EXP('WinBUGS output'!W186),2)</f>
        <v>0.31</v>
      </c>
      <c r="AJ187" s="5" t="str">
        <f>FIXED(EXP('WinBUGS output'!Y186),2)</f>
        <v>254.68</v>
      </c>
    </row>
    <row r="188" spans="1:36" x14ac:dyDescent="0.25">
      <c r="A188">
        <v>5</v>
      </c>
      <c r="B188">
        <v>24</v>
      </c>
      <c r="C188" s="5" t="str">
        <f>VLOOKUP(A188,'WinBUGS output'!A:C,3,FALSE)</f>
        <v>TAU</v>
      </c>
      <c r="D188" s="5" t="str">
        <f>VLOOKUP(B188,'WinBUGS output'!A:C,3,FALSE)</f>
        <v>Computerised-CBT (CCBT) + TAU</v>
      </c>
      <c r="E188" s="5" t="str">
        <f>FIXED('WinBUGS output'!N187,2)</f>
        <v>-0.03</v>
      </c>
      <c r="F188" s="5" t="str">
        <f>FIXED('WinBUGS output'!M187,2)</f>
        <v>-1.15</v>
      </c>
      <c r="G188" s="5" t="str">
        <f>FIXED('WinBUGS output'!O187,2)</f>
        <v>1.08</v>
      </c>
      <c r="H188">
        <v>-0.1487</v>
      </c>
      <c r="I188">
        <v>-1.9770000000000001</v>
      </c>
      <c r="J188">
        <v>1.96</v>
      </c>
      <c r="N188">
        <v>12</v>
      </c>
      <c r="O188">
        <v>21</v>
      </c>
      <c r="P188" s="5" t="str">
        <f>VLOOKUP('Direct lors'!N188,'WinBUGS output'!D:F,3,FALSE)</f>
        <v>Self-help</v>
      </c>
      <c r="Q188" s="5" t="str">
        <f>VLOOKUP('Direct lors'!O188,'WinBUGS output'!D:F,3,FALSE)</f>
        <v>Combined (Short-term psychodynamic psychotherapies + AD)</v>
      </c>
      <c r="R188" s="5" t="str">
        <f>FIXED('WinBUGS output'!X187,2)</f>
        <v>0.92</v>
      </c>
      <c r="S188" s="5" t="str">
        <f>FIXED('WinBUGS output'!W187,2)</f>
        <v>-1.76</v>
      </c>
      <c r="T188" s="5" t="str">
        <f>FIXED('WinBUGS output'!Y187,2)</f>
        <v>3.51</v>
      </c>
      <c r="X188" s="5" t="str">
        <f t="shared" si="8"/>
        <v>TAU</v>
      </c>
      <c r="Y188" s="5" t="str">
        <f t="shared" si="9"/>
        <v>Computerised-CBT (CCBT) + TAU</v>
      </c>
      <c r="Z188" s="5" t="str">
        <f>FIXED(EXP('WinBUGS output'!N187),2)</f>
        <v>0.97</v>
      </c>
      <c r="AA188" s="5" t="str">
        <f>FIXED(EXP('WinBUGS output'!M187),2)</f>
        <v>0.32</v>
      </c>
      <c r="AB188" s="5" t="str">
        <f>FIXED(EXP('WinBUGS output'!O187),2)</f>
        <v>2.94</v>
      </c>
      <c r="AF188" s="5" t="str">
        <f t="shared" si="10"/>
        <v>Self-help</v>
      </c>
      <c r="AG188" s="5" t="str">
        <f t="shared" si="11"/>
        <v>Combined (Short-term psychodynamic psychotherapies + AD)</v>
      </c>
      <c r="AH188" s="5" t="str">
        <f>FIXED(EXP('WinBUGS output'!X187),2)</f>
        <v>2.50</v>
      </c>
      <c r="AI188" s="5" t="str">
        <f>FIXED(EXP('WinBUGS output'!W187),2)</f>
        <v>0.17</v>
      </c>
      <c r="AJ188" s="5" t="str">
        <f>FIXED(EXP('WinBUGS output'!Y187),2)</f>
        <v>33.55</v>
      </c>
    </row>
    <row r="189" spans="1:36" x14ac:dyDescent="0.25">
      <c r="A189">
        <v>5</v>
      </c>
      <c r="B189">
        <v>25</v>
      </c>
      <c r="C189" s="5" t="str">
        <f>VLOOKUP(A189,'WinBUGS output'!A:C,3,FALSE)</f>
        <v>TAU</v>
      </c>
      <c r="D189" s="5" t="str">
        <f>VLOOKUP(B189,'WinBUGS output'!A:C,3,FALSE)</f>
        <v>Computerised-CBT (CCBT) + enhanced TAU</v>
      </c>
      <c r="E189" s="5" t="str">
        <f>FIXED('WinBUGS output'!N188,2)</f>
        <v>-0.02</v>
      </c>
      <c r="F189" s="5" t="str">
        <f>FIXED('WinBUGS output'!M188,2)</f>
        <v>-1.14</v>
      </c>
      <c r="G189" s="5" t="str">
        <f>FIXED('WinBUGS output'!O188,2)</f>
        <v>1.09</v>
      </c>
      <c r="H189"/>
      <c r="I189"/>
      <c r="J189"/>
      <c r="N189">
        <v>12</v>
      </c>
      <c r="O189">
        <v>22</v>
      </c>
      <c r="P189" s="5" t="str">
        <f>VLOOKUP('Direct lors'!N189,'WinBUGS output'!D:F,3,FALSE)</f>
        <v>Self-help</v>
      </c>
      <c r="Q189" s="5" t="str">
        <f>VLOOKUP('Direct lors'!O189,'WinBUGS output'!D:F,3,FALSE)</f>
        <v>Combined (psych + placebo)</v>
      </c>
      <c r="R189" s="5" t="str">
        <f>FIXED('WinBUGS output'!X188,2)</f>
        <v>1.82</v>
      </c>
      <c r="S189" s="5" t="str">
        <f>FIXED('WinBUGS output'!W188,2)</f>
        <v>-1.45</v>
      </c>
      <c r="T189" s="5" t="str">
        <f>FIXED('WinBUGS output'!Y188,2)</f>
        <v>5.18</v>
      </c>
      <c r="X189" s="5" t="str">
        <f t="shared" si="8"/>
        <v>TAU</v>
      </c>
      <c r="Y189" s="5" t="str">
        <f t="shared" si="9"/>
        <v>Computerised-CBT (CCBT) + enhanced TAU</v>
      </c>
      <c r="Z189" s="5" t="str">
        <f>FIXED(EXP('WinBUGS output'!N188),2)</f>
        <v>0.98</v>
      </c>
      <c r="AA189" s="5" t="str">
        <f>FIXED(EXP('WinBUGS output'!M188),2)</f>
        <v>0.32</v>
      </c>
      <c r="AB189" s="5" t="str">
        <f>FIXED(EXP('WinBUGS output'!O188),2)</f>
        <v>2.99</v>
      </c>
      <c r="AF189" s="5" t="str">
        <f t="shared" si="10"/>
        <v>Self-help</v>
      </c>
      <c r="AG189" s="5" t="str">
        <f t="shared" si="11"/>
        <v>Combined (psych + placebo)</v>
      </c>
      <c r="AH189" s="5" t="str">
        <f>FIXED(EXP('WinBUGS output'!X188),2)</f>
        <v>6.18</v>
      </c>
      <c r="AI189" s="5" t="str">
        <f>FIXED(EXP('WinBUGS output'!W188),2)</f>
        <v>0.23</v>
      </c>
      <c r="AJ189" s="5" t="str">
        <f>FIXED(EXP('WinBUGS output'!Y188),2)</f>
        <v>177.15</v>
      </c>
    </row>
    <row r="190" spans="1:36" x14ac:dyDescent="0.25">
      <c r="A190">
        <v>5</v>
      </c>
      <c r="B190">
        <v>26</v>
      </c>
      <c r="C190" s="5" t="str">
        <f>VLOOKUP(A190,'WinBUGS output'!A:C,3,FALSE)</f>
        <v>TAU</v>
      </c>
      <c r="D190" s="5" t="str">
        <f>VLOOKUP(B190,'WinBUGS output'!A:C,3,FALSE)</f>
        <v>Interpersonal psychotherapy (IPT)</v>
      </c>
      <c r="E190" s="5" t="str">
        <f>FIXED('WinBUGS output'!N189,2)</f>
        <v>1.62</v>
      </c>
      <c r="F190" s="5" t="str">
        <f>FIXED('WinBUGS output'!M189,2)</f>
        <v>-1.50</v>
      </c>
      <c r="G190" s="5" t="str">
        <f>FIXED('WinBUGS output'!O189,2)</f>
        <v>4.71</v>
      </c>
      <c r="H190"/>
      <c r="I190"/>
      <c r="J190"/>
      <c r="N190">
        <v>13</v>
      </c>
      <c r="O190">
        <v>14</v>
      </c>
      <c r="P190" s="5" t="str">
        <f>VLOOKUP('Direct lors'!N190,'WinBUGS output'!D:F,3,FALSE)</f>
        <v>Interpersonal psychotherapy (IPT)</v>
      </c>
      <c r="Q190" s="5" t="str">
        <f>VLOOKUP('Direct lors'!O190,'WinBUGS output'!D:F,3,FALSE)</f>
        <v>Counselling</v>
      </c>
      <c r="R190" s="5" t="str">
        <f>FIXED('WinBUGS output'!X189,2)</f>
        <v>-0.67</v>
      </c>
      <c r="S190" s="5" t="str">
        <f>FIXED('WinBUGS output'!W189,2)</f>
        <v>-3.35</v>
      </c>
      <c r="T190" s="5" t="str">
        <f>FIXED('WinBUGS output'!Y189,2)</f>
        <v>1.99</v>
      </c>
      <c r="X190" s="5" t="str">
        <f t="shared" si="8"/>
        <v>TAU</v>
      </c>
      <c r="Y190" s="5" t="str">
        <f t="shared" si="9"/>
        <v>Interpersonal psychotherapy (IPT)</v>
      </c>
      <c r="Z190" s="5" t="str">
        <f>FIXED(EXP('WinBUGS output'!N189),2)</f>
        <v>5.05</v>
      </c>
      <c r="AA190" s="5" t="str">
        <f>FIXED(EXP('WinBUGS output'!M189),2)</f>
        <v>0.22</v>
      </c>
      <c r="AB190" s="5" t="str">
        <f>FIXED(EXP('WinBUGS output'!O189),2)</f>
        <v>110.50</v>
      </c>
      <c r="AF190" s="5" t="str">
        <f t="shared" si="10"/>
        <v>Interpersonal psychotherapy (IPT)</v>
      </c>
      <c r="AG190" s="5" t="str">
        <f t="shared" si="11"/>
        <v>Counselling</v>
      </c>
      <c r="AH190" s="5" t="str">
        <f>FIXED(EXP('WinBUGS output'!X189),2)</f>
        <v>0.51</v>
      </c>
      <c r="AI190" s="5" t="str">
        <f>FIXED(EXP('WinBUGS output'!W189),2)</f>
        <v>0.04</v>
      </c>
      <c r="AJ190" s="5" t="str">
        <f>FIXED(EXP('WinBUGS output'!Y189),2)</f>
        <v>7.34</v>
      </c>
    </row>
    <row r="191" spans="1:36" x14ac:dyDescent="0.25">
      <c r="A191">
        <v>5</v>
      </c>
      <c r="B191">
        <v>27</v>
      </c>
      <c r="C191" s="5" t="str">
        <f>VLOOKUP(A191,'WinBUGS output'!A:C,3,FALSE)</f>
        <v>TAU</v>
      </c>
      <c r="D191" s="5" t="str">
        <f>VLOOKUP(B191,'WinBUGS output'!A:C,3,FALSE)</f>
        <v>Counselling (any type)</v>
      </c>
      <c r="E191" s="5" t="str">
        <f>FIXED('WinBUGS output'!N190,2)</f>
        <v>0.93</v>
      </c>
      <c r="F191" s="5" t="str">
        <f>FIXED('WinBUGS output'!M190,2)</f>
        <v>-0.84</v>
      </c>
      <c r="G191" s="5" t="str">
        <f>FIXED('WinBUGS output'!O190,2)</f>
        <v>2.74</v>
      </c>
      <c r="H191"/>
      <c r="I191"/>
      <c r="J191"/>
      <c r="N191">
        <v>13</v>
      </c>
      <c r="O191">
        <v>15</v>
      </c>
      <c r="P191" s="5" t="str">
        <f>VLOOKUP('Direct lors'!N191,'WinBUGS output'!D:F,3,FALSE)</f>
        <v>Interpersonal psychotherapy (IPT)</v>
      </c>
      <c r="Q191" s="5" t="str">
        <f>VLOOKUP('Direct lors'!O191,'WinBUGS output'!D:F,3,FALSE)</f>
        <v>Problem solving</v>
      </c>
      <c r="R191" s="5" t="str">
        <f>FIXED('WinBUGS output'!X190,2)</f>
        <v>7.13</v>
      </c>
      <c r="S191" s="5" t="str">
        <f>FIXED('WinBUGS output'!W190,2)</f>
        <v>2.37</v>
      </c>
      <c r="T191" s="5" t="str">
        <f>FIXED('WinBUGS output'!Y190,2)</f>
        <v>11.98</v>
      </c>
      <c r="X191" s="5" t="str">
        <f t="shared" si="8"/>
        <v>TAU</v>
      </c>
      <c r="Y191" s="5" t="str">
        <f t="shared" si="9"/>
        <v>Counselling (any type)</v>
      </c>
      <c r="Z191" s="5" t="str">
        <f>FIXED(EXP('WinBUGS output'!N190),2)</f>
        <v>2.54</v>
      </c>
      <c r="AA191" s="5" t="str">
        <f>FIXED(EXP('WinBUGS output'!M190),2)</f>
        <v>0.43</v>
      </c>
      <c r="AB191" s="5" t="str">
        <f>FIXED(EXP('WinBUGS output'!O190),2)</f>
        <v>15.50</v>
      </c>
      <c r="AF191" s="5" t="str">
        <f t="shared" si="10"/>
        <v>Interpersonal psychotherapy (IPT)</v>
      </c>
      <c r="AG191" s="5" t="str">
        <f t="shared" si="11"/>
        <v>Problem solving</v>
      </c>
      <c r="AH191" s="5" t="str">
        <f>FIXED(EXP('WinBUGS output'!X190),2)</f>
        <v>1,245.14</v>
      </c>
      <c r="AI191" s="5" t="str">
        <f>FIXED(EXP('WinBUGS output'!W190),2)</f>
        <v>10.65</v>
      </c>
      <c r="AJ191" s="5" t="str">
        <f>FIXED(EXP('WinBUGS output'!Y190),2)</f>
        <v>159,532.03</v>
      </c>
    </row>
    <row r="192" spans="1:36" x14ac:dyDescent="0.25">
      <c r="A192">
        <v>5</v>
      </c>
      <c r="B192">
        <v>28</v>
      </c>
      <c r="C192" s="5" t="str">
        <f>VLOOKUP(A192,'WinBUGS output'!A:C,3,FALSE)</f>
        <v>TAU</v>
      </c>
      <c r="D192" s="5" t="str">
        <f>VLOOKUP(B192,'WinBUGS output'!A:C,3,FALSE)</f>
        <v>Non-directive counselling</v>
      </c>
      <c r="E192" s="5" t="str">
        <f>FIXED('WinBUGS output'!N191,2)</f>
        <v>0.94</v>
      </c>
      <c r="F192" s="5" t="str">
        <f>FIXED('WinBUGS output'!M191,2)</f>
        <v>-0.60</v>
      </c>
      <c r="G192" s="5" t="str">
        <f>FIXED('WinBUGS output'!O191,2)</f>
        <v>2.52</v>
      </c>
      <c r="H192">
        <v>0.88270000000000004</v>
      </c>
      <c r="I192">
        <v>-1.1299999999999999</v>
      </c>
      <c r="J192">
        <v>2.8980000000000001</v>
      </c>
      <c r="N192">
        <v>13</v>
      </c>
      <c r="O192">
        <v>16</v>
      </c>
      <c r="P192" s="5" t="str">
        <f>VLOOKUP('Direct lors'!N192,'WinBUGS output'!D:F,3,FALSE)</f>
        <v>Interpersonal psychotherapy (IPT)</v>
      </c>
      <c r="Q192" s="5" t="str">
        <f>VLOOKUP('Direct lors'!O192,'WinBUGS output'!D:F,3,FALSE)</f>
        <v>Behavioural therapies (individual)</v>
      </c>
      <c r="R192" s="5" t="str">
        <f>FIXED('WinBUGS output'!X191,2)</f>
        <v>-0.02</v>
      </c>
      <c r="S192" s="5" t="str">
        <f>FIXED('WinBUGS output'!W191,2)</f>
        <v>-3.37</v>
      </c>
      <c r="T192" s="5" t="str">
        <f>FIXED('WinBUGS output'!Y191,2)</f>
        <v>3.40</v>
      </c>
      <c r="X192" s="5" t="str">
        <f t="shared" si="8"/>
        <v>TAU</v>
      </c>
      <c r="Y192" s="5" t="str">
        <f t="shared" si="9"/>
        <v>Non-directive counselling</v>
      </c>
      <c r="Z192" s="5" t="str">
        <f>FIXED(EXP('WinBUGS output'!N191),2)</f>
        <v>2.56</v>
      </c>
      <c r="AA192" s="5" t="str">
        <f>FIXED(EXP('WinBUGS output'!M191),2)</f>
        <v>0.55</v>
      </c>
      <c r="AB192" s="5" t="str">
        <f>FIXED(EXP('WinBUGS output'!O191),2)</f>
        <v>12.38</v>
      </c>
      <c r="AF192" s="5" t="str">
        <f t="shared" si="10"/>
        <v>Interpersonal psychotherapy (IPT)</v>
      </c>
      <c r="AG192" s="5" t="str">
        <f t="shared" si="11"/>
        <v>Behavioural therapies (individual)</v>
      </c>
      <c r="AH192" s="5" t="str">
        <f>FIXED(EXP('WinBUGS output'!X191),2)</f>
        <v>0.98</v>
      </c>
      <c r="AI192" s="5" t="str">
        <f>FIXED(EXP('WinBUGS output'!W191),2)</f>
        <v>0.03</v>
      </c>
      <c r="AJ192" s="5" t="str">
        <f>FIXED(EXP('WinBUGS output'!Y191),2)</f>
        <v>29.84</v>
      </c>
    </row>
    <row r="193" spans="1:36" x14ac:dyDescent="0.25">
      <c r="A193">
        <v>5</v>
      </c>
      <c r="B193">
        <v>29</v>
      </c>
      <c r="C193" s="5" t="str">
        <f>VLOOKUP(A193,'WinBUGS output'!A:C,3,FALSE)</f>
        <v>TAU</v>
      </c>
      <c r="D193" s="5" t="str">
        <f>VLOOKUP(B193,'WinBUGS output'!A:C,3,FALSE)</f>
        <v>Problem solving group</v>
      </c>
      <c r="E193" s="5" t="str">
        <f>FIXED('WinBUGS output'!N192,2)</f>
        <v>8.73</v>
      </c>
      <c r="F193" s="5" t="str">
        <f>FIXED('WinBUGS output'!M192,2)</f>
        <v>5.28</v>
      </c>
      <c r="G193" s="5" t="str">
        <f>FIXED('WinBUGS output'!O192,2)</f>
        <v>12.33</v>
      </c>
      <c r="H193"/>
      <c r="I193"/>
      <c r="J193"/>
      <c r="N193">
        <v>13</v>
      </c>
      <c r="O193">
        <v>17</v>
      </c>
      <c r="P193" s="5" t="str">
        <f>VLOOKUP('Direct lors'!N193,'WinBUGS output'!D:F,3,FALSE)</f>
        <v>Interpersonal psychotherapy (IPT)</v>
      </c>
      <c r="Q193" s="5" t="str">
        <f>VLOOKUP('Direct lors'!O193,'WinBUGS output'!D:F,3,FALSE)</f>
        <v>Cognitive and cognitive behavioural therapies (individual) [CBT/CT]</v>
      </c>
      <c r="R193" s="5" t="str">
        <f>FIXED('WinBUGS output'!X192,2)</f>
        <v>-0.30</v>
      </c>
      <c r="S193" s="5" t="str">
        <f>FIXED('WinBUGS output'!W192,2)</f>
        <v>-3.44</v>
      </c>
      <c r="T193" s="5" t="str">
        <f>FIXED('WinBUGS output'!Y192,2)</f>
        <v>2.89</v>
      </c>
      <c r="X193" s="5" t="str">
        <f t="shared" si="8"/>
        <v>TAU</v>
      </c>
      <c r="Y193" s="5" t="str">
        <f t="shared" si="9"/>
        <v>Problem solving group</v>
      </c>
      <c r="Z193" s="5" t="str">
        <f>FIXED(EXP('WinBUGS output'!N192),2)</f>
        <v>6,179.55</v>
      </c>
      <c r="AA193" s="5" t="str">
        <f>FIXED(EXP('WinBUGS output'!M192),2)</f>
        <v>195.39</v>
      </c>
      <c r="AB193" s="5" t="str">
        <f>FIXED(EXP('WinBUGS output'!O192),2)</f>
        <v>226,386.73</v>
      </c>
      <c r="AF193" s="5" t="str">
        <f t="shared" si="10"/>
        <v>Interpersonal psychotherapy (IPT)</v>
      </c>
      <c r="AG193" s="5" t="str">
        <f t="shared" si="11"/>
        <v>Cognitive and cognitive behavioural therapies (individual) [CBT/CT]</v>
      </c>
      <c r="AH193" s="5" t="str">
        <f>FIXED(EXP('WinBUGS output'!X192),2)</f>
        <v>0.74</v>
      </c>
      <c r="AI193" s="5" t="str">
        <f>FIXED(EXP('WinBUGS output'!W192),2)</f>
        <v>0.03</v>
      </c>
      <c r="AJ193" s="5" t="str">
        <f>FIXED(EXP('WinBUGS output'!Y192),2)</f>
        <v>17.96</v>
      </c>
    </row>
    <row r="194" spans="1:36" x14ac:dyDescent="0.25">
      <c r="A194">
        <v>5</v>
      </c>
      <c r="B194">
        <v>30</v>
      </c>
      <c r="C194" s="5" t="str">
        <f>VLOOKUP(A194,'WinBUGS output'!A:C,3,FALSE)</f>
        <v>TAU</v>
      </c>
      <c r="D194" s="5" t="str">
        <f>VLOOKUP(B194,'WinBUGS output'!A:C,3,FALSE)</f>
        <v>Behavioural activation (BA)</v>
      </c>
      <c r="E194" s="5" t="str">
        <f>FIXED('WinBUGS output'!N193,2)</f>
        <v>1.63</v>
      </c>
      <c r="F194" s="5" t="str">
        <f>FIXED('WinBUGS output'!M193,2)</f>
        <v>0.34</v>
      </c>
      <c r="G194" s="5" t="str">
        <f>FIXED('WinBUGS output'!O193,2)</f>
        <v>2.93</v>
      </c>
      <c r="H194">
        <v>2.4420000000000002</v>
      </c>
      <c r="I194">
        <v>0.2747</v>
      </c>
      <c r="J194">
        <v>4.9619999999999997</v>
      </c>
      <c r="N194">
        <v>13</v>
      </c>
      <c r="O194">
        <v>18</v>
      </c>
      <c r="P194" s="5" t="str">
        <f>VLOOKUP('Direct lors'!N194,'WinBUGS output'!D:F,3,FALSE)</f>
        <v>Interpersonal psychotherapy (IPT)</v>
      </c>
      <c r="Q194" s="5" t="str">
        <f>VLOOKUP('Direct lors'!O194,'WinBUGS output'!D:F,3,FALSE)</f>
        <v>Behavioural, cognitive, or CBT groups</v>
      </c>
      <c r="R194" s="5" t="str">
        <f>FIXED('WinBUGS output'!X193,2)</f>
        <v>5.71</v>
      </c>
      <c r="S194" s="5" t="str">
        <f>FIXED('WinBUGS output'!W193,2)</f>
        <v>2.07</v>
      </c>
      <c r="T194" s="5" t="str">
        <f>FIXED('WinBUGS output'!Y193,2)</f>
        <v>9.37</v>
      </c>
      <c r="X194" s="5" t="str">
        <f t="shared" si="8"/>
        <v>TAU</v>
      </c>
      <c r="Y194" s="5" t="str">
        <f t="shared" si="9"/>
        <v>Behavioural activation (BA)</v>
      </c>
      <c r="Z194" s="5" t="str">
        <f>FIXED(EXP('WinBUGS output'!N193),2)</f>
        <v>5.11</v>
      </c>
      <c r="AA194" s="5" t="str">
        <f>FIXED(EXP('WinBUGS output'!M193),2)</f>
        <v>1.40</v>
      </c>
      <c r="AB194" s="5" t="str">
        <f>FIXED(EXP('WinBUGS output'!O193),2)</f>
        <v>18.63</v>
      </c>
      <c r="AF194" s="5" t="str">
        <f t="shared" si="10"/>
        <v>Interpersonal psychotherapy (IPT)</v>
      </c>
      <c r="AG194" s="5" t="str">
        <f t="shared" si="11"/>
        <v>Behavioural, cognitive, or CBT groups</v>
      </c>
      <c r="AH194" s="5" t="str">
        <f>FIXED(EXP('WinBUGS output'!X193),2)</f>
        <v>303.08</v>
      </c>
      <c r="AI194" s="5" t="str">
        <f>FIXED(EXP('WinBUGS output'!W193),2)</f>
        <v>7.92</v>
      </c>
      <c r="AJ194" s="5" t="str">
        <f>FIXED(EXP('WinBUGS output'!Y193),2)</f>
        <v>11,684.28</v>
      </c>
    </row>
    <row r="195" spans="1:36" x14ac:dyDescent="0.25">
      <c r="A195">
        <v>5</v>
      </c>
      <c r="B195">
        <v>31</v>
      </c>
      <c r="C195" s="5" t="str">
        <f>VLOOKUP(A195,'WinBUGS output'!A:C,3,FALSE)</f>
        <v>TAU</v>
      </c>
      <c r="D195" s="5" t="str">
        <f>VLOOKUP(B195,'WinBUGS output'!A:C,3,FALSE)</f>
        <v>Behavioural activation (BA) + TAU</v>
      </c>
      <c r="E195" s="5" t="str">
        <f>FIXED('WinBUGS output'!N194,2)</f>
        <v>1.57</v>
      </c>
      <c r="F195" s="5" t="str">
        <f>FIXED('WinBUGS output'!M194,2)</f>
        <v>0.16</v>
      </c>
      <c r="G195" s="5" t="str">
        <f>FIXED('WinBUGS output'!O194,2)</f>
        <v>2.96</v>
      </c>
      <c r="H195">
        <v>1.31</v>
      </c>
      <c r="I195">
        <v>-1.4339999999999999</v>
      </c>
      <c r="J195">
        <v>3.57</v>
      </c>
      <c r="N195">
        <v>13</v>
      </c>
      <c r="O195">
        <v>19</v>
      </c>
      <c r="P195" s="5" t="str">
        <f>VLOOKUP('Direct lors'!N195,'WinBUGS output'!D:F,3,FALSE)</f>
        <v>Interpersonal psychotherapy (IPT)</v>
      </c>
      <c r="Q195" s="5" t="str">
        <f>VLOOKUP('Direct lors'!O195,'WinBUGS output'!D:F,3,FALSE)</f>
        <v>Combined (Cognitive and cognitive behavioural therapies individual + AD)</v>
      </c>
      <c r="R195" s="5" t="str">
        <f>FIXED('WinBUGS output'!X194,2)</f>
        <v>-0.93</v>
      </c>
      <c r="S195" s="5" t="str">
        <f>FIXED('WinBUGS output'!W194,2)</f>
        <v>-4.29</v>
      </c>
      <c r="T195" s="5" t="str">
        <f>FIXED('WinBUGS output'!Y194,2)</f>
        <v>2.43</v>
      </c>
      <c r="X195" s="5" t="str">
        <f t="shared" si="8"/>
        <v>TAU</v>
      </c>
      <c r="Y195" s="5" t="str">
        <f t="shared" si="9"/>
        <v>Behavioural activation (BA) + TAU</v>
      </c>
      <c r="Z195" s="5" t="str">
        <f>FIXED(EXP('WinBUGS output'!N194),2)</f>
        <v>4.78</v>
      </c>
      <c r="AA195" s="5" t="str">
        <f>FIXED(EXP('WinBUGS output'!M194),2)</f>
        <v>1.18</v>
      </c>
      <c r="AB195" s="5" t="str">
        <f>FIXED(EXP('WinBUGS output'!O194),2)</f>
        <v>19.24</v>
      </c>
      <c r="AF195" s="5" t="str">
        <f t="shared" si="10"/>
        <v>Interpersonal psychotherapy (IPT)</v>
      </c>
      <c r="AG195" s="5" t="str">
        <f t="shared" si="11"/>
        <v>Combined (Cognitive and cognitive behavioural therapies individual + AD)</v>
      </c>
      <c r="AH195" s="5" t="str">
        <f>FIXED(EXP('WinBUGS output'!X194),2)</f>
        <v>0.39</v>
      </c>
      <c r="AI195" s="5" t="str">
        <f>FIXED(EXP('WinBUGS output'!W194),2)</f>
        <v>0.01</v>
      </c>
      <c r="AJ195" s="5" t="str">
        <f>FIXED(EXP('WinBUGS output'!Y194),2)</f>
        <v>11.36</v>
      </c>
    </row>
    <row r="196" spans="1:36" x14ac:dyDescent="0.25">
      <c r="A196">
        <v>5</v>
      </c>
      <c r="B196">
        <v>32</v>
      </c>
      <c r="C196" s="5" t="str">
        <f>VLOOKUP(A196,'WinBUGS output'!A:C,3,FALSE)</f>
        <v>TAU</v>
      </c>
      <c r="D196" s="5" t="str">
        <f>VLOOKUP(B196,'WinBUGS output'!A:C,3,FALSE)</f>
        <v>CBT individual (under 15 sessions)</v>
      </c>
      <c r="E196" s="5" t="str">
        <f>FIXED('WinBUGS output'!N195,2)</f>
        <v>1.25</v>
      </c>
      <c r="F196" s="5" t="str">
        <f>FIXED('WinBUGS output'!M195,2)</f>
        <v>0.22</v>
      </c>
      <c r="G196" s="5" t="str">
        <f>FIXED('WinBUGS output'!O195,2)</f>
        <v>2.26</v>
      </c>
      <c r="H196">
        <v>1.82</v>
      </c>
      <c r="I196">
        <v>-0.92379999999999995</v>
      </c>
      <c r="J196">
        <v>3.86</v>
      </c>
      <c r="N196">
        <v>13</v>
      </c>
      <c r="O196">
        <v>20</v>
      </c>
      <c r="P196" s="5" t="str">
        <f>VLOOKUP('Direct lors'!N196,'WinBUGS output'!D:F,3,FALSE)</f>
        <v>Interpersonal psychotherapy (IPT)</v>
      </c>
      <c r="Q196" s="5" t="str">
        <f>VLOOKUP('Direct lors'!O196,'WinBUGS output'!D:F,3,FALSE)</f>
        <v>Combined (IPT + AD)</v>
      </c>
      <c r="R196" s="5" t="str">
        <f>FIXED('WinBUGS output'!X195,2)</f>
        <v>0.54</v>
      </c>
      <c r="S196" s="5" t="str">
        <f>FIXED('WinBUGS output'!W195,2)</f>
        <v>-1.52</v>
      </c>
      <c r="T196" s="5" t="str">
        <f>FIXED('WinBUGS output'!Y195,2)</f>
        <v>2.62</v>
      </c>
      <c r="X196" s="5" t="str">
        <f t="shared" si="8"/>
        <v>TAU</v>
      </c>
      <c r="Y196" s="5" t="str">
        <f t="shared" si="9"/>
        <v>CBT individual (under 15 sessions)</v>
      </c>
      <c r="Z196" s="5" t="str">
        <f>FIXED(EXP('WinBUGS output'!N195),2)</f>
        <v>3.48</v>
      </c>
      <c r="AA196" s="5" t="str">
        <f>FIXED(EXP('WinBUGS output'!M195),2)</f>
        <v>1.24</v>
      </c>
      <c r="AB196" s="5" t="str">
        <f>FIXED(EXP('WinBUGS output'!O195),2)</f>
        <v>9.56</v>
      </c>
      <c r="AF196" s="5" t="str">
        <f t="shared" si="10"/>
        <v>Interpersonal psychotherapy (IPT)</v>
      </c>
      <c r="AG196" s="5" t="str">
        <f t="shared" si="11"/>
        <v>Combined (IPT + AD)</v>
      </c>
      <c r="AH196" s="5" t="str">
        <f>FIXED(EXP('WinBUGS output'!X195),2)</f>
        <v>1.72</v>
      </c>
      <c r="AI196" s="5" t="str">
        <f>FIXED(EXP('WinBUGS output'!W195),2)</f>
        <v>0.22</v>
      </c>
      <c r="AJ196" s="5" t="str">
        <f>FIXED(EXP('WinBUGS output'!Y195),2)</f>
        <v>13.68</v>
      </c>
    </row>
    <row r="197" spans="1:36" x14ac:dyDescent="0.25">
      <c r="A197">
        <v>5</v>
      </c>
      <c r="B197">
        <v>33</v>
      </c>
      <c r="C197" s="5" t="str">
        <f>VLOOKUP(A197,'WinBUGS output'!A:C,3,FALSE)</f>
        <v>TAU</v>
      </c>
      <c r="D197" s="5" t="str">
        <f>VLOOKUP(B197,'WinBUGS output'!A:C,3,FALSE)</f>
        <v>CBT individual (under 15 sessions) + TAU</v>
      </c>
      <c r="E197" s="5" t="str">
        <f>FIXED('WinBUGS output'!N196,2)</f>
        <v>1.21</v>
      </c>
      <c r="F197" s="5" t="str">
        <f>FIXED('WinBUGS output'!M196,2)</f>
        <v>0.14</v>
      </c>
      <c r="G197" s="5" t="str">
        <f>FIXED('WinBUGS output'!O196,2)</f>
        <v>2.25</v>
      </c>
      <c r="H197"/>
      <c r="I197"/>
      <c r="J197"/>
      <c r="N197">
        <v>13</v>
      </c>
      <c r="O197">
        <v>21</v>
      </c>
      <c r="P197" s="5" t="str">
        <f>VLOOKUP('Direct lors'!N197,'WinBUGS output'!D:F,3,FALSE)</f>
        <v>Interpersonal psychotherapy (IPT)</v>
      </c>
      <c r="Q197" s="5" t="str">
        <f>VLOOKUP('Direct lors'!O197,'WinBUGS output'!D:F,3,FALSE)</f>
        <v>Combined (Short-term psychodynamic psychotherapies + AD)</v>
      </c>
      <c r="R197" s="5" t="str">
        <f>FIXED('WinBUGS output'!X196,2)</f>
        <v>-0.70</v>
      </c>
      <c r="S197" s="5" t="str">
        <f>FIXED('WinBUGS output'!W196,2)</f>
        <v>-4.64</v>
      </c>
      <c r="T197" s="5" t="str">
        <f>FIXED('WinBUGS output'!Y196,2)</f>
        <v>3.17</v>
      </c>
      <c r="X197" s="5" t="str">
        <f t="shared" ref="X197:X260" si="12">C197</f>
        <v>TAU</v>
      </c>
      <c r="Y197" s="5" t="str">
        <f t="shared" ref="Y197:Y260" si="13">D197</f>
        <v>CBT individual (under 15 sessions) + TAU</v>
      </c>
      <c r="Z197" s="5" t="str">
        <f>FIXED(EXP('WinBUGS output'!N196),2)</f>
        <v>3.36</v>
      </c>
      <c r="AA197" s="5" t="str">
        <f>FIXED(EXP('WinBUGS output'!M196),2)</f>
        <v>1.14</v>
      </c>
      <c r="AB197" s="5" t="str">
        <f>FIXED(EXP('WinBUGS output'!O196),2)</f>
        <v>9.51</v>
      </c>
      <c r="AF197" s="5" t="str">
        <f t="shared" ref="AF197:AF234" si="14">P197</f>
        <v>Interpersonal psychotherapy (IPT)</v>
      </c>
      <c r="AG197" s="5" t="str">
        <f t="shared" ref="AG197:AG234" si="15">Q197</f>
        <v>Combined (Short-term psychodynamic psychotherapies + AD)</v>
      </c>
      <c r="AH197" s="5" t="str">
        <f>FIXED(EXP('WinBUGS output'!X196),2)</f>
        <v>0.50</v>
      </c>
      <c r="AI197" s="5" t="str">
        <f>FIXED(EXP('WinBUGS output'!W196),2)</f>
        <v>0.01</v>
      </c>
      <c r="AJ197" s="5" t="str">
        <f>FIXED(EXP('WinBUGS output'!Y196),2)</f>
        <v>23.81</v>
      </c>
    </row>
    <row r="198" spans="1:36" x14ac:dyDescent="0.25">
      <c r="A198">
        <v>5</v>
      </c>
      <c r="B198">
        <v>34</v>
      </c>
      <c r="C198" s="5" t="str">
        <f>VLOOKUP(A198,'WinBUGS output'!A:C,3,FALSE)</f>
        <v>TAU</v>
      </c>
      <c r="D198" s="5" t="str">
        <f>VLOOKUP(B198,'WinBUGS output'!A:C,3,FALSE)</f>
        <v>CBT individual (under 15 sessions) + enhanced TAU</v>
      </c>
      <c r="E198" s="5" t="str">
        <f>FIXED('WinBUGS output'!N197,2)</f>
        <v>1.39</v>
      </c>
      <c r="F198" s="5" t="str">
        <f>FIXED('WinBUGS output'!M197,2)</f>
        <v>0.34</v>
      </c>
      <c r="G198" s="5" t="str">
        <f>FIXED('WinBUGS output'!O197,2)</f>
        <v>2.49</v>
      </c>
      <c r="H198"/>
      <c r="I198"/>
      <c r="J198"/>
      <c r="N198">
        <v>13</v>
      </c>
      <c r="O198">
        <v>22</v>
      </c>
      <c r="P198" s="5" t="str">
        <f>VLOOKUP('Direct lors'!N198,'WinBUGS output'!D:F,3,FALSE)</f>
        <v>Interpersonal psychotherapy (IPT)</v>
      </c>
      <c r="Q198" s="5" t="str">
        <f>VLOOKUP('Direct lors'!O198,'WinBUGS output'!D:F,3,FALSE)</f>
        <v>Combined (psych + placebo)</v>
      </c>
      <c r="R198" s="5" t="str">
        <f>FIXED('WinBUGS output'!X197,2)</f>
        <v>0.22</v>
      </c>
      <c r="S198" s="5" t="str">
        <f>FIXED('WinBUGS output'!W197,2)</f>
        <v>-1.86</v>
      </c>
      <c r="T198" s="5" t="str">
        <f>FIXED('WinBUGS output'!Y197,2)</f>
        <v>2.23</v>
      </c>
      <c r="X198" s="5" t="str">
        <f t="shared" si="12"/>
        <v>TAU</v>
      </c>
      <c r="Y198" s="5" t="str">
        <f t="shared" si="13"/>
        <v>CBT individual (under 15 sessions) + enhanced TAU</v>
      </c>
      <c r="Z198" s="5" t="str">
        <f>FIXED(EXP('WinBUGS output'!N197),2)</f>
        <v>4.03</v>
      </c>
      <c r="AA198" s="5" t="str">
        <f>FIXED(EXP('WinBUGS output'!M197),2)</f>
        <v>1.41</v>
      </c>
      <c r="AB198" s="5" t="str">
        <f>FIXED(EXP('WinBUGS output'!O197),2)</f>
        <v>12.01</v>
      </c>
      <c r="AF198" s="5" t="str">
        <f t="shared" si="14"/>
        <v>Interpersonal psychotherapy (IPT)</v>
      </c>
      <c r="AG198" s="5" t="str">
        <f t="shared" si="15"/>
        <v>Combined (psych + placebo)</v>
      </c>
      <c r="AH198" s="5" t="str">
        <f>FIXED(EXP('WinBUGS output'!X197),2)</f>
        <v>1.24</v>
      </c>
      <c r="AI198" s="5" t="str">
        <f>FIXED(EXP('WinBUGS output'!W197),2)</f>
        <v>0.16</v>
      </c>
      <c r="AJ198" s="5" t="str">
        <f>FIXED(EXP('WinBUGS output'!Y197),2)</f>
        <v>9.25</v>
      </c>
    </row>
    <row r="199" spans="1:36" x14ac:dyDescent="0.25">
      <c r="A199">
        <v>5</v>
      </c>
      <c r="B199">
        <v>35</v>
      </c>
      <c r="C199" s="5" t="str">
        <f>VLOOKUP(A199,'WinBUGS output'!A:C,3,FALSE)</f>
        <v>TAU</v>
      </c>
      <c r="D199" s="5" t="str">
        <f>VLOOKUP(B199,'WinBUGS output'!A:C,3,FALSE)</f>
        <v>CBT individual (over 15 sessions)</v>
      </c>
      <c r="E199" s="5" t="str">
        <f>FIXED('WinBUGS output'!N198,2)</f>
        <v>1.31</v>
      </c>
      <c r="F199" s="5" t="str">
        <f>FIXED('WinBUGS output'!M198,2)</f>
        <v>0.27</v>
      </c>
      <c r="G199" s="5" t="str">
        <f>FIXED('WinBUGS output'!O198,2)</f>
        <v>2.35</v>
      </c>
      <c r="H199"/>
      <c r="I199"/>
      <c r="J199"/>
      <c r="N199">
        <v>14</v>
      </c>
      <c r="O199">
        <v>15</v>
      </c>
      <c r="P199" s="5" t="str">
        <f>VLOOKUP('Direct lors'!N199,'WinBUGS output'!D:F,3,FALSE)</f>
        <v>Counselling</v>
      </c>
      <c r="Q199" s="5" t="str">
        <f>VLOOKUP('Direct lors'!O199,'WinBUGS output'!D:F,3,FALSE)</f>
        <v>Problem solving</v>
      </c>
      <c r="R199" s="5" t="str">
        <f>FIXED('WinBUGS output'!X198,2)</f>
        <v>7.80</v>
      </c>
      <c r="S199" s="5" t="str">
        <f>FIXED('WinBUGS output'!W198,2)</f>
        <v>3.88</v>
      </c>
      <c r="T199" s="5" t="str">
        <f>FIXED('WinBUGS output'!Y198,2)</f>
        <v>11.82</v>
      </c>
      <c r="X199" s="5" t="str">
        <f t="shared" si="12"/>
        <v>TAU</v>
      </c>
      <c r="Y199" s="5" t="str">
        <f t="shared" si="13"/>
        <v>CBT individual (over 15 sessions)</v>
      </c>
      <c r="Z199" s="5" t="str">
        <f>FIXED(EXP('WinBUGS output'!N198),2)</f>
        <v>3.72</v>
      </c>
      <c r="AA199" s="5" t="str">
        <f>FIXED(EXP('WinBUGS output'!M198),2)</f>
        <v>1.32</v>
      </c>
      <c r="AB199" s="5" t="str">
        <f>FIXED(EXP('WinBUGS output'!O198),2)</f>
        <v>10.52</v>
      </c>
      <c r="AF199" s="5" t="str">
        <f t="shared" si="14"/>
        <v>Counselling</v>
      </c>
      <c r="AG199" s="5" t="str">
        <f t="shared" si="15"/>
        <v>Problem solving</v>
      </c>
      <c r="AH199" s="5" t="str">
        <f>FIXED(EXP('WinBUGS output'!X198),2)</f>
        <v>2,440.60</v>
      </c>
      <c r="AI199" s="5" t="str">
        <f>FIXED(EXP('WinBUGS output'!W198),2)</f>
        <v>48.23</v>
      </c>
      <c r="AJ199" s="5" t="str">
        <f>FIXED(EXP('WinBUGS output'!Y198),2)</f>
        <v>135,944.23</v>
      </c>
    </row>
    <row r="200" spans="1:36" x14ac:dyDescent="0.25">
      <c r="A200">
        <v>5</v>
      </c>
      <c r="B200">
        <v>36</v>
      </c>
      <c r="C200" s="5" t="str">
        <f>VLOOKUP(A200,'WinBUGS output'!A:C,3,FALSE)</f>
        <v>TAU</v>
      </c>
      <c r="D200" s="5" t="str">
        <f>VLOOKUP(B200,'WinBUGS output'!A:C,3,FALSE)</f>
        <v>Third-wave cognitive therapy individual</v>
      </c>
      <c r="E200" s="5" t="str">
        <f>FIXED('WinBUGS output'!N199,2)</f>
        <v>1.41</v>
      </c>
      <c r="F200" s="5" t="str">
        <f>FIXED('WinBUGS output'!M199,2)</f>
        <v>0.28</v>
      </c>
      <c r="G200" s="5" t="str">
        <f>FIXED('WinBUGS output'!O199,2)</f>
        <v>2.65</v>
      </c>
      <c r="H200"/>
      <c r="I200"/>
      <c r="J200"/>
      <c r="N200">
        <v>14</v>
      </c>
      <c r="O200">
        <v>16</v>
      </c>
      <c r="P200" s="5" t="str">
        <f>VLOOKUP('Direct lors'!N200,'WinBUGS output'!D:F,3,FALSE)</f>
        <v>Counselling</v>
      </c>
      <c r="Q200" s="5" t="str">
        <f>VLOOKUP('Direct lors'!O200,'WinBUGS output'!D:F,3,FALSE)</f>
        <v>Behavioural therapies (individual)</v>
      </c>
      <c r="R200" s="5" t="str">
        <f>FIXED('WinBUGS output'!X199,2)</f>
        <v>0.66</v>
      </c>
      <c r="S200" s="5" t="str">
        <f>FIXED('WinBUGS output'!W199,2)</f>
        <v>-1.40</v>
      </c>
      <c r="T200" s="5" t="str">
        <f>FIXED('WinBUGS output'!Y199,2)</f>
        <v>2.75</v>
      </c>
      <c r="X200" s="5" t="str">
        <f t="shared" si="12"/>
        <v>TAU</v>
      </c>
      <c r="Y200" s="5" t="str">
        <f t="shared" si="13"/>
        <v>Third-wave cognitive therapy individual</v>
      </c>
      <c r="Z200" s="5" t="str">
        <f>FIXED(EXP('WinBUGS output'!N199),2)</f>
        <v>4.11</v>
      </c>
      <c r="AA200" s="5" t="str">
        <f>FIXED(EXP('WinBUGS output'!M199),2)</f>
        <v>1.32</v>
      </c>
      <c r="AB200" s="5" t="str">
        <f>FIXED(EXP('WinBUGS output'!O199),2)</f>
        <v>14.11</v>
      </c>
      <c r="AF200" s="5" t="str">
        <f t="shared" si="14"/>
        <v>Counselling</v>
      </c>
      <c r="AG200" s="5" t="str">
        <f t="shared" si="15"/>
        <v>Behavioural therapies (individual)</v>
      </c>
      <c r="AH200" s="5" t="str">
        <f>FIXED(EXP('WinBUGS output'!X199),2)</f>
        <v>1.93</v>
      </c>
      <c r="AI200" s="5" t="str">
        <f>FIXED(EXP('WinBUGS output'!W199),2)</f>
        <v>0.25</v>
      </c>
      <c r="AJ200" s="5" t="str">
        <f>FIXED(EXP('WinBUGS output'!Y199),2)</f>
        <v>15.60</v>
      </c>
    </row>
    <row r="201" spans="1:36" x14ac:dyDescent="0.25">
      <c r="A201">
        <v>5</v>
      </c>
      <c r="B201">
        <v>37</v>
      </c>
      <c r="C201" s="5" t="str">
        <f>VLOOKUP(A201,'WinBUGS output'!A:C,3,FALSE)</f>
        <v>TAU</v>
      </c>
      <c r="D201" s="5" t="str">
        <f>VLOOKUP(B201,'WinBUGS output'!A:C,3,FALSE)</f>
        <v>CBT group (under 15 sessions)</v>
      </c>
      <c r="E201" s="5" t="str">
        <f>FIXED('WinBUGS output'!N200,2)</f>
        <v>7.35</v>
      </c>
      <c r="F201" s="5" t="str">
        <f>FIXED('WinBUGS output'!M200,2)</f>
        <v>5.58</v>
      </c>
      <c r="G201" s="5" t="str">
        <f>FIXED('WinBUGS output'!O200,2)</f>
        <v>9.10</v>
      </c>
      <c r="H201">
        <v>7.39</v>
      </c>
      <c r="I201">
        <v>5.2629999999999999</v>
      </c>
      <c r="J201">
        <v>9.3819999999999997</v>
      </c>
      <c r="N201">
        <v>14</v>
      </c>
      <c r="O201">
        <v>17</v>
      </c>
      <c r="P201" s="5" t="str">
        <f>VLOOKUP('Direct lors'!N201,'WinBUGS output'!D:F,3,FALSE)</f>
        <v>Counselling</v>
      </c>
      <c r="Q201" s="5" t="str">
        <f>VLOOKUP('Direct lors'!O201,'WinBUGS output'!D:F,3,FALSE)</f>
        <v>Cognitive and cognitive behavioural therapies (individual) [CBT/CT]</v>
      </c>
      <c r="R201" s="5" t="str">
        <f>FIXED('WinBUGS output'!X200,2)</f>
        <v>0.38</v>
      </c>
      <c r="S201" s="5" t="str">
        <f>FIXED('WinBUGS output'!W200,2)</f>
        <v>-1.37</v>
      </c>
      <c r="T201" s="5" t="str">
        <f>FIXED('WinBUGS output'!Y200,2)</f>
        <v>2.09</v>
      </c>
      <c r="X201" s="5" t="str">
        <f t="shared" si="12"/>
        <v>TAU</v>
      </c>
      <c r="Y201" s="5" t="str">
        <f t="shared" si="13"/>
        <v>CBT group (under 15 sessions)</v>
      </c>
      <c r="Z201" s="5" t="str">
        <f>FIXED(EXP('WinBUGS output'!N200),2)</f>
        <v>1,556.20</v>
      </c>
      <c r="AA201" s="5" t="str">
        <f>FIXED(EXP('WinBUGS output'!M200),2)</f>
        <v>265.34</v>
      </c>
      <c r="AB201" s="5" t="str">
        <f>FIXED(EXP('WinBUGS output'!O200),2)</f>
        <v>8,973.22</v>
      </c>
      <c r="AF201" s="5" t="str">
        <f t="shared" si="14"/>
        <v>Counselling</v>
      </c>
      <c r="AG201" s="5" t="str">
        <f t="shared" si="15"/>
        <v>Cognitive and cognitive behavioural therapies (individual) [CBT/CT]</v>
      </c>
      <c r="AH201" s="5" t="str">
        <f>FIXED(EXP('WinBUGS output'!X200),2)</f>
        <v>1.46</v>
      </c>
      <c r="AI201" s="5" t="str">
        <f>FIXED(EXP('WinBUGS output'!W200),2)</f>
        <v>0.25</v>
      </c>
      <c r="AJ201" s="5" t="str">
        <f>FIXED(EXP('WinBUGS output'!Y200),2)</f>
        <v>8.08</v>
      </c>
    </row>
    <row r="202" spans="1:36" x14ac:dyDescent="0.25">
      <c r="A202">
        <v>5</v>
      </c>
      <c r="B202">
        <v>38</v>
      </c>
      <c r="C202" s="5" t="str">
        <f>VLOOKUP(A202,'WinBUGS output'!A:C,3,FALSE)</f>
        <v>TAU</v>
      </c>
      <c r="D202" s="5" t="str">
        <f>VLOOKUP(B202,'WinBUGS output'!A:C,3,FALSE)</f>
        <v>Third-wave cognitive therapy group</v>
      </c>
      <c r="E202" s="5" t="str">
        <f>FIXED('WinBUGS output'!N201,2)</f>
        <v>7.32</v>
      </c>
      <c r="F202" s="5" t="str">
        <f>FIXED('WinBUGS output'!M201,2)</f>
        <v>5.40</v>
      </c>
      <c r="G202" s="5" t="str">
        <f>FIXED('WinBUGS output'!O201,2)</f>
        <v>9.21</v>
      </c>
      <c r="H202"/>
      <c r="I202"/>
      <c r="J202"/>
      <c r="N202">
        <v>14</v>
      </c>
      <c r="O202">
        <v>18</v>
      </c>
      <c r="P202" s="5" t="str">
        <f>VLOOKUP('Direct lors'!N202,'WinBUGS output'!D:F,3,FALSE)</f>
        <v>Counselling</v>
      </c>
      <c r="Q202" s="5" t="str">
        <f>VLOOKUP('Direct lors'!O202,'WinBUGS output'!D:F,3,FALSE)</f>
        <v>Behavioural, cognitive, or CBT groups</v>
      </c>
      <c r="R202" s="5" t="str">
        <f>FIXED('WinBUGS output'!X201,2)</f>
        <v>6.40</v>
      </c>
      <c r="S202" s="5" t="str">
        <f>FIXED('WinBUGS output'!W201,2)</f>
        <v>3.87</v>
      </c>
      <c r="T202" s="5" t="str">
        <f>FIXED('WinBUGS output'!Y201,2)</f>
        <v>8.83</v>
      </c>
      <c r="X202" s="5" t="str">
        <f t="shared" si="12"/>
        <v>TAU</v>
      </c>
      <c r="Y202" s="5" t="str">
        <f t="shared" si="13"/>
        <v>Third-wave cognitive therapy group</v>
      </c>
      <c r="Z202" s="5" t="str">
        <f>FIXED(EXP('WinBUGS output'!N201),2)</f>
        <v>1,513.23</v>
      </c>
      <c r="AA202" s="5" t="str">
        <f>FIXED(EXP('WinBUGS output'!M201),2)</f>
        <v>222.07</v>
      </c>
      <c r="AB202" s="5" t="str">
        <f>FIXED(EXP('WinBUGS output'!O201),2)</f>
        <v>10,006.60</v>
      </c>
      <c r="AF202" s="5" t="str">
        <f t="shared" si="14"/>
        <v>Counselling</v>
      </c>
      <c r="AG202" s="5" t="str">
        <f t="shared" si="15"/>
        <v>Behavioural, cognitive, or CBT groups</v>
      </c>
      <c r="AH202" s="5" t="str">
        <f>FIXED(EXP('WinBUGS output'!X201),2)</f>
        <v>604.26</v>
      </c>
      <c r="AI202" s="5" t="str">
        <f>FIXED(EXP('WinBUGS output'!W201),2)</f>
        <v>47.80</v>
      </c>
      <c r="AJ202" s="5" t="str">
        <f>FIXED(EXP('WinBUGS output'!Y201),2)</f>
        <v>6,863.69</v>
      </c>
    </row>
    <row r="203" spans="1:36" x14ac:dyDescent="0.25">
      <c r="A203">
        <v>5</v>
      </c>
      <c r="B203">
        <v>39</v>
      </c>
      <c r="C203" s="5" t="str">
        <f>VLOOKUP(A203,'WinBUGS output'!A:C,3,FALSE)</f>
        <v>TAU</v>
      </c>
      <c r="D203" s="5" t="str">
        <f>VLOOKUP(B203,'WinBUGS output'!A:C,3,FALSE)</f>
        <v>CBT individual (under 15 sessions) + escitalopram</v>
      </c>
      <c r="E203" s="5" t="str">
        <f>FIXED('WinBUGS output'!N202,2)</f>
        <v>0.66</v>
      </c>
      <c r="F203" s="5" t="str">
        <f>FIXED('WinBUGS output'!M202,2)</f>
        <v>-0.88</v>
      </c>
      <c r="G203" s="5" t="str">
        <f>FIXED('WinBUGS output'!O202,2)</f>
        <v>2.15</v>
      </c>
      <c r="H203"/>
      <c r="I203"/>
      <c r="J203"/>
      <c r="N203">
        <v>14</v>
      </c>
      <c r="O203">
        <v>19</v>
      </c>
      <c r="P203" s="5" t="str">
        <f>VLOOKUP('Direct lors'!N203,'WinBUGS output'!D:F,3,FALSE)</f>
        <v>Counselling</v>
      </c>
      <c r="Q203" s="5" t="str">
        <f>VLOOKUP('Direct lors'!O203,'WinBUGS output'!D:F,3,FALSE)</f>
        <v>Combined (Cognitive and cognitive behavioural therapies individual + AD)</v>
      </c>
      <c r="R203" s="5" t="str">
        <f>FIXED('WinBUGS output'!X202,2)</f>
        <v>-0.25</v>
      </c>
      <c r="S203" s="5" t="str">
        <f>FIXED('WinBUGS output'!W202,2)</f>
        <v>-2.38</v>
      </c>
      <c r="T203" s="5" t="str">
        <f>FIXED('WinBUGS output'!Y202,2)</f>
        <v>1.85</v>
      </c>
      <c r="X203" s="5" t="str">
        <f t="shared" si="12"/>
        <v>TAU</v>
      </c>
      <c r="Y203" s="5" t="str">
        <f t="shared" si="13"/>
        <v>CBT individual (under 15 sessions) + escitalopram</v>
      </c>
      <c r="Z203" s="5" t="str">
        <f>FIXED(EXP('WinBUGS output'!N202),2)</f>
        <v>1.94</v>
      </c>
      <c r="AA203" s="5" t="str">
        <f>FIXED(EXP('WinBUGS output'!M202),2)</f>
        <v>0.41</v>
      </c>
      <c r="AB203" s="5" t="str">
        <f>FIXED(EXP('WinBUGS output'!O202),2)</f>
        <v>8.61</v>
      </c>
      <c r="AF203" s="5" t="str">
        <f t="shared" si="14"/>
        <v>Counselling</v>
      </c>
      <c r="AG203" s="5" t="str">
        <f t="shared" si="15"/>
        <v>Combined (Cognitive and cognitive behavioural therapies individual + AD)</v>
      </c>
      <c r="AH203" s="5" t="str">
        <f>FIXED(EXP('WinBUGS output'!X202),2)</f>
        <v>0.78</v>
      </c>
      <c r="AI203" s="5" t="str">
        <f>FIXED(EXP('WinBUGS output'!W202),2)</f>
        <v>0.09</v>
      </c>
      <c r="AJ203" s="5" t="str">
        <f>FIXED(EXP('WinBUGS output'!Y202),2)</f>
        <v>6.36</v>
      </c>
    </row>
    <row r="204" spans="1:36" x14ac:dyDescent="0.25">
      <c r="A204">
        <v>5</v>
      </c>
      <c r="B204">
        <v>40</v>
      </c>
      <c r="C204" s="5" t="str">
        <f>VLOOKUP(A204,'WinBUGS output'!A:C,3,FALSE)</f>
        <v>TAU</v>
      </c>
      <c r="D204" s="5" t="str">
        <f>VLOOKUP(B204,'WinBUGS output'!A:C,3,FALSE)</f>
        <v>CBT individual (over 15 sessions) + amitriptyline</v>
      </c>
      <c r="E204" s="5" t="str">
        <f>FIXED('WinBUGS output'!N203,2)</f>
        <v>0.70</v>
      </c>
      <c r="F204" s="5" t="str">
        <f>FIXED('WinBUGS output'!M203,2)</f>
        <v>-0.83</v>
      </c>
      <c r="G204" s="5" t="str">
        <f>FIXED('WinBUGS output'!O203,2)</f>
        <v>2.19</v>
      </c>
      <c r="H204"/>
      <c r="I204"/>
      <c r="J204"/>
      <c r="N204">
        <v>14</v>
      </c>
      <c r="O204">
        <v>20</v>
      </c>
      <c r="P204" s="5" t="str">
        <f>VLOOKUP('Direct lors'!N204,'WinBUGS output'!D:F,3,FALSE)</f>
        <v>Counselling</v>
      </c>
      <c r="Q204" s="5" t="str">
        <f>VLOOKUP('Direct lors'!O204,'WinBUGS output'!D:F,3,FALSE)</f>
        <v>Combined (IPT + AD)</v>
      </c>
      <c r="R204" s="5" t="str">
        <f>FIXED('WinBUGS output'!X203,2)</f>
        <v>1.20</v>
      </c>
      <c r="S204" s="5" t="str">
        <f>FIXED('WinBUGS output'!W203,2)</f>
        <v>-1.46</v>
      </c>
      <c r="T204" s="5" t="str">
        <f>FIXED('WinBUGS output'!Y203,2)</f>
        <v>3.96</v>
      </c>
      <c r="X204" s="5" t="str">
        <f t="shared" si="12"/>
        <v>TAU</v>
      </c>
      <c r="Y204" s="5" t="str">
        <f t="shared" si="13"/>
        <v>CBT individual (over 15 sessions) + amitriptyline</v>
      </c>
      <c r="Z204" s="5" t="str">
        <f>FIXED(EXP('WinBUGS output'!N203),2)</f>
        <v>2.02</v>
      </c>
      <c r="AA204" s="5" t="str">
        <f>FIXED(EXP('WinBUGS output'!M203),2)</f>
        <v>0.44</v>
      </c>
      <c r="AB204" s="5" t="str">
        <f>FIXED(EXP('WinBUGS output'!O203),2)</f>
        <v>8.96</v>
      </c>
      <c r="AF204" s="5" t="str">
        <f t="shared" si="14"/>
        <v>Counselling</v>
      </c>
      <c r="AG204" s="5" t="str">
        <f t="shared" si="15"/>
        <v>Combined (IPT + AD)</v>
      </c>
      <c r="AH204" s="5" t="str">
        <f>FIXED(EXP('WinBUGS output'!X203),2)</f>
        <v>3.32</v>
      </c>
      <c r="AI204" s="5" t="str">
        <f>FIXED(EXP('WinBUGS output'!W203),2)</f>
        <v>0.23</v>
      </c>
      <c r="AJ204" s="5" t="str">
        <f>FIXED(EXP('WinBUGS output'!Y203),2)</f>
        <v>52.30</v>
      </c>
    </row>
    <row r="205" spans="1:36" x14ac:dyDescent="0.25">
      <c r="A205">
        <v>5</v>
      </c>
      <c r="B205">
        <v>41</v>
      </c>
      <c r="C205" s="5" t="str">
        <f>VLOOKUP(A205,'WinBUGS output'!A:C,3,FALSE)</f>
        <v>TAU</v>
      </c>
      <c r="D205" s="5" t="str">
        <f>VLOOKUP(B205,'WinBUGS output'!A:C,3,FALSE)</f>
        <v>CBT individual (over 15 sessions) + any SSRI</v>
      </c>
      <c r="E205" s="5" t="str">
        <f>FIXED('WinBUGS output'!N204,2)</f>
        <v>0.72</v>
      </c>
      <c r="F205" s="5" t="str">
        <f>FIXED('WinBUGS output'!M204,2)</f>
        <v>-0.72</v>
      </c>
      <c r="G205" s="5" t="str">
        <f>FIXED('WinBUGS output'!O204,2)</f>
        <v>2.14</v>
      </c>
      <c r="H205">
        <v>0.91600000000000004</v>
      </c>
      <c r="I205">
        <v>-1.29</v>
      </c>
      <c r="J205">
        <v>3.113</v>
      </c>
      <c r="N205">
        <v>14</v>
      </c>
      <c r="O205">
        <v>21</v>
      </c>
      <c r="P205" s="5" t="str">
        <f>VLOOKUP('Direct lors'!N205,'WinBUGS output'!D:F,3,FALSE)</f>
        <v>Counselling</v>
      </c>
      <c r="Q205" s="5" t="str">
        <f>VLOOKUP('Direct lors'!O205,'WinBUGS output'!D:F,3,FALSE)</f>
        <v>Combined (Short-term psychodynamic psychotherapies + AD)</v>
      </c>
      <c r="R205" s="5" t="str">
        <f>FIXED('WinBUGS output'!X204,2)</f>
        <v>-0.03</v>
      </c>
      <c r="S205" s="5" t="str">
        <f>FIXED('WinBUGS output'!W204,2)</f>
        <v>-2.94</v>
      </c>
      <c r="T205" s="5" t="str">
        <f>FIXED('WinBUGS output'!Y204,2)</f>
        <v>2.84</v>
      </c>
      <c r="X205" s="5" t="str">
        <f t="shared" si="12"/>
        <v>TAU</v>
      </c>
      <c r="Y205" s="5" t="str">
        <f t="shared" si="13"/>
        <v>CBT individual (over 15 sessions) + any SSRI</v>
      </c>
      <c r="Z205" s="5" t="str">
        <f>FIXED(EXP('WinBUGS output'!N204),2)</f>
        <v>2.06</v>
      </c>
      <c r="AA205" s="5" t="str">
        <f>FIXED(EXP('WinBUGS output'!M204),2)</f>
        <v>0.48</v>
      </c>
      <c r="AB205" s="5" t="str">
        <f>FIXED(EXP('WinBUGS output'!O204),2)</f>
        <v>8.52</v>
      </c>
      <c r="AF205" s="5" t="str">
        <f t="shared" si="14"/>
        <v>Counselling</v>
      </c>
      <c r="AG205" s="5" t="str">
        <f t="shared" si="15"/>
        <v>Combined (Short-term psychodynamic psychotherapies + AD)</v>
      </c>
      <c r="AH205" s="5" t="str">
        <f>FIXED(EXP('WinBUGS output'!X204),2)</f>
        <v>0.97</v>
      </c>
      <c r="AI205" s="5" t="str">
        <f>FIXED(EXP('WinBUGS output'!W204),2)</f>
        <v>0.05</v>
      </c>
      <c r="AJ205" s="5" t="str">
        <f>FIXED(EXP('WinBUGS output'!Y204),2)</f>
        <v>17.08</v>
      </c>
    </row>
    <row r="206" spans="1:36" x14ac:dyDescent="0.25">
      <c r="A206">
        <v>5</v>
      </c>
      <c r="B206">
        <v>42</v>
      </c>
      <c r="C206" s="5" t="str">
        <f>VLOOKUP(A206,'WinBUGS output'!A:C,3,FALSE)</f>
        <v>TAU</v>
      </c>
      <c r="D206" s="5" t="str">
        <f>VLOOKUP(B206,'WinBUGS output'!A:C,3,FALSE)</f>
        <v>Interpersonal psychotherapy (IPT) + any AD</v>
      </c>
      <c r="E206" s="5" t="str">
        <f>FIXED('WinBUGS output'!N205,2)</f>
        <v>2.15</v>
      </c>
      <c r="F206" s="5" t="str">
        <f>FIXED('WinBUGS output'!M205,2)</f>
        <v>-0.90</v>
      </c>
      <c r="G206" s="5" t="str">
        <f>FIXED('WinBUGS output'!O205,2)</f>
        <v>5.28</v>
      </c>
      <c r="H206"/>
      <c r="I206"/>
      <c r="J206"/>
      <c r="N206">
        <v>14</v>
      </c>
      <c r="O206">
        <v>22</v>
      </c>
      <c r="P206" s="5" t="str">
        <f>VLOOKUP('Direct lors'!N206,'WinBUGS output'!D:F,3,FALSE)</f>
        <v>Counselling</v>
      </c>
      <c r="Q206" s="5" t="str">
        <f>VLOOKUP('Direct lors'!O206,'WinBUGS output'!D:F,3,FALSE)</f>
        <v>Combined (psych + placebo)</v>
      </c>
      <c r="R206" s="5" t="str">
        <f>FIXED('WinBUGS output'!X205,2)</f>
        <v>0.86</v>
      </c>
      <c r="S206" s="5" t="str">
        <f>FIXED('WinBUGS output'!W205,2)</f>
        <v>-1.79</v>
      </c>
      <c r="T206" s="5" t="str">
        <f>FIXED('WinBUGS output'!Y205,2)</f>
        <v>3.62</v>
      </c>
      <c r="X206" s="5" t="str">
        <f t="shared" si="12"/>
        <v>TAU</v>
      </c>
      <c r="Y206" s="5" t="str">
        <f t="shared" si="13"/>
        <v>Interpersonal psychotherapy (IPT) + any AD</v>
      </c>
      <c r="Z206" s="5" t="str">
        <f>FIXED(EXP('WinBUGS output'!N205),2)</f>
        <v>8.57</v>
      </c>
      <c r="AA206" s="5" t="str">
        <f>FIXED(EXP('WinBUGS output'!M205),2)</f>
        <v>0.41</v>
      </c>
      <c r="AB206" s="5" t="str">
        <f>FIXED(EXP('WinBUGS output'!O205),2)</f>
        <v>195.39</v>
      </c>
      <c r="AF206" s="5" t="str">
        <f t="shared" si="14"/>
        <v>Counselling</v>
      </c>
      <c r="AG206" s="5" t="str">
        <f t="shared" si="15"/>
        <v>Combined (psych + placebo)</v>
      </c>
      <c r="AH206" s="5" t="str">
        <f>FIXED(EXP('WinBUGS output'!X205),2)</f>
        <v>2.37</v>
      </c>
      <c r="AI206" s="5" t="str">
        <f>FIXED(EXP('WinBUGS output'!W205),2)</f>
        <v>0.17</v>
      </c>
      <c r="AJ206" s="5" t="str">
        <f>FIXED(EXP('WinBUGS output'!Y205),2)</f>
        <v>37.26</v>
      </c>
    </row>
    <row r="207" spans="1:36" x14ac:dyDescent="0.25">
      <c r="A207">
        <v>5</v>
      </c>
      <c r="B207">
        <v>43</v>
      </c>
      <c r="C207" s="5" t="str">
        <f>VLOOKUP(A207,'WinBUGS output'!A:C,3,FALSE)</f>
        <v>TAU</v>
      </c>
      <c r="D207" s="5" t="str">
        <f>VLOOKUP(B207,'WinBUGS output'!A:C,3,FALSE)</f>
        <v>Short-term psychodynamic psychotherapy individual + any TCA</v>
      </c>
      <c r="E207" s="5" t="str">
        <f>FIXED('WinBUGS output'!N206,2)</f>
        <v>0.91</v>
      </c>
      <c r="F207" s="5" t="str">
        <f>FIXED('WinBUGS output'!M206,2)</f>
        <v>-1.49</v>
      </c>
      <c r="G207" s="5" t="str">
        <f>FIXED('WinBUGS output'!O206,2)</f>
        <v>3.26</v>
      </c>
      <c r="H207"/>
      <c r="I207"/>
      <c r="J207"/>
      <c r="N207">
        <v>15</v>
      </c>
      <c r="O207">
        <v>16</v>
      </c>
      <c r="P207" s="5" t="str">
        <f>VLOOKUP('Direct lors'!N207,'WinBUGS output'!D:F,3,FALSE)</f>
        <v>Problem solving</v>
      </c>
      <c r="Q207" s="5" t="str">
        <f>VLOOKUP('Direct lors'!O207,'WinBUGS output'!D:F,3,FALSE)</f>
        <v>Behavioural therapies (individual)</v>
      </c>
      <c r="R207" s="5" t="str">
        <f>FIXED('WinBUGS output'!X206,2)</f>
        <v>-7.14</v>
      </c>
      <c r="S207" s="5" t="str">
        <f>FIXED('WinBUGS output'!W206,2)</f>
        <v>-11.02</v>
      </c>
      <c r="T207" s="5" t="str">
        <f>FIXED('WinBUGS output'!Y206,2)</f>
        <v>-3.33</v>
      </c>
      <c r="X207" s="5" t="str">
        <f t="shared" si="12"/>
        <v>TAU</v>
      </c>
      <c r="Y207" s="5" t="str">
        <f t="shared" si="13"/>
        <v>Short-term psychodynamic psychotherapy individual + any TCA</v>
      </c>
      <c r="Z207" s="5" t="str">
        <f>FIXED(EXP('WinBUGS output'!N206),2)</f>
        <v>2.49</v>
      </c>
      <c r="AA207" s="5" t="str">
        <f>FIXED(EXP('WinBUGS output'!M206),2)</f>
        <v>0.23</v>
      </c>
      <c r="AB207" s="5" t="str">
        <f>FIXED(EXP('WinBUGS output'!O206),2)</f>
        <v>26.08</v>
      </c>
      <c r="AF207" s="5" t="str">
        <f t="shared" si="14"/>
        <v>Problem solving</v>
      </c>
      <c r="AG207" s="5" t="str">
        <f t="shared" si="15"/>
        <v>Behavioural therapies (individual)</v>
      </c>
      <c r="AH207" s="5" t="str">
        <f>FIXED(EXP('WinBUGS output'!X206),2)</f>
        <v>0.00</v>
      </c>
      <c r="AI207" s="5" t="str">
        <f>FIXED(EXP('WinBUGS output'!W206),2)</f>
        <v>0.00</v>
      </c>
      <c r="AJ207" s="5" t="str">
        <f>FIXED(EXP('WinBUGS output'!Y206),2)</f>
        <v>0.04</v>
      </c>
    </row>
    <row r="208" spans="1:36" x14ac:dyDescent="0.25">
      <c r="A208">
        <v>5</v>
      </c>
      <c r="B208">
        <v>44</v>
      </c>
      <c r="C208" s="5" t="str">
        <f>VLOOKUP(A208,'WinBUGS output'!A:C,3,FALSE)</f>
        <v>TAU</v>
      </c>
      <c r="D208" s="5" t="str">
        <f>VLOOKUP(B208,'WinBUGS output'!A:C,3,FALSE)</f>
        <v>Interpersonal psychotherapy (IPT) + Pill placebo</v>
      </c>
      <c r="E208" s="5" t="str">
        <f>FIXED('WinBUGS output'!N207,2)</f>
        <v>1.80</v>
      </c>
      <c r="F208" s="5" t="str">
        <f>FIXED('WinBUGS output'!M207,2)</f>
        <v>-1.24</v>
      </c>
      <c r="G208" s="5" t="str">
        <f>FIXED('WinBUGS output'!O207,2)</f>
        <v>4.94</v>
      </c>
      <c r="H208"/>
      <c r="I208"/>
      <c r="J208"/>
      <c r="N208">
        <v>15</v>
      </c>
      <c r="O208">
        <v>17</v>
      </c>
      <c r="P208" s="5" t="str">
        <f>VLOOKUP('Direct lors'!N208,'WinBUGS output'!D:F,3,FALSE)</f>
        <v>Problem solving</v>
      </c>
      <c r="Q208" s="5" t="str">
        <f>VLOOKUP('Direct lors'!O208,'WinBUGS output'!D:F,3,FALSE)</f>
        <v>Cognitive and cognitive behavioural therapies (individual) [CBT/CT]</v>
      </c>
      <c r="R208" s="5" t="str">
        <f>FIXED('WinBUGS output'!X207,2)</f>
        <v>-7.40</v>
      </c>
      <c r="S208" s="5" t="str">
        <f>FIXED('WinBUGS output'!W207,2)</f>
        <v>-11.20</v>
      </c>
      <c r="T208" s="5" t="str">
        <f>FIXED('WinBUGS output'!Y207,2)</f>
        <v>-3.79</v>
      </c>
      <c r="X208" s="5" t="str">
        <f t="shared" si="12"/>
        <v>TAU</v>
      </c>
      <c r="Y208" s="5" t="str">
        <f t="shared" si="13"/>
        <v>Interpersonal psychotherapy (IPT) + Pill placebo</v>
      </c>
      <c r="Z208" s="5" t="str">
        <f>FIXED(EXP('WinBUGS output'!N207),2)</f>
        <v>6.06</v>
      </c>
      <c r="AA208" s="5" t="str">
        <f>FIXED(EXP('WinBUGS output'!M207),2)</f>
        <v>0.29</v>
      </c>
      <c r="AB208" s="5" t="str">
        <f>FIXED(EXP('WinBUGS output'!O207),2)</f>
        <v>139.77</v>
      </c>
      <c r="AF208" s="5" t="str">
        <f t="shared" si="14"/>
        <v>Problem solving</v>
      </c>
      <c r="AG208" s="5" t="str">
        <f t="shared" si="15"/>
        <v>Cognitive and cognitive behavioural therapies (individual) [CBT/CT]</v>
      </c>
      <c r="AH208" s="5" t="str">
        <f>FIXED(EXP('WinBUGS output'!X207),2)</f>
        <v>0.00</v>
      </c>
      <c r="AI208" s="5" t="str">
        <f>FIXED(EXP('WinBUGS output'!W207),2)</f>
        <v>0.00</v>
      </c>
      <c r="AJ208" s="5" t="str">
        <f>FIXED(EXP('WinBUGS output'!Y207),2)</f>
        <v>0.02</v>
      </c>
    </row>
    <row r="209" spans="1:36" x14ac:dyDescent="0.25">
      <c r="A209">
        <v>6</v>
      </c>
      <c r="B209">
        <v>7</v>
      </c>
      <c r="C209" s="5" t="str">
        <f>VLOOKUP(A209,'WinBUGS output'!A:C,3,FALSE)</f>
        <v>Enhanced TAU</v>
      </c>
      <c r="D209" s="5" t="str">
        <f>VLOOKUP(B209,'WinBUGS output'!A:C,3,FALSE)</f>
        <v>Exercise</v>
      </c>
      <c r="E209" s="5" t="str">
        <f>FIXED('WinBUGS output'!N208,2)</f>
        <v>2.12</v>
      </c>
      <c r="F209" s="5" t="str">
        <f>FIXED('WinBUGS output'!M208,2)</f>
        <v>-0.60</v>
      </c>
      <c r="G209" s="5" t="str">
        <f>FIXED('WinBUGS output'!O208,2)</f>
        <v>5.01</v>
      </c>
      <c r="H209"/>
      <c r="I209"/>
      <c r="J209"/>
      <c r="N209">
        <v>15</v>
      </c>
      <c r="O209">
        <v>18</v>
      </c>
      <c r="P209" s="5" t="str">
        <f>VLOOKUP('Direct lors'!N209,'WinBUGS output'!D:F,3,FALSE)</f>
        <v>Problem solving</v>
      </c>
      <c r="Q209" s="5" t="str">
        <f>VLOOKUP('Direct lors'!O209,'WinBUGS output'!D:F,3,FALSE)</f>
        <v>Behavioural, cognitive, or CBT groups</v>
      </c>
      <c r="R209" s="5" t="str">
        <f>FIXED('WinBUGS output'!X208,2)</f>
        <v>-1.41</v>
      </c>
      <c r="S209" s="5" t="str">
        <f>FIXED('WinBUGS output'!W208,2)</f>
        <v>-4.56</v>
      </c>
      <c r="T209" s="5" t="str">
        <f>FIXED('WinBUGS output'!Y208,2)</f>
        <v>1.71</v>
      </c>
      <c r="X209" s="5" t="str">
        <f t="shared" si="12"/>
        <v>Enhanced TAU</v>
      </c>
      <c r="Y209" s="5" t="str">
        <f t="shared" si="13"/>
        <v>Exercise</v>
      </c>
      <c r="Z209" s="5" t="str">
        <f>FIXED(EXP('WinBUGS output'!N208),2)</f>
        <v>8.33</v>
      </c>
      <c r="AA209" s="5" t="str">
        <f>FIXED(EXP('WinBUGS output'!M208),2)</f>
        <v>0.55</v>
      </c>
      <c r="AB209" s="5" t="str">
        <f>FIXED(EXP('WinBUGS output'!O208),2)</f>
        <v>150.36</v>
      </c>
      <c r="AF209" s="5" t="str">
        <f t="shared" si="14"/>
        <v>Problem solving</v>
      </c>
      <c r="AG209" s="5" t="str">
        <f t="shared" si="15"/>
        <v>Behavioural, cognitive, or CBT groups</v>
      </c>
      <c r="AH209" s="5" t="str">
        <f>FIXED(EXP('WinBUGS output'!X208),2)</f>
        <v>0.24</v>
      </c>
      <c r="AI209" s="5" t="str">
        <f>FIXED(EXP('WinBUGS output'!W208),2)</f>
        <v>0.01</v>
      </c>
      <c r="AJ209" s="5" t="str">
        <f>FIXED(EXP('WinBUGS output'!Y208),2)</f>
        <v>5.53</v>
      </c>
    </row>
    <row r="210" spans="1:36" x14ac:dyDescent="0.25">
      <c r="A210">
        <v>6</v>
      </c>
      <c r="B210">
        <v>8</v>
      </c>
      <c r="C210" s="5" t="str">
        <f>VLOOKUP(A210,'WinBUGS output'!A:C,3,FALSE)</f>
        <v>Enhanced TAU</v>
      </c>
      <c r="D210" s="5" t="str">
        <f>VLOOKUP(B210,'WinBUGS output'!A:C,3,FALSE)</f>
        <v>Exercise + TAU</v>
      </c>
      <c r="E210" s="5" t="str">
        <f>FIXED('WinBUGS output'!N209,2)</f>
        <v>2.17</v>
      </c>
      <c r="F210" s="5" t="str">
        <f>FIXED('WinBUGS output'!M209,2)</f>
        <v>-0.31</v>
      </c>
      <c r="G210" s="5" t="str">
        <f>FIXED('WinBUGS output'!O209,2)</f>
        <v>4.89</v>
      </c>
      <c r="H210"/>
      <c r="I210"/>
      <c r="J210"/>
      <c r="N210">
        <v>15</v>
      </c>
      <c r="O210">
        <v>19</v>
      </c>
      <c r="P210" s="5" t="str">
        <f>VLOOKUP('Direct lors'!N210,'WinBUGS output'!D:F,3,FALSE)</f>
        <v>Problem solving</v>
      </c>
      <c r="Q210" s="5" t="str">
        <f>VLOOKUP('Direct lors'!O210,'WinBUGS output'!D:F,3,FALSE)</f>
        <v>Combined (Cognitive and cognitive behavioural therapies individual + AD)</v>
      </c>
      <c r="R210" s="5" t="str">
        <f>FIXED('WinBUGS output'!X209,2)</f>
        <v>-8.03</v>
      </c>
      <c r="S210" s="5" t="str">
        <f>FIXED('WinBUGS output'!W209,2)</f>
        <v>-12.04</v>
      </c>
      <c r="T210" s="5" t="str">
        <f>FIXED('WinBUGS output'!Y209,2)</f>
        <v>-4.29</v>
      </c>
      <c r="X210" s="5" t="str">
        <f t="shared" si="12"/>
        <v>Enhanced TAU</v>
      </c>
      <c r="Y210" s="5" t="str">
        <f t="shared" si="13"/>
        <v>Exercise + TAU</v>
      </c>
      <c r="Z210" s="5" t="str">
        <f>FIXED(EXP('WinBUGS output'!N209),2)</f>
        <v>8.78</v>
      </c>
      <c r="AA210" s="5" t="str">
        <f>FIXED(EXP('WinBUGS output'!M209),2)</f>
        <v>0.73</v>
      </c>
      <c r="AB210" s="5" t="str">
        <f>FIXED(EXP('WinBUGS output'!O209),2)</f>
        <v>132.42</v>
      </c>
      <c r="AF210" s="5" t="str">
        <f t="shared" si="14"/>
        <v>Problem solving</v>
      </c>
      <c r="AG210" s="5" t="str">
        <f t="shared" si="15"/>
        <v>Combined (Cognitive and cognitive behavioural therapies individual + AD)</v>
      </c>
      <c r="AH210" s="5" t="str">
        <f>FIXED(EXP('WinBUGS output'!X209),2)</f>
        <v>0.00</v>
      </c>
      <c r="AI210" s="5" t="str">
        <f>FIXED(EXP('WinBUGS output'!W209),2)</f>
        <v>0.00</v>
      </c>
      <c r="AJ210" s="5" t="str">
        <f>FIXED(EXP('WinBUGS output'!Y209),2)</f>
        <v>0.01</v>
      </c>
    </row>
    <row r="211" spans="1:36" x14ac:dyDescent="0.25">
      <c r="A211">
        <v>6</v>
      </c>
      <c r="B211">
        <v>9</v>
      </c>
      <c r="C211" s="5" t="str">
        <f>VLOOKUP(A211,'WinBUGS output'!A:C,3,FALSE)</f>
        <v>Enhanced TAU</v>
      </c>
      <c r="D211" s="5" t="str">
        <f>VLOOKUP(B211,'WinBUGS output'!A:C,3,FALSE)</f>
        <v>Yoga + TAU</v>
      </c>
      <c r="E211" s="5" t="str">
        <f>FIXED('WinBUGS output'!N210,2)</f>
        <v>2.06</v>
      </c>
      <c r="F211" s="5" t="str">
        <f>FIXED('WinBUGS output'!M210,2)</f>
        <v>-0.60</v>
      </c>
      <c r="G211" s="5" t="str">
        <f>FIXED('WinBUGS output'!O210,2)</f>
        <v>4.91</v>
      </c>
      <c r="H211"/>
      <c r="I211"/>
      <c r="J211"/>
      <c r="N211">
        <v>15</v>
      </c>
      <c r="O211">
        <v>20</v>
      </c>
      <c r="P211" s="5" t="str">
        <f>VLOOKUP('Direct lors'!N211,'WinBUGS output'!D:F,3,FALSE)</f>
        <v>Problem solving</v>
      </c>
      <c r="Q211" s="5" t="str">
        <f>VLOOKUP('Direct lors'!O211,'WinBUGS output'!D:F,3,FALSE)</f>
        <v>Combined (IPT + AD)</v>
      </c>
      <c r="R211" s="5" t="str">
        <f>FIXED('WinBUGS output'!X210,2)</f>
        <v>-6.59</v>
      </c>
      <c r="S211" s="5" t="str">
        <f>FIXED('WinBUGS output'!W210,2)</f>
        <v>-11.41</v>
      </c>
      <c r="T211" s="5" t="str">
        <f>FIXED('WinBUGS output'!Y210,2)</f>
        <v>-1.80</v>
      </c>
      <c r="X211" s="5" t="str">
        <f t="shared" si="12"/>
        <v>Enhanced TAU</v>
      </c>
      <c r="Y211" s="5" t="str">
        <f t="shared" si="13"/>
        <v>Yoga + TAU</v>
      </c>
      <c r="Z211" s="5" t="str">
        <f>FIXED(EXP('WinBUGS output'!N210),2)</f>
        <v>7.84</v>
      </c>
      <c r="AA211" s="5" t="str">
        <f>FIXED(EXP('WinBUGS output'!M210),2)</f>
        <v>0.55</v>
      </c>
      <c r="AB211" s="5" t="str">
        <f>FIXED(EXP('WinBUGS output'!O210),2)</f>
        <v>135.78</v>
      </c>
      <c r="AF211" s="5" t="str">
        <f t="shared" si="14"/>
        <v>Problem solving</v>
      </c>
      <c r="AG211" s="5" t="str">
        <f t="shared" si="15"/>
        <v>Combined (IPT + AD)</v>
      </c>
      <c r="AH211" s="5" t="str">
        <f>FIXED(EXP('WinBUGS output'!X210),2)</f>
        <v>0.00</v>
      </c>
      <c r="AI211" s="5" t="str">
        <f>FIXED(EXP('WinBUGS output'!W210),2)</f>
        <v>0.00</v>
      </c>
      <c r="AJ211" s="5" t="str">
        <f>FIXED(EXP('WinBUGS output'!Y210),2)</f>
        <v>0.17</v>
      </c>
    </row>
    <row r="212" spans="1:36" x14ac:dyDescent="0.25">
      <c r="A212">
        <v>6</v>
      </c>
      <c r="B212">
        <v>10</v>
      </c>
      <c r="C212" s="5" t="str">
        <f>VLOOKUP(A212,'WinBUGS output'!A:C,3,FALSE)</f>
        <v>Enhanced TAU</v>
      </c>
      <c r="D212" s="5" t="str">
        <f>VLOOKUP(B212,'WinBUGS output'!A:C,3,FALSE)</f>
        <v>Any TCA</v>
      </c>
      <c r="E212" s="5" t="str">
        <f>FIXED('WinBUGS output'!N211,2)</f>
        <v>0.72</v>
      </c>
      <c r="F212" s="5" t="str">
        <f>FIXED('WinBUGS output'!M211,2)</f>
        <v>-1.01</v>
      </c>
      <c r="G212" s="5" t="str">
        <f>FIXED('WinBUGS output'!O211,2)</f>
        <v>2.41</v>
      </c>
      <c r="H212"/>
      <c r="I212"/>
      <c r="J212"/>
      <c r="N212">
        <v>15</v>
      </c>
      <c r="O212">
        <v>21</v>
      </c>
      <c r="P212" s="5" t="str">
        <f>VLOOKUP('Direct lors'!N212,'WinBUGS output'!D:F,3,FALSE)</f>
        <v>Problem solving</v>
      </c>
      <c r="Q212" s="5" t="str">
        <f>VLOOKUP('Direct lors'!O212,'WinBUGS output'!D:F,3,FALSE)</f>
        <v>Combined (Short-term psychodynamic psychotherapies + AD)</v>
      </c>
      <c r="R212" s="5" t="str">
        <f>FIXED('WinBUGS output'!X211,2)</f>
        <v>-7.80</v>
      </c>
      <c r="S212" s="5" t="str">
        <f>FIXED('WinBUGS output'!W211,2)</f>
        <v>-12.28</v>
      </c>
      <c r="T212" s="5" t="str">
        <f>FIXED('WinBUGS output'!Y211,2)</f>
        <v>-3.61</v>
      </c>
      <c r="X212" s="5" t="str">
        <f t="shared" si="12"/>
        <v>Enhanced TAU</v>
      </c>
      <c r="Y212" s="5" t="str">
        <f t="shared" si="13"/>
        <v>Any TCA</v>
      </c>
      <c r="Z212" s="5" t="str">
        <f>FIXED(EXP('WinBUGS output'!N211),2)</f>
        <v>2.06</v>
      </c>
      <c r="AA212" s="5" t="str">
        <f>FIXED(EXP('WinBUGS output'!M211),2)</f>
        <v>0.36</v>
      </c>
      <c r="AB212" s="5" t="str">
        <f>FIXED(EXP('WinBUGS output'!O211),2)</f>
        <v>11.16</v>
      </c>
      <c r="AF212" s="5" t="str">
        <f t="shared" si="14"/>
        <v>Problem solving</v>
      </c>
      <c r="AG212" s="5" t="str">
        <f t="shared" si="15"/>
        <v>Combined (Short-term psychodynamic psychotherapies + AD)</v>
      </c>
      <c r="AH212" s="5" t="str">
        <f>FIXED(EXP('WinBUGS output'!X211),2)</f>
        <v>0.00</v>
      </c>
      <c r="AI212" s="5" t="str">
        <f>FIXED(EXP('WinBUGS output'!W211),2)</f>
        <v>0.00</v>
      </c>
      <c r="AJ212" s="5" t="str">
        <f>FIXED(EXP('WinBUGS output'!Y211),2)</f>
        <v>0.03</v>
      </c>
    </row>
    <row r="213" spans="1:36" x14ac:dyDescent="0.25">
      <c r="A213">
        <v>6</v>
      </c>
      <c r="B213">
        <v>11</v>
      </c>
      <c r="C213" s="5" t="str">
        <f>VLOOKUP(A213,'WinBUGS output'!A:C,3,FALSE)</f>
        <v>Enhanced TAU</v>
      </c>
      <c r="D213" s="5" t="str">
        <f>VLOOKUP(B213,'WinBUGS output'!A:C,3,FALSE)</f>
        <v>Amitriptyline</v>
      </c>
      <c r="E213" s="5" t="str">
        <f>FIXED('WinBUGS output'!N212,2)</f>
        <v>0.62</v>
      </c>
      <c r="F213" s="5" t="str">
        <f>FIXED('WinBUGS output'!M212,2)</f>
        <v>-1.11</v>
      </c>
      <c r="G213" s="5" t="str">
        <f>FIXED('WinBUGS output'!O212,2)</f>
        <v>2.30</v>
      </c>
      <c r="H213"/>
      <c r="I213"/>
      <c r="J213"/>
      <c r="N213">
        <v>15</v>
      </c>
      <c r="O213">
        <v>22</v>
      </c>
      <c r="P213" s="5" t="str">
        <f>VLOOKUP('Direct lors'!N213,'WinBUGS output'!D:F,3,FALSE)</f>
        <v>Problem solving</v>
      </c>
      <c r="Q213" s="5" t="str">
        <f>VLOOKUP('Direct lors'!O213,'WinBUGS output'!D:F,3,FALSE)</f>
        <v>Combined (psych + placebo)</v>
      </c>
      <c r="R213" s="5" t="str">
        <f>FIXED('WinBUGS output'!X212,2)</f>
        <v>-6.90</v>
      </c>
      <c r="S213" s="5" t="str">
        <f>FIXED('WinBUGS output'!W212,2)</f>
        <v>-11.73</v>
      </c>
      <c r="T213" s="5" t="str">
        <f>FIXED('WinBUGS output'!Y212,2)</f>
        <v>-2.20</v>
      </c>
      <c r="X213" s="5" t="str">
        <f t="shared" si="12"/>
        <v>Enhanced TAU</v>
      </c>
      <c r="Y213" s="5" t="str">
        <f t="shared" si="13"/>
        <v>Amitriptyline</v>
      </c>
      <c r="Z213" s="5" t="str">
        <f>FIXED(EXP('WinBUGS output'!N212),2)</f>
        <v>1.87</v>
      </c>
      <c r="AA213" s="5" t="str">
        <f>FIXED(EXP('WinBUGS output'!M212),2)</f>
        <v>0.33</v>
      </c>
      <c r="AB213" s="5" t="str">
        <f>FIXED(EXP('WinBUGS output'!O212),2)</f>
        <v>9.94</v>
      </c>
      <c r="AF213" s="5" t="str">
        <f t="shared" si="14"/>
        <v>Problem solving</v>
      </c>
      <c r="AG213" s="5" t="str">
        <f t="shared" si="15"/>
        <v>Combined (psych + placebo)</v>
      </c>
      <c r="AH213" s="5" t="str">
        <f>FIXED(EXP('WinBUGS output'!X212),2)</f>
        <v>0.00</v>
      </c>
      <c r="AI213" s="5" t="str">
        <f>FIXED(EXP('WinBUGS output'!W212),2)</f>
        <v>0.00</v>
      </c>
      <c r="AJ213" s="5" t="str">
        <f>FIXED(EXP('WinBUGS output'!Y212),2)</f>
        <v>0.11</v>
      </c>
    </row>
    <row r="214" spans="1:36" x14ac:dyDescent="0.25">
      <c r="A214">
        <v>6</v>
      </c>
      <c r="B214">
        <v>12</v>
      </c>
      <c r="C214" s="5" t="str">
        <f>VLOOKUP(A214,'WinBUGS output'!A:C,3,FALSE)</f>
        <v>Enhanced TAU</v>
      </c>
      <c r="D214" s="5" t="str">
        <f>VLOOKUP(B214,'WinBUGS output'!A:C,3,FALSE)</f>
        <v>Imipramine</v>
      </c>
      <c r="E214" s="5" t="str">
        <f>FIXED('WinBUGS output'!N213,2)</f>
        <v>0.68</v>
      </c>
      <c r="F214" s="5" t="str">
        <f>FIXED('WinBUGS output'!M213,2)</f>
        <v>-1.02</v>
      </c>
      <c r="G214" s="5" t="str">
        <f>FIXED('WinBUGS output'!O213,2)</f>
        <v>2.33</v>
      </c>
      <c r="H214"/>
      <c r="I214"/>
      <c r="J214"/>
      <c r="N214">
        <v>16</v>
      </c>
      <c r="O214">
        <v>17</v>
      </c>
      <c r="P214" s="5" t="str">
        <f>VLOOKUP('Direct lors'!N214,'WinBUGS output'!D:F,3,FALSE)</f>
        <v>Behavioural therapies (individual)</v>
      </c>
      <c r="Q214" s="5" t="str">
        <f>VLOOKUP('Direct lors'!O214,'WinBUGS output'!D:F,3,FALSE)</f>
        <v>Cognitive and cognitive behavioural therapies (individual) [CBT/CT]</v>
      </c>
      <c r="R214" s="5" t="str">
        <f>FIXED('WinBUGS output'!X213,2)</f>
        <v>-0.28</v>
      </c>
      <c r="S214" s="5" t="str">
        <f>FIXED('WinBUGS output'!W213,2)</f>
        <v>-1.70</v>
      </c>
      <c r="T214" s="5" t="str">
        <f>FIXED('WinBUGS output'!Y213,2)</f>
        <v>1.16</v>
      </c>
      <c r="X214" s="5" t="str">
        <f t="shared" si="12"/>
        <v>Enhanced TAU</v>
      </c>
      <c r="Y214" s="5" t="str">
        <f t="shared" si="13"/>
        <v>Imipramine</v>
      </c>
      <c r="Z214" s="5" t="str">
        <f>FIXED(EXP('WinBUGS output'!N213),2)</f>
        <v>1.98</v>
      </c>
      <c r="AA214" s="5" t="str">
        <f>FIXED(EXP('WinBUGS output'!M213),2)</f>
        <v>0.36</v>
      </c>
      <c r="AB214" s="5" t="str">
        <f>FIXED(EXP('WinBUGS output'!O213),2)</f>
        <v>10.27</v>
      </c>
      <c r="AF214" s="5" t="str">
        <f t="shared" si="14"/>
        <v>Behavioural therapies (individual)</v>
      </c>
      <c r="AG214" s="5" t="str">
        <f t="shared" si="15"/>
        <v>Cognitive and cognitive behavioural therapies (individual) [CBT/CT]</v>
      </c>
      <c r="AH214" s="5" t="str">
        <f>FIXED(EXP('WinBUGS output'!X213),2)</f>
        <v>0.76</v>
      </c>
      <c r="AI214" s="5" t="str">
        <f>FIXED(EXP('WinBUGS output'!W213),2)</f>
        <v>0.18</v>
      </c>
      <c r="AJ214" s="5" t="str">
        <f>FIXED(EXP('WinBUGS output'!Y213),2)</f>
        <v>3.18</v>
      </c>
    </row>
    <row r="215" spans="1:36" x14ac:dyDescent="0.25">
      <c r="A215">
        <v>6</v>
      </c>
      <c r="B215">
        <v>13</v>
      </c>
      <c r="C215" s="5" t="str">
        <f>VLOOKUP(A215,'WinBUGS output'!A:C,3,FALSE)</f>
        <v>Enhanced TAU</v>
      </c>
      <c r="D215" s="5" t="str">
        <f>VLOOKUP(B215,'WinBUGS output'!A:C,3,FALSE)</f>
        <v>Lofepramine</v>
      </c>
      <c r="E215" s="5" t="str">
        <f>FIXED('WinBUGS output'!N214,2)</f>
        <v>0.72</v>
      </c>
      <c r="F215" s="5" t="str">
        <f>FIXED('WinBUGS output'!M214,2)</f>
        <v>-1.06</v>
      </c>
      <c r="G215" s="5" t="str">
        <f>FIXED('WinBUGS output'!O214,2)</f>
        <v>2.45</v>
      </c>
      <c r="H215"/>
      <c r="I215"/>
      <c r="J215"/>
      <c r="N215">
        <v>16</v>
      </c>
      <c r="O215">
        <v>18</v>
      </c>
      <c r="P215" s="5" t="str">
        <f>VLOOKUP('Direct lors'!N215,'WinBUGS output'!D:F,3,FALSE)</f>
        <v>Behavioural therapies (individual)</v>
      </c>
      <c r="Q215" s="5" t="str">
        <f>VLOOKUP('Direct lors'!O215,'WinBUGS output'!D:F,3,FALSE)</f>
        <v>Behavioural, cognitive, or CBT groups</v>
      </c>
      <c r="R215" s="5" t="str">
        <f>FIXED('WinBUGS output'!X214,2)</f>
        <v>5.73</v>
      </c>
      <c r="S215" s="5" t="str">
        <f>FIXED('WinBUGS output'!W214,2)</f>
        <v>3.42</v>
      </c>
      <c r="T215" s="5" t="str">
        <f>FIXED('WinBUGS output'!Y214,2)</f>
        <v>8.03</v>
      </c>
      <c r="X215" s="5" t="str">
        <f t="shared" si="12"/>
        <v>Enhanced TAU</v>
      </c>
      <c r="Y215" s="5" t="str">
        <f t="shared" si="13"/>
        <v>Lofepramine</v>
      </c>
      <c r="Z215" s="5" t="str">
        <f>FIXED(EXP('WinBUGS output'!N214),2)</f>
        <v>2.05</v>
      </c>
      <c r="AA215" s="5" t="str">
        <f>FIXED(EXP('WinBUGS output'!M214),2)</f>
        <v>0.35</v>
      </c>
      <c r="AB215" s="5" t="str">
        <f>FIXED(EXP('WinBUGS output'!O214),2)</f>
        <v>11.59</v>
      </c>
      <c r="AF215" s="5" t="str">
        <f t="shared" si="14"/>
        <v>Behavioural therapies (individual)</v>
      </c>
      <c r="AG215" s="5" t="str">
        <f t="shared" si="15"/>
        <v>Behavioural, cognitive, or CBT groups</v>
      </c>
      <c r="AH215" s="5" t="str">
        <f>FIXED(EXP('WinBUGS output'!X214),2)</f>
        <v>308.59</v>
      </c>
      <c r="AI215" s="5" t="str">
        <f>FIXED(EXP('WinBUGS output'!W214),2)</f>
        <v>30.63</v>
      </c>
      <c r="AJ215" s="5" t="str">
        <f>FIXED(EXP('WinBUGS output'!Y214),2)</f>
        <v>3,065.60</v>
      </c>
    </row>
    <row r="216" spans="1:36" x14ac:dyDescent="0.25">
      <c r="A216">
        <v>6</v>
      </c>
      <c r="B216">
        <v>14</v>
      </c>
      <c r="C216" s="5" t="str">
        <f>VLOOKUP(A216,'WinBUGS output'!A:C,3,FALSE)</f>
        <v>Enhanced TAU</v>
      </c>
      <c r="D216" s="5" t="str">
        <f>VLOOKUP(B216,'WinBUGS output'!A:C,3,FALSE)</f>
        <v>Citalopram</v>
      </c>
      <c r="E216" s="5" t="str">
        <f>FIXED('WinBUGS output'!N215,2)</f>
        <v>-0.06</v>
      </c>
      <c r="F216" s="5" t="str">
        <f>FIXED('WinBUGS output'!M215,2)</f>
        <v>-1.83</v>
      </c>
      <c r="G216" s="5" t="str">
        <f>FIXED('WinBUGS output'!O215,2)</f>
        <v>1.65</v>
      </c>
      <c r="H216"/>
      <c r="I216"/>
      <c r="J216"/>
      <c r="N216">
        <v>16</v>
      </c>
      <c r="O216">
        <v>19</v>
      </c>
      <c r="P216" s="5" t="str">
        <f>VLOOKUP('Direct lors'!N216,'WinBUGS output'!D:F,3,FALSE)</f>
        <v>Behavioural therapies (individual)</v>
      </c>
      <c r="Q216" s="5" t="str">
        <f>VLOOKUP('Direct lors'!O216,'WinBUGS output'!D:F,3,FALSE)</f>
        <v>Combined (Cognitive and cognitive behavioural therapies individual + AD)</v>
      </c>
      <c r="R216" s="5" t="str">
        <f>FIXED('WinBUGS output'!X215,2)</f>
        <v>-0.91</v>
      </c>
      <c r="S216" s="5" t="str">
        <f>FIXED('WinBUGS output'!W215,2)</f>
        <v>-2.76</v>
      </c>
      <c r="T216" s="5" t="str">
        <f>FIXED('WinBUGS output'!Y215,2)</f>
        <v>0.94</v>
      </c>
      <c r="X216" s="5" t="str">
        <f t="shared" si="12"/>
        <v>Enhanced TAU</v>
      </c>
      <c r="Y216" s="5" t="str">
        <f t="shared" si="13"/>
        <v>Citalopram</v>
      </c>
      <c r="Z216" s="5" t="str">
        <f>FIXED(EXP('WinBUGS output'!N215),2)</f>
        <v>0.94</v>
      </c>
      <c r="AA216" s="5" t="str">
        <f>FIXED(EXP('WinBUGS output'!M215),2)</f>
        <v>0.16</v>
      </c>
      <c r="AB216" s="5" t="str">
        <f>FIXED(EXP('WinBUGS output'!O215),2)</f>
        <v>5.22</v>
      </c>
      <c r="AF216" s="5" t="str">
        <f t="shared" si="14"/>
        <v>Behavioural therapies (individual)</v>
      </c>
      <c r="AG216" s="5" t="str">
        <f t="shared" si="15"/>
        <v>Combined (Cognitive and cognitive behavioural therapies individual + AD)</v>
      </c>
      <c r="AH216" s="5" t="str">
        <f>FIXED(EXP('WinBUGS output'!X215),2)</f>
        <v>0.40</v>
      </c>
      <c r="AI216" s="5" t="str">
        <f>FIXED(EXP('WinBUGS output'!W215),2)</f>
        <v>0.06</v>
      </c>
      <c r="AJ216" s="5" t="str">
        <f>FIXED(EXP('WinBUGS output'!Y215),2)</f>
        <v>2.57</v>
      </c>
    </row>
    <row r="217" spans="1:36" x14ac:dyDescent="0.25">
      <c r="A217">
        <v>6</v>
      </c>
      <c r="B217">
        <v>15</v>
      </c>
      <c r="C217" s="5" t="str">
        <f>VLOOKUP(A217,'WinBUGS output'!A:C,3,FALSE)</f>
        <v>Enhanced TAU</v>
      </c>
      <c r="D217" s="5" t="str">
        <f>VLOOKUP(B217,'WinBUGS output'!A:C,3,FALSE)</f>
        <v>Escitalopram</v>
      </c>
      <c r="E217" s="5" t="str">
        <f>FIXED('WinBUGS output'!N216,2)</f>
        <v>0.18</v>
      </c>
      <c r="F217" s="5" t="str">
        <f>FIXED('WinBUGS output'!M216,2)</f>
        <v>-1.56</v>
      </c>
      <c r="G217" s="5" t="str">
        <f>FIXED('WinBUGS output'!O216,2)</f>
        <v>1.87</v>
      </c>
      <c r="H217"/>
      <c r="I217"/>
      <c r="J217"/>
      <c r="N217">
        <v>16</v>
      </c>
      <c r="O217">
        <v>20</v>
      </c>
      <c r="P217" s="5" t="str">
        <f>VLOOKUP('Direct lors'!N217,'WinBUGS output'!D:F,3,FALSE)</f>
        <v>Behavioural therapies (individual)</v>
      </c>
      <c r="Q217" s="5" t="str">
        <f>VLOOKUP('Direct lors'!O217,'WinBUGS output'!D:F,3,FALSE)</f>
        <v>Combined (IPT + AD)</v>
      </c>
      <c r="R217" s="5" t="str">
        <f>FIXED('WinBUGS output'!X216,2)</f>
        <v>0.55</v>
      </c>
      <c r="S217" s="5" t="str">
        <f>FIXED('WinBUGS output'!W216,2)</f>
        <v>-2.85</v>
      </c>
      <c r="T217" s="5" t="str">
        <f>FIXED('WinBUGS output'!Y216,2)</f>
        <v>4.00</v>
      </c>
      <c r="X217" s="5" t="str">
        <f t="shared" si="12"/>
        <v>Enhanced TAU</v>
      </c>
      <c r="Y217" s="5" t="str">
        <f t="shared" si="13"/>
        <v>Escitalopram</v>
      </c>
      <c r="Z217" s="5" t="str">
        <f>FIXED(EXP('WinBUGS output'!N216),2)</f>
        <v>1.20</v>
      </c>
      <c r="AA217" s="5" t="str">
        <f>FIXED(EXP('WinBUGS output'!M216),2)</f>
        <v>0.21</v>
      </c>
      <c r="AB217" s="5" t="str">
        <f>FIXED(EXP('WinBUGS output'!O216),2)</f>
        <v>6.46</v>
      </c>
      <c r="AF217" s="5" t="str">
        <f t="shared" si="14"/>
        <v>Behavioural therapies (individual)</v>
      </c>
      <c r="AG217" s="5" t="str">
        <f t="shared" si="15"/>
        <v>Combined (IPT + AD)</v>
      </c>
      <c r="AH217" s="5" t="str">
        <f>FIXED(EXP('WinBUGS output'!X216),2)</f>
        <v>1.73</v>
      </c>
      <c r="AI217" s="5" t="str">
        <f>FIXED(EXP('WinBUGS output'!W216),2)</f>
        <v>0.06</v>
      </c>
      <c r="AJ217" s="5" t="str">
        <f>FIXED(EXP('WinBUGS output'!Y216),2)</f>
        <v>54.49</v>
      </c>
    </row>
    <row r="218" spans="1:36" x14ac:dyDescent="0.25">
      <c r="A218">
        <v>6</v>
      </c>
      <c r="B218">
        <v>16</v>
      </c>
      <c r="C218" s="5" t="str">
        <f>VLOOKUP(A218,'WinBUGS output'!A:C,3,FALSE)</f>
        <v>Enhanced TAU</v>
      </c>
      <c r="D218" s="5" t="str">
        <f>VLOOKUP(B218,'WinBUGS output'!A:C,3,FALSE)</f>
        <v>Fluoxetine</v>
      </c>
      <c r="E218" s="5" t="str">
        <f>FIXED('WinBUGS output'!N217,2)</f>
        <v>0.12</v>
      </c>
      <c r="F218" s="5" t="str">
        <f>FIXED('WinBUGS output'!M217,2)</f>
        <v>-1.62</v>
      </c>
      <c r="G218" s="5" t="str">
        <f>FIXED('WinBUGS output'!O217,2)</f>
        <v>1.80</v>
      </c>
      <c r="H218"/>
      <c r="I218"/>
      <c r="J218"/>
      <c r="N218">
        <v>16</v>
      </c>
      <c r="O218">
        <v>21</v>
      </c>
      <c r="P218" s="5" t="str">
        <f>VLOOKUP('Direct lors'!N218,'WinBUGS output'!D:F,3,FALSE)</f>
        <v>Behavioural therapies (individual)</v>
      </c>
      <c r="Q218" s="5" t="str">
        <f>VLOOKUP('Direct lors'!O218,'WinBUGS output'!D:F,3,FALSE)</f>
        <v>Combined (Short-term psychodynamic psychotherapies + AD)</v>
      </c>
      <c r="R218" s="5" t="str">
        <f>FIXED('WinBUGS output'!X217,2)</f>
        <v>-0.70</v>
      </c>
      <c r="S218" s="5" t="str">
        <f>FIXED('WinBUGS output'!W217,2)</f>
        <v>-3.41</v>
      </c>
      <c r="T218" s="5" t="str">
        <f>FIXED('WinBUGS output'!Y217,2)</f>
        <v>2.02</v>
      </c>
      <c r="X218" s="5" t="str">
        <f t="shared" si="12"/>
        <v>Enhanced TAU</v>
      </c>
      <c r="Y218" s="5" t="str">
        <f t="shared" si="13"/>
        <v>Fluoxetine</v>
      </c>
      <c r="Z218" s="5" t="str">
        <f>FIXED(EXP('WinBUGS output'!N217),2)</f>
        <v>1.12</v>
      </c>
      <c r="AA218" s="5" t="str">
        <f>FIXED(EXP('WinBUGS output'!M217),2)</f>
        <v>0.20</v>
      </c>
      <c r="AB218" s="5" t="str">
        <f>FIXED(EXP('WinBUGS output'!O217),2)</f>
        <v>6.03</v>
      </c>
      <c r="AF218" s="5" t="str">
        <f t="shared" si="14"/>
        <v>Behavioural therapies (individual)</v>
      </c>
      <c r="AG218" s="5" t="str">
        <f t="shared" si="15"/>
        <v>Combined (Short-term psychodynamic psychotherapies + AD)</v>
      </c>
      <c r="AH218" s="5" t="str">
        <f>FIXED(EXP('WinBUGS output'!X217),2)</f>
        <v>0.50</v>
      </c>
      <c r="AI218" s="5" t="str">
        <f>FIXED(EXP('WinBUGS output'!W217),2)</f>
        <v>0.03</v>
      </c>
      <c r="AJ218" s="5" t="str">
        <f>FIXED(EXP('WinBUGS output'!Y217),2)</f>
        <v>7.54</v>
      </c>
    </row>
    <row r="219" spans="1:36" x14ac:dyDescent="0.25">
      <c r="A219">
        <v>6</v>
      </c>
      <c r="B219">
        <v>17</v>
      </c>
      <c r="C219" s="5" t="str">
        <f>VLOOKUP(A219,'WinBUGS output'!A:C,3,FALSE)</f>
        <v>Enhanced TAU</v>
      </c>
      <c r="D219" s="5" t="str">
        <f>VLOOKUP(B219,'WinBUGS output'!A:C,3,FALSE)</f>
        <v>Sertraline</v>
      </c>
      <c r="E219" s="5" t="str">
        <f>FIXED('WinBUGS output'!N218,2)</f>
        <v>-0.03</v>
      </c>
      <c r="F219" s="5" t="str">
        <f>FIXED('WinBUGS output'!M218,2)</f>
        <v>-1.80</v>
      </c>
      <c r="G219" s="5" t="str">
        <f>FIXED('WinBUGS output'!O218,2)</f>
        <v>1.68</v>
      </c>
      <c r="H219"/>
      <c r="I219"/>
      <c r="J219"/>
      <c r="N219">
        <v>16</v>
      </c>
      <c r="O219">
        <v>22</v>
      </c>
      <c r="P219" s="5" t="str">
        <f>VLOOKUP('Direct lors'!N219,'WinBUGS output'!D:F,3,FALSE)</f>
        <v>Behavioural therapies (individual)</v>
      </c>
      <c r="Q219" s="5" t="str">
        <f>VLOOKUP('Direct lors'!O219,'WinBUGS output'!D:F,3,FALSE)</f>
        <v>Combined (psych + placebo)</v>
      </c>
      <c r="R219" s="5" t="str">
        <f>FIXED('WinBUGS output'!X218,2)</f>
        <v>0.21</v>
      </c>
      <c r="S219" s="5" t="str">
        <f>FIXED('WinBUGS output'!W218,2)</f>
        <v>-3.16</v>
      </c>
      <c r="T219" s="5" t="str">
        <f>FIXED('WinBUGS output'!Y218,2)</f>
        <v>3.63</v>
      </c>
      <c r="X219" s="5" t="str">
        <f t="shared" si="12"/>
        <v>Enhanced TAU</v>
      </c>
      <c r="Y219" s="5" t="str">
        <f t="shared" si="13"/>
        <v>Sertraline</v>
      </c>
      <c r="Z219" s="5" t="str">
        <f>FIXED(EXP('WinBUGS output'!N218),2)</f>
        <v>0.97</v>
      </c>
      <c r="AA219" s="5" t="str">
        <f>FIXED(EXP('WinBUGS output'!M218),2)</f>
        <v>0.17</v>
      </c>
      <c r="AB219" s="5" t="str">
        <f>FIXED(EXP('WinBUGS output'!O218),2)</f>
        <v>5.34</v>
      </c>
      <c r="AF219" s="5" t="str">
        <f t="shared" si="14"/>
        <v>Behavioural therapies (individual)</v>
      </c>
      <c r="AG219" s="5" t="str">
        <f t="shared" si="15"/>
        <v>Combined (psych + placebo)</v>
      </c>
      <c r="AH219" s="5" t="str">
        <f>FIXED(EXP('WinBUGS output'!X218),2)</f>
        <v>1.23</v>
      </c>
      <c r="AI219" s="5" t="str">
        <f>FIXED(EXP('WinBUGS output'!W218),2)</f>
        <v>0.04</v>
      </c>
      <c r="AJ219" s="5" t="str">
        <f>FIXED(EXP('WinBUGS output'!Y218),2)</f>
        <v>37.56</v>
      </c>
    </row>
    <row r="220" spans="1:36" x14ac:dyDescent="0.25">
      <c r="A220">
        <v>6</v>
      </c>
      <c r="B220">
        <v>18</v>
      </c>
      <c r="C220" s="5" t="str">
        <f>VLOOKUP(A220,'WinBUGS output'!A:C,3,FALSE)</f>
        <v>Enhanced TAU</v>
      </c>
      <c r="D220" s="5" t="str">
        <f>VLOOKUP(B220,'WinBUGS output'!A:C,3,FALSE)</f>
        <v>Any AD</v>
      </c>
      <c r="E220" s="5" t="str">
        <f>FIXED('WinBUGS output'!N219,2)</f>
        <v>1.09</v>
      </c>
      <c r="F220" s="5" t="str">
        <f>FIXED('WinBUGS output'!M219,2)</f>
        <v>-1.53</v>
      </c>
      <c r="G220" s="5" t="str">
        <f>FIXED('WinBUGS output'!O219,2)</f>
        <v>3.76</v>
      </c>
      <c r="H220"/>
      <c r="I220"/>
      <c r="J220"/>
      <c r="N220">
        <v>17</v>
      </c>
      <c r="O220">
        <v>18</v>
      </c>
      <c r="P220" s="5" t="str">
        <f>VLOOKUP('Direct lors'!N220,'WinBUGS output'!D:F,3,FALSE)</f>
        <v>Cognitive and cognitive behavioural therapies (individual) [CBT/CT]</v>
      </c>
      <c r="Q220" s="5" t="str">
        <f>VLOOKUP('Direct lors'!O220,'WinBUGS output'!D:F,3,FALSE)</f>
        <v>Behavioural, cognitive, or CBT groups</v>
      </c>
      <c r="R220" s="5" t="str">
        <f>FIXED('WinBUGS output'!X219,2)</f>
        <v>6.01</v>
      </c>
      <c r="S220" s="5" t="str">
        <f>FIXED('WinBUGS output'!W219,2)</f>
        <v>3.93</v>
      </c>
      <c r="T220" s="5" t="str">
        <f>FIXED('WinBUGS output'!Y219,2)</f>
        <v>8.09</v>
      </c>
      <c r="X220" s="5" t="str">
        <f t="shared" si="12"/>
        <v>Enhanced TAU</v>
      </c>
      <c r="Y220" s="5" t="str">
        <f t="shared" si="13"/>
        <v>Any AD</v>
      </c>
      <c r="Z220" s="5" t="str">
        <f>FIXED(EXP('WinBUGS output'!N219),2)</f>
        <v>2.97</v>
      </c>
      <c r="AA220" s="5" t="str">
        <f>FIXED(EXP('WinBUGS output'!M219),2)</f>
        <v>0.22</v>
      </c>
      <c r="AB220" s="5" t="str">
        <f>FIXED(EXP('WinBUGS output'!O219),2)</f>
        <v>42.91</v>
      </c>
      <c r="AF220" s="5" t="str">
        <f t="shared" si="14"/>
        <v>Cognitive and cognitive behavioural therapies (individual) [CBT/CT]</v>
      </c>
      <c r="AG220" s="5" t="str">
        <f t="shared" si="15"/>
        <v>Behavioural, cognitive, or CBT groups</v>
      </c>
      <c r="AH220" s="5" t="str">
        <f>FIXED(EXP('WinBUGS output'!X219),2)</f>
        <v>409.12</v>
      </c>
      <c r="AI220" s="5" t="str">
        <f>FIXED(EXP('WinBUGS output'!W219),2)</f>
        <v>50.81</v>
      </c>
      <c r="AJ220" s="5" t="str">
        <f>FIXED(EXP('WinBUGS output'!Y219),2)</f>
        <v>3,245.42</v>
      </c>
    </row>
    <row r="221" spans="1:36" x14ac:dyDescent="0.25">
      <c r="A221">
        <v>6</v>
      </c>
      <c r="B221">
        <v>19</v>
      </c>
      <c r="C221" s="5" t="str">
        <f>VLOOKUP(A221,'WinBUGS output'!A:C,3,FALSE)</f>
        <v>Enhanced TAU</v>
      </c>
      <c r="D221" s="5" t="str">
        <f>VLOOKUP(B221,'WinBUGS output'!A:C,3,FALSE)</f>
        <v>Mirtazapine</v>
      </c>
      <c r="E221" s="5" t="str">
        <f>FIXED('WinBUGS output'!N220,2)</f>
        <v>0.47</v>
      </c>
      <c r="F221" s="5" t="str">
        <f>FIXED('WinBUGS output'!M220,2)</f>
        <v>-1.39</v>
      </c>
      <c r="G221" s="5" t="str">
        <f>FIXED('WinBUGS output'!O220,2)</f>
        <v>2.28</v>
      </c>
      <c r="H221"/>
      <c r="I221"/>
      <c r="J221"/>
      <c r="N221">
        <v>17</v>
      </c>
      <c r="O221">
        <v>19</v>
      </c>
      <c r="P221" s="5" t="str">
        <f>VLOOKUP('Direct lors'!N221,'WinBUGS output'!D:F,3,FALSE)</f>
        <v>Cognitive and cognitive behavioural therapies (individual) [CBT/CT]</v>
      </c>
      <c r="Q221" s="5" t="str">
        <f>VLOOKUP('Direct lors'!O221,'WinBUGS output'!D:F,3,FALSE)</f>
        <v>Combined (Cognitive and cognitive behavioural therapies individual + AD)</v>
      </c>
      <c r="R221" s="5" t="str">
        <f>FIXED('WinBUGS output'!X220,2)</f>
        <v>-0.62</v>
      </c>
      <c r="S221" s="5" t="str">
        <f>FIXED('WinBUGS output'!W220,2)</f>
        <v>-2.06</v>
      </c>
      <c r="T221" s="5" t="str">
        <f>FIXED('WinBUGS output'!Y220,2)</f>
        <v>0.80</v>
      </c>
      <c r="X221" s="5" t="str">
        <f t="shared" si="12"/>
        <v>Enhanced TAU</v>
      </c>
      <c r="Y221" s="5" t="str">
        <f t="shared" si="13"/>
        <v>Mirtazapine</v>
      </c>
      <c r="Z221" s="5" t="str">
        <f>FIXED(EXP('WinBUGS output'!N220),2)</f>
        <v>1.59</v>
      </c>
      <c r="AA221" s="5" t="str">
        <f>FIXED(EXP('WinBUGS output'!M220),2)</f>
        <v>0.25</v>
      </c>
      <c r="AB221" s="5" t="str">
        <f>FIXED(EXP('WinBUGS output'!O220),2)</f>
        <v>9.77</v>
      </c>
      <c r="AF221" s="5" t="str">
        <f t="shared" si="14"/>
        <v>Cognitive and cognitive behavioural therapies (individual) [CBT/CT]</v>
      </c>
      <c r="AG221" s="5" t="str">
        <f t="shared" si="15"/>
        <v>Combined (Cognitive and cognitive behavioural therapies individual + AD)</v>
      </c>
      <c r="AH221" s="5" t="str">
        <f>FIXED(EXP('WinBUGS output'!X220),2)</f>
        <v>0.54</v>
      </c>
      <c r="AI221" s="5" t="str">
        <f>FIXED(EXP('WinBUGS output'!W220),2)</f>
        <v>0.13</v>
      </c>
      <c r="AJ221" s="5" t="str">
        <f>FIXED(EXP('WinBUGS output'!Y220),2)</f>
        <v>2.23</v>
      </c>
    </row>
    <row r="222" spans="1:36" x14ac:dyDescent="0.25">
      <c r="A222">
        <v>6</v>
      </c>
      <c r="B222">
        <v>20</v>
      </c>
      <c r="C222" s="5" t="str">
        <f>VLOOKUP(A222,'WinBUGS output'!A:C,3,FALSE)</f>
        <v>Enhanced TAU</v>
      </c>
      <c r="D222" s="5" t="str">
        <f>VLOOKUP(B222,'WinBUGS output'!A:C,3,FALSE)</f>
        <v>Short-term psychodynamic psychotherapy individual + TAU</v>
      </c>
      <c r="E222" s="5" t="str">
        <f>FIXED('WinBUGS output'!N221,2)</f>
        <v>1.37</v>
      </c>
      <c r="F222" s="5" t="str">
        <f>FIXED('WinBUGS output'!M221,2)</f>
        <v>-0.79</v>
      </c>
      <c r="G222" s="5" t="str">
        <f>FIXED('WinBUGS output'!O221,2)</f>
        <v>3.58</v>
      </c>
      <c r="H222"/>
      <c r="I222"/>
      <c r="J222"/>
      <c r="N222">
        <v>17</v>
      </c>
      <c r="O222">
        <v>20</v>
      </c>
      <c r="P222" s="5" t="str">
        <f>VLOOKUP('Direct lors'!N222,'WinBUGS output'!D:F,3,FALSE)</f>
        <v>Cognitive and cognitive behavioural therapies (individual) [CBT/CT]</v>
      </c>
      <c r="Q222" s="5" t="str">
        <f>VLOOKUP('Direct lors'!O222,'WinBUGS output'!D:F,3,FALSE)</f>
        <v>Combined (IPT + AD)</v>
      </c>
      <c r="R222" s="5" t="str">
        <f>FIXED('WinBUGS output'!X221,2)</f>
        <v>0.83</v>
      </c>
      <c r="S222" s="5" t="str">
        <f>FIXED('WinBUGS output'!W221,2)</f>
        <v>-2.33</v>
      </c>
      <c r="T222" s="5" t="str">
        <f>FIXED('WinBUGS output'!Y221,2)</f>
        <v>4.07</v>
      </c>
      <c r="X222" s="5" t="str">
        <f t="shared" si="12"/>
        <v>Enhanced TAU</v>
      </c>
      <c r="Y222" s="5" t="str">
        <f t="shared" si="13"/>
        <v>Short-term psychodynamic psychotherapy individual + TAU</v>
      </c>
      <c r="Z222" s="5" t="str">
        <f>FIXED(EXP('WinBUGS output'!N221),2)</f>
        <v>3.95</v>
      </c>
      <c r="AA222" s="5" t="str">
        <f>FIXED(EXP('WinBUGS output'!M221),2)</f>
        <v>0.46</v>
      </c>
      <c r="AB222" s="5" t="str">
        <f>FIXED(EXP('WinBUGS output'!O221),2)</f>
        <v>35.91</v>
      </c>
      <c r="AF222" s="5" t="str">
        <f t="shared" si="14"/>
        <v>Cognitive and cognitive behavioural therapies (individual) [CBT/CT]</v>
      </c>
      <c r="AG222" s="5" t="str">
        <f t="shared" si="15"/>
        <v>Combined (IPT + AD)</v>
      </c>
      <c r="AH222" s="5" t="str">
        <f>FIXED(EXP('WinBUGS output'!X221),2)</f>
        <v>2.30</v>
      </c>
      <c r="AI222" s="5" t="str">
        <f>FIXED(EXP('WinBUGS output'!W221),2)</f>
        <v>0.10</v>
      </c>
      <c r="AJ222" s="5" t="str">
        <f>FIXED(EXP('WinBUGS output'!Y221),2)</f>
        <v>58.67</v>
      </c>
    </row>
    <row r="223" spans="1:36" x14ac:dyDescent="0.25">
      <c r="A223">
        <v>6</v>
      </c>
      <c r="B223">
        <v>21</v>
      </c>
      <c r="C223" s="5" t="str">
        <f>VLOOKUP(A223,'WinBUGS output'!A:C,3,FALSE)</f>
        <v>Enhanced TAU</v>
      </c>
      <c r="D223" s="5" t="str">
        <f>VLOOKUP(B223,'WinBUGS output'!A:C,3,FALSE)</f>
        <v>Cognitive bibliotherapy with support + TAU</v>
      </c>
      <c r="E223" s="5" t="str">
        <f>FIXED('WinBUGS output'!N222,2)</f>
        <v>0.96</v>
      </c>
      <c r="F223" s="5" t="str">
        <f>FIXED('WinBUGS output'!M222,2)</f>
        <v>-0.95</v>
      </c>
      <c r="G223" s="5" t="str">
        <f>FIXED('WinBUGS output'!O222,2)</f>
        <v>2.90</v>
      </c>
      <c r="H223"/>
      <c r="I223"/>
      <c r="J223"/>
      <c r="N223">
        <v>17</v>
      </c>
      <c r="O223">
        <v>21</v>
      </c>
      <c r="P223" s="5" t="str">
        <f>VLOOKUP('Direct lors'!N223,'WinBUGS output'!D:F,3,FALSE)</f>
        <v>Cognitive and cognitive behavioural therapies (individual) [CBT/CT]</v>
      </c>
      <c r="Q223" s="5" t="str">
        <f>VLOOKUP('Direct lors'!O223,'WinBUGS output'!D:F,3,FALSE)</f>
        <v>Combined (Short-term psychodynamic psychotherapies + AD)</v>
      </c>
      <c r="R223" s="5" t="str">
        <f>FIXED('WinBUGS output'!X222,2)</f>
        <v>-0.40</v>
      </c>
      <c r="S223" s="5" t="str">
        <f>FIXED('WinBUGS output'!W222,2)</f>
        <v>-2.81</v>
      </c>
      <c r="T223" s="5" t="str">
        <f>FIXED('WinBUGS output'!Y222,2)</f>
        <v>1.96</v>
      </c>
      <c r="X223" s="5" t="str">
        <f t="shared" si="12"/>
        <v>Enhanced TAU</v>
      </c>
      <c r="Y223" s="5" t="str">
        <f t="shared" si="13"/>
        <v>Cognitive bibliotherapy with support + TAU</v>
      </c>
      <c r="Z223" s="5" t="str">
        <f>FIXED(EXP('WinBUGS output'!N222),2)</f>
        <v>2.62</v>
      </c>
      <c r="AA223" s="5" t="str">
        <f>FIXED(EXP('WinBUGS output'!M222),2)</f>
        <v>0.39</v>
      </c>
      <c r="AB223" s="5" t="str">
        <f>FIXED(EXP('WinBUGS output'!O222),2)</f>
        <v>18.12</v>
      </c>
      <c r="AF223" s="5" t="str">
        <f t="shared" si="14"/>
        <v>Cognitive and cognitive behavioural therapies (individual) [CBT/CT]</v>
      </c>
      <c r="AG223" s="5" t="str">
        <f t="shared" si="15"/>
        <v>Combined (Short-term psychodynamic psychotherapies + AD)</v>
      </c>
      <c r="AH223" s="5" t="str">
        <f>FIXED(EXP('WinBUGS output'!X222),2)</f>
        <v>0.67</v>
      </c>
      <c r="AI223" s="5" t="str">
        <f>FIXED(EXP('WinBUGS output'!W222),2)</f>
        <v>0.06</v>
      </c>
      <c r="AJ223" s="5" t="str">
        <f>FIXED(EXP('WinBUGS output'!Y222),2)</f>
        <v>7.12</v>
      </c>
    </row>
    <row r="224" spans="1:36" x14ac:dyDescent="0.25">
      <c r="A224">
        <v>6</v>
      </c>
      <c r="B224">
        <v>22</v>
      </c>
      <c r="C224" s="5" t="str">
        <f>VLOOKUP(A224,'WinBUGS output'!A:C,3,FALSE)</f>
        <v>Enhanced TAU</v>
      </c>
      <c r="D224" s="5" t="str">
        <f>VLOOKUP(B224,'WinBUGS output'!A:C,3,FALSE)</f>
        <v>Cognitive bibliotherapy + TAU</v>
      </c>
      <c r="E224" s="5" t="str">
        <f>FIXED('WinBUGS output'!N223,2)</f>
        <v>0.11</v>
      </c>
      <c r="F224" s="5" t="str">
        <f>FIXED('WinBUGS output'!M223,2)</f>
        <v>-1.19</v>
      </c>
      <c r="G224" s="5" t="str">
        <f>FIXED('WinBUGS output'!O223,2)</f>
        <v>1.46</v>
      </c>
      <c r="H224"/>
      <c r="I224"/>
      <c r="J224"/>
      <c r="N224">
        <v>17</v>
      </c>
      <c r="O224">
        <v>22</v>
      </c>
      <c r="P224" s="5" t="str">
        <f>VLOOKUP('Direct lors'!N224,'WinBUGS output'!D:F,3,FALSE)</f>
        <v>Cognitive and cognitive behavioural therapies (individual) [CBT/CT]</v>
      </c>
      <c r="Q224" s="5" t="str">
        <f>VLOOKUP('Direct lors'!O224,'WinBUGS output'!D:F,3,FALSE)</f>
        <v>Combined (psych + placebo)</v>
      </c>
      <c r="R224" s="5" t="str">
        <f>FIXED('WinBUGS output'!X223,2)</f>
        <v>0.50</v>
      </c>
      <c r="S224" s="5" t="str">
        <f>FIXED('WinBUGS output'!W223,2)</f>
        <v>-2.64</v>
      </c>
      <c r="T224" s="5" t="str">
        <f>FIXED('WinBUGS output'!Y223,2)</f>
        <v>3.73</v>
      </c>
      <c r="X224" s="5" t="str">
        <f t="shared" si="12"/>
        <v>Enhanced TAU</v>
      </c>
      <c r="Y224" s="5" t="str">
        <f t="shared" si="13"/>
        <v>Cognitive bibliotherapy + TAU</v>
      </c>
      <c r="Z224" s="5" t="str">
        <f>FIXED(EXP('WinBUGS output'!N223),2)</f>
        <v>1.12</v>
      </c>
      <c r="AA224" s="5" t="str">
        <f>FIXED(EXP('WinBUGS output'!M223),2)</f>
        <v>0.31</v>
      </c>
      <c r="AB224" s="5" t="str">
        <f>FIXED(EXP('WinBUGS output'!O223),2)</f>
        <v>4.30</v>
      </c>
      <c r="AF224" s="5" t="str">
        <f t="shared" si="14"/>
        <v>Cognitive and cognitive behavioural therapies (individual) [CBT/CT]</v>
      </c>
      <c r="AG224" s="5" t="str">
        <f t="shared" si="15"/>
        <v>Combined (psych + placebo)</v>
      </c>
      <c r="AH224" s="5" t="str">
        <f>FIXED(EXP('WinBUGS output'!X223),2)</f>
        <v>1.64</v>
      </c>
      <c r="AI224" s="5" t="str">
        <f>FIXED(EXP('WinBUGS output'!W223),2)</f>
        <v>0.07</v>
      </c>
      <c r="AJ224" s="5" t="str">
        <f>FIXED(EXP('WinBUGS output'!Y223),2)</f>
        <v>41.51</v>
      </c>
    </row>
    <row r="225" spans="1:36" x14ac:dyDescent="0.25">
      <c r="A225">
        <v>6</v>
      </c>
      <c r="B225">
        <v>23</v>
      </c>
      <c r="C225" s="5" t="str">
        <f>VLOOKUP(A225,'WinBUGS output'!A:C,3,FALSE)</f>
        <v>Enhanced TAU</v>
      </c>
      <c r="D225" s="5" t="str">
        <f>VLOOKUP(B225,'WinBUGS output'!A:C,3,FALSE)</f>
        <v>Computerised-CBT (CCBT)</v>
      </c>
      <c r="E225" s="5" t="str">
        <f>FIXED('WinBUGS output'!N224,2)</f>
        <v>0.18</v>
      </c>
      <c r="F225" s="5" t="str">
        <f>FIXED('WinBUGS output'!M224,2)</f>
        <v>-1.12</v>
      </c>
      <c r="G225" s="5" t="str">
        <f>FIXED('WinBUGS output'!O224,2)</f>
        <v>1.55</v>
      </c>
      <c r="H225"/>
      <c r="I225"/>
      <c r="J225"/>
      <c r="N225">
        <v>18</v>
      </c>
      <c r="O225">
        <v>19</v>
      </c>
      <c r="P225" s="5" t="str">
        <f>VLOOKUP('Direct lors'!N225,'WinBUGS output'!D:F,3,FALSE)</f>
        <v>Behavioural, cognitive, or CBT groups</v>
      </c>
      <c r="Q225" s="5" t="str">
        <f>VLOOKUP('Direct lors'!O225,'WinBUGS output'!D:F,3,FALSE)</f>
        <v>Combined (Cognitive and cognitive behavioural therapies individual + AD)</v>
      </c>
      <c r="R225" s="5" t="str">
        <f>FIXED('WinBUGS output'!X224,2)</f>
        <v>-6.65</v>
      </c>
      <c r="S225" s="5" t="str">
        <f>FIXED('WinBUGS output'!W224,2)</f>
        <v>-8.97</v>
      </c>
      <c r="T225" s="5" t="str">
        <f>FIXED('WinBUGS output'!Y224,2)</f>
        <v>-4.31</v>
      </c>
      <c r="X225" s="5" t="str">
        <f t="shared" si="12"/>
        <v>Enhanced TAU</v>
      </c>
      <c r="Y225" s="5" t="str">
        <f t="shared" si="13"/>
        <v>Computerised-CBT (CCBT)</v>
      </c>
      <c r="Z225" s="5" t="str">
        <f>FIXED(EXP('WinBUGS output'!N224),2)</f>
        <v>1.19</v>
      </c>
      <c r="AA225" s="5" t="str">
        <f>FIXED(EXP('WinBUGS output'!M224),2)</f>
        <v>0.33</v>
      </c>
      <c r="AB225" s="5" t="str">
        <f>FIXED(EXP('WinBUGS output'!O224),2)</f>
        <v>4.69</v>
      </c>
      <c r="AF225" s="5" t="str">
        <f t="shared" si="14"/>
        <v>Behavioural, cognitive, or CBT groups</v>
      </c>
      <c r="AG225" s="5" t="str">
        <f t="shared" si="15"/>
        <v>Combined (Cognitive and cognitive behavioural therapies individual + AD)</v>
      </c>
      <c r="AH225" s="5" t="str">
        <f>FIXED(EXP('WinBUGS output'!X224),2)</f>
        <v>0.00</v>
      </c>
      <c r="AI225" s="5" t="str">
        <f>FIXED(EXP('WinBUGS output'!W224),2)</f>
        <v>0.00</v>
      </c>
      <c r="AJ225" s="5" t="str">
        <f>FIXED(EXP('WinBUGS output'!Y224),2)</f>
        <v>0.01</v>
      </c>
    </row>
    <row r="226" spans="1:36" x14ac:dyDescent="0.25">
      <c r="A226">
        <v>6</v>
      </c>
      <c r="B226">
        <v>24</v>
      </c>
      <c r="C226" s="5" t="str">
        <f>VLOOKUP(A226,'WinBUGS output'!A:C,3,FALSE)</f>
        <v>Enhanced TAU</v>
      </c>
      <c r="D226" s="5" t="str">
        <f>VLOOKUP(B226,'WinBUGS output'!A:C,3,FALSE)</f>
        <v>Computerised-CBT (CCBT) + TAU</v>
      </c>
      <c r="E226" s="5" t="str">
        <f>FIXED('WinBUGS output'!N225,2)</f>
        <v>0.09</v>
      </c>
      <c r="F226" s="5" t="str">
        <f>FIXED('WinBUGS output'!M225,2)</f>
        <v>-1.22</v>
      </c>
      <c r="G226" s="5" t="str">
        <f>FIXED('WinBUGS output'!O225,2)</f>
        <v>1.44</v>
      </c>
      <c r="H226"/>
      <c r="I226"/>
      <c r="J226"/>
      <c r="N226">
        <v>18</v>
      </c>
      <c r="O226">
        <v>20</v>
      </c>
      <c r="P226" s="5" t="str">
        <f>VLOOKUP('Direct lors'!N226,'WinBUGS output'!D:F,3,FALSE)</f>
        <v>Behavioural, cognitive, or CBT groups</v>
      </c>
      <c r="Q226" s="5" t="str">
        <f>VLOOKUP('Direct lors'!O226,'WinBUGS output'!D:F,3,FALSE)</f>
        <v>Combined (IPT + AD)</v>
      </c>
      <c r="R226" s="5" t="str">
        <f>FIXED('WinBUGS output'!X225,2)</f>
        <v>-5.19</v>
      </c>
      <c r="S226" s="5" t="str">
        <f>FIXED('WinBUGS output'!W225,2)</f>
        <v>-8.80</v>
      </c>
      <c r="T226" s="5" t="str">
        <f>FIXED('WinBUGS output'!Y225,2)</f>
        <v>-1.47</v>
      </c>
      <c r="X226" s="5" t="str">
        <f t="shared" si="12"/>
        <v>Enhanced TAU</v>
      </c>
      <c r="Y226" s="5" t="str">
        <f t="shared" si="13"/>
        <v>Computerised-CBT (CCBT) + TAU</v>
      </c>
      <c r="Z226" s="5" t="str">
        <f>FIXED(EXP('WinBUGS output'!N225),2)</f>
        <v>1.10</v>
      </c>
      <c r="AA226" s="5" t="str">
        <f>FIXED(EXP('WinBUGS output'!M225),2)</f>
        <v>0.30</v>
      </c>
      <c r="AB226" s="5" t="str">
        <f>FIXED(EXP('WinBUGS output'!O225),2)</f>
        <v>4.23</v>
      </c>
      <c r="AF226" s="5" t="str">
        <f t="shared" si="14"/>
        <v>Behavioural, cognitive, or CBT groups</v>
      </c>
      <c r="AG226" s="5" t="str">
        <f t="shared" si="15"/>
        <v>Combined (IPT + AD)</v>
      </c>
      <c r="AH226" s="5" t="str">
        <f>FIXED(EXP('WinBUGS output'!X225),2)</f>
        <v>0.01</v>
      </c>
      <c r="AI226" s="5" t="str">
        <f>FIXED(EXP('WinBUGS output'!W225),2)</f>
        <v>0.00</v>
      </c>
      <c r="AJ226" s="5" t="str">
        <f>FIXED(EXP('WinBUGS output'!Y225),2)</f>
        <v>0.23</v>
      </c>
    </row>
    <row r="227" spans="1:36" x14ac:dyDescent="0.25">
      <c r="A227">
        <v>6</v>
      </c>
      <c r="B227">
        <v>25</v>
      </c>
      <c r="C227" s="5" t="str">
        <f>VLOOKUP(A227,'WinBUGS output'!A:C,3,FALSE)</f>
        <v>Enhanced TAU</v>
      </c>
      <c r="D227" s="5" t="str">
        <f>VLOOKUP(B227,'WinBUGS output'!A:C,3,FALSE)</f>
        <v>Computerised-CBT (CCBT) + enhanced TAU</v>
      </c>
      <c r="E227" s="5" t="str">
        <f>FIXED('WinBUGS output'!N226,2)</f>
        <v>0.10</v>
      </c>
      <c r="F227" s="5" t="str">
        <f>FIXED('WinBUGS output'!M226,2)</f>
        <v>-1.16</v>
      </c>
      <c r="G227" s="5" t="str">
        <f>FIXED('WinBUGS output'!O226,2)</f>
        <v>1.40</v>
      </c>
      <c r="H227">
        <v>0.28160000000000002</v>
      </c>
      <c r="I227">
        <v>-1.915</v>
      </c>
      <c r="J227">
        <v>2.4430000000000001</v>
      </c>
      <c r="N227">
        <v>18</v>
      </c>
      <c r="O227">
        <v>21</v>
      </c>
      <c r="P227" s="5" t="str">
        <f>VLOOKUP('Direct lors'!N227,'WinBUGS output'!D:F,3,FALSE)</f>
        <v>Behavioural, cognitive, or CBT groups</v>
      </c>
      <c r="Q227" s="5" t="str">
        <f>VLOOKUP('Direct lors'!O227,'WinBUGS output'!D:F,3,FALSE)</f>
        <v>Combined (Short-term psychodynamic psychotherapies + AD)</v>
      </c>
      <c r="R227" s="5" t="str">
        <f>FIXED('WinBUGS output'!X226,2)</f>
        <v>-6.44</v>
      </c>
      <c r="S227" s="5" t="str">
        <f>FIXED('WinBUGS output'!W226,2)</f>
        <v>-9.56</v>
      </c>
      <c r="T227" s="5" t="str">
        <f>FIXED('WinBUGS output'!Y226,2)</f>
        <v>-3.36</v>
      </c>
      <c r="X227" s="5" t="str">
        <f t="shared" si="12"/>
        <v>Enhanced TAU</v>
      </c>
      <c r="Y227" s="5" t="str">
        <f t="shared" si="13"/>
        <v>Computerised-CBT (CCBT) + enhanced TAU</v>
      </c>
      <c r="Z227" s="5" t="str">
        <f>FIXED(EXP('WinBUGS output'!N226),2)</f>
        <v>1.11</v>
      </c>
      <c r="AA227" s="5" t="str">
        <f>FIXED(EXP('WinBUGS output'!M226),2)</f>
        <v>0.31</v>
      </c>
      <c r="AB227" s="5" t="str">
        <f>FIXED(EXP('WinBUGS output'!O226),2)</f>
        <v>4.07</v>
      </c>
      <c r="AF227" s="5" t="str">
        <f t="shared" si="14"/>
        <v>Behavioural, cognitive, or CBT groups</v>
      </c>
      <c r="AG227" s="5" t="str">
        <f t="shared" si="15"/>
        <v>Combined (Short-term psychodynamic psychotherapies + AD)</v>
      </c>
      <c r="AH227" s="5" t="str">
        <f>FIXED(EXP('WinBUGS output'!X226),2)</f>
        <v>0.00</v>
      </c>
      <c r="AI227" s="5" t="str">
        <f>FIXED(EXP('WinBUGS output'!W226),2)</f>
        <v>0.00</v>
      </c>
      <c r="AJ227" s="5" t="str">
        <f>FIXED(EXP('WinBUGS output'!Y226),2)</f>
        <v>0.03</v>
      </c>
    </row>
    <row r="228" spans="1:36" x14ac:dyDescent="0.25">
      <c r="A228">
        <v>6</v>
      </c>
      <c r="B228">
        <v>26</v>
      </c>
      <c r="C228" s="5" t="str">
        <f>VLOOKUP(A228,'WinBUGS output'!A:C,3,FALSE)</f>
        <v>Enhanced TAU</v>
      </c>
      <c r="D228" s="5" t="str">
        <f>VLOOKUP(B228,'WinBUGS output'!A:C,3,FALSE)</f>
        <v>Interpersonal psychotherapy (IPT)</v>
      </c>
      <c r="E228" s="5" t="str">
        <f>FIXED('WinBUGS output'!N227,2)</f>
        <v>1.74</v>
      </c>
      <c r="F228" s="5" t="str">
        <f>FIXED('WinBUGS output'!M227,2)</f>
        <v>-1.48</v>
      </c>
      <c r="G228" s="5" t="str">
        <f>FIXED('WinBUGS output'!O227,2)</f>
        <v>4.95</v>
      </c>
      <c r="H228"/>
      <c r="I228"/>
      <c r="J228"/>
      <c r="N228">
        <v>18</v>
      </c>
      <c r="O228">
        <v>22</v>
      </c>
      <c r="P228" s="5" t="str">
        <f>VLOOKUP('Direct lors'!N228,'WinBUGS output'!D:F,3,FALSE)</f>
        <v>Behavioural, cognitive, or CBT groups</v>
      </c>
      <c r="Q228" s="5" t="str">
        <f>VLOOKUP('Direct lors'!O228,'WinBUGS output'!D:F,3,FALSE)</f>
        <v>Combined (psych + placebo)</v>
      </c>
      <c r="R228" s="5" t="str">
        <f>FIXED('WinBUGS output'!X227,2)</f>
        <v>-5.52</v>
      </c>
      <c r="S228" s="5" t="str">
        <f>FIXED('WinBUGS output'!W227,2)</f>
        <v>-9.13</v>
      </c>
      <c r="T228" s="5" t="str">
        <f>FIXED('WinBUGS output'!Y227,2)</f>
        <v>-1.88</v>
      </c>
      <c r="X228" s="5" t="str">
        <f t="shared" si="12"/>
        <v>Enhanced TAU</v>
      </c>
      <c r="Y228" s="5" t="str">
        <f t="shared" si="13"/>
        <v>Interpersonal psychotherapy (IPT)</v>
      </c>
      <c r="Z228" s="5" t="str">
        <f>FIXED(EXP('WinBUGS output'!N227),2)</f>
        <v>5.70</v>
      </c>
      <c r="AA228" s="5" t="str">
        <f>FIXED(EXP('WinBUGS output'!M227),2)</f>
        <v>0.23</v>
      </c>
      <c r="AB228" s="5" t="str">
        <f>FIXED(EXP('WinBUGS output'!O227),2)</f>
        <v>140.75</v>
      </c>
      <c r="AF228" s="5" t="str">
        <f t="shared" si="14"/>
        <v>Behavioural, cognitive, or CBT groups</v>
      </c>
      <c r="AG228" s="5" t="str">
        <f t="shared" si="15"/>
        <v>Combined (psych + placebo)</v>
      </c>
      <c r="AH228" s="5" t="str">
        <f>FIXED(EXP('WinBUGS output'!X227),2)</f>
        <v>0.00</v>
      </c>
      <c r="AI228" s="5" t="str">
        <f>FIXED(EXP('WinBUGS output'!W227),2)</f>
        <v>0.00</v>
      </c>
      <c r="AJ228" s="5" t="str">
        <f>FIXED(EXP('WinBUGS output'!Y227),2)</f>
        <v>0.15</v>
      </c>
    </row>
    <row r="229" spans="1:36" x14ac:dyDescent="0.25">
      <c r="A229">
        <v>6</v>
      </c>
      <c r="B229">
        <v>27</v>
      </c>
      <c r="C229" s="5" t="str">
        <f>VLOOKUP(A229,'WinBUGS output'!A:C,3,FALSE)</f>
        <v>Enhanced TAU</v>
      </c>
      <c r="D229" s="5" t="str">
        <f>VLOOKUP(B229,'WinBUGS output'!A:C,3,FALSE)</f>
        <v>Counselling (any type)</v>
      </c>
      <c r="E229" s="5" t="str">
        <f>FIXED('WinBUGS output'!N228,2)</f>
        <v>1.06</v>
      </c>
      <c r="F229" s="5" t="str">
        <f>FIXED('WinBUGS output'!M228,2)</f>
        <v>-0.88</v>
      </c>
      <c r="G229" s="5" t="str">
        <f>FIXED('WinBUGS output'!O228,2)</f>
        <v>3.06</v>
      </c>
      <c r="H229"/>
      <c r="I229"/>
      <c r="J229"/>
      <c r="N229">
        <v>19</v>
      </c>
      <c r="O229">
        <v>20</v>
      </c>
      <c r="P229" s="5" t="str">
        <f>VLOOKUP('Direct lors'!N229,'WinBUGS output'!D:F,3,FALSE)</f>
        <v>Combined (Cognitive and cognitive behavioural therapies individual + AD)</v>
      </c>
      <c r="Q229" s="5" t="str">
        <f>VLOOKUP('Direct lors'!O229,'WinBUGS output'!D:F,3,FALSE)</f>
        <v>Combined (IPT + AD)</v>
      </c>
      <c r="R229" s="5" t="str">
        <f>FIXED('WinBUGS output'!X228,2)</f>
        <v>1.47</v>
      </c>
      <c r="S229" s="5" t="str">
        <f>FIXED('WinBUGS output'!W228,2)</f>
        <v>-1.92</v>
      </c>
      <c r="T229" s="5" t="str">
        <f>FIXED('WinBUGS output'!Y228,2)</f>
        <v>4.91</v>
      </c>
      <c r="X229" s="5" t="str">
        <f t="shared" si="12"/>
        <v>Enhanced TAU</v>
      </c>
      <c r="Y229" s="5" t="str">
        <f t="shared" si="13"/>
        <v>Counselling (any type)</v>
      </c>
      <c r="Z229" s="5" t="str">
        <f>FIXED(EXP('WinBUGS output'!N228),2)</f>
        <v>2.89</v>
      </c>
      <c r="AA229" s="5" t="str">
        <f>FIXED(EXP('WinBUGS output'!M228),2)</f>
        <v>0.42</v>
      </c>
      <c r="AB229" s="5" t="str">
        <f>FIXED(EXP('WinBUGS output'!O228),2)</f>
        <v>21.28</v>
      </c>
      <c r="AF229" s="5" t="str">
        <f t="shared" si="14"/>
        <v>Combined (Cognitive and cognitive behavioural therapies individual + AD)</v>
      </c>
      <c r="AG229" s="5" t="str">
        <f t="shared" si="15"/>
        <v>Combined (IPT + AD)</v>
      </c>
      <c r="AH229" s="5" t="str">
        <f>FIXED(EXP('WinBUGS output'!X228),2)</f>
        <v>4.33</v>
      </c>
      <c r="AI229" s="5" t="str">
        <f>FIXED(EXP('WinBUGS output'!W228),2)</f>
        <v>0.15</v>
      </c>
      <c r="AJ229" s="5" t="str">
        <f>FIXED(EXP('WinBUGS output'!Y228),2)</f>
        <v>135.37</v>
      </c>
    </row>
    <row r="230" spans="1:36" x14ac:dyDescent="0.25">
      <c r="A230">
        <v>6</v>
      </c>
      <c r="B230">
        <v>28</v>
      </c>
      <c r="C230" s="5" t="str">
        <f>VLOOKUP(A230,'WinBUGS output'!A:C,3,FALSE)</f>
        <v>Enhanced TAU</v>
      </c>
      <c r="D230" s="5" t="str">
        <f>VLOOKUP(B230,'WinBUGS output'!A:C,3,FALSE)</f>
        <v>Non-directive counselling</v>
      </c>
      <c r="E230" s="5" t="str">
        <f>FIXED('WinBUGS output'!N229,2)</f>
        <v>1.07</v>
      </c>
      <c r="F230" s="5" t="str">
        <f>FIXED('WinBUGS output'!M229,2)</f>
        <v>-0.66</v>
      </c>
      <c r="G230" s="5" t="str">
        <f>FIXED('WinBUGS output'!O229,2)</f>
        <v>2.86</v>
      </c>
      <c r="H230"/>
      <c r="I230"/>
      <c r="J230"/>
      <c r="N230">
        <v>19</v>
      </c>
      <c r="O230">
        <v>21</v>
      </c>
      <c r="P230" s="5" t="str">
        <f>VLOOKUP('Direct lors'!N230,'WinBUGS output'!D:F,3,FALSE)</f>
        <v>Combined (Cognitive and cognitive behavioural therapies individual + AD)</v>
      </c>
      <c r="Q230" s="5" t="str">
        <f>VLOOKUP('Direct lors'!O230,'WinBUGS output'!D:F,3,FALSE)</f>
        <v>Combined (Short-term psychodynamic psychotherapies + AD)</v>
      </c>
      <c r="R230" s="5" t="str">
        <f>FIXED('WinBUGS output'!X229,2)</f>
        <v>0.22</v>
      </c>
      <c r="S230" s="5" t="str">
        <f>FIXED('WinBUGS output'!W229,2)</f>
        <v>-2.30</v>
      </c>
      <c r="T230" s="5" t="str">
        <f>FIXED('WinBUGS output'!Y229,2)</f>
        <v>2.72</v>
      </c>
      <c r="X230" s="5" t="str">
        <f t="shared" si="12"/>
        <v>Enhanced TAU</v>
      </c>
      <c r="Y230" s="5" t="str">
        <f t="shared" si="13"/>
        <v>Non-directive counselling</v>
      </c>
      <c r="Z230" s="5" t="str">
        <f>FIXED(EXP('WinBUGS output'!N229),2)</f>
        <v>2.91</v>
      </c>
      <c r="AA230" s="5" t="str">
        <f>FIXED(EXP('WinBUGS output'!M229),2)</f>
        <v>0.52</v>
      </c>
      <c r="AB230" s="5" t="str">
        <f>FIXED(EXP('WinBUGS output'!O229),2)</f>
        <v>17.48</v>
      </c>
      <c r="AF230" s="5" t="str">
        <f t="shared" si="14"/>
        <v>Combined (Cognitive and cognitive behavioural therapies individual + AD)</v>
      </c>
      <c r="AG230" s="5" t="str">
        <f t="shared" si="15"/>
        <v>Combined (Short-term psychodynamic psychotherapies + AD)</v>
      </c>
      <c r="AH230" s="5" t="str">
        <f>FIXED(EXP('WinBUGS output'!X229),2)</f>
        <v>1.25</v>
      </c>
      <c r="AI230" s="5" t="str">
        <f>FIXED(EXP('WinBUGS output'!W229),2)</f>
        <v>0.10</v>
      </c>
      <c r="AJ230" s="5" t="str">
        <f>FIXED(EXP('WinBUGS output'!Y229),2)</f>
        <v>15.13</v>
      </c>
    </row>
    <row r="231" spans="1:36" x14ac:dyDescent="0.25">
      <c r="A231">
        <v>6</v>
      </c>
      <c r="B231">
        <v>29</v>
      </c>
      <c r="C231" s="5" t="str">
        <f>VLOOKUP(A231,'WinBUGS output'!A:C,3,FALSE)</f>
        <v>Enhanced TAU</v>
      </c>
      <c r="D231" s="5" t="str">
        <f>VLOOKUP(B231,'WinBUGS output'!A:C,3,FALSE)</f>
        <v>Problem solving group</v>
      </c>
      <c r="E231" s="5" t="str">
        <f>FIXED('WinBUGS output'!N230,2)</f>
        <v>8.85</v>
      </c>
      <c r="F231" s="5" t="str">
        <f>FIXED('WinBUGS output'!M230,2)</f>
        <v>5.30</v>
      </c>
      <c r="G231" s="5" t="str">
        <f>FIXED('WinBUGS output'!O230,2)</f>
        <v>12.57</v>
      </c>
      <c r="H231"/>
      <c r="I231"/>
      <c r="J231"/>
      <c r="N231">
        <v>19</v>
      </c>
      <c r="O231">
        <v>22</v>
      </c>
      <c r="P231" s="5" t="str">
        <f>VLOOKUP('Direct lors'!N231,'WinBUGS output'!D:F,3,FALSE)</f>
        <v>Combined (Cognitive and cognitive behavioural therapies individual + AD)</v>
      </c>
      <c r="Q231" s="5" t="str">
        <f>VLOOKUP('Direct lors'!O231,'WinBUGS output'!D:F,3,FALSE)</f>
        <v>Combined (psych + placebo)</v>
      </c>
      <c r="R231" s="5" t="str">
        <f>FIXED('WinBUGS output'!X230,2)</f>
        <v>1.13</v>
      </c>
      <c r="S231" s="5" t="str">
        <f>FIXED('WinBUGS output'!W230,2)</f>
        <v>-2.22</v>
      </c>
      <c r="T231" s="5" t="str">
        <f>FIXED('WinBUGS output'!Y230,2)</f>
        <v>4.53</v>
      </c>
      <c r="X231" s="5" t="str">
        <f t="shared" si="12"/>
        <v>Enhanced TAU</v>
      </c>
      <c r="Y231" s="5" t="str">
        <f t="shared" si="13"/>
        <v>Problem solving group</v>
      </c>
      <c r="Z231" s="5" t="str">
        <f>FIXED(EXP('WinBUGS output'!N230),2)</f>
        <v>6,981.37</v>
      </c>
      <c r="AA231" s="5" t="str">
        <f>FIXED(EXP('WinBUGS output'!M230),2)</f>
        <v>199.74</v>
      </c>
      <c r="AB231" s="5" t="str">
        <f>FIXED(EXP('WinBUGS output'!O230),2)</f>
        <v>287,793.94</v>
      </c>
      <c r="AF231" s="5" t="str">
        <f t="shared" si="14"/>
        <v>Combined (Cognitive and cognitive behavioural therapies individual + AD)</v>
      </c>
      <c r="AG231" s="5" t="str">
        <f t="shared" si="15"/>
        <v>Combined (psych + placebo)</v>
      </c>
      <c r="AH231" s="5" t="str">
        <f>FIXED(EXP('WinBUGS output'!X230),2)</f>
        <v>3.09</v>
      </c>
      <c r="AI231" s="5" t="str">
        <f>FIXED(EXP('WinBUGS output'!W230),2)</f>
        <v>0.11</v>
      </c>
      <c r="AJ231" s="5" t="str">
        <f>FIXED(EXP('WinBUGS output'!Y230),2)</f>
        <v>92.67</v>
      </c>
    </row>
    <row r="232" spans="1:36" x14ac:dyDescent="0.25">
      <c r="A232">
        <v>6</v>
      </c>
      <c r="B232">
        <v>30</v>
      </c>
      <c r="C232" s="5" t="str">
        <f>VLOOKUP(A232,'WinBUGS output'!A:C,3,FALSE)</f>
        <v>Enhanced TAU</v>
      </c>
      <c r="D232" s="5" t="str">
        <f>VLOOKUP(B232,'WinBUGS output'!A:C,3,FALSE)</f>
        <v>Behavioural activation (BA)</v>
      </c>
      <c r="E232" s="5" t="str">
        <f>FIXED('WinBUGS output'!N231,2)</f>
        <v>1.76</v>
      </c>
      <c r="F232" s="5" t="str">
        <f>FIXED('WinBUGS output'!M231,2)</f>
        <v>0.23</v>
      </c>
      <c r="G232" s="5" t="str">
        <f>FIXED('WinBUGS output'!O231,2)</f>
        <v>3.31</v>
      </c>
      <c r="H232"/>
      <c r="I232"/>
      <c r="J232"/>
      <c r="N232">
        <v>20</v>
      </c>
      <c r="O232">
        <v>21</v>
      </c>
      <c r="P232" s="5" t="str">
        <f>VLOOKUP('Direct lors'!N232,'WinBUGS output'!D:F,3,FALSE)</f>
        <v>Combined (IPT + AD)</v>
      </c>
      <c r="Q232" s="5" t="str">
        <f>VLOOKUP('Direct lors'!O232,'WinBUGS output'!D:F,3,FALSE)</f>
        <v>Combined (Short-term psychodynamic psychotherapies + AD)</v>
      </c>
      <c r="R232" s="5" t="str">
        <f>FIXED('WinBUGS output'!X231,2)</f>
        <v>-1.25</v>
      </c>
      <c r="S232" s="5" t="str">
        <f>FIXED('WinBUGS output'!W231,2)</f>
        <v>-5.23</v>
      </c>
      <c r="T232" s="5" t="str">
        <f>FIXED('WinBUGS output'!Y231,2)</f>
        <v>2.68</v>
      </c>
      <c r="X232" s="5" t="str">
        <f t="shared" si="12"/>
        <v>Enhanced TAU</v>
      </c>
      <c r="Y232" s="5" t="str">
        <f t="shared" si="13"/>
        <v>Behavioural activation (BA)</v>
      </c>
      <c r="Z232" s="5" t="str">
        <f>FIXED(EXP('WinBUGS output'!N231),2)</f>
        <v>5.82</v>
      </c>
      <c r="AA232" s="5" t="str">
        <f>FIXED(EXP('WinBUGS output'!M231),2)</f>
        <v>1.26</v>
      </c>
      <c r="AB232" s="5" t="str">
        <f>FIXED(EXP('WinBUGS output'!O231),2)</f>
        <v>27.25</v>
      </c>
      <c r="AF232" s="5" t="str">
        <f t="shared" si="14"/>
        <v>Combined (IPT + AD)</v>
      </c>
      <c r="AG232" s="5" t="str">
        <f t="shared" si="15"/>
        <v>Combined (Short-term psychodynamic psychotherapies + AD)</v>
      </c>
      <c r="AH232" s="5" t="str">
        <f>FIXED(EXP('WinBUGS output'!X231),2)</f>
        <v>0.29</v>
      </c>
      <c r="AI232" s="5" t="str">
        <f>FIXED(EXP('WinBUGS output'!W231),2)</f>
        <v>0.01</v>
      </c>
      <c r="AJ232" s="5" t="str">
        <f>FIXED(EXP('WinBUGS output'!Y231),2)</f>
        <v>14.60</v>
      </c>
    </row>
    <row r="233" spans="1:36" x14ac:dyDescent="0.25">
      <c r="A233">
        <v>6</v>
      </c>
      <c r="B233">
        <v>31</v>
      </c>
      <c r="C233" s="5" t="str">
        <f>VLOOKUP(A233,'WinBUGS output'!A:C,3,FALSE)</f>
        <v>Enhanced TAU</v>
      </c>
      <c r="D233" s="5" t="str">
        <f>VLOOKUP(B233,'WinBUGS output'!A:C,3,FALSE)</f>
        <v>Behavioural activation (BA) + TAU</v>
      </c>
      <c r="E233" s="5" t="str">
        <f>FIXED('WinBUGS output'!N232,2)</f>
        <v>1.69</v>
      </c>
      <c r="F233" s="5" t="str">
        <f>FIXED('WinBUGS output'!M232,2)</f>
        <v>0.06</v>
      </c>
      <c r="G233" s="5" t="str">
        <f>FIXED('WinBUGS output'!O232,2)</f>
        <v>3.33</v>
      </c>
      <c r="H233"/>
      <c r="I233"/>
      <c r="J233"/>
      <c r="N233">
        <v>20</v>
      </c>
      <c r="O233">
        <v>22</v>
      </c>
      <c r="P233" s="5" t="str">
        <f>VLOOKUP('Direct lors'!N233,'WinBUGS output'!D:F,3,FALSE)</f>
        <v>Combined (IPT + AD)</v>
      </c>
      <c r="Q233" s="5" t="str">
        <f>VLOOKUP('Direct lors'!O233,'WinBUGS output'!D:F,3,FALSE)</f>
        <v>Combined (psych + placebo)</v>
      </c>
      <c r="R233" s="5" t="str">
        <f>FIXED('WinBUGS output'!X232,2)</f>
        <v>-0.33</v>
      </c>
      <c r="S233" s="5" t="str">
        <f>FIXED('WinBUGS output'!W232,2)</f>
        <v>-2.43</v>
      </c>
      <c r="T233" s="5" t="str">
        <f>FIXED('WinBUGS output'!Y232,2)</f>
        <v>1.76</v>
      </c>
      <c r="X233" s="5" t="str">
        <f t="shared" si="12"/>
        <v>Enhanced TAU</v>
      </c>
      <c r="Y233" s="5" t="str">
        <f t="shared" si="13"/>
        <v>Behavioural activation (BA) + TAU</v>
      </c>
      <c r="Z233" s="5" t="str">
        <f>FIXED(EXP('WinBUGS output'!N232),2)</f>
        <v>5.42</v>
      </c>
      <c r="AA233" s="5" t="str">
        <f>FIXED(EXP('WinBUGS output'!M232),2)</f>
        <v>1.07</v>
      </c>
      <c r="AB233" s="5" t="str">
        <f>FIXED(EXP('WinBUGS output'!O232),2)</f>
        <v>27.88</v>
      </c>
      <c r="AF233" s="5" t="str">
        <f t="shared" si="14"/>
        <v>Combined (IPT + AD)</v>
      </c>
      <c r="AG233" s="5" t="str">
        <f t="shared" si="15"/>
        <v>Combined (psych + placebo)</v>
      </c>
      <c r="AH233" s="5" t="str">
        <f>FIXED(EXP('WinBUGS output'!X232),2)</f>
        <v>0.72</v>
      </c>
      <c r="AI233" s="5" t="str">
        <f>FIXED(EXP('WinBUGS output'!W232),2)</f>
        <v>0.09</v>
      </c>
      <c r="AJ233" s="5" t="str">
        <f>FIXED(EXP('WinBUGS output'!Y232),2)</f>
        <v>5.78</v>
      </c>
    </row>
    <row r="234" spans="1:36" x14ac:dyDescent="0.25">
      <c r="A234">
        <v>6</v>
      </c>
      <c r="B234">
        <v>32</v>
      </c>
      <c r="C234" s="5" t="str">
        <f>VLOOKUP(A234,'WinBUGS output'!A:C,3,FALSE)</f>
        <v>Enhanced TAU</v>
      </c>
      <c r="D234" s="5" t="str">
        <f>VLOOKUP(B234,'WinBUGS output'!A:C,3,FALSE)</f>
        <v>CBT individual (under 15 sessions)</v>
      </c>
      <c r="E234" s="5" t="str">
        <f>FIXED('WinBUGS output'!N233,2)</f>
        <v>1.37</v>
      </c>
      <c r="F234" s="5" t="str">
        <f>FIXED('WinBUGS output'!M233,2)</f>
        <v>0.12</v>
      </c>
      <c r="G234" s="5" t="str">
        <f>FIXED('WinBUGS output'!O233,2)</f>
        <v>2.64</v>
      </c>
      <c r="H234"/>
      <c r="I234"/>
      <c r="J234"/>
      <c r="N234">
        <v>21</v>
      </c>
      <c r="O234">
        <v>22</v>
      </c>
      <c r="P234" s="5" t="str">
        <f>VLOOKUP('Direct lors'!N234,'WinBUGS output'!D:F,3,FALSE)</f>
        <v>Combined (Short-term psychodynamic psychotherapies + AD)</v>
      </c>
      <c r="Q234" s="5" t="str">
        <f>VLOOKUP('Direct lors'!O234,'WinBUGS output'!D:F,3,FALSE)</f>
        <v>Combined (psych + placebo)</v>
      </c>
      <c r="R234" s="5" t="str">
        <f>FIXED('WinBUGS output'!X233,2)</f>
        <v>0.91</v>
      </c>
      <c r="S234" s="5" t="str">
        <f>FIXED('WinBUGS output'!W233,2)</f>
        <v>-2.98</v>
      </c>
      <c r="T234" s="5" t="str">
        <f>FIXED('WinBUGS output'!Y233,2)</f>
        <v>4.85</v>
      </c>
      <c r="X234" s="5" t="str">
        <f t="shared" si="12"/>
        <v>Enhanced TAU</v>
      </c>
      <c r="Y234" s="5" t="str">
        <f t="shared" si="13"/>
        <v>CBT individual (under 15 sessions)</v>
      </c>
      <c r="Z234" s="5" t="str">
        <f>FIXED(EXP('WinBUGS output'!N233),2)</f>
        <v>3.95</v>
      </c>
      <c r="AA234" s="5" t="str">
        <f>FIXED(EXP('WinBUGS output'!M233),2)</f>
        <v>1.12</v>
      </c>
      <c r="AB234" s="5" t="str">
        <f>FIXED(EXP('WinBUGS output'!O233),2)</f>
        <v>14.06</v>
      </c>
      <c r="AF234" s="5" t="str">
        <f t="shared" si="14"/>
        <v>Combined (Short-term psychodynamic psychotherapies + AD)</v>
      </c>
      <c r="AG234" s="5" t="str">
        <f t="shared" si="15"/>
        <v>Combined (psych + placebo)</v>
      </c>
      <c r="AH234" s="5" t="str">
        <f>FIXED(EXP('WinBUGS output'!X233),2)</f>
        <v>2.48</v>
      </c>
      <c r="AI234" s="5" t="str">
        <f>FIXED(EXP('WinBUGS output'!W233),2)</f>
        <v>0.05</v>
      </c>
      <c r="AJ234" s="5" t="str">
        <f>FIXED(EXP('WinBUGS output'!Y233),2)</f>
        <v>128.00</v>
      </c>
    </row>
    <row r="235" spans="1:36" x14ac:dyDescent="0.25">
      <c r="A235">
        <v>6</v>
      </c>
      <c r="B235">
        <v>33</v>
      </c>
      <c r="C235" s="5" t="str">
        <f>VLOOKUP(A235,'WinBUGS output'!A:C,3,FALSE)</f>
        <v>Enhanced TAU</v>
      </c>
      <c r="D235" s="5" t="str">
        <f>VLOOKUP(B235,'WinBUGS output'!A:C,3,FALSE)</f>
        <v>CBT individual (under 15 sessions) + TAU</v>
      </c>
      <c r="E235" s="5" t="str">
        <f>FIXED('WinBUGS output'!N234,2)</f>
        <v>1.34</v>
      </c>
      <c r="F235" s="5" t="str">
        <f>FIXED('WinBUGS output'!M234,2)</f>
        <v>0.04</v>
      </c>
      <c r="G235" s="5" t="str">
        <f>FIXED('WinBUGS output'!O234,2)</f>
        <v>2.63</v>
      </c>
      <c r="H235"/>
      <c r="I235"/>
      <c r="J235"/>
      <c r="X235" s="5" t="str">
        <f t="shared" si="12"/>
        <v>Enhanced TAU</v>
      </c>
      <c r="Y235" s="5" t="str">
        <f t="shared" si="13"/>
        <v>CBT individual (under 15 sessions) + TAU</v>
      </c>
      <c r="Z235" s="5" t="str">
        <f>FIXED(EXP('WinBUGS output'!N234),2)</f>
        <v>3.81</v>
      </c>
      <c r="AA235" s="5" t="str">
        <f>FIXED(EXP('WinBUGS output'!M234),2)</f>
        <v>1.04</v>
      </c>
      <c r="AB235" s="5" t="str">
        <f>FIXED(EXP('WinBUGS output'!O234),2)</f>
        <v>13.93</v>
      </c>
    </row>
    <row r="236" spans="1:36" x14ac:dyDescent="0.25">
      <c r="A236">
        <v>6</v>
      </c>
      <c r="B236">
        <v>34</v>
      </c>
      <c r="C236" s="5" t="str">
        <f>VLOOKUP(A236,'WinBUGS output'!A:C,3,FALSE)</f>
        <v>Enhanced TAU</v>
      </c>
      <c r="D236" s="5" t="str">
        <f>VLOOKUP(B236,'WinBUGS output'!A:C,3,FALSE)</f>
        <v>CBT individual (under 15 sessions) + enhanced TAU</v>
      </c>
      <c r="E236" s="5" t="str">
        <f>FIXED('WinBUGS output'!N235,2)</f>
        <v>1.52</v>
      </c>
      <c r="F236" s="5" t="str">
        <f>FIXED('WinBUGS output'!M235,2)</f>
        <v>0.31</v>
      </c>
      <c r="G236" s="5" t="str">
        <f>FIXED('WinBUGS output'!O235,2)</f>
        <v>2.78</v>
      </c>
      <c r="H236">
        <v>2.7</v>
      </c>
      <c r="I236">
        <v>-0.74950000000000006</v>
      </c>
      <c r="J236">
        <v>4.226</v>
      </c>
      <c r="X236" s="5" t="str">
        <f t="shared" si="12"/>
        <v>Enhanced TAU</v>
      </c>
      <c r="Y236" s="5" t="str">
        <f t="shared" si="13"/>
        <v>CBT individual (under 15 sessions) + enhanced TAU</v>
      </c>
      <c r="Z236" s="5" t="str">
        <f>FIXED(EXP('WinBUGS output'!N235),2)</f>
        <v>4.59</v>
      </c>
      <c r="AA236" s="5" t="str">
        <f>FIXED(EXP('WinBUGS output'!M235),2)</f>
        <v>1.36</v>
      </c>
      <c r="AB236" s="5" t="str">
        <f>FIXED(EXP('WinBUGS output'!O235),2)</f>
        <v>16.17</v>
      </c>
    </row>
    <row r="237" spans="1:36" x14ac:dyDescent="0.25">
      <c r="A237">
        <v>6</v>
      </c>
      <c r="B237">
        <v>35</v>
      </c>
      <c r="C237" s="5" t="str">
        <f>VLOOKUP(A237,'WinBUGS output'!A:C,3,FALSE)</f>
        <v>Enhanced TAU</v>
      </c>
      <c r="D237" s="5" t="str">
        <f>VLOOKUP(B237,'WinBUGS output'!A:C,3,FALSE)</f>
        <v>CBT individual (over 15 sessions)</v>
      </c>
      <c r="E237" s="5" t="str">
        <f>FIXED('WinBUGS output'!N236,2)</f>
        <v>1.44</v>
      </c>
      <c r="F237" s="5" t="str">
        <f>FIXED('WinBUGS output'!M236,2)</f>
        <v>0.19</v>
      </c>
      <c r="G237" s="5" t="str">
        <f>FIXED('WinBUGS output'!O236,2)</f>
        <v>2.73</v>
      </c>
      <c r="H237"/>
      <c r="I237"/>
      <c r="J237"/>
      <c r="X237" s="5" t="str">
        <f t="shared" si="12"/>
        <v>Enhanced TAU</v>
      </c>
      <c r="Y237" s="5" t="str">
        <f t="shared" si="13"/>
        <v>CBT individual (over 15 sessions)</v>
      </c>
      <c r="Z237" s="5" t="str">
        <f>FIXED(EXP('WinBUGS output'!N236),2)</f>
        <v>4.21</v>
      </c>
      <c r="AA237" s="5" t="str">
        <f>FIXED(EXP('WinBUGS output'!M236),2)</f>
        <v>1.20</v>
      </c>
      <c r="AB237" s="5" t="str">
        <f>FIXED(EXP('WinBUGS output'!O236),2)</f>
        <v>15.30</v>
      </c>
    </row>
    <row r="238" spans="1:36" x14ac:dyDescent="0.25">
      <c r="A238">
        <v>6</v>
      </c>
      <c r="B238">
        <v>36</v>
      </c>
      <c r="C238" s="5" t="str">
        <f>VLOOKUP(A238,'WinBUGS output'!A:C,3,FALSE)</f>
        <v>Enhanced TAU</v>
      </c>
      <c r="D238" s="5" t="str">
        <f>VLOOKUP(B238,'WinBUGS output'!A:C,3,FALSE)</f>
        <v>Third-wave cognitive therapy individual</v>
      </c>
      <c r="E238" s="5" t="str">
        <f>FIXED('WinBUGS output'!N237,2)</f>
        <v>1.54</v>
      </c>
      <c r="F238" s="5" t="str">
        <f>FIXED('WinBUGS output'!M237,2)</f>
        <v>0.21</v>
      </c>
      <c r="G238" s="5" t="str">
        <f>FIXED('WinBUGS output'!O237,2)</f>
        <v>2.98</v>
      </c>
      <c r="H238"/>
      <c r="I238"/>
      <c r="J238"/>
      <c r="X238" s="5" t="str">
        <f t="shared" si="12"/>
        <v>Enhanced TAU</v>
      </c>
      <c r="Y238" s="5" t="str">
        <f t="shared" si="13"/>
        <v>Third-wave cognitive therapy individual</v>
      </c>
      <c r="Z238" s="5" t="str">
        <f>FIXED(EXP('WinBUGS output'!N237),2)</f>
        <v>4.67</v>
      </c>
      <c r="AA238" s="5" t="str">
        <f>FIXED(EXP('WinBUGS output'!M237),2)</f>
        <v>1.23</v>
      </c>
      <c r="AB238" s="5" t="str">
        <f>FIXED(EXP('WinBUGS output'!O237),2)</f>
        <v>19.65</v>
      </c>
    </row>
    <row r="239" spans="1:36" x14ac:dyDescent="0.25">
      <c r="A239">
        <v>6</v>
      </c>
      <c r="B239">
        <v>37</v>
      </c>
      <c r="C239" s="5" t="str">
        <f>VLOOKUP(A239,'WinBUGS output'!A:C,3,FALSE)</f>
        <v>Enhanced TAU</v>
      </c>
      <c r="D239" s="5" t="str">
        <f>VLOOKUP(B239,'WinBUGS output'!A:C,3,FALSE)</f>
        <v>CBT group (under 15 sessions)</v>
      </c>
      <c r="E239" s="5" t="str">
        <f>FIXED('WinBUGS output'!N238,2)</f>
        <v>7.48</v>
      </c>
      <c r="F239" s="5" t="str">
        <f>FIXED('WinBUGS output'!M238,2)</f>
        <v>5.52</v>
      </c>
      <c r="G239" s="5" t="str">
        <f>FIXED('WinBUGS output'!O238,2)</f>
        <v>9.45</v>
      </c>
      <c r="H239"/>
      <c r="I239"/>
      <c r="J239"/>
      <c r="X239" s="5" t="str">
        <f t="shared" si="12"/>
        <v>Enhanced TAU</v>
      </c>
      <c r="Y239" s="5" t="str">
        <f t="shared" si="13"/>
        <v>CBT group (under 15 sessions)</v>
      </c>
      <c r="Z239" s="5" t="str">
        <f>FIXED(EXP('WinBUGS output'!N238),2)</f>
        <v>1,763.40</v>
      </c>
      <c r="AA239" s="5" t="str">
        <f>FIXED(EXP('WinBUGS output'!M238),2)</f>
        <v>249.39</v>
      </c>
      <c r="AB239" s="5" t="str">
        <f>FIXED(EXP('WinBUGS output'!O238),2)</f>
        <v>12,670.10</v>
      </c>
    </row>
    <row r="240" spans="1:36" x14ac:dyDescent="0.25">
      <c r="A240">
        <v>6</v>
      </c>
      <c r="B240">
        <v>38</v>
      </c>
      <c r="C240" s="5" t="str">
        <f>VLOOKUP(A240,'WinBUGS output'!A:C,3,FALSE)</f>
        <v>Enhanced TAU</v>
      </c>
      <c r="D240" s="5" t="str">
        <f>VLOOKUP(B240,'WinBUGS output'!A:C,3,FALSE)</f>
        <v>Third-wave cognitive therapy group</v>
      </c>
      <c r="E240" s="5" t="str">
        <f>FIXED('WinBUGS output'!N239,2)</f>
        <v>7.45</v>
      </c>
      <c r="F240" s="5" t="str">
        <f>FIXED('WinBUGS output'!M239,2)</f>
        <v>5.35</v>
      </c>
      <c r="G240" s="5" t="str">
        <f>FIXED('WinBUGS output'!O239,2)</f>
        <v>9.54</v>
      </c>
      <c r="H240"/>
      <c r="I240"/>
      <c r="J240"/>
      <c r="X240" s="5" t="str">
        <f t="shared" si="12"/>
        <v>Enhanced TAU</v>
      </c>
      <c r="Y240" s="5" t="str">
        <f t="shared" si="13"/>
        <v>Third-wave cognitive therapy group</v>
      </c>
      <c r="Z240" s="5" t="str">
        <f>FIXED(EXP('WinBUGS output'!N239),2)</f>
        <v>1,725.03</v>
      </c>
      <c r="AA240" s="5" t="str">
        <f>FIXED(EXP('WinBUGS output'!M239),2)</f>
        <v>211.24</v>
      </c>
      <c r="AB240" s="5" t="str">
        <f>FIXED(EXP('WinBUGS output'!O239),2)</f>
        <v>13,849.44</v>
      </c>
    </row>
    <row r="241" spans="1:28" x14ac:dyDescent="0.25">
      <c r="A241">
        <v>6</v>
      </c>
      <c r="B241">
        <v>39</v>
      </c>
      <c r="C241" s="5" t="str">
        <f>VLOOKUP(A241,'WinBUGS output'!A:C,3,FALSE)</f>
        <v>Enhanced TAU</v>
      </c>
      <c r="D241" s="5" t="str">
        <f>VLOOKUP(B241,'WinBUGS output'!A:C,3,FALSE)</f>
        <v>CBT individual (under 15 sessions) + escitalopram</v>
      </c>
      <c r="E241" s="5" t="str">
        <f>FIXED('WinBUGS output'!N240,2)</f>
        <v>0.79</v>
      </c>
      <c r="F241" s="5" t="str">
        <f>FIXED('WinBUGS output'!M240,2)</f>
        <v>-0.94</v>
      </c>
      <c r="G241" s="5" t="str">
        <f>FIXED('WinBUGS output'!O240,2)</f>
        <v>2.48</v>
      </c>
      <c r="H241"/>
      <c r="I241"/>
      <c r="J241"/>
      <c r="X241" s="5" t="str">
        <f t="shared" si="12"/>
        <v>Enhanced TAU</v>
      </c>
      <c r="Y241" s="5" t="str">
        <f t="shared" si="13"/>
        <v>CBT individual (under 15 sessions) + escitalopram</v>
      </c>
      <c r="Z241" s="5" t="str">
        <f>FIXED(EXP('WinBUGS output'!N240),2)</f>
        <v>2.21</v>
      </c>
      <c r="AA241" s="5" t="str">
        <f>FIXED(EXP('WinBUGS output'!M240),2)</f>
        <v>0.39</v>
      </c>
      <c r="AB241" s="5" t="str">
        <f>FIXED(EXP('WinBUGS output'!O240),2)</f>
        <v>11.93</v>
      </c>
    </row>
    <row r="242" spans="1:28" x14ac:dyDescent="0.25">
      <c r="A242">
        <v>6</v>
      </c>
      <c r="B242">
        <v>40</v>
      </c>
      <c r="C242" s="5" t="str">
        <f>VLOOKUP(A242,'WinBUGS output'!A:C,3,FALSE)</f>
        <v>Enhanced TAU</v>
      </c>
      <c r="D242" s="5" t="str">
        <f>VLOOKUP(B242,'WinBUGS output'!A:C,3,FALSE)</f>
        <v>CBT individual (over 15 sessions) + amitriptyline</v>
      </c>
      <c r="E242" s="5" t="str">
        <f>FIXED('WinBUGS output'!N241,2)</f>
        <v>0.83</v>
      </c>
      <c r="F242" s="5" t="str">
        <f>FIXED('WinBUGS output'!M241,2)</f>
        <v>-0.88</v>
      </c>
      <c r="G242" s="5" t="str">
        <f>FIXED('WinBUGS output'!O241,2)</f>
        <v>2.52</v>
      </c>
      <c r="H242"/>
      <c r="I242"/>
      <c r="J242"/>
      <c r="X242" s="5" t="str">
        <f t="shared" si="12"/>
        <v>Enhanced TAU</v>
      </c>
      <c r="Y242" s="5" t="str">
        <f t="shared" si="13"/>
        <v>CBT individual (over 15 sessions) + amitriptyline</v>
      </c>
      <c r="Z242" s="5" t="str">
        <f>FIXED(EXP('WinBUGS output'!N241),2)</f>
        <v>2.29</v>
      </c>
      <c r="AA242" s="5" t="str">
        <f>FIXED(EXP('WinBUGS output'!M241),2)</f>
        <v>0.41</v>
      </c>
      <c r="AB242" s="5" t="str">
        <f>FIXED(EXP('WinBUGS output'!O241),2)</f>
        <v>12.40</v>
      </c>
    </row>
    <row r="243" spans="1:28" x14ac:dyDescent="0.25">
      <c r="A243">
        <v>6</v>
      </c>
      <c r="B243">
        <v>41</v>
      </c>
      <c r="C243" s="5" t="str">
        <f>VLOOKUP(A243,'WinBUGS output'!A:C,3,FALSE)</f>
        <v>Enhanced TAU</v>
      </c>
      <c r="D243" s="5" t="str">
        <f>VLOOKUP(B243,'WinBUGS output'!A:C,3,FALSE)</f>
        <v>CBT individual (over 15 sessions) + any SSRI</v>
      </c>
      <c r="E243" s="5" t="str">
        <f>FIXED('WinBUGS output'!N242,2)</f>
        <v>0.85</v>
      </c>
      <c r="F243" s="5" t="str">
        <f>FIXED('WinBUGS output'!M242,2)</f>
        <v>-0.80</v>
      </c>
      <c r="G243" s="5" t="str">
        <f>FIXED('WinBUGS output'!O242,2)</f>
        <v>2.50</v>
      </c>
      <c r="H243"/>
      <c r="I243"/>
      <c r="J243"/>
      <c r="X243" s="5" t="str">
        <f t="shared" si="12"/>
        <v>Enhanced TAU</v>
      </c>
      <c r="Y243" s="5" t="str">
        <f t="shared" si="13"/>
        <v>CBT individual (over 15 sessions) + any SSRI</v>
      </c>
      <c r="Z243" s="5" t="str">
        <f>FIXED(EXP('WinBUGS output'!N242),2)</f>
        <v>2.34</v>
      </c>
      <c r="AA243" s="5" t="str">
        <f>FIXED(EXP('WinBUGS output'!M242),2)</f>
        <v>0.45</v>
      </c>
      <c r="AB243" s="5" t="str">
        <f>FIXED(EXP('WinBUGS output'!O242),2)</f>
        <v>12.15</v>
      </c>
    </row>
    <row r="244" spans="1:28" x14ac:dyDescent="0.25">
      <c r="A244">
        <v>6</v>
      </c>
      <c r="B244">
        <v>42</v>
      </c>
      <c r="C244" s="5" t="str">
        <f>VLOOKUP(A244,'WinBUGS output'!A:C,3,FALSE)</f>
        <v>Enhanced TAU</v>
      </c>
      <c r="D244" s="5" t="str">
        <f>VLOOKUP(B244,'WinBUGS output'!A:C,3,FALSE)</f>
        <v>Interpersonal psychotherapy (IPT) + any AD</v>
      </c>
      <c r="E244" s="5" t="str">
        <f>FIXED('WinBUGS output'!N243,2)</f>
        <v>2.27</v>
      </c>
      <c r="F244" s="5" t="str">
        <f>FIXED('WinBUGS output'!M243,2)</f>
        <v>-0.87</v>
      </c>
      <c r="G244" s="5" t="str">
        <f>FIXED('WinBUGS output'!O243,2)</f>
        <v>5.50</v>
      </c>
      <c r="H244"/>
      <c r="I244"/>
      <c r="J244"/>
      <c r="X244" s="5" t="str">
        <f t="shared" si="12"/>
        <v>Enhanced TAU</v>
      </c>
      <c r="Y244" s="5" t="str">
        <f t="shared" si="13"/>
        <v>Interpersonal psychotherapy (IPT) + any AD</v>
      </c>
      <c r="Z244" s="5" t="str">
        <f>FIXED(EXP('WinBUGS output'!N243),2)</f>
        <v>9.71</v>
      </c>
      <c r="AA244" s="5" t="str">
        <f>FIXED(EXP('WinBUGS output'!M243),2)</f>
        <v>0.42</v>
      </c>
      <c r="AB244" s="5" t="str">
        <f>FIXED(EXP('WinBUGS output'!O243),2)</f>
        <v>245.67</v>
      </c>
    </row>
    <row r="245" spans="1:28" x14ac:dyDescent="0.25">
      <c r="A245">
        <v>6</v>
      </c>
      <c r="B245">
        <v>43</v>
      </c>
      <c r="C245" s="5" t="str">
        <f>VLOOKUP(A245,'WinBUGS output'!A:C,3,FALSE)</f>
        <v>Enhanced TAU</v>
      </c>
      <c r="D245" s="5" t="str">
        <f>VLOOKUP(B245,'WinBUGS output'!A:C,3,FALSE)</f>
        <v>Short-term psychodynamic psychotherapy individual + any TCA</v>
      </c>
      <c r="E245" s="5" t="str">
        <f>FIXED('WinBUGS output'!N244,2)</f>
        <v>1.04</v>
      </c>
      <c r="F245" s="5" t="str">
        <f>FIXED('WinBUGS output'!M244,2)</f>
        <v>-1.46</v>
      </c>
      <c r="G245" s="5" t="str">
        <f>FIXED('WinBUGS output'!O244,2)</f>
        <v>3.51</v>
      </c>
      <c r="H245"/>
      <c r="I245"/>
      <c r="J245"/>
      <c r="X245" s="5" t="str">
        <f t="shared" si="12"/>
        <v>Enhanced TAU</v>
      </c>
      <c r="Y245" s="5" t="str">
        <f t="shared" si="13"/>
        <v>Short-term psychodynamic psychotherapy individual + any TCA</v>
      </c>
      <c r="Z245" s="5" t="str">
        <f>FIXED(EXP('WinBUGS output'!N244),2)</f>
        <v>2.83</v>
      </c>
      <c r="AA245" s="5" t="str">
        <f>FIXED(EXP('WinBUGS output'!M244),2)</f>
        <v>0.23</v>
      </c>
      <c r="AB245" s="5" t="str">
        <f>FIXED(EXP('WinBUGS output'!O244),2)</f>
        <v>33.45</v>
      </c>
    </row>
    <row r="246" spans="1:28" x14ac:dyDescent="0.25">
      <c r="A246">
        <v>6</v>
      </c>
      <c r="B246">
        <v>44</v>
      </c>
      <c r="C246" s="5" t="str">
        <f>VLOOKUP(A246,'WinBUGS output'!A:C,3,FALSE)</f>
        <v>Enhanced TAU</v>
      </c>
      <c r="D246" s="5" t="str">
        <f>VLOOKUP(B246,'WinBUGS output'!A:C,3,FALSE)</f>
        <v>Interpersonal psychotherapy (IPT) + Pill placebo</v>
      </c>
      <c r="E246" s="5" t="str">
        <f>FIXED('WinBUGS output'!N245,2)</f>
        <v>1.94</v>
      </c>
      <c r="F246" s="5" t="str">
        <f>FIXED('WinBUGS output'!M245,2)</f>
        <v>-1.21</v>
      </c>
      <c r="G246" s="5" t="str">
        <f>FIXED('WinBUGS output'!O245,2)</f>
        <v>5.17</v>
      </c>
      <c r="H246"/>
      <c r="I246"/>
      <c r="J246"/>
      <c r="X246" s="5" t="str">
        <f t="shared" si="12"/>
        <v>Enhanced TAU</v>
      </c>
      <c r="Y246" s="5" t="str">
        <f t="shared" si="13"/>
        <v>Interpersonal psychotherapy (IPT) + Pill placebo</v>
      </c>
      <c r="Z246" s="5" t="str">
        <f>FIXED(EXP('WinBUGS output'!N245),2)</f>
        <v>6.95</v>
      </c>
      <c r="AA246" s="5" t="str">
        <f>FIXED(EXP('WinBUGS output'!M245),2)</f>
        <v>0.30</v>
      </c>
      <c r="AB246" s="5" t="str">
        <f>FIXED(EXP('WinBUGS output'!O245),2)</f>
        <v>176.62</v>
      </c>
    </row>
    <row r="247" spans="1:28" x14ac:dyDescent="0.25">
      <c r="A247">
        <v>7</v>
      </c>
      <c r="B247">
        <v>8</v>
      </c>
      <c r="C247" s="5" t="str">
        <f>VLOOKUP(A247,'WinBUGS output'!A:C,3,FALSE)</f>
        <v>Exercise</v>
      </c>
      <c r="D247" s="5" t="str">
        <f>VLOOKUP(B247,'WinBUGS output'!A:C,3,FALSE)</f>
        <v>Exercise + TAU</v>
      </c>
      <c r="E247" s="5" t="str">
        <f>FIXED('WinBUGS output'!N246,2)</f>
        <v>0.04</v>
      </c>
      <c r="F247" s="5" t="str">
        <f>FIXED('WinBUGS output'!M246,2)</f>
        <v>-1.00</v>
      </c>
      <c r="G247" s="5" t="str">
        <f>FIXED('WinBUGS output'!O246,2)</f>
        <v>1.18</v>
      </c>
      <c r="H247"/>
      <c r="I247"/>
      <c r="J247"/>
      <c r="X247" s="5" t="str">
        <f t="shared" si="12"/>
        <v>Exercise</v>
      </c>
      <c r="Y247" s="5" t="str">
        <f t="shared" si="13"/>
        <v>Exercise + TAU</v>
      </c>
      <c r="Z247" s="5" t="str">
        <f>FIXED(EXP('WinBUGS output'!N246),2)</f>
        <v>1.04</v>
      </c>
      <c r="AA247" s="5" t="str">
        <f>FIXED(EXP('WinBUGS output'!M246),2)</f>
        <v>0.37</v>
      </c>
      <c r="AB247" s="5" t="str">
        <f>FIXED(EXP('WinBUGS output'!O246),2)</f>
        <v>3.24</v>
      </c>
    </row>
    <row r="248" spans="1:28" x14ac:dyDescent="0.25">
      <c r="A248">
        <v>7</v>
      </c>
      <c r="B248">
        <v>9</v>
      </c>
      <c r="C248" s="5" t="str">
        <f>VLOOKUP(A248,'WinBUGS output'!A:C,3,FALSE)</f>
        <v>Exercise</v>
      </c>
      <c r="D248" s="5" t="str">
        <f>VLOOKUP(B248,'WinBUGS output'!A:C,3,FALSE)</f>
        <v>Yoga + TAU</v>
      </c>
      <c r="E248" s="5" t="str">
        <f>FIXED('WinBUGS output'!N247,2)</f>
        <v>-0.04</v>
      </c>
      <c r="F248" s="5" t="str">
        <f>FIXED('WinBUGS output'!M247,2)</f>
        <v>-1.18</v>
      </c>
      <c r="G248" s="5" t="str">
        <f>FIXED('WinBUGS output'!O247,2)</f>
        <v>1.00</v>
      </c>
      <c r="H248"/>
      <c r="I248"/>
      <c r="J248"/>
      <c r="X248" s="5" t="str">
        <f t="shared" si="12"/>
        <v>Exercise</v>
      </c>
      <c r="Y248" s="5" t="str">
        <f t="shared" si="13"/>
        <v>Yoga + TAU</v>
      </c>
      <c r="Z248" s="5" t="str">
        <f>FIXED(EXP('WinBUGS output'!N247),2)</f>
        <v>0.97</v>
      </c>
      <c r="AA248" s="5" t="str">
        <f>FIXED(EXP('WinBUGS output'!M247),2)</f>
        <v>0.31</v>
      </c>
      <c r="AB248" s="5" t="str">
        <f>FIXED(EXP('WinBUGS output'!O247),2)</f>
        <v>2.72</v>
      </c>
    </row>
    <row r="249" spans="1:28" x14ac:dyDescent="0.25">
      <c r="A249">
        <v>7</v>
      </c>
      <c r="B249">
        <v>10</v>
      </c>
      <c r="C249" s="5" t="str">
        <f>VLOOKUP(A249,'WinBUGS output'!A:C,3,FALSE)</f>
        <v>Exercise</v>
      </c>
      <c r="D249" s="5" t="str">
        <f>VLOOKUP(B249,'WinBUGS output'!A:C,3,FALSE)</f>
        <v>Any TCA</v>
      </c>
      <c r="E249" s="5" t="str">
        <f>FIXED('WinBUGS output'!N248,2)</f>
        <v>-1.42</v>
      </c>
      <c r="F249" s="5" t="str">
        <f>FIXED('WinBUGS output'!M248,2)</f>
        <v>-4.54</v>
      </c>
      <c r="G249" s="5" t="str">
        <f>FIXED('WinBUGS output'!O248,2)</f>
        <v>1.61</v>
      </c>
      <c r="H249"/>
      <c r="I249"/>
      <c r="J249"/>
      <c r="X249" s="5" t="str">
        <f t="shared" si="12"/>
        <v>Exercise</v>
      </c>
      <c r="Y249" s="5" t="str">
        <f t="shared" si="13"/>
        <v>Any TCA</v>
      </c>
      <c r="Z249" s="5" t="str">
        <f>FIXED(EXP('WinBUGS output'!N248),2)</f>
        <v>0.24</v>
      </c>
      <c r="AA249" s="5" t="str">
        <f>FIXED(EXP('WinBUGS output'!M248),2)</f>
        <v>0.01</v>
      </c>
      <c r="AB249" s="5" t="str">
        <f>FIXED(EXP('WinBUGS output'!O248),2)</f>
        <v>4.98</v>
      </c>
    </row>
    <row r="250" spans="1:28" x14ac:dyDescent="0.25">
      <c r="A250">
        <v>7</v>
      </c>
      <c r="B250">
        <v>11</v>
      </c>
      <c r="C250" s="5" t="str">
        <f>VLOOKUP(A250,'WinBUGS output'!A:C,3,FALSE)</f>
        <v>Exercise</v>
      </c>
      <c r="D250" s="5" t="str">
        <f>VLOOKUP(B250,'WinBUGS output'!A:C,3,FALSE)</f>
        <v>Amitriptyline</v>
      </c>
      <c r="E250" s="5" t="str">
        <f>FIXED('WinBUGS output'!N249,2)</f>
        <v>-1.52</v>
      </c>
      <c r="F250" s="5" t="str">
        <f>FIXED('WinBUGS output'!M249,2)</f>
        <v>-4.64</v>
      </c>
      <c r="G250" s="5" t="str">
        <f>FIXED('WinBUGS output'!O249,2)</f>
        <v>1.48</v>
      </c>
      <c r="H250"/>
      <c r="I250"/>
      <c r="J250"/>
      <c r="X250" s="5" t="str">
        <f t="shared" si="12"/>
        <v>Exercise</v>
      </c>
      <c r="Y250" s="5" t="str">
        <f t="shared" si="13"/>
        <v>Amitriptyline</v>
      </c>
      <c r="Z250" s="5" t="str">
        <f>FIXED(EXP('WinBUGS output'!N249),2)</f>
        <v>0.22</v>
      </c>
      <c r="AA250" s="5" t="str">
        <f>FIXED(EXP('WinBUGS output'!M249),2)</f>
        <v>0.01</v>
      </c>
      <c r="AB250" s="5" t="str">
        <f>FIXED(EXP('WinBUGS output'!O249),2)</f>
        <v>4.40</v>
      </c>
    </row>
    <row r="251" spans="1:28" x14ac:dyDescent="0.25">
      <c r="A251">
        <v>7</v>
      </c>
      <c r="B251">
        <v>12</v>
      </c>
      <c r="C251" s="5" t="str">
        <f>VLOOKUP(A251,'WinBUGS output'!A:C,3,FALSE)</f>
        <v>Exercise</v>
      </c>
      <c r="D251" s="5" t="str">
        <f>VLOOKUP(B251,'WinBUGS output'!A:C,3,FALSE)</f>
        <v>Imipramine</v>
      </c>
      <c r="E251" s="5" t="str">
        <f>FIXED('WinBUGS output'!N250,2)</f>
        <v>-1.46</v>
      </c>
      <c r="F251" s="5" t="str">
        <f>FIXED('WinBUGS output'!M250,2)</f>
        <v>-4.57</v>
      </c>
      <c r="G251" s="5" t="str">
        <f>FIXED('WinBUGS output'!O250,2)</f>
        <v>1.54</v>
      </c>
      <c r="H251"/>
      <c r="I251"/>
      <c r="J251"/>
      <c r="X251" s="5" t="str">
        <f t="shared" si="12"/>
        <v>Exercise</v>
      </c>
      <c r="Y251" s="5" t="str">
        <f t="shared" si="13"/>
        <v>Imipramine</v>
      </c>
      <c r="Z251" s="5" t="str">
        <f>FIXED(EXP('WinBUGS output'!N250),2)</f>
        <v>0.23</v>
      </c>
      <c r="AA251" s="5" t="str">
        <f>FIXED(EXP('WinBUGS output'!M250),2)</f>
        <v>0.01</v>
      </c>
      <c r="AB251" s="5" t="str">
        <f>FIXED(EXP('WinBUGS output'!O250),2)</f>
        <v>4.66</v>
      </c>
    </row>
    <row r="252" spans="1:28" x14ac:dyDescent="0.25">
      <c r="A252">
        <v>7</v>
      </c>
      <c r="B252">
        <v>13</v>
      </c>
      <c r="C252" s="5" t="str">
        <f>VLOOKUP(A252,'WinBUGS output'!A:C,3,FALSE)</f>
        <v>Exercise</v>
      </c>
      <c r="D252" s="5" t="str">
        <f>VLOOKUP(B252,'WinBUGS output'!A:C,3,FALSE)</f>
        <v>Lofepramine</v>
      </c>
      <c r="E252" s="5" t="str">
        <f>FIXED('WinBUGS output'!N251,2)</f>
        <v>-1.42</v>
      </c>
      <c r="F252" s="5" t="str">
        <f>FIXED('WinBUGS output'!M251,2)</f>
        <v>-4.58</v>
      </c>
      <c r="G252" s="5" t="str">
        <f>FIXED('WinBUGS output'!O251,2)</f>
        <v>1.62</v>
      </c>
      <c r="H252"/>
      <c r="I252"/>
      <c r="J252"/>
      <c r="X252" s="5" t="str">
        <f t="shared" si="12"/>
        <v>Exercise</v>
      </c>
      <c r="Y252" s="5" t="str">
        <f t="shared" si="13"/>
        <v>Lofepramine</v>
      </c>
      <c r="Z252" s="5" t="str">
        <f>FIXED(EXP('WinBUGS output'!N251),2)</f>
        <v>0.24</v>
      </c>
      <c r="AA252" s="5" t="str">
        <f>FIXED(EXP('WinBUGS output'!M251),2)</f>
        <v>0.01</v>
      </c>
      <c r="AB252" s="5" t="str">
        <f>FIXED(EXP('WinBUGS output'!O251),2)</f>
        <v>5.07</v>
      </c>
    </row>
    <row r="253" spans="1:28" x14ac:dyDescent="0.25">
      <c r="A253">
        <v>7</v>
      </c>
      <c r="B253">
        <v>14</v>
      </c>
      <c r="C253" s="5" t="str">
        <f>VLOOKUP(A253,'WinBUGS output'!A:C,3,FALSE)</f>
        <v>Exercise</v>
      </c>
      <c r="D253" s="5" t="str">
        <f>VLOOKUP(B253,'WinBUGS output'!A:C,3,FALSE)</f>
        <v>Citalopram</v>
      </c>
      <c r="E253" s="5" t="str">
        <f>FIXED('WinBUGS output'!N252,2)</f>
        <v>-2.20</v>
      </c>
      <c r="F253" s="5" t="str">
        <f>FIXED('WinBUGS output'!M252,2)</f>
        <v>-5.35</v>
      </c>
      <c r="G253" s="5" t="str">
        <f>FIXED('WinBUGS output'!O252,2)</f>
        <v>0.83</v>
      </c>
      <c r="H253"/>
      <c r="I253"/>
      <c r="J253"/>
      <c r="X253" s="5" t="str">
        <f t="shared" si="12"/>
        <v>Exercise</v>
      </c>
      <c r="Y253" s="5" t="str">
        <f t="shared" si="13"/>
        <v>Citalopram</v>
      </c>
      <c r="Z253" s="5" t="str">
        <f>FIXED(EXP('WinBUGS output'!N252),2)</f>
        <v>0.11</v>
      </c>
      <c r="AA253" s="5" t="str">
        <f>FIXED(EXP('WinBUGS output'!M252),2)</f>
        <v>0.00</v>
      </c>
      <c r="AB253" s="5" t="str">
        <f>FIXED(EXP('WinBUGS output'!O252),2)</f>
        <v>2.29</v>
      </c>
    </row>
    <row r="254" spans="1:28" x14ac:dyDescent="0.25">
      <c r="A254">
        <v>7</v>
      </c>
      <c r="B254">
        <v>15</v>
      </c>
      <c r="C254" s="5" t="str">
        <f>VLOOKUP(A254,'WinBUGS output'!A:C,3,FALSE)</f>
        <v>Exercise</v>
      </c>
      <c r="D254" s="5" t="str">
        <f>VLOOKUP(B254,'WinBUGS output'!A:C,3,FALSE)</f>
        <v>Escitalopram</v>
      </c>
      <c r="E254" s="5" t="str">
        <f>FIXED('WinBUGS output'!N253,2)</f>
        <v>-1.96</v>
      </c>
      <c r="F254" s="5" t="str">
        <f>FIXED('WinBUGS output'!M253,2)</f>
        <v>-5.09</v>
      </c>
      <c r="G254" s="5" t="str">
        <f>FIXED('WinBUGS output'!O253,2)</f>
        <v>1.06</v>
      </c>
      <c r="H254"/>
      <c r="I254"/>
      <c r="J254"/>
      <c r="X254" s="5" t="str">
        <f t="shared" si="12"/>
        <v>Exercise</v>
      </c>
      <c r="Y254" s="5" t="str">
        <f t="shared" si="13"/>
        <v>Escitalopram</v>
      </c>
      <c r="Z254" s="5" t="str">
        <f>FIXED(EXP('WinBUGS output'!N253),2)</f>
        <v>0.14</v>
      </c>
      <c r="AA254" s="5" t="str">
        <f>FIXED(EXP('WinBUGS output'!M253),2)</f>
        <v>0.01</v>
      </c>
      <c r="AB254" s="5" t="str">
        <f>FIXED(EXP('WinBUGS output'!O253),2)</f>
        <v>2.87</v>
      </c>
    </row>
    <row r="255" spans="1:28" x14ac:dyDescent="0.25">
      <c r="A255">
        <v>7</v>
      </c>
      <c r="B255">
        <v>16</v>
      </c>
      <c r="C255" s="5" t="str">
        <f>VLOOKUP(A255,'WinBUGS output'!A:C,3,FALSE)</f>
        <v>Exercise</v>
      </c>
      <c r="D255" s="5" t="str">
        <f>VLOOKUP(B255,'WinBUGS output'!A:C,3,FALSE)</f>
        <v>Fluoxetine</v>
      </c>
      <c r="E255" s="5" t="str">
        <f>FIXED('WinBUGS output'!N254,2)</f>
        <v>-2.02</v>
      </c>
      <c r="F255" s="5" t="str">
        <f>FIXED('WinBUGS output'!M254,2)</f>
        <v>-5.14</v>
      </c>
      <c r="G255" s="5" t="str">
        <f>FIXED('WinBUGS output'!O254,2)</f>
        <v>0.98</v>
      </c>
      <c r="H255"/>
      <c r="I255"/>
      <c r="J255"/>
      <c r="X255" s="5" t="str">
        <f t="shared" si="12"/>
        <v>Exercise</v>
      </c>
      <c r="Y255" s="5" t="str">
        <f t="shared" si="13"/>
        <v>Fluoxetine</v>
      </c>
      <c r="Z255" s="5" t="str">
        <f>FIXED(EXP('WinBUGS output'!N254),2)</f>
        <v>0.13</v>
      </c>
      <c r="AA255" s="5" t="str">
        <f>FIXED(EXP('WinBUGS output'!M254),2)</f>
        <v>0.01</v>
      </c>
      <c r="AB255" s="5" t="str">
        <f>FIXED(EXP('WinBUGS output'!O254),2)</f>
        <v>2.67</v>
      </c>
    </row>
    <row r="256" spans="1:28" x14ac:dyDescent="0.25">
      <c r="A256">
        <v>7</v>
      </c>
      <c r="B256">
        <v>17</v>
      </c>
      <c r="C256" s="5" t="str">
        <f>VLOOKUP(A256,'WinBUGS output'!A:C,3,FALSE)</f>
        <v>Exercise</v>
      </c>
      <c r="D256" s="5" t="str">
        <f>VLOOKUP(B256,'WinBUGS output'!A:C,3,FALSE)</f>
        <v>Sertraline</v>
      </c>
      <c r="E256" s="5" t="str">
        <f>FIXED('WinBUGS output'!N255,2)</f>
        <v>-2.17</v>
      </c>
      <c r="F256" s="5" t="str">
        <f>FIXED('WinBUGS output'!M255,2)</f>
        <v>-5.31</v>
      </c>
      <c r="G256" s="5" t="str">
        <f>FIXED('WinBUGS output'!O255,2)</f>
        <v>0.86</v>
      </c>
      <c r="H256"/>
      <c r="I256"/>
      <c r="J256"/>
      <c r="X256" s="5" t="str">
        <f t="shared" si="12"/>
        <v>Exercise</v>
      </c>
      <c r="Y256" s="5" t="str">
        <f t="shared" si="13"/>
        <v>Sertraline</v>
      </c>
      <c r="Z256" s="5" t="str">
        <f>FIXED(EXP('WinBUGS output'!N255),2)</f>
        <v>0.11</v>
      </c>
      <c r="AA256" s="5" t="str">
        <f>FIXED(EXP('WinBUGS output'!M255),2)</f>
        <v>0.00</v>
      </c>
      <c r="AB256" s="5" t="str">
        <f>FIXED(EXP('WinBUGS output'!O255),2)</f>
        <v>2.36</v>
      </c>
    </row>
    <row r="257" spans="1:28" x14ac:dyDescent="0.25">
      <c r="A257">
        <v>7</v>
      </c>
      <c r="B257">
        <v>18</v>
      </c>
      <c r="C257" s="5" t="str">
        <f>VLOOKUP(A257,'WinBUGS output'!A:C,3,FALSE)</f>
        <v>Exercise</v>
      </c>
      <c r="D257" s="5" t="str">
        <f>VLOOKUP(B257,'WinBUGS output'!A:C,3,FALSE)</f>
        <v>Any AD</v>
      </c>
      <c r="E257" s="5" t="str">
        <f>FIXED('WinBUGS output'!N256,2)</f>
        <v>-1.04</v>
      </c>
      <c r="F257" s="5" t="str">
        <f>FIXED('WinBUGS output'!M256,2)</f>
        <v>-4.83</v>
      </c>
      <c r="G257" s="5" t="str">
        <f>FIXED('WinBUGS output'!O256,2)</f>
        <v>2.56</v>
      </c>
      <c r="H257"/>
      <c r="I257"/>
      <c r="J257"/>
      <c r="X257" s="5" t="str">
        <f t="shared" si="12"/>
        <v>Exercise</v>
      </c>
      <c r="Y257" s="5" t="str">
        <f t="shared" si="13"/>
        <v>Any AD</v>
      </c>
      <c r="Z257" s="5" t="str">
        <f>FIXED(EXP('WinBUGS output'!N256),2)</f>
        <v>0.35</v>
      </c>
      <c r="AA257" s="5" t="str">
        <f>FIXED(EXP('WinBUGS output'!M256),2)</f>
        <v>0.01</v>
      </c>
      <c r="AB257" s="5" t="str">
        <f>FIXED(EXP('WinBUGS output'!O256),2)</f>
        <v>12.94</v>
      </c>
    </row>
    <row r="258" spans="1:28" x14ac:dyDescent="0.25">
      <c r="A258">
        <v>7</v>
      </c>
      <c r="B258">
        <v>19</v>
      </c>
      <c r="C258" s="5" t="str">
        <f>VLOOKUP(A258,'WinBUGS output'!A:C,3,FALSE)</f>
        <v>Exercise</v>
      </c>
      <c r="D258" s="5" t="str">
        <f>VLOOKUP(B258,'WinBUGS output'!A:C,3,FALSE)</f>
        <v>Mirtazapine</v>
      </c>
      <c r="E258" s="5" t="str">
        <f>FIXED('WinBUGS output'!N257,2)</f>
        <v>-1.68</v>
      </c>
      <c r="F258" s="5" t="str">
        <f>FIXED('WinBUGS output'!M257,2)</f>
        <v>-4.89</v>
      </c>
      <c r="G258" s="5" t="str">
        <f>FIXED('WinBUGS output'!O257,2)</f>
        <v>1.41</v>
      </c>
      <c r="H258"/>
      <c r="I258"/>
      <c r="J258"/>
      <c r="X258" s="5" t="str">
        <f t="shared" si="12"/>
        <v>Exercise</v>
      </c>
      <c r="Y258" s="5" t="str">
        <f t="shared" si="13"/>
        <v>Mirtazapine</v>
      </c>
      <c r="Z258" s="5" t="str">
        <f>FIXED(EXP('WinBUGS output'!N257),2)</f>
        <v>0.19</v>
      </c>
      <c r="AA258" s="5" t="str">
        <f>FIXED(EXP('WinBUGS output'!M257),2)</f>
        <v>0.01</v>
      </c>
      <c r="AB258" s="5" t="str">
        <f>FIXED(EXP('WinBUGS output'!O257),2)</f>
        <v>4.10</v>
      </c>
    </row>
    <row r="259" spans="1:28" x14ac:dyDescent="0.25">
      <c r="A259">
        <v>7</v>
      </c>
      <c r="B259">
        <v>20</v>
      </c>
      <c r="C259" s="5" t="str">
        <f>VLOOKUP(A259,'WinBUGS output'!A:C,3,FALSE)</f>
        <v>Exercise</v>
      </c>
      <c r="D259" s="5" t="str">
        <f>VLOOKUP(B259,'WinBUGS output'!A:C,3,FALSE)</f>
        <v>Short-term psychodynamic psychotherapy individual + TAU</v>
      </c>
      <c r="E259" s="5" t="str">
        <f>FIXED('WinBUGS output'!N258,2)</f>
        <v>-0.76</v>
      </c>
      <c r="F259" s="5" t="str">
        <f>FIXED('WinBUGS output'!M258,2)</f>
        <v>-4.13</v>
      </c>
      <c r="G259" s="5" t="str">
        <f>FIXED('WinBUGS output'!O258,2)</f>
        <v>2.53</v>
      </c>
      <c r="H259"/>
      <c r="I259"/>
      <c r="J259"/>
      <c r="X259" s="5" t="str">
        <f t="shared" si="12"/>
        <v>Exercise</v>
      </c>
      <c r="Y259" s="5" t="str">
        <f t="shared" si="13"/>
        <v>Short-term psychodynamic psychotherapy individual + TAU</v>
      </c>
      <c r="Z259" s="5" t="str">
        <f>FIXED(EXP('WinBUGS output'!N258),2)</f>
        <v>0.47</v>
      </c>
      <c r="AA259" s="5" t="str">
        <f>FIXED(EXP('WinBUGS output'!M258),2)</f>
        <v>0.02</v>
      </c>
      <c r="AB259" s="5" t="str">
        <f>FIXED(EXP('WinBUGS output'!O258),2)</f>
        <v>12.57</v>
      </c>
    </row>
    <row r="260" spans="1:28" x14ac:dyDescent="0.25">
      <c r="A260">
        <v>7</v>
      </c>
      <c r="B260">
        <v>21</v>
      </c>
      <c r="C260" s="5" t="str">
        <f>VLOOKUP(A260,'WinBUGS output'!A:C,3,FALSE)</f>
        <v>Exercise</v>
      </c>
      <c r="D260" s="5" t="str">
        <f>VLOOKUP(B260,'WinBUGS output'!A:C,3,FALSE)</f>
        <v>Cognitive bibliotherapy with support + TAU</v>
      </c>
      <c r="E260" s="5" t="str">
        <f>FIXED('WinBUGS output'!N259,2)</f>
        <v>-1.18</v>
      </c>
      <c r="F260" s="5" t="str">
        <f>FIXED('WinBUGS output'!M259,2)</f>
        <v>-4.36</v>
      </c>
      <c r="G260" s="5" t="str">
        <f>FIXED('WinBUGS output'!O259,2)</f>
        <v>1.95</v>
      </c>
      <c r="H260"/>
      <c r="I260"/>
      <c r="J260"/>
      <c r="X260" s="5" t="str">
        <f t="shared" si="12"/>
        <v>Exercise</v>
      </c>
      <c r="Y260" s="5" t="str">
        <f t="shared" si="13"/>
        <v>Cognitive bibliotherapy with support + TAU</v>
      </c>
      <c r="Z260" s="5" t="str">
        <f>FIXED(EXP('WinBUGS output'!N259),2)</f>
        <v>0.31</v>
      </c>
      <c r="AA260" s="5" t="str">
        <f>FIXED(EXP('WinBUGS output'!M259),2)</f>
        <v>0.01</v>
      </c>
      <c r="AB260" s="5" t="str">
        <f>FIXED(EXP('WinBUGS output'!O259),2)</f>
        <v>7.05</v>
      </c>
    </row>
    <row r="261" spans="1:28" x14ac:dyDescent="0.25">
      <c r="A261">
        <v>7</v>
      </c>
      <c r="B261">
        <v>22</v>
      </c>
      <c r="C261" s="5" t="str">
        <f>VLOOKUP(A261,'WinBUGS output'!A:C,3,FALSE)</f>
        <v>Exercise</v>
      </c>
      <c r="D261" s="5" t="str">
        <f>VLOOKUP(B261,'WinBUGS output'!A:C,3,FALSE)</f>
        <v>Cognitive bibliotherapy + TAU</v>
      </c>
      <c r="E261" s="5" t="str">
        <f>FIXED('WinBUGS output'!N260,2)</f>
        <v>-2.02</v>
      </c>
      <c r="F261" s="5" t="str">
        <f>FIXED('WinBUGS output'!M260,2)</f>
        <v>-4.97</v>
      </c>
      <c r="G261" s="5" t="str">
        <f>FIXED('WinBUGS output'!O260,2)</f>
        <v>0.83</v>
      </c>
      <c r="H261"/>
      <c r="I261"/>
      <c r="J261"/>
      <c r="X261" s="5" t="str">
        <f t="shared" ref="X261:X324" si="16">C261</f>
        <v>Exercise</v>
      </c>
      <c r="Y261" s="5" t="str">
        <f t="shared" ref="Y261:Y324" si="17">D261</f>
        <v>Cognitive bibliotherapy + TAU</v>
      </c>
      <c r="Z261" s="5" t="str">
        <f>FIXED(EXP('WinBUGS output'!N260),2)</f>
        <v>0.13</v>
      </c>
      <c r="AA261" s="5" t="str">
        <f>FIXED(EXP('WinBUGS output'!M260),2)</f>
        <v>0.01</v>
      </c>
      <c r="AB261" s="5" t="str">
        <f>FIXED(EXP('WinBUGS output'!O260),2)</f>
        <v>2.29</v>
      </c>
    </row>
    <row r="262" spans="1:28" x14ac:dyDescent="0.25">
      <c r="A262">
        <v>7</v>
      </c>
      <c r="B262">
        <v>23</v>
      </c>
      <c r="C262" s="5" t="str">
        <f>VLOOKUP(A262,'WinBUGS output'!A:C,3,FALSE)</f>
        <v>Exercise</v>
      </c>
      <c r="D262" s="5" t="str">
        <f>VLOOKUP(B262,'WinBUGS output'!A:C,3,FALSE)</f>
        <v>Computerised-CBT (CCBT)</v>
      </c>
      <c r="E262" s="5" t="str">
        <f>FIXED('WinBUGS output'!N261,2)</f>
        <v>-1.94</v>
      </c>
      <c r="F262" s="5" t="str">
        <f>FIXED('WinBUGS output'!M261,2)</f>
        <v>-4.91</v>
      </c>
      <c r="G262" s="5" t="str">
        <f>FIXED('WinBUGS output'!O261,2)</f>
        <v>0.91</v>
      </c>
      <c r="H262"/>
      <c r="I262"/>
      <c r="J262"/>
      <c r="X262" s="5" t="str">
        <f t="shared" si="16"/>
        <v>Exercise</v>
      </c>
      <c r="Y262" s="5" t="str">
        <f t="shared" si="17"/>
        <v>Computerised-CBT (CCBT)</v>
      </c>
      <c r="Z262" s="5" t="str">
        <f>FIXED(EXP('WinBUGS output'!N261),2)</f>
        <v>0.14</v>
      </c>
      <c r="AA262" s="5" t="str">
        <f>FIXED(EXP('WinBUGS output'!M261),2)</f>
        <v>0.01</v>
      </c>
      <c r="AB262" s="5" t="str">
        <f>FIXED(EXP('WinBUGS output'!O261),2)</f>
        <v>2.48</v>
      </c>
    </row>
    <row r="263" spans="1:28" x14ac:dyDescent="0.25">
      <c r="A263">
        <v>7</v>
      </c>
      <c r="B263">
        <v>24</v>
      </c>
      <c r="C263" s="5" t="str">
        <f>VLOOKUP(A263,'WinBUGS output'!A:C,3,FALSE)</f>
        <v>Exercise</v>
      </c>
      <c r="D263" s="5" t="str">
        <f>VLOOKUP(B263,'WinBUGS output'!A:C,3,FALSE)</f>
        <v>Computerised-CBT (CCBT) + TAU</v>
      </c>
      <c r="E263" s="5" t="str">
        <f>FIXED('WinBUGS output'!N262,2)</f>
        <v>-2.03</v>
      </c>
      <c r="F263" s="5" t="str">
        <f>FIXED('WinBUGS output'!M262,2)</f>
        <v>-5.00</v>
      </c>
      <c r="G263" s="5" t="str">
        <f>FIXED('WinBUGS output'!O262,2)</f>
        <v>0.81</v>
      </c>
      <c r="H263"/>
      <c r="I263"/>
      <c r="J263"/>
      <c r="X263" s="5" t="str">
        <f t="shared" si="16"/>
        <v>Exercise</v>
      </c>
      <c r="Y263" s="5" t="str">
        <f t="shared" si="17"/>
        <v>Computerised-CBT (CCBT) + TAU</v>
      </c>
      <c r="Z263" s="5" t="str">
        <f>FIXED(EXP('WinBUGS output'!N262),2)</f>
        <v>0.13</v>
      </c>
      <c r="AA263" s="5" t="str">
        <f>FIXED(EXP('WinBUGS output'!M262),2)</f>
        <v>0.01</v>
      </c>
      <c r="AB263" s="5" t="str">
        <f>FIXED(EXP('WinBUGS output'!O262),2)</f>
        <v>2.24</v>
      </c>
    </row>
    <row r="264" spans="1:28" x14ac:dyDescent="0.25">
      <c r="A264">
        <v>7</v>
      </c>
      <c r="B264">
        <v>25</v>
      </c>
      <c r="C264" s="5" t="str">
        <f>VLOOKUP(A264,'WinBUGS output'!A:C,3,FALSE)</f>
        <v>Exercise</v>
      </c>
      <c r="D264" s="5" t="str">
        <f>VLOOKUP(B264,'WinBUGS output'!A:C,3,FALSE)</f>
        <v>Computerised-CBT (CCBT) + enhanced TAU</v>
      </c>
      <c r="E264" s="5" t="str">
        <f>FIXED('WinBUGS output'!N263,2)</f>
        <v>-2.03</v>
      </c>
      <c r="F264" s="5" t="str">
        <f>FIXED('WinBUGS output'!M263,2)</f>
        <v>-5.00</v>
      </c>
      <c r="G264" s="5" t="str">
        <f>FIXED('WinBUGS output'!O263,2)</f>
        <v>0.82</v>
      </c>
      <c r="H264"/>
      <c r="I264"/>
      <c r="J264"/>
      <c r="X264" s="5" t="str">
        <f t="shared" si="16"/>
        <v>Exercise</v>
      </c>
      <c r="Y264" s="5" t="str">
        <f t="shared" si="17"/>
        <v>Computerised-CBT (CCBT) + enhanced TAU</v>
      </c>
      <c r="Z264" s="5" t="str">
        <f>FIXED(EXP('WinBUGS output'!N263),2)</f>
        <v>0.13</v>
      </c>
      <c r="AA264" s="5" t="str">
        <f>FIXED(EXP('WinBUGS output'!M263),2)</f>
        <v>0.01</v>
      </c>
      <c r="AB264" s="5" t="str">
        <f>FIXED(EXP('WinBUGS output'!O263),2)</f>
        <v>2.27</v>
      </c>
    </row>
    <row r="265" spans="1:28" x14ac:dyDescent="0.25">
      <c r="A265">
        <v>7</v>
      </c>
      <c r="B265">
        <v>26</v>
      </c>
      <c r="C265" s="5" t="str">
        <f>VLOOKUP(A265,'WinBUGS output'!A:C,3,FALSE)</f>
        <v>Exercise</v>
      </c>
      <c r="D265" s="5" t="str">
        <f>VLOOKUP(B265,'WinBUGS output'!A:C,3,FALSE)</f>
        <v>Interpersonal psychotherapy (IPT)</v>
      </c>
      <c r="E265" s="5" t="str">
        <f>FIXED('WinBUGS output'!N264,2)</f>
        <v>-0.39</v>
      </c>
      <c r="F265" s="5" t="str">
        <f>FIXED('WinBUGS output'!M264,2)</f>
        <v>-4.58</v>
      </c>
      <c r="G265" s="5" t="str">
        <f>FIXED('WinBUGS output'!O264,2)</f>
        <v>3.60</v>
      </c>
      <c r="H265"/>
      <c r="I265"/>
      <c r="J265"/>
      <c r="X265" s="5" t="str">
        <f t="shared" si="16"/>
        <v>Exercise</v>
      </c>
      <c r="Y265" s="5" t="str">
        <f t="shared" si="17"/>
        <v>Interpersonal psychotherapy (IPT)</v>
      </c>
      <c r="Z265" s="5" t="str">
        <f>FIXED(EXP('WinBUGS output'!N264),2)</f>
        <v>0.67</v>
      </c>
      <c r="AA265" s="5" t="str">
        <f>FIXED(EXP('WinBUGS output'!M264),2)</f>
        <v>0.01</v>
      </c>
      <c r="AB265" s="5" t="str">
        <f>FIXED(EXP('WinBUGS output'!O264),2)</f>
        <v>36.42</v>
      </c>
    </row>
    <row r="266" spans="1:28" x14ac:dyDescent="0.25">
      <c r="A266">
        <v>7</v>
      </c>
      <c r="B266">
        <v>27</v>
      </c>
      <c r="C266" s="5" t="str">
        <f>VLOOKUP(A266,'WinBUGS output'!A:C,3,FALSE)</f>
        <v>Exercise</v>
      </c>
      <c r="D266" s="5" t="str">
        <f>VLOOKUP(B266,'WinBUGS output'!A:C,3,FALSE)</f>
        <v>Counselling (any type)</v>
      </c>
      <c r="E266" s="5" t="str">
        <f>FIXED('WinBUGS output'!N265,2)</f>
        <v>-1.06</v>
      </c>
      <c r="F266" s="5" t="str">
        <f>FIXED('WinBUGS output'!M265,2)</f>
        <v>-4.40</v>
      </c>
      <c r="G266" s="5" t="str">
        <f>FIXED('WinBUGS output'!O265,2)</f>
        <v>2.04</v>
      </c>
      <c r="H266"/>
      <c r="I266"/>
      <c r="J266"/>
      <c r="X266" s="5" t="str">
        <f t="shared" si="16"/>
        <v>Exercise</v>
      </c>
      <c r="Y266" s="5" t="str">
        <f t="shared" si="17"/>
        <v>Counselling (any type)</v>
      </c>
      <c r="Z266" s="5" t="str">
        <f>FIXED(EXP('WinBUGS output'!N265),2)</f>
        <v>0.35</v>
      </c>
      <c r="AA266" s="5" t="str">
        <f>FIXED(EXP('WinBUGS output'!M265),2)</f>
        <v>0.01</v>
      </c>
      <c r="AB266" s="5" t="str">
        <f>FIXED(EXP('WinBUGS output'!O265),2)</f>
        <v>7.65</v>
      </c>
    </row>
    <row r="267" spans="1:28" x14ac:dyDescent="0.25">
      <c r="A267">
        <v>7</v>
      </c>
      <c r="B267">
        <v>28</v>
      </c>
      <c r="C267" s="5" t="str">
        <f>VLOOKUP(A267,'WinBUGS output'!A:C,3,FALSE)</f>
        <v>Exercise</v>
      </c>
      <c r="D267" s="5" t="str">
        <f>VLOOKUP(B267,'WinBUGS output'!A:C,3,FALSE)</f>
        <v>Non-directive counselling</v>
      </c>
      <c r="E267" s="5" t="str">
        <f>FIXED('WinBUGS output'!N266,2)</f>
        <v>-1.05</v>
      </c>
      <c r="F267" s="5" t="str">
        <f>FIXED('WinBUGS output'!M266,2)</f>
        <v>-4.25</v>
      </c>
      <c r="G267" s="5" t="str">
        <f>FIXED('WinBUGS output'!O266,2)</f>
        <v>1.94</v>
      </c>
      <c r="H267"/>
      <c r="I267"/>
      <c r="J267"/>
      <c r="X267" s="5" t="str">
        <f t="shared" si="16"/>
        <v>Exercise</v>
      </c>
      <c r="Y267" s="5" t="str">
        <f t="shared" si="17"/>
        <v>Non-directive counselling</v>
      </c>
      <c r="Z267" s="5" t="str">
        <f>FIXED(EXP('WinBUGS output'!N266),2)</f>
        <v>0.35</v>
      </c>
      <c r="AA267" s="5" t="str">
        <f>FIXED(EXP('WinBUGS output'!M266),2)</f>
        <v>0.01</v>
      </c>
      <c r="AB267" s="5" t="str">
        <f>FIXED(EXP('WinBUGS output'!O266),2)</f>
        <v>6.95</v>
      </c>
    </row>
    <row r="268" spans="1:28" x14ac:dyDescent="0.25">
      <c r="A268">
        <v>7</v>
      </c>
      <c r="B268">
        <v>29</v>
      </c>
      <c r="C268" s="5" t="str">
        <f>VLOOKUP(A268,'WinBUGS output'!A:C,3,FALSE)</f>
        <v>Exercise</v>
      </c>
      <c r="D268" s="5" t="str">
        <f>VLOOKUP(B268,'WinBUGS output'!A:C,3,FALSE)</f>
        <v>Problem solving group</v>
      </c>
      <c r="E268" s="5" t="str">
        <f>FIXED('WinBUGS output'!N267,2)</f>
        <v>6.75</v>
      </c>
      <c r="F268" s="5" t="str">
        <f>FIXED('WinBUGS output'!M267,2)</f>
        <v>2.29</v>
      </c>
      <c r="G268" s="5" t="str">
        <f>FIXED('WinBUGS output'!O267,2)</f>
        <v>11.12</v>
      </c>
      <c r="H268"/>
      <c r="I268"/>
      <c r="J268"/>
      <c r="X268" s="5" t="str">
        <f t="shared" si="16"/>
        <v>Exercise</v>
      </c>
      <c r="Y268" s="5" t="str">
        <f t="shared" si="17"/>
        <v>Problem solving group</v>
      </c>
      <c r="Z268" s="5" t="str">
        <f>FIXED(EXP('WinBUGS output'!N267),2)</f>
        <v>857.48</v>
      </c>
      <c r="AA268" s="5" t="str">
        <f>FIXED(EXP('WinBUGS output'!M267),2)</f>
        <v>9.85</v>
      </c>
      <c r="AB268" s="5" t="str">
        <f>FIXED(EXP('WinBUGS output'!O267),2)</f>
        <v>67,507.91</v>
      </c>
    </row>
    <row r="269" spans="1:28" x14ac:dyDescent="0.25">
      <c r="A269">
        <v>7</v>
      </c>
      <c r="B269">
        <v>30</v>
      </c>
      <c r="C269" s="5" t="str">
        <f>VLOOKUP(A269,'WinBUGS output'!A:C,3,FALSE)</f>
        <v>Exercise</v>
      </c>
      <c r="D269" s="5" t="str">
        <f>VLOOKUP(B269,'WinBUGS output'!A:C,3,FALSE)</f>
        <v>Behavioural activation (BA)</v>
      </c>
      <c r="E269" s="5" t="str">
        <f>FIXED('WinBUGS output'!N268,2)</f>
        <v>-0.37</v>
      </c>
      <c r="F269" s="5" t="str">
        <f>FIXED('WinBUGS output'!M268,2)</f>
        <v>-3.46</v>
      </c>
      <c r="G269" s="5" t="str">
        <f>FIXED('WinBUGS output'!O268,2)</f>
        <v>2.53</v>
      </c>
      <c r="H269"/>
      <c r="I269"/>
      <c r="J269"/>
      <c r="X269" s="5" t="str">
        <f t="shared" si="16"/>
        <v>Exercise</v>
      </c>
      <c r="Y269" s="5" t="str">
        <f t="shared" si="17"/>
        <v>Behavioural activation (BA)</v>
      </c>
      <c r="Z269" s="5" t="str">
        <f>FIXED(EXP('WinBUGS output'!N268),2)</f>
        <v>0.69</v>
      </c>
      <c r="AA269" s="5" t="str">
        <f>FIXED(EXP('WinBUGS output'!M268),2)</f>
        <v>0.03</v>
      </c>
      <c r="AB269" s="5" t="str">
        <f>FIXED(EXP('WinBUGS output'!O268),2)</f>
        <v>12.58</v>
      </c>
    </row>
    <row r="270" spans="1:28" x14ac:dyDescent="0.25">
      <c r="A270">
        <v>7</v>
      </c>
      <c r="B270">
        <v>31</v>
      </c>
      <c r="C270" s="5" t="str">
        <f>VLOOKUP(A270,'WinBUGS output'!A:C,3,FALSE)</f>
        <v>Exercise</v>
      </c>
      <c r="D270" s="5" t="str">
        <f>VLOOKUP(B270,'WinBUGS output'!A:C,3,FALSE)</f>
        <v>Behavioural activation (BA) + TAU</v>
      </c>
      <c r="E270" s="5" t="str">
        <f>FIXED('WinBUGS output'!N269,2)</f>
        <v>-0.44</v>
      </c>
      <c r="F270" s="5" t="str">
        <f>FIXED('WinBUGS output'!M269,2)</f>
        <v>-3.57</v>
      </c>
      <c r="G270" s="5" t="str">
        <f>FIXED('WinBUGS output'!O269,2)</f>
        <v>2.50</v>
      </c>
      <c r="H270"/>
      <c r="I270"/>
      <c r="J270"/>
      <c r="X270" s="5" t="str">
        <f t="shared" si="16"/>
        <v>Exercise</v>
      </c>
      <c r="Y270" s="5" t="str">
        <f t="shared" si="17"/>
        <v>Behavioural activation (BA) + TAU</v>
      </c>
      <c r="Z270" s="5" t="str">
        <f>FIXED(EXP('WinBUGS output'!N269),2)</f>
        <v>0.65</v>
      </c>
      <c r="AA270" s="5" t="str">
        <f>FIXED(EXP('WinBUGS output'!M269),2)</f>
        <v>0.03</v>
      </c>
      <c r="AB270" s="5" t="str">
        <f>FIXED(EXP('WinBUGS output'!O269),2)</f>
        <v>12.18</v>
      </c>
    </row>
    <row r="271" spans="1:28" x14ac:dyDescent="0.25">
      <c r="A271">
        <v>7</v>
      </c>
      <c r="B271">
        <v>32</v>
      </c>
      <c r="C271" s="5" t="str">
        <f>VLOOKUP(A271,'WinBUGS output'!A:C,3,FALSE)</f>
        <v>Exercise</v>
      </c>
      <c r="D271" s="5" t="str">
        <f>VLOOKUP(B271,'WinBUGS output'!A:C,3,FALSE)</f>
        <v>CBT individual (under 15 sessions)</v>
      </c>
      <c r="E271" s="5" t="str">
        <f>FIXED('WinBUGS output'!N270,2)</f>
        <v>-0.75</v>
      </c>
      <c r="F271" s="5" t="str">
        <f>FIXED('WinBUGS output'!M270,2)</f>
        <v>-3.68</v>
      </c>
      <c r="G271" s="5" t="str">
        <f>FIXED('WinBUGS output'!O270,2)</f>
        <v>2.02</v>
      </c>
      <c r="H271"/>
      <c r="I271"/>
      <c r="J271"/>
      <c r="X271" s="5" t="str">
        <f t="shared" si="16"/>
        <v>Exercise</v>
      </c>
      <c r="Y271" s="5" t="str">
        <f t="shared" si="17"/>
        <v>CBT individual (under 15 sessions)</v>
      </c>
      <c r="Z271" s="5" t="str">
        <f>FIXED(EXP('WinBUGS output'!N270),2)</f>
        <v>0.47</v>
      </c>
      <c r="AA271" s="5" t="str">
        <f>FIXED(EXP('WinBUGS output'!M270),2)</f>
        <v>0.03</v>
      </c>
      <c r="AB271" s="5" t="str">
        <f>FIXED(EXP('WinBUGS output'!O270),2)</f>
        <v>7.52</v>
      </c>
    </row>
    <row r="272" spans="1:28" x14ac:dyDescent="0.25">
      <c r="A272">
        <v>7</v>
      </c>
      <c r="B272">
        <v>33</v>
      </c>
      <c r="C272" s="5" t="str">
        <f>VLOOKUP(A272,'WinBUGS output'!A:C,3,FALSE)</f>
        <v>Exercise</v>
      </c>
      <c r="D272" s="5" t="str">
        <f>VLOOKUP(B272,'WinBUGS output'!A:C,3,FALSE)</f>
        <v>CBT individual (under 15 sessions) + TAU</v>
      </c>
      <c r="E272" s="5" t="str">
        <f>FIXED('WinBUGS output'!N271,2)</f>
        <v>-0.80</v>
      </c>
      <c r="F272" s="5" t="str">
        <f>FIXED('WinBUGS output'!M271,2)</f>
        <v>-3.74</v>
      </c>
      <c r="G272" s="5" t="str">
        <f>FIXED('WinBUGS output'!O271,2)</f>
        <v>2.00</v>
      </c>
      <c r="H272"/>
      <c r="I272"/>
      <c r="J272"/>
      <c r="X272" s="5" t="str">
        <f t="shared" si="16"/>
        <v>Exercise</v>
      </c>
      <c r="Y272" s="5" t="str">
        <f t="shared" si="17"/>
        <v>CBT individual (under 15 sessions) + TAU</v>
      </c>
      <c r="Z272" s="5" t="str">
        <f>FIXED(EXP('WinBUGS output'!N271),2)</f>
        <v>0.45</v>
      </c>
      <c r="AA272" s="5" t="str">
        <f>FIXED(EXP('WinBUGS output'!M271),2)</f>
        <v>0.02</v>
      </c>
      <c r="AB272" s="5" t="str">
        <f>FIXED(EXP('WinBUGS output'!O271),2)</f>
        <v>7.41</v>
      </c>
    </row>
    <row r="273" spans="1:28" x14ac:dyDescent="0.25">
      <c r="A273">
        <v>7</v>
      </c>
      <c r="B273">
        <v>34</v>
      </c>
      <c r="C273" s="5" t="str">
        <f>VLOOKUP(A273,'WinBUGS output'!A:C,3,FALSE)</f>
        <v>Exercise</v>
      </c>
      <c r="D273" s="5" t="str">
        <f>VLOOKUP(B273,'WinBUGS output'!A:C,3,FALSE)</f>
        <v>CBT individual (under 15 sessions) + enhanced TAU</v>
      </c>
      <c r="E273" s="5" t="str">
        <f>FIXED('WinBUGS output'!N272,2)</f>
        <v>-0.61</v>
      </c>
      <c r="F273" s="5" t="str">
        <f>FIXED('WinBUGS output'!M272,2)</f>
        <v>-3.55</v>
      </c>
      <c r="G273" s="5" t="str">
        <f>FIXED('WinBUGS output'!O272,2)</f>
        <v>2.20</v>
      </c>
      <c r="H273"/>
      <c r="I273"/>
      <c r="J273"/>
      <c r="X273" s="5" t="str">
        <f t="shared" si="16"/>
        <v>Exercise</v>
      </c>
      <c r="Y273" s="5" t="str">
        <f t="shared" si="17"/>
        <v>CBT individual (under 15 sessions) + enhanced TAU</v>
      </c>
      <c r="Z273" s="5" t="str">
        <f>FIXED(EXP('WinBUGS output'!N272),2)</f>
        <v>0.55</v>
      </c>
      <c r="AA273" s="5" t="str">
        <f>FIXED(EXP('WinBUGS output'!M272),2)</f>
        <v>0.03</v>
      </c>
      <c r="AB273" s="5" t="str">
        <f>FIXED(EXP('WinBUGS output'!O272),2)</f>
        <v>9.03</v>
      </c>
    </row>
    <row r="274" spans="1:28" x14ac:dyDescent="0.25">
      <c r="A274">
        <v>7</v>
      </c>
      <c r="B274">
        <v>35</v>
      </c>
      <c r="C274" s="5" t="str">
        <f>VLOOKUP(A274,'WinBUGS output'!A:C,3,FALSE)</f>
        <v>Exercise</v>
      </c>
      <c r="D274" s="5" t="str">
        <f>VLOOKUP(B274,'WinBUGS output'!A:C,3,FALSE)</f>
        <v>CBT individual (over 15 sessions)</v>
      </c>
      <c r="E274" s="5" t="str">
        <f>FIXED('WinBUGS output'!N273,2)</f>
        <v>-0.69</v>
      </c>
      <c r="F274" s="5" t="str">
        <f>FIXED('WinBUGS output'!M273,2)</f>
        <v>-3.64</v>
      </c>
      <c r="G274" s="5" t="str">
        <f>FIXED('WinBUGS output'!O273,2)</f>
        <v>2.11</v>
      </c>
      <c r="H274"/>
      <c r="I274"/>
      <c r="J274"/>
      <c r="X274" s="5" t="str">
        <f t="shared" si="16"/>
        <v>Exercise</v>
      </c>
      <c r="Y274" s="5" t="str">
        <f t="shared" si="17"/>
        <v>CBT individual (over 15 sessions)</v>
      </c>
      <c r="Z274" s="5" t="str">
        <f>FIXED(EXP('WinBUGS output'!N273),2)</f>
        <v>0.50</v>
      </c>
      <c r="AA274" s="5" t="str">
        <f>FIXED(EXP('WinBUGS output'!M273),2)</f>
        <v>0.03</v>
      </c>
      <c r="AB274" s="5" t="str">
        <f>FIXED(EXP('WinBUGS output'!O273),2)</f>
        <v>8.22</v>
      </c>
    </row>
    <row r="275" spans="1:28" x14ac:dyDescent="0.25">
      <c r="A275">
        <v>7</v>
      </c>
      <c r="B275">
        <v>36</v>
      </c>
      <c r="C275" s="5" t="str">
        <f>VLOOKUP(A275,'WinBUGS output'!A:C,3,FALSE)</f>
        <v>Exercise</v>
      </c>
      <c r="D275" s="5" t="str">
        <f>VLOOKUP(B275,'WinBUGS output'!A:C,3,FALSE)</f>
        <v>Third-wave cognitive therapy individual</v>
      </c>
      <c r="E275" s="5" t="str">
        <f>FIXED('WinBUGS output'!N274,2)</f>
        <v>-0.58</v>
      </c>
      <c r="F275" s="5" t="str">
        <f>FIXED('WinBUGS output'!M274,2)</f>
        <v>-3.56</v>
      </c>
      <c r="G275" s="5" t="str">
        <f>FIXED('WinBUGS output'!O274,2)</f>
        <v>2.28</v>
      </c>
      <c r="H275"/>
      <c r="I275"/>
      <c r="J275"/>
      <c r="X275" s="5" t="str">
        <f t="shared" si="16"/>
        <v>Exercise</v>
      </c>
      <c r="Y275" s="5" t="str">
        <f t="shared" si="17"/>
        <v>Third-wave cognitive therapy individual</v>
      </c>
      <c r="Z275" s="5" t="str">
        <f>FIXED(EXP('WinBUGS output'!N274),2)</f>
        <v>0.56</v>
      </c>
      <c r="AA275" s="5" t="str">
        <f>FIXED(EXP('WinBUGS output'!M274),2)</f>
        <v>0.03</v>
      </c>
      <c r="AB275" s="5" t="str">
        <f>FIXED(EXP('WinBUGS output'!O274),2)</f>
        <v>9.78</v>
      </c>
    </row>
    <row r="276" spans="1:28" x14ac:dyDescent="0.25">
      <c r="A276">
        <v>7</v>
      </c>
      <c r="B276">
        <v>37</v>
      </c>
      <c r="C276" s="5" t="str">
        <f>VLOOKUP(A276,'WinBUGS output'!A:C,3,FALSE)</f>
        <v>Exercise</v>
      </c>
      <c r="D276" s="5" t="str">
        <f>VLOOKUP(B276,'WinBUGS output'!A:C,3,FALSE)</f>
        <v>CBT group (under 15 sessions)</v>
      </c>
      <c r="E276" s="5" t="str">
        <f>FIXED('WinBUGS output'!N275,2)</f>
        <v>5.35</v>
      </c>
      <c r="F276" s="5" t="str">
        <f>FIXED('WinBUGS output'!M275,2)</f>
        <v>2.09</v>
      </c>
      <c r="G276" s="5" t="str">
        <f>FIXED('WinBUGS output'!O275,2)</f>
        <v>8.45</v>
      </c>
      <c r="H276"/>
      <c r="I276"/>
      <c r="J276"/>
      <c r="X276" s="5" t="str">
        <f t="shared" si="16"/>
        <v>Exercise</v>
      </c>
      <c r="Y276" s="5" t="str">
        <f t="shared" si="17"/>
        <v>CBT group (under 15 sessions)</v>
      </c>
      <c r="Z276" s="5" t="str">
        <f>FIXED(EXP('WinBUGS output'!N275),2)</f>
        <v>210.61</v>
      </c>
      <c r="AA276" s="5" t="str">
        <f>FIXED(EXP('WinBUGS output'!M275),2)</f>
        <v>8.04</v>
      </c>
      <c r="AB276" s="5" t="str">
        <f>FIXED(EXP('WinBUGS output'!O275),2)</f>
        <v>4,665.73</v>
      </c>
    </row>
    <row r="277" spans="1:28" x14ac:dyDescent="0.25">
      <c r="A277">
        <v>7</v>
      </c>
      <c r="B277">
        <v>38</v>
      </c>
      <c r="C277" s="5" t="str">
        <f>VLOOKUP(A277,'WinBUGS output'!A:C,3,FALSE)</f>
        <v>Exercise</v>
      </c>
      <c r="D277" s="5" t="str">
        <f>VLOOKUP(B277,'WinBUGS output'!A:C,3,FALSE)</f>
        <v>Third-wave cognitive therapy group</v>
      </c>
      <c r="E277" s="5" t="str">
        <f>FIXED('WinBUGS output'!N276,2)</f>
        <v>5.33</v>
      </c>
      <c r="F277" s="5" t="str">
        <f>FIXED('WinBUGS output'!M276,2)</f>
        <v>1.98</v>
      </c>
      <c r="G277" s="5" t="str">
        <f>FIXED('WinBUGS output'!O276,2)</f>
        <v>8.50</v>
      </c>
      <c r="H277"/>
      <c r="I277"/>
      <c r="J277"/>
      <c r="X277" s="5" t="str">
        <f t="shared" si="16"/>
        <v>Exercise</v>
      </c>
      <c r="Y277" s="5" t="str">
        <f t="shared" si="17"/>
        <v>Third-wave cognitive therapy group</v>
      </c>
      <c r="Z277" s="5" t="str">
        <f>FIXED(EXP('WinBUGS output'!N276),2)</f>
        <v>205.41</v>
      </c>
      <c r="AA277" s="5" t="str">
        <f>FIXED(EXP('WinBUGS output'!M276),2)</f>
        <v>7.24</v>
      </c>
      <c r="AB277" s="5" t="str">
        <f>FIXED(EXP('WinBUGS output'!O276),2)</f>
        <v>4,914.77</v>
      </c>
    </row>
    <row r="278" spans="1:28" x14ac:dyDescent="0.25">
      <c r="A278">
        <v>7</v>
      </c>
      <c r="B278">
        <v>39</v>
      </c>
      <c r="C278" s="5" t="str">
        <f>VLOOKUP(A278,'WinBUGS output'!A:C,3,FALSE)</f>
        <v>Exercise</v>
      </c>
      <c r="D278" s="5" t="str">
        <f>VLOOKUP(B278,'WinBUGS output'!A:C,3,FALSE)</f>
        <v>CBT individual (under 15 sessions) + escitalopram</v>
      </c>
      <c r="E278" s="5" t="str">
        <f>FIXED('WinBUGS output'!N277,2)</f>
        <v>-1.35</v>
      </c>
      <c r="F278" s="5" t="str">
        <f>FIXED('WinBUGS output'!M277,2)</f>
        <v>-4.50</v>
      </c>
      <c r="G278" s="5" t="str">
        <f>FIXED('WinBUGS output'!O277,2)</f>
        <v>1.65</v>
      </c>
      <c r="H278"/>
      <c r="I278"/>
      <c r="J278"/>
      <c r="X278" s="5" t="str">
        <f t="shared" si="16"/>
        <v>Exercise</v>
      </c>
      <c r="Y278" s="5" t="str">
        <f t="shared" si="17"/>
        <v>CBT individual (under 15 sessions) + escitalopram</v>
      </c>
      <c r="Z278" s="5" t="str">
        <f>FIXED(EXP('WinBUGS output'!N277),2)</f>
        <v>0.26</v>
      </c>
      <c r="AA278" s="5" t="str">
        <f>FIXED(EXP('WinBUGS output'!M277),2)</f>
        <v>0.01</v>
      </c>
      <c r="AB278" s="5" t="str">
        <f>FIXED(EXP('WinBUGS output'!O277),2)</f>
        <v>5.21</v>
      </c>
    </row>
    <row r="279" spans="1:28" x14ac:dyDescent="0.25">
      <c r="A279">
        <v>7</v>
      </c>
      <c r="B279">
        <v>40</v>
      </c>
      <c r="C279" s="5" t="str">
        <f>VLOOKUP(A279,'WinBUGS output'!A:C,3,FALSE)</f>
        <v>Exercise</v>
      </c>
      <c r="D279" s="5" t="str">
        <f>VLOOKUP(B279,'WinBUGS output'!A:C,3,FALSE)</f>
        <v>CBT individual (over 15 sessions) + amitriptyline</v>
      </c>
      <c r="E279" s="5" t="str">
        <f>FIXED('WinBUGS output'!N278,2)</f>
        <v>-1.31</v>
      </c>
      <c r="F279" s="5" t="str">
        <f>FIXED('WinBUGS output'!M278,2)</f>
        <v>-4.45</v>
      </c>
      <c r="G279" s="5" t="str">
        <f>FIXED('WinBUGS output'!O278,2)</f>
        <v>1.68</v>
      </c>
      <c r="H279"/>
      <c r="I279"/>
      <c r="J279"/>
      <c r="X279" s="5" t="str">
        <f t="shared" si="16"/>
        <v>Exercise</v>
      </c>
      <c r="Y279" s="5" t="str">
        <f t="shared" si="17"/>
        <v>CBT individual (over 15 sessions) + amitriptyline</v>
      </c>
      <c r="Z279" s="5" t="str">
        <f>FIXED(EXP('WinBUGS output'!N278),2)</f>
        <v>0.27</v>
      </c>
      <c r="AA279" s="5" t="str">
        <f>FIXED(EXP('WinBUGS output'!M278),2)</f>
        <v>0.01</v>
      </c>
      <c r="AB279" s="5" t="str">
        <f>FIXED(EXP('WinBUGS output'!O278),2)</f>
        <v>5.38</v>
      </c>
    </row>
    <row r="280" spans="1:28" x14ac:dyDescent="0.25">
      <c r="A280">
        <v>7</v>
      </c>
      <c r="B280">
        <v>41</v>
      </c>
      <c r="C280" s="5" t="str">
        <f>VLOOKUP(A280,'WinBUGS output'!A:C,3,FALSE)</f>
        <v>Exercise</v>
      </c>
      <c r="D280" s="5" t="str">
        <f>VLOOKUP(B280,'WinBUGS output'!A:C,3,FALSE)</f>
        <v>CBT individual (over 15 sessions) + any SSRI</v>
      </c>
      <c r="E280" s="5" t="str">
        <f>FIXED('WinBUGS output'!N279,2)</f>
        <v>-1.29</v>
      </c>
      <c r="F280" s="5" t="str">
        <f>FIXED('WinBUGS output'!M279,2)</f>
        <v>-4.39</v>
      </c>
      <c r="G280" s="5" t="str">
        <f>FIXED('WinBUGS output'!O279,2)</f>
        <v>1.68</v>
      </c>
      <c r="H280"/>
      <c r="I280"/>
      <c r="J280"/>
      <c r="X280" s="5" t="str">
        <f t="shared" si="16"/>
        <v>Exercise</v>
      </c>
      <c r="Y280" s="5" t="str">
        <f t="shared" si="17"/>
        <v>CBT individual (over 15 sessions) + any SSRI</v>
      </c>
      <c r="Z280" s="5" t="str">
        <f>FIXED(EXP('WinBUGS output'!N279),2)</f>
        <v>0.28</v>
      </c>
      <c r="AA280" s="5" t="str">
        <f>FIXED(EXP('WinBUGS output'!M279),2)</f>
        <v>0.01</v>
      </c>
      <c r="AB280" s="5" t="str">
        <f>FIXED(EXP('WinBUGS output'!O279),2)</f>
        <v>5.36</v>
      </c>
    </row>
    <row r="281" spans="1:28" x14ac:dyDescent="0.25">
      <c r="A281">
        <v>7</v>
      </c>
      <c r="B281">
        <v>42</v>
      </c>
      <c r="C281" s="5" t="str">
        <f>VLOOKUP(A281,'WinBUGS output'!A:C,3,FALSE)</f>
        <v>Exercise</v>
      </c>
      <c r="D281" s="5" t="str">
        <f>VLOOKUP(B281,'WinBUGS output'!A:C,3,FALSE)</f>
        <v>Interpersonal psychotherapy (IPT) + any AD</v>
      </c>
      <c r="E281" s="5" t="str">
        <f>FIXED('WinBUGS output'!N280,2)</f>
        <v>0.13</v>
      </c>
      <c r="F281" s="5" t="str">
        <f>FIXED('WinBUGS output'!M280,2)</f>
        <v>-3.99</v>
      </c>
      <c r="G281" s="5" t="str">
        <f>FIXED('WinBUGS output'!O280,2)</f>
        <v>4.18</v>
      </c>
      <c r="H281"/>
      <c r="I281"/>
      <c r="J281"/>
      <c r="X281" s="5" t="str">
        <f t="shared" si="16"/>
        <v>Exercise</v>
      </c>
      <c r="Y281" s="5" t="str">
        <f t="shared" si="17"/>
        <v>Interpersonal psychotherapy (IPT) + any AD</v>
      </c>
      <c r="Z281" s="5" t="str">
        <f>FIXED(EXP('WinBUGS output'!N280),2)</f>
        <v>1.14</v>
      </c>
      <c r="AA281" s="5" t="str">
        <f>FIXED(EXP('WinBUGS output'!M280),2)</f>
        <v>0.02</v>
      </c>
      <c r="AB281" s="5" t="str">
        <f>FIXED(EXP('WinBUGS output'!O280),2)</f>
        <v>65.50</v>
      </c>
    </row>
    <row r="282" spans="1:28" x14ac:dyDescent="0.25">
      <c r="A282">
        <v>7</v>
      </c>
      <c r="B282">
        <v>43</v>
      </c>
      <c r="C282" s="5" t="str">
        <f>VLOOKUP(A282,'WinBUGS output'!A:C,3,FALSE)</f>
        <v>Exercise</v>
      </c>
      <c r="D282" s="5" t="str">
        <f>VLOOKUP(B282,'WinBUGS output'!A:C,3,FALSE)</f>
        <v>Short-term psychodynamic psychotherapy individual + any TCA</v>
      </c>
      <c r="E282" s="5" t="str">
        <f>FIXED('WinBUGS output'!N281,2)</f>
        <v>-1.12</v>
      </c>
      <c r="F282" s="5" t="str">
        <f>FIXED('WinBUGS output'!M281,2)</f>
        <v>-4.66</v>
      </c>
      <c r="G282" s="5" t="str">
        <f>FIXED('WinBUGS output'!O281,2)</f>
        <v>2.44</v>
      </c>
      <c r="H282"/>
      <c r="I282"/>
      <c r="J282"/>
      <c r="X282" s="5" t="str">
        <f t="shared" si="16"/>
        <v>Exercise</v>
      </c>
      <c r="Y282" s="5" t="str">
        <f t="shared" si="17"/>
        <v>Short-term psychodynamic psychotherapy individual + any TCA</v>
      </c>
      <c r="Z282" s="5" t="str">
        <f>FIXED(EXP('WinBUGS output'!N281),2)</f>
        <v>0.33</v>
      </c>
      <c r="AA282" s="5" t="str">
        <f>FIXED(EXP('WinBUGS output'!M281),2)</f>
        <v>0.01</v>
      </c>
      <c r="AB282" s="5" t="str">
        <f>FIXED(EXP('WinBUGS output'!O281),2)</f>
        <v>11.51</v>
      </c>
    </row>
    <row r="283" spans="1:28" x14ac:dyDescent="0.25">
      <c r="A283">
        <v>7</v>
      </c>
      <c r="B283">
        <v>44</v>
      </c>
      <c r="C283" s="5" t="str">
        <f>VLOOKUP(A283,'WinBUGS output'!A:C,3,FALSE)</f>
        <v>Exercise</v>
      </c>
      <c r="D283" s="5" t="str">
        <f>VLOOKUP(B283,'WinBUGS output'!A:C,3,FALSE)</f>
        <v>Interpersonal psychotherapy (IPT) + Pill placebo</v>
      </c>
      <c r="E283" s="5" t="str">
        <f>FIXED('WinBUGS output'!N282,2)</f>
        <v>-0.19</v>
      </c>
      <c r="F283" s="5" t="str">
        <f>FIXED('WinBUGS output'!M282,2)</f>
        <v>-4.35</v>
      </c>
      <c r="G283" s="5" t="str">
        <f>FIXED('WinBUGS output'!O282,2)</f>
        <v>3.85</v>
      </c>
      <c r="H283"/>
      <c r="I283"/>
      <c r="J283"/>
      <c r="X283" s="5" t="str">
        <f t="shared" si="16"/>
        <v>Exercise</v>
      </c>
      <c r="Y283" s="5" t="str">
        <f t="shared" si="17"/>
        <v>Interpersonal psychotherapy (IPT) + Pill placebo</v>
      </c>
      <c r="Z283" s="5" t="str">
        <f>FIXED(EXP('WinBUGS output'!N282),2)</f>
        <v>0.82</v>
      </c>
      <c r="AA283" s="5" t="str">
        <f>FIXED(EXP('WinBUGS output'!M282),2)</f>
        <v>0.01</v>
      </c>
      <c r="AB283" s="5" t="str">
        <f>FIXED(EXP('WinBUGS output'!O282),2)</f>
        <v>47.13</v>
      </c>
    </row>
    <row r="284" spans="1:28" x14ac:dyDescent="0.25">
      <c r="A284">
        <v>8</v>
      </c>
      <c r="B284">
        <v>9</v>
      </c>
      <c r="C284" s="5" t="str">
        <f>VLOOKUP(A284,'WinBUGS output'!A:C,3,FALSE)</f>
        <v>Exercise + TAU</v>
      </c>
      <c r="D284" s="5" t="str">
        <f>VLOOKUP(B284,'WinBUGS output'!A:C,3,FALSE)</f>
        <v>Yoga + TAU</v>
      </c>
      <c r="E284" s="5" t="str">
        <f>FIXED('WinBUGS output'!N283,2)</f>
        <v>-0.08</v>
      </c>
      <c r="F284" s="5" t="str">
        <f>FIXED('WinBUGS output'!M283,2)</f>
        <v>-1.12</v>
      </c>
      <c r="G284" s="5" t="str">
        <f>FIXED('WinBUGS output'!O283,2)</f>
        <v>0.77</v>
      </c>
      <c r="H284">
        <v>-0.56269999999999998</v>
      </c>
      <c r="I284">
        <v>-2.7949999999999999</v>
      </c>
      <c r="J284">
        <v>1.66</v>
      </c>
      <c r="X284" s="5" t="str">
        <f t="shared" si="16"/>
        <v>Exercise + TAU</v>
      </c>
      <c r="Y284" s="5" t="str">
        <f t="shared" si="17"/>
        <v>Yoga + TAU</v>
      </c>
      <c r="Z284" s="5" t="str">
        <f>FIXED(EXP('WinBUGS output'!N283),2)</f>
        <v>0.92</v>
      </c>
      <c r="AA284" s="5" t="str">
        <f>FIXED(EXP('WinBUGS output'!M283),2)</f>
        <v>0.33</v>
      </c>
      <c r="AB284" s="5" t="str">
        <f>FIXED(EXP('WinBUGS output'!O283),2)</f>
        <v>2.17</v>
      </c>
    </row>
    <row r="285" spans="1:28" x14ac:dyDescent="0.25">
      <c r="A285">
        <v>8</v>
      </c>
      <c r="B285">
        <v>10</v>
      </c>
      <c r="C285" s="5" t="str">
        <f>VLOOKUP(A285,'WinBUGS output'!A:C,3,FALSE)</f>
        <v>Exercise + TAU</v>
      </c>
      <c r="D285" s="5" t="str">
        <f>VLOOKUP(B285,'WinBUGS output'!A:C,3,FALSE)</f>
        <v>Any TCA</v>
      </c>
      <c r="E285" s="5" t="str">
        <f>FIXED('WinBUGS output'!N284,2)</f>
        <v>-1.47</v>
      </c>
      <c r="F285" s="5" t="str">
        <f>FIXED('WinBUGS output'!M284,2)</f>
        <v>-4.44</v>
      </c>
      <c r="G285" s="5" t="str">
        <f>FIXED('WinBUGS output'!O284,2)</f>
        <v>1.34</v>
      </c>
      <c r="H285"/>
      <c r="I285"/>
      <c r="J285"/>
      <c r="X285" s="5" t="str">
        <f t="shared" si="16"/>
        <v>Exercise + TAU</v>
      </c>
      <c r="Y285" s="5" t="str">
        <f t="shared" si="17"/>
        <v>Any TCA</v>
      </c>
      <c r="Z285" s="5" t="str">
        <f>FIXED(EXP('WinBUGS output'!N284),2)</f>
        <v>0.23</v>
      </c>
      <c r="AA285" s="5" t="str">
        <f>FIXED(EXP('WinBUGS output'!M284),2)</f>
        <v>0.01</v>
      </c>
      <c r="AB285" s="5" t="str">
        <f>FIXED(EXP('WinBUGS output'!O284),2)</f>
        <v>3.82</v>
      </c>
    </row>
    <row r="286" spans="1:28" x14ac:dyDescent="0.25">
      <c r="A286">
        <v>8</v>
      </c>
      <c r="B286">
        <v>11</v>
      </c>
      <c r="C286" s="5" t="str">
        <f>VLOOKUP(A286,'WinBUGS output'!A:C,3,FALSE)</f>
        <v>Exercise + TAU</v>
      </c>
      <c r="D286" s="5" t="str">
        <f>VLOOKUP(B286,'WinBUGS output'!A:C,3,FALSE)</f>
        <v>Amitriptyline</v>
      </c>
      <c r="E286" s="5" t="str">
        <f>FIXED('WinBUGS output'!N285,2)</f>
        <v>-1.57</v>
      </c>
      <c r="F286" s="5" t="str">
        <f>FIXED('WinBUGS output'!M285,2)</f>
        <v>-4.57</v>
      </c>
      <c r="G286" s="5" t="str">
        <f>FIXED('WinBUGS output'!O285,2)</f>
        <v>1.24</v>
      </c>
      <c r="H286"/>
      <c r="I286"/>
      <c r="J286"/>
      <c r="X286" s="5" t="str">
        <f t="shared" si="16"/>
        <v>Exercise + TAU</v>
      </c>
      <c r="Y286" s="5" t="str">
        <f t="shared" si="17"/>
        <v>Amitriptyline</v>
      </c>
      <c r="Z286" s="5" t="str">
        <f>FIXED(EXP('WinBUGS output'!N285),2)</f>
        <v>0.21</v>
      </c>
      <c r="AA286" s="5" t="str">
        <f>FIXED(EXP('WinBUGS output'!M285),2)</f>
        <v>0.01</v>
      </c>
      <c r="AB286" s="5" t="str">
        <f>FIXED(EXP('WinBUGS output'!O285),2)</f>
        <v>3.44</v>
      </c>
    </row>
    <row r="287" spans="1:28" x14ac:dyDescent="0.25">
      <c r="A287">
        <v>8</v>
      </c>
      <c r="B287">
        <v>12</v>
      </c>
      <c r="C287" s="5" t="str">
        <f>VLOOKUP(A287,'WinBUGS output'!A:C,3,FALSE)</f>
        <v>Exercise + TAU</v>
      </c>
      <c r="D287" s="5" t="str">
        <f>VLOOKUP(B287,'WinBUGS output'!A:C,3,FALSE)</f>
        <v>Imipramine</v>
      </c>
      <c r="E287" s="5" t="str">
        <f>FIXED('WinBUGS output'!N286,2)</f>
        <v>-1.50</v>
      </c>
      <c r="F287" s="5" t="str">
        <f>FIXED('WinBUGS output'!M286,2)</f>
        <v>-4.49</v>
      </c>
      <c r="G287" s="5" t="str">
        <f>FIXED('WinBUGS output'!O286,2)</f>
        <v>1.27</v>
      </c>
      <c r="H287"/>
      <c r="I287"/>
      <c r="J287"/>
      <c r="X287" s="5" t="str">
        <f t="shared" si="16"/>
        <v>Exercise + TAU</v>
      </c>
      <c r="Y287" s="5" t="str">
        <f t="shared" si="17"/>
        <v>Imipramine</v>
      </c>
      <c r="Z287" s="5" t="str">
        <f>FIXED(EXP('WinBUGS output'!N286),2)</f>
        <v>0.22</v>
      </c>
      <c r="AA287" s="5" t="str">
        <f>FIXED(EXP('WinBUGS output'!M286),2)</f>
        <v>0.01</v>
      </c>
      <c r="AB287" s="5" t="str">
        <f>FIXED(EXP('WinBUGS output'!O286),2)</f>
        <v>3.56</v>
      </c>
    </row>
    <row r="288" spans="1:28" x14ac:dyDescent="0.25">
      <c r="A288">
        <v>8</v>
      </c>
      <c r="B288">
        <v>13</v>
      </c>
      <c r="C288" s="5" t="str">
        <f>VLOOKUP(A288,'WinBUGS output'!A:C,3,FALSE)</f>
        <v>Exercise + TAU</v>
      </c>
      <c r="D288" s="5" t="str">
        <f>VLOOKUP(B288,'WinBUGS output'!A:C,3,FALSE)</f>
        <v>Lofepramine</v>
      </c>
      <c r="E288" s="5" t="str">
        <f>FIXED('WinBUGS output'!N287,2)</f>
        <v>-1.47</v>
      </c>
      <c r="F288" s="5" t="str">
        <f>FIXED('WinBUGS output'!M287,2)</f>
        <v>-4.49</v>
      </c>
      <c r="G288" s="5" t="str">
        <f>FIXED('WinBUGS output'!O287,2)</f>
        <v>1.36</v>
      </c>
      <c r="H288"/>
      <c r="I288"/>
      <c r="J288"/>
      <c r="X288" s="5" t="str">
        <f t="shared" si="16"/>
        <v>Exercise + TAU</v>
      </c>
      <c r="Y288" s="5" t="str">
        <f t="shared" si="17"/>
        <v>Lofepramine</v>
      </c>
      <c r="Z288" s="5" t="str">
        <f>FIXED(EXP('WinBUGS output'!N287),2)</f>
        <v>0.23</v>
      </c>
      <c r="AA288" s="5" t="str">
        <f>FIXED(EXP('WinBUGS output'!M287),2)</f>
        <v>0.01</v>
      </c>
      <c r="AB288" s="5" t="str">
        <f>FIXED(EXP('WinBUGS output'!O287),2)</f>
        <v>3.90</v>
      </c>
    </row>
    <row r="289" spans="1:28" x14ac:dyDescent="0.25">
      <c r="A289">
        <v>8</v>
      </c>
      <c r="B289">
        <v>14</v>
      </c>
      <c r="C289" s="5" t="str">
        <f>VLOOKUP(A289,'WinBUGS output'!A:C,3,FALSE)</f>
        <v>Exercise + TAU</v>
      </c>
      <c r="D289" s="5" t="str">
        <f>VLOOKUP(B289,'WinBUGS output'!A:C,3,FALSE)</f>
        <v>Citalopram</v>
      </c>
      <c r="E289" s="5" t="str">
        <f>FIXED('WinBUGS output'!N288,2)</f>
        <v>-2.26</v>
      </c>
      <c r="F289" s="5" t="str">
        <f>FIXED('WinBUGS output'!M288,2)</f>
        <v>-5.25</v>
      </c>
      <c r="G289" s="5" t="str">
        <f>FIXED('WinBUGS output'!O288,2)</f>
        <v>0.57</v>
      </c>
      <c r="H289"/>
      <c r="I289"/>
      <c r="J289"/>
      <c r="X289" s="5" t="str">
        <f t="shared" si="16"/>
        <v>Exercise + TAU</v>
      </c>
      <c r="Y289" s="5" t="str">
        <f t="shared" si="17"/>
        <v>Citalopram</v>
      </c>
      <c r="Z289" s="5" t="str">
        <f>FIXED(EXP('WinBUGS output'!N288),2)</f>
        <v>0.10</v>
      </c>
      <c r="AA289" s="5" t="str">
        <f>FIXED(EXP('WinBUGS output'!M288),2)</f>
        <v>0.01</v>
      </c>
      <c r="AB289" s="5" t="str">
        <f>FIXED(EXP('WinBUGS output'!O288),2)</f>
        <v>1.77</v>
      </c>
    </row>
    <row r="290" spans="1:28" x14ac:dyDescent="0.25">
      <c r="A290">
        <v>8</v>
      </c>
      <c r="B290">
        <v>15</v>
      </c>
      <c r="C290" s="5" t="str">
        <f>VLOOKUP(A290,'WinBUGS output'!A:C,3,FALSE)</f>
        <v>Exercise + TAU</v>
      </c>
      <c r="D290" s="5" t="str">
        <f>VLOOKUP(B290,'WinBUGS output'!A:C,3,FALSE)</f>
        <v>Escitalopram</v>
      </c>
      <c r="E290" s="5" t="str">
        <f>FIXED('WinBUGS output'!N289,2)</f>
        <v>-2.01</v>
      </c>
      <c r="F290" s="5" t="str">
        <f>FIXED('WinBUGS output'!M289,2)</f>
        <v>-5.00</v>
      </c>
      <c r="G290" s="5" t="str">
        <f>FIXED('WinBUGS output'!O289,2)</f>
        <v>0.79</v>
      </c>
      <c r="H290"/>
      <c r="I290"/>
      <c r="J290"/>
      <c r="X290" s="5" t="str">
        <f t="shared" si="16"/>
        <v>Exercise + TAU</v>
      </c>
      <c r="Y290" s="5" t="str">
        <f t="shared" si="17"/>
        <v>Escitalopram</v>
      </c>
      <c r="Z290" s="5" t="str">
        <f>FIXED(EXP('WinBUGS output'!N289),2)</f>
        <v>0.13</v>
      </c>
      <c r="AA290" s="5" t="str">
        <f>FIXED(EXP('WinBUGS output'!M289),2)</f>
        <v>0.01</v>
      </c>
      <c r="AB290" s="5" t="str">
        <f>FIXED(EXP('WinBUGS output'!O289),2)</f>
        <v>2.20</v>
      </c>
    </row>
    <row r="291" spans="1:28" x14ac:dyDescent="0.25">
      <c r="A291">
        <v>8</v>
      </c>
      <c r="B291">
        <v>16</v>
      </c>
      <c r="C291" s="5" t="str">
        <f>VLOOKUP(A291,'WinBUGS output'!A:C,3,FALSE)</f>
        <v>Exercise + TAU</v>
      </c>
      <c r="D291" s="5" t="str">
        <f>VLOOKUP(B291,'WinBUGS output'!A:C,3,FALSE)</f>
        <v>Fluoxetine</v>
      </c>
      <c r="E291" s="5" t="str">
        <f>FIXED('WinBUGS output'!N290,2)</f>
        <v>-2.08</v>
      </c>
      <c r="F291" s="5" t="str">
        <f>FIXED('WinBUGS output'!M290,2)</f>
        <v>-5.06</v>
      </c>
      <c r="G291" s="5" t="str">
        <f>FIXED('WinBUGS output'!O290,2)</f>
        <v>0.72</v>
      </c>
      <c r="H291"/>
      <c r="I291"/>
      <c r="J291"/>
      <c r="X291" s="5" t="str">
        <f t="shared" si="16"/>
        <v>Exercise + TAU</v>
      </c>
      <c r="Y291" s="5" t="str">
        <f t="shared" si="17"/>
        <v>Fluoxetine</v>
      </c>
      <c r="Z291" s="5" t="str">
        <f>FIXED(EXP('WinBUGS output'!N290),2)</f>
        <v>0.13</v>
      </c>
      <c r="AA291" s="5" t="str">
        <f>FIXED(EXP('WinBUGS output'!M290),2)</f>
        <v>0.01</v>
      </c>
      <c r="AB291" s="5" t="str">
        <f>FIXED(EXP('WinBUGS output'!O290),2)</f>
        <v>2.05</v>
      </c>
    </row>
    <row r="292" spans="1:28" x14ac:dyDescent="0.25">
      <c r="A292">
        <v>8</v>
      </c>
      <c r="B292">
        <v>17</v>
      </c>
      <c r="C292" s="5" t="str">
        <f>VLOOKUP(A292,'WinBUGS output'!A:C,3,FALSE)</f>
        <v>Exercise + TAU</v>
      </c>
      <c r="D292" s="5" t="str">
        <f>VLOOKUP(B292,'WinBUGS output'!A:C,3,FALSE)</f>
        <v>Sertraline</v>
      </c>
      <c r="E292" s="5" t="str">
        <f>FIXED('WinBUGS output'!N291,2)</f>
        <v>-2.22</v>
      </c>
      <c r="F292" s="5" t="str">
        <f>FIXED('WinBUGS output'!M291,2)</f>
        <v>-5.22</v>
      </c>
      <c r="G292" s="5" t="str">
        <f>FIXED('WinBUGS output'!O291,2)</f>
        <v>0.59</v>
      </c>
      <c r="H292"/>
      <c r="I292"/>
      <c r="J292"/>
      <c r="X292" s="5" t="str">
        <f t="shared" si="16"/>
        <v>Exercise + TAU</v>
      </c>
      <c r="Y292" s="5" t="str">
        <f t="shared" si="17"/>
        <v>Sertraline</v>
      </c>
      <c r="Z292" s="5" t="str">
        <f>FIXED(EXP('WinBUGS output'!N291),2)</f>
        <v>0.11</v>
      </c>
      <c r="AA292" s="5" t="str">
        <f>FIXED(EXP('WinBUGS output'!M291),2)</f>
        <v>0.01</v>
      </c>
      <c r="AB292" s="5" t="str">
        <f>FIXED(EXP('WinBUGS output'!O291),2)</f>
        <v>1.81</v>
      </c>
    </row>
    <row r="293" spans="1:28" x14ac:dyDescent="0.25">
      <c r="A293">
        <v>8</v>
      </c>
      <c r="B293">
        <v>18</v>
      </c>
      <c r="C293" s="5" t="str">
        <f>VLOOKUP(A293,'WinBUGS output'!A:C,3,FALSE)</f>
        <v>Exercise + TAU</v>
      </c>
      <c r="D293" s="5" t="str">
        <f>VLOOKUP(B293,'WinBUGS output'!A:C,3,FALSE)</f>
        <v>Any AD</v>
      </c>
      <c r="E293" s="5" t="str">
        <f>FIXED('WinBUGS output'!N292,2)</f>
        <v>-1.09</v>
      </c>
      <c r="F293" s="5" t="str">
        <f>FIXED('WinBUGS output'!M292,2)</f>
        <v>-4.72</v>
      </c>
      <c r="G293" s="5" t="str">
        <f>FIXED('WinBUGS output'!O292,2)</f>
        <v>2.34</v>
      </c>
      <c r="H293"/>
      <c r="I293"/>
      <c r="J293"/>
      <c r="X293" s="5" t="str">
        <f t="shared" si="16"/>
        <v>Exercise + TAU</v>
      </c>
      <c r="Y293" s="5" t="str">
        <f t="shared" si="17"/>
        <v>Any AD</v>
      </c>
      <c r="Z293" s="5" t="str">
        <f>FIXED(EXP('WinBUGS output'!N292),2)</f>
        <v>0.33</v>
      </c>
      <c r="AA293" s="5" t="str">
        <f>FIXED(EXP('WinBUGS output'!M292),2)</f>
        <v>0.01</v>
      </c>
      <c r="AB293" s="5" t="str">
        <f>FIXED(EXP('WinBUGS output'!O292),2)</f>
        <v>10.42</v>
      </c>
    </row>
    <row r="294" spans="1:28" x14ac:dyDescent="0.25">
      <c r="A294">
        <v>8</v>
      </c>
      <c r="B294">
        <v>19</v>
      </c>
      <c r="C294" s="5" t="str">
        <f>VLOOKUP(A294,'WinBUGS output'!A:C,3,FALSE)</f>
        <v>Exercise + TAU</v>
      </c>
      <c r="D294" s="5" t="str">
        <f>VLOOKUP(B294,'WinBUGS output'!A:C,3,FALSE)</f>
        <v>Mirtazapine</v>
      </c>
      <c r="E294" s="5" t="str">
        <f>FIXED('WinBUGS output'!N293,2)</f>
        <v>-1.73</v>
      </c>
      <c r="F294" s="5" t="str">
        <f>FIXED('WinBUGS output'!M293,2)</f>
        <v>-4.79</v>
      </c>
      <c r="G294" s="5" t="str">
        <f>FIXED('WinBUGS output'!O293,2)</f>
        <v>1.15</v>
      </c>
      <c r="H294"/>
      <c r="I294"/>
      <c r="J294"/>
      <c r="X294" s="5" t="str">
        <f t="shared" si="16"/>
        <v>Exercise + TAU</v>
      </c>
      <c r="Y294" s="5" t="str">
        <f t="shared" si="17"/>
        <v>Mirtazapine</v>
      </c>
      <c r="Z294" s="5" t="str">
        <f>FIXED(EXP('WinBUGS output'!N293),2)</f>
        <v>0.18</v>
      </c>
      <c r="AA294" s="5" t="str">
        <f>FIXED(EXP('WinBUGS output'!M293),2)</f>
        <v>0.01</v>
      </c>
      <c r="AB294" s="5" t="str">
        <f>FIXED(EXP('WinBUGS output'!O293),2)</f>
        <v>3.15</v>
      </c>
    </row>
    <row r="295" spans="1:28" x14ac:dyDescent="0.25">
      <c r="A295">
        <v>8</v>
      </c>
      <c r="B295">
        <v>20</v>
      </c>
      <c r="C295" s="5" t="str">
        <f>VLOOKUP(A295,'WinBUGS output'!A:C,3,FALSE)</f>
        <v>Exercise + TAU</v>
      </c>
      <c r="D295" s="5" t="str">
        <f>VLOOKUP(B295,'WinBUGS output'!A:C,3,FALSE)</f>
        <v>Short-term psychodynamic psychotherapy individual + TAU</v>
      </c>
      <c r="E295" s="5" t="str">
        <f>FIXED('WinBUGS output'!N294,2)</f>
        <v>-0.81</v>
      </c>
      <c r="F295" s="5" t="str">
        <f>FIXED('WinBUGS output'!M294,2)</f>
        <v>-4.04</v>
      </c>
      <c r="G295" s="5" t="str">
        <f>FIXED('WinBUGS output'!O294,2)</f>
        <v>2.29</v>
      </c>
      <c r="H295"/>
      <c r="I295"/>
      <c r="J295"/>
      <c r="X295" s="5" t="str">
        <f t="shared" si="16"/>
        <v>Exercise + TAU</v>
      </c>
      <c r="Y295" s="5" t="str">
        <f t="shared" si="17"/>
        <v>Short-term psychodynamic psychotherapy individual + TAU</v>
      </c>
      <c r="Z295" s="5" t="str">
        <f>FIXED(EXP('WinBUGS output'!N294),2)</f>
        <v>0.44</v>
      </c>
      <c r="AA295" s="5" t="str">
        <f>FIXED(EXP('WinBUGS output'!M294),2)</f>
        <v>0.02</v>
      </c>
      <c r="AB295" s="5" t="str">
        <f>FIXED(EXP('WinBUGS output'!O294),2)</f>
        <v>9.88</v>
      </c>
    </row>
    <row r="296" spans="1:28" x14ac:dyDescent="0.25">
      <c r="A296">
        <v>8</v>
      </c>
      <c r="B296">
        <v>21</v>
      </c>
      <c r="C296" s="5" t="str">
        <f>VLOOKUP(A296,'WinBUGS output'!A:C,3,FALSE)</f>
        <v>Exercise + TAU</v>
      </c>
      <c r="D296" s="5" t="str">
        <f>VLOOKUP(B296,'WinBUGS output'!A:C,3,FALSE)</f>
        <v>Cognitive bibliotherapy with support + TAU</v>
      </c>
      <c r="E296" s="5" t="str">
        <f>FIXED('WinBUGS output'!N295,2)</f>
        <v>-1.22</v>
      </c>
      <c r="F296" s="5" t="str">
        <f>FIXED('WinBUGS output'!M295,2)</f>
        <v>-4.27</v>
      </c>
      <c r="G296" s="5" t="str">
        <f>FIXED('WinBUGS output'!O295,2)</f>
        <v>1.71</v>
      </c>
      <c r="H296"/>
      <c r="I296"/>
      <c r="J296"/>
      <c r="X296" s="5" t="str">
        <f t="shared" si="16"/>
        <v>Exercise + TAU</v>
      </c>
      <c r="Y296" s="5" t="str">
        <f t="shared" si="17"/>
        <v>Cognitive bibliotherapy with support + TAU</v>
      </c>
      <c r="Z296" s="5" t="str">
        <f>FIXED(EXP('WinBUGS output'!N295),2)</f>
        <v>0.29</v>
      </c>
      <c r="AA296" s="5" t="str">
        <f>FIXED(EXP('WinBUGS output'!M295),2)</f>
        <v>0.01</v>
      </c>
      <c r="AB296" s="5" t="str">
        <f>FIXED(EXP('WinBUGS output'!O295),2)</f>
        <v>5.50</v>
      </c>
    </row>
    <row r="297" spans="1:28" x14ac:dyDescent="0.25">
      <c r="A297">
        <v>8</v>
      </c>
      <c r="B297">
        <v>22</v>
      </c>
      <c r="C297" s="5" t="str">
        <f>VLOOKUP(A297,'WinBUGS output'!A:C,3,FALSE)</f>
        <v>Exercise + TAU</v>
      </c>
      <c r="D297" s="5" t="str">
        <f>VLOOKUP(B297,'WinBUGS output'!A:C,3,FALSE)</f>
        <v>Cognitive bibliotherapy + TAU</v>
      </c>
      <c r="E297" s="5" t="str">
        <f>FIXED('WinBUGS output'!N296,2)</f>
        <v>-2.07</v>
      </c>
      <c r="F297" s="5" t="str">
        <f>FIXED('WinBUGS output'!M296,2)</f>
        <v>-4.86</v>
      </c>
      <c r="G297" s="5" t="str">
        <f>FIXED('WinBUGS output'!O296,2)</f>
        <v>0.55</v>
      </c>
      <c r="H297"/>
      <c r="I297"/>
      <c r="J297"/>
      <c r="X297" s="5" t="str">
        <f t="shared" si="16"/>
        <v>Exercise + TAU</v>
      </c>
      <c r="Y297" s="5" t="str">
        <f t="shared" si="17"/>
        <v>Cognitive bibliotherapy + TAU</v>
      </c>
      <c r="Z297" s="5" t="str">
        <f>FIXED(EXP('WinBUGS output'!N296),2)</f>
        <v>0.13</v>
      </c>
      <c r="AA297" s="5" t="str">
        <f>FIXED(EXP('WinBUGS output'!M296),2)</f>
        <v>0.01</v>
      </c>
      <c r="AB297" s="5" t="str">
        <f>FIXED(EXP('WinBUGS output'!O296),2)</f>
        <v>1.74</v>
      </c>
    </row>
    <row r="298" spans="1:28" x14ac:dyDescent="0.25">
      <c r="A298">
        <v>8</v>
      </c>
      <c r="B298">
        <v>23</v>
      </c>
      <c r="C298" s="5" t="str">
        <f>VLOOKUP(A298,'WinBUGS output'!A:C,3,FALSE)</f>
        <v>Exercise + TAU</v>
      </c>
      <c r="D298" s="5" t="str">
        <f>VLOOKUP(B298,'WinBUGS output'!A:C,3,FALSE)</f>
        <v>Computerised-CBT (CCBT)</v>
      </c>
      <c r="E298" s="5" t="str">
        <f>FIXED('WinBUGS output'!N297,2)</f>
        <v>-1.99</v>
      </c>
      <c r="F298" s="5" t="str">
        <f>FIXED('WinBUGS output'!M297,2)</f>
        <v>-4.79</v>
      </c>
      <c r="G298" s="5" t="str">
        <f>FIXED('WinBUGS output'!O297,2)</f>
        <v>0.63</v>
      </c>
      <c r="H298"/>
      <c r="I298"/>
      <c r="J298"/>
      <c r="X298" s="5" t="str">
        <f t="shared" si="16"/>
        <v>Exercise + TAU</v>
      </c>
      <c r="Y298" s="5" t="str">
        <f t="shared" si="17"/>
        <v>Computerised-CBT (CCBT)</v>
      </c>
      <c r="Z298" s="5" t="str">
        <f>FIXED(EXP('WinBUGS output'!N297),2)</f>
        <v>0.14</v>
      </c>
      <c r="AA298" s="5" t="str">
        <f>FIXED(EXP('WinBUGS output'!M297),2)</f>
        <v>0.01</v>
      </c>
      <c r="AB298" s="5" t="str">
        <f>FIXED(EXP('WinBUGS output'!O297),2)</f>
        <v>1.87</v>
      </c>
    </row>
    <row r="299" spans="1:28" x14ac:dyDescent="0.25">
      <c r="A299">
        <v>8</v>
      </c>
      <c r="B299">
        <v>24</v>
      </c>
      <c r="C299" s="5" t="str">
        <f>VLOOKUP(A299,'WinBUGS output'!A:C,3,FALSE)</f>
        <v>Exercise + TAU</v>
      </c>
      <c r="D299" s="5" t="str">
        <f>VLOOKUP(B299,'WinBUGS output'!A:C,3,FALSE)</f>
        <v>Computerised-CBT (CCBT) + TAU</v>
      </c>
      <c r="E299" s="5" t="str">
        <f>FIXED('WinBUGS output'!N298,2)</f>
        <v>-2.08</v>
      </c>
      <c r="F299" s="5" t="str">
        <f>FIXED('WinBUGS output'!M298,2)</f>
        <v>-4.88</v>
      </c>
      <c r="G299" s="5" t="str">
        <f>FIXED('WinBUGS output'!O298,2)</f>
        <v>0.53</v>
      </c>
      <c r="H299"/>
      <c r="I299"/>
      <c r="J299"/>
      <c r="X299" s="5" t="str">
        <f t="shared" si="16"/>
        <v>Exercise + TAU</v>
      </c>
      <c r="Y299" s="5" t="str">
        <f t="shared" si="17"/>
        <v>Computerised-CBT (CCBT) + TAU</v>
      </c>
      <c r="Z299" s="5" t="str">
        <f>FIXED(EXP('WinBUGS output'!N298),2)</f>
        <v>0.12</v>
      </c>
      <c r="AA299" s="5" t="str">
        <f>FIXED(EXP('WinBUGS output'!M298),2)</f>
        <v>0.01</v>
      </c>
      <c r="AB299" s="5" t="str">
        <f>FIXED(EXP('WinBUGS output'!O298),2)</f>
        <v>1.70</v>
      </c>
    </row>
    <row r="300" spans="1:28" x14ac:dyDescent="0.25">
      <c r="A300">
        <v>8</v>
      </c>
      <c r="B300">
        <v>25</v>
      </c>
      <c r="C300" s="5" t="str">
        <f>VLOOKUP(A300,'WinBUGS output'!A:C,3,FALSE)</f>
        <v>Exercise + TAU</v>
      </c>
      <c r="D300" s="5" t="str">
        <f>VLOOKUP(B300,'WinBUGS output'!A:C,3,FALSE)</f>
        <v>Computerised-CBT (CCBT) + enhanced TAU</v>
      </c>
      <c r="E300" s="5" t="str">
        <f>FIXED('WinBUGS output'!N299,2)</f>
        <v>-2.07</v>
      </c>
      <c r="F300" s="5" t="str">
        <f>FIXED('WinBUGS output'!M299,2)</f>
        <v>-4.88</v>
      </c>
      <c r="G300" s="5" t="str">
        <f>FIXED('WinBUGS output'!O299,2)</f>
        <v>0.55</v>
      </c>
      <c r="H300"/>
      <c r="I300"/>
      <c r="J300"/>
      <c r="X300" s="5" t="str">
        <f t="shared" si="16"/>
        <v>Exercise + TAU</v>
      </c>
      <c r="Y300" s="5" t="str">
        <f t="shared" si="17"/>
        <v>Computerised-CBT (CCBT) + enhanced TAU</v>
      </c>
      <c r="Z300" s="5" t="str">
        <f>FIXED(EXP('WinBUGS output'!N299),2)</f>
        <v>0.13</v>
      </c>
      <c r="AA300" s="5" t="str">
        <f>FIXED(EXP('WinBUGS output'!M299),2)</f>
        <v>0.01</v>
      </c>
      <c r="AB300" s="5" t="str">
        <f>FIXED(EXP('WinBUGS output'!O299),2)</f>
        <v>1.72</v>
      </c>
    </row>
    <row r="301" spans="1:28" x14ac:dyDescent="0.25">
      <c r="A301">
        <v>8</v>
      </c>
      <c r="B301">
        <v>26</v>
      </c>
      <c r="C301" s="5" t="str">
        <f>VLOOKUP(A301,'WinBUGS output'!A:C,3,FALSE)</f>
        <v>Exercise + TAU</v>
      </c>
      <c r="D301" s="5" t="str">
        <f>VLOOKUP(B301,'WinBUGS output'!A:C,3,FALSE)</f>
        <v>Interpersonal psychotherapy (IPT)</v>
      </c>
      <c r="E301" s="5" t="str">
        <f>FIXED('WinBUGS output'!N300,2)</f>
        <v>-0.44</v>
      </c>
      <c r="F301" s="5" t="str">
        <f>FIXED('WinBUGS output'!M300,2)</f>
        <v>-4.49</v>
      </c>
      <c r="G301" s="5" t="str">
        <f>FIXED('WinBUGS output'!O300,2)</f>
        <v>3.41</v>
      </c>
      <c r="H301"/>
      <c r="I301"/>
      <c r="J301"/>
      <c r="X301" s="5" t="str">
        <f t="shared" si="16"/>
        <v>Exercise + TAU</v>
      </c>
      <c r="Y301" s="5" t="str">
        <f t="shared" si="17"/>
        <v>Interpersonal psychotherapy (IPT)</v>
      </c>
      <c r="Z301" s="5" t="str">
        <f>FIXED(EXP('WinBUGS output'!N300),2)</f>
        <v>0.64</v>
      </c>
      <c r="AA301" s="5" t="str">
        <f>FIXED(EXP('WinBUGS output'!M300),2)</f>
        <v>0.01</v>
      </c>
      <c r="AB301" s="5" t="str">
        <f>FIXED(EXP('WinBUGS output'!O300),2)</f>
        <v>30.20</v>
      </c>
    </row>
    <row r="302" spans="1:28" x14ac:dyDescent="0.25">
      <c r="A302">
        <v>8</v>
      </c>
      <c r="B302">
        <v>27</v>
      </c>
      <c r="C302" s="5" t="str">
        <f>VLOOKUP(A302,'WinBUGS output'!A:C,3,FALSE)</f>
        <v>Exercise + TAU</v>
      </c>
      <c r="D302" s="5" t="str">
        <f>VLOOKUP(B302,'WinBUGS output'!A:C,3,FALSE)</f>
        <v>Counselling (any type)</v>
      </c>
      <c r="E302" s="5" t="str">
        <f>FIXED('WinBUGS output'!N301,2)</f>
        <v>-1.11</v>
      </c>
      <c r="F302" s="5" t="str">
        <f>FIXED('WinBUGS output'!M301,2)</f>
        <v>-4.28</v>
      </c>
      <c r="G302" s="5" t="str">
        <f>FIXED('WinBUGS output'!O301,2)</f>
        <v>1.80</v>
      </c>
      <c r="H302"/>
      <c r="I302"/>
      <c r="J302"/>
      <c r="X302" s="5" t="str">
        <f t="shared" si="16"/>
        <v>Exercise + TAU</v>
      </c>
      <c r="Y302" s="5" t="str">
        <f t="shared" si="17"/>
        <v>Counselling (any type)</v>
      </c>
      <c r="Z302" s="5" t="str">
        <f>FIXED(EXP('WinBUGS output'!N301),2)</f>
        <v>0.33</v>
      </c>
      <c r="AA302" s="5" t="str">
        <f>FIXED(EXP('WinBUGS output'!M301),2)</f>
        <v>0.01</v>
      </c>
      <c r="AB302" s="5" t="str">
        <f>FIXED(EXP('WinBUGS output'!O301),2)</f>
        <v>6.05</v>
      </c>
    </row>
    <row r="303" spans="1:28" x14ac:dyDescent="0.25">
      <c r="A303">
        <v>8</v>
      </c>
      <c r="B303">
        <v>28</v>
      </c>
      <c r="C303" s="5" t="str">
        <f>VLOOKUP(A303,'WinBUGS output'!A:C,3,FALSE)</f>
        <v>Exercise + TAU</v>
      </c>
      <c r="D303" s="5" t="str">
        <f>VLOOKUP(B303,'WinBUGS output'!A:C,3,FALSE)</f>
        <v>Non-directive counselling</v>
      </c>
      <c r="E303" s="5" t="str">
        <f>FIXED('WinBUGS output'!N302,2)</f>
        <v>-1.11</v>
      </c>
      <c r="F303" s="5" t="str">
        <f>FIXED('WinBUGS output'!M302,2)</f>
        <v>-4.14</v>
      </c>
      <c r="G303" s="5" t="str">
        <f>FIXED('WinBUGS output'!O302,2)</f>
        <v>1.69</v>
      </c>
      <c r="H303"/>
      <c r="I303"/>
      <c r="J303"/>
      <c r="X303" s="5" t="str">
        <f t="shared" si="16"/>
        <v>Exercise + TAU</v>
      </c>
      <c r="Y303" s="5" t="str">
        <f t="shared" si="17"/>
        <v>Non-directive counselling</v>
      </c>
      <c r="Z303" s="5" t="str">
        <f>FIXED(EXP('WinBUGS output'!N302),2)</f>
        <v>0.33</v>
      </c>
      <c r="AA303" s="5" t="str">
        <f>FIXED(EXP('WinBUGS output'!M302),2)</f>
        <v>0.02</v>
      </c>
      <c r="AB303" s="5" t="str">
        <f>FIXED(EXP('WinBUGS output'!O302),2)</f>
        <v>5.40</v>
      </c>
    </row>
    <row r="304" spans="1:28" x14ac:dyDescent="0.25">
      <c r="A304">
        <v>8</v>
      </c>
      <c r="B304">
        <v>29</v>
      </c>
      <c r="C304" s="5" t="str">
        <f>VLOOKUP(A304,'WinBUGS output'!A:C,3,FALSE)</f>
        <v>Exercise + TAU</v>
      </c>
      <c r="D304" s="5" t="str">
        <f>VLOOKUP(B304,'WinBUGS output'!A:C,3,FALSE)</f>
        <v>Problem solving group</v>
      </c>
      <c r="E304" s="5" t="str">
        <f>FIXED('WinBUGS output'!N303,2)</f>
        <v>6.69</v>
      </c>
      <c r="F304" s="5" t="str">
        <f>FIXED('WinBUGS output'!M303,2)</f>
        <v>2.34</v>
      </c>
      <c r="G304" s="5" t="str">
        <f>FIXED('WinBUGS output'!O303,2)</f>
        <v>10.94</v>
      </c>
      <c r="H304"/>
      <c r="I304"/>
      <c r="J304"/>
      <c r="X304" s="5" t="str">
        <f t="shared" si="16"/>
        <v>Exercise + TAU</v>
      </c>
      <c r="Y304" s="5" t="str">
        <f t="shared" si="17"/>
        <v>Problem solving group</v>
      </c>
      <c r="Z304" s="5" t="str">
        <f>FIXED(EXP('WinBUGS output'!N303),2)</f>
        <v>806.74</v>
      </c>
      <c r="AA304" s="5" t="str">
        <f>FIXED(EXP('WinBUGS output'!M303),2)</f>
        <v>10.39</v>
      </c>
      <c r="AB304" s="5" t="str">
        <f>FIXED(EXP('WinBUGS output'!O303),2)</f>
        <v>56,387.34</v>
      </c>
    </row>
    <row r="305" spans="1:28" x14ac:dyDescent="0.25">
      <c r="A305">
        <v>8</v>
      </c>
      <c r="B305">
        <v>30</v>
      </c>
      <c r="C305" s="5" t="str">
        <f>VLOOKUP(A305,'WinBUGS output'!A:C,3,FALSE)</f>
        <v>Exercise + TAU</v>
      </c>
      <c r="D305" s="5" t="str">
        <f>VLOOKUP(B305,'WinBUGS output'!A:C,3,FALSE)</f>
        <v>Behavioural activation (BA)</v>
      </c>
      <c r="E305" s="5" t="str">
        <f>FIXED('WinBUGS output'!N304,2)</f>
        <v>-0.41</v>
      </c>
      <c r="F305" s="5" t="str">
        <f>FIXED('WinBUGS output'!M304,2)</f>
        <v>-3.34</v>
      </c>
      <c r="G305" s="5" t="str">
        <f>FIXED('WinBUGS output'!O304,2)</f>
        <v>2.27</v>
      </c>
      <c r="H305"/>
      <c r="I305"/>
      <c r="J305"/>
      <c r="X305" s="5" t="str">
        <f t="shared" si="16"/>
        <v>Exercise + TAU</v>
      </c>
      <c r="Y305" s="5" t="str">
        <f t="shared" si="17"/>
        <v>Behavioural activation (BA)</v>
      </c>
      <c r="Z305" s="5" t="str">
        <f>FIXED(EXP('WinBUGS output'!N304),2)</f>
        <v>0.66</v>
      </c>
      <c r="AA305" s="5" t="str">
        <f>FIXED(EXP('WinBUGS output'!M304),2)</f>
        <v>0.04</v>
      </c>
      <c r="AB305" s="5" t="str">
        <f>FIXED(EXP('WinBUGS output'!O304),2)</f>
        <v>9.65</v>
      </c>
    </row>
    <row r="306" spans="1:28" x14ac:dyDescent="0.25">
      <c r="A306">
        <v>8</v>
      </c>
      <c r="B306">
        <v>31</v>
      </c>
      <c r="C306" s="5" t="str">
        <f>VLOOKUP(A306,'WinBUGS output'!A:C,3,FALSE)</f>
        <v>Exercise + TAU</v>
      </c>
      <c r="D306" s="5" t="str">
        <f>VLOOKUP(B306,'WinBUGS output'!A:C,3,FALSE)</f>
        <v>Behavioural activation (BA) + TAU</v>
      </c>
      <c r="E306" s="5" t="str">
        <f>FIXED('WinBUGS output'!N305,2)</f>
        <v>-0.48</v>
      </c>
      <c r="F306" s="5" t="str">
        <f>FIXED('WinBUGS output'!M305,2)</f>
        <v>-3.46</v>
      </c>
      <c r="G306" s="5" t="str">
        <f>FIXED('WinBUGS output'!O305,2)</f>
        <v>2.24</v>
      </c>
      <c r="H306"/>
      <c r="I306"/>
      <c r="J306"/>
      <c r="X306" s="5" t="str">
        <f t="shared" si="16"/>
        <v>Exercise + TAU</v>
      </c>
      <c r="Y306" s="5" t="str">
        <f t="shared" si="17"/>
        <v>Behavioural activation (BA) + TAU</v>
      </c>
      <c r="Z306" s="5" t="str">
        <f>FIXED(EXP('WinBUGS output'!N305),2)</f>
        <v>0.62</v>
      </c>
      <c r="AA306" s="5" t="str">
        <f>FIXED(EXP('WinBUGS output'!M305),2)</f>
        <v>0.03</v>
      </c>
      <c r="AB306" s="5" t="str">
        <f>FIXED(EXP('WinBUGS output'!O305),2)</f>
        <v>9.37</v>
      </c>
    </row>
    <row r="307" spans="1:28" x14ac:dyDescent="0.25">
      <c r="A307">
        <v>8</v>
      </c>
      <c r="B307">
        <v>32</v>
      </c>
      <c r="C307" s="5" t="str">
        <f>VLOOKUP(A307,'WinBUGS output'!A:C,3,FALSE)</f>
        <v>Exercise + TAU</v>
      </c>
      <c r="D307" s="5" t="str">
        <f>VLOOKUP(B307,'WinBUGS output'!A:C,3,FALSE)</f>
        <v>CBT individual (under 15 sessions)</v>
      </c>
      <c r="E307" s="5" t="str">
        <f>FIXED('WinBUGS output'!N306,2)</f>
        <v>-0.80</v>
      </c>
      <c r="F307" s="5" t="str">
        <f>FIXED('WinBUGS output'!M306,2)</f>
        <v>-3.56</v>
      </c>
      <c r="G307" s="5" t="str">
        <f>FIXED('WinBUGS output'!O306,2)</f>
        <v>1.74</v>
      </c>
      <c r="H307"/>
      <c r="I307"/>
      <c r="J307"/>
      <c r="X307" s="5" t="str">
        <f t="shared" si="16"/>
        <v>Exercise + TAU</v>
      </c>
      <c r="Y307" s="5" t="str">
        <f t="shared" si="17"/>
        <v>CBT individual (under 15 sessions)</v>
      </c>
      <c r="Z307" s="5" t="str">
        <f>FIXED(EXP('WinBUGS output'!N306),2)</f>
        <v>0.45</v>
      </c>
      <c r="AA307" s="5" t="str">
        <f>FIXED(EXP('WinBUGS output'!M306),2)</f>
        <v>0.03</v>
      </c>
      <c r="AB307" s="5" t="str">
        <f>FIXED(EXP('WinBUGS output'!O306),2)</f>
        <v>5.71</v>
      </c>
    </row>
    <row r="308" spans="1:28" x14ac:dyDescent="0.25">
      <c r="A308">
        <v>8</v>
      </c>
      <c r="B308">
        <v>33</v>
      </c>
      <c r="C308" s="5" t="str">
        <f>VLOOKUP(A308,'WinBUGS output'!A:C,3,FALSE)</f>
        <v>Exercise + TAU</v>
      </c>
      <c r="D308" s="5" t="str">
        <f>VLOOKUP(B308,'WinBUGS output'!A:C,3,FALSE)</f>
        <v>CBT individual (under 15 sessions) + TAU</v>
      </c>
      <c r="E308" s="5" t="str">
        <f>FIXED('WinBUGS output'!N307,2)</f>
        <v>-0.84</v>
      </c>
      <c r="F308" s="5" t="str">
        <f>FIXED('WinBUGS output'!M307,2)</f>
        <v>-3.62</v>
      </c>
      <c r="G308" s="5" t="str">
        <f>FIXED('WinBUGS output'!O307,2)</f>
        <v>1.72</v>
      </c>
      <c r="H308"/>
      <c r="I308"/>
      <c r="J308"/>
      <c r="X308" s="5" t="str">
        <f t="shared" si="16"/>
        <v>Exercise + TAU</v>
      </c>
      <c r="Y308" s="5" t="str">
        <f t="shared" si="17"/>
        <v>CBT individual (under 15 sessions) + TAU</v>
      </c>
      <c r="Z308" s="5" t="str">
        <f>FIXED(EXP('WinBUGS output'!N307),2)</f>
        <v>0.43</v>
      </c>
      <c r="AA308" s="5" t="str">
        <f>FIXED(EXP('WinBUGS output'!M307),2)</f>
        <v>0.03</v>
      </c>
      <c r="AB308" s="5" t="str">
        <f>FIXED(EXP('WinBUGS output'!O307),2)</f>
        <v>5.56</v>
      </c>
    </row>
    <row r="309" spans="1:28" x14ac:dyDescent="0.25">
      <c r="A309">
        <v>8</v>
      </c>
      <c r="B309">
        <v>34</v>
      </c>
      <c r="C309" s="5" t="str">
        <f>VLOOKUP(A309,'WinBUGS output'!A:C,3,FALSE)</f>
        <v>Exercise + TAU</v>
      </c>
      <c r="D309" s="5" t="str">
        <f>VLOOKUP(B309,'WinBUGS output'!A:C,3,FALSE)</f>
        <v>CBT individual (under 15 sessions) + enhanced TAU</v>
      </c>
      <c r="E309" s="5" t="str">
        <f>FIXED('WinBUGS output'!N308,2)</f>
        <v>-0.65</v>
      </c>
      <c r="F309" s="5" t="str">
        <f>FIXED('WinBUGS output'!M308,2)</f>
        <v>-3.44</v>
      </c>
      <c r="G309" s="5" t="str">
        <f>FIXED('WinBUGS output'!O308,2)</f>
        <v>1.92</v>
      </c>
      <c r="H309"/>
      <c r="I309"/>
      <c r="J309"/>
      <c r="X309" s="5" t="str">
        <f t="shared" si="16"/>
        <v>Exercise + TAU</v>
      </c>
      <c r="Y309" s="5" t="str">
        <f t="shared" si="17"/>
        <v>CBT individual (under 15 sessions) + enhanced TAU</v>
      </c>
      <c r="Z309" s="5" t="str">
        <f>FIXED(EXP('WinBUGS output'!N308),2)</f>
        <v>0.52</v>
      </c>
      <c r="AA309" s="5" t="str">
        <f>FIXED(EXP('WinBUGS output'!M308),2)</f>
        <v>0.03</v>
      </c>
      <c r="AB309" s="5" t="str">
        <f>FIXED(EXP('WinBUGS output'!O308),2)</f>
        <v>6.84</v>
      </c>
    </row>
    <row r="310" spans="1:28" x14ac:dyDescent="0.25">
      <c r="A310">
        <v>8</v>
      </c>
      <c r="B310">
        <v>35</v>
      </c>
      <c r="C310" s="5" t="str">
        <f>VLOOKUP(A310,'WinBUGS output'!A:C,3,FALSE)</f>
        <v>Exercise + TAU</v>
      </c>
      <c r="D310" s="5" t="str">
        <f>VLOOKUP(B310,'WinBUGS output'!A:C,3,FALSE)</f>
        <v>CBT individual (over 15 sessions)</v>
      </c>
      <c r="E310" s="5" t="str">
        <f>FIXED('WinBUGS output'!N309,2)</f>
        <v>-0.73</v>
      </c>
      <c r="F310" s="5" t="str">
        <f>FIXED('WinBUGS output'!M309,2)</f>
        <v>-3.52</v>
      </c>
      <c r="G310" s="5" t="str">
        <f>FIXED('WinBUGS output'!O309,2)</f>
        <v>1.82</v>
      </c>
      <c r="H310"/>
      <c r="I310"/>
      <c r="J310"/>
      <c r="X310" s="5" t="str">
        <f t="shared" si="16"/>
        <v>Exercise + TAU</v>
      </c>
      <c r="Y310" s="5" t="str">
        <f t="shared" si="17"/>
        <v>CBT individual (over 15 sessions)</v>
      </c>
      <c r="Z310" s="5" t="str">
        <f>FIXED(EXP('WinBUGS output'!N309),2)</f>
        <v>0.48</v>
      </c>
      <c r="AA310" s="5" t="str">
        <f>FIXED(EXP('WinBUGS output'!M309),2)</f>
        <v>0.03</v>
      </c>
      <c r="AB310" s="5" t="str">
        <f>FIXED(EXP('WinBUGS output'!O309),2)</f>
        <v>6.19</v>
      </c>
    </row>
    <row r="311" spans="1:28" x14ac:dyDescent="0.25">
      <c r="A311">
        <v>8</v>
      </c>
      <c r="B311">
        <v>36</v>
      </c>
      <c r="C311" s="5" t="str">
        <f>VLOOKUP(A311,'WinBUGS output'!A:C,3,FALSE)</f>
        <v>Exercise + TAU</v>
      </c>
      <c r="D311" s="5" t="str">
        <f>VLOOKUP(B311,'WinBUGS output'!A:C,3,FALSE)</f>
        <v>Third-wave cognitive therapy individual</v>
      </c>
      <c r="E311" s="5" t="str">
        <f>FIXED('WinBUGS output'!N310,2)</f>
        <v>-0.62</v>
      </c>
      <c r="F311" s="5" t="str">
        <f>FIXED('WinBUGS output'!M310,2)</f>
        <v>-3.45</v>
      </c>
      <c r="G311" s="5" t="str">
        <f>FIXED('WinBUGS output'!O310,2)</f>
        <v>2.02</v>
      </c>
      <c r="H311"/>
      <c r="I311"/>
      <c r="J311"/>
      <c r="X311" s="5" t="str">
        <f t="shared" si="16"/>
        <v>Exercise + TAU</v>
      </c>
      <c r="Y311" s="5" t="str">
        <f t="shared" si="17"/>
        <v>Third-wave cognitive therapy individual</v>
      </c>
      <c r="Z311" s="5" t="str">
        <f>FIXED(EXP('WinBUGS output'!N310),2)</f>
        <v>0.54</v>
      </c>
      <c r="AA311" s="5" t="str">
        <f>FIXED(EXP('WinBUGS output'!M310),2)</f>
        <v>0.03</v>
      </c>
      <c r="AB311" s="5" t="str">
        <f>FIXED(EXP('WinBUGS output'!O310),2)</f>
        <v>7.50</v>
      </c>
    </row>
    <row r="312" spans="1:28" x14ac:dyDescent="0.25">
      <c r="A312">
        <v>8</v>
      </c>
      <c r="B312">
        <v>37</v>
      </c>
      <c r="C312" s="5" t="str">
        <f>VLOOKUP(A312,'WinBUGS output'!A:C,3,FALSE)</f>
        <v>Exercise + TAU</v>
      </c>
      <c r="D312" s="5" t="str">
        <f>VLOOKUP(B312,'WinBUGS output'!A:C,3,FALSE)</f>
        <v>CBT group (under 15 sessions)</v>
      </c>
      <c r="E312" s="5" t="str">
        <f>FIXED('WinBUGS output'!N311,2)</f>
        <v>5.30</v>
      </c>
      <c r="F312" s="5" t="str">
        <f>FIXED('WinBUGS output'!M311,2)</f>
        <v>2.18</v>
      </c>
      <c r="G312" s="5" t="str">
        <f>FIXED('WinBUGS output'!O311,2)</f>
        <v>8.18</v>
      </c>
      <c r="H312"/>
      <c r="I312"/>
      <c r="J312"/>
      <c r="X312" s="5" t="str">
        <f t="shared" si="16"/>
        <v>Exercise + TAU</v>
      </c>
      <c r="Y312" s="5" t="str">
        <f t="shared" si="17"/>
        <v>CBT group (under 15 sessions)</v>
      </c>
      <c r="Z312" s="5" t="str">
        <f>FIXED(EXP('WinBUGS output'!N311),2)</f>
        <v>200.34</v>
      </c>
      <c r="AA312" s="5" t="str">
        <f>FIXED(EXP('WinBUGS output'!M311),2)</f>
        <v>8.83</v>
      </c>
      <c r="AB312" s="5" t="str">
        <f>FIXED(EXP('WinBUGS output'!O311),2)</f>
        <v>3,568.85</v>
      </c>
    </row>
    <row r="313" spans="1:28" x14ac:dyDescent="0.25">
      <c r="A313">
        <v>8</v>
      </c>
      <c r="B313">
        <v>38</v>
      </c>
      <c r="C313" s="5" t="str">
        <f>VLOOKUP(A313,'WinBUGS output'!A:C,3,FALSE)</f>
        <v>Exercise + TAU</v>
      </c>
      <c r="D313" s="5" t="str">
        <f>VLOOKUP(B313,'WinBUGS output'!A:C,3,FALSE)</f>
        <v>Third-wave cognitive therapy group</v>
      </c>
      <c r="E313" s="5" t="str">
        <f>FIXED('WinBUGS output'!N312,2)</f>
        <v>5.28</v>
      </c>
      <c r="F313" s="5" t="str">
        <f>FIXED('WinBUGS output'!M312,2)</f>
        <v>2.07</v>
      </c>
      <c r="G313" s="5" t="str">
        <f>FIXED('WinBUGS output'!O312,2)</f>
        <v>8.24</v>
      </c>
      <c r="H313"/>
      <c r="I313"/>
      <c r="J313"/>
      <c r="X313" s="5" t="str">
        <f t="shared" si="16"/>
        <v>Exercise + TAU</v>
      </c>
      <c r="Y313" s="5" t="str">
        <f t="shared" si="17"/>
        <v>Third-wave cognitive therapy group</v>
      </c>
      <c r="Z313" s="5" t="str">
        <f>FIXED(EXP('WinBUGS output'!N312),2)</f>
        <v>195.39</v>
      </c>
      <c r="AA313" s="5" t="str">
        <f>FIXED(EXP('WinBUGS output'!M312),2)</f>
        <v>7.93</v>
      </c>
      <c r="AB313" s="5" t="str">
        <f>FIXED(EXP('WinBUGS output'!O312),2)</f>
        <v>3,797.13</v>
      </c>
    </row>
    <row r="314" spans="1:28" x14ac:dyDescent="0.25">
      <c r="A314">
        <v>8</v>
      </c>
      <c r="B314">
        <v>39</v>
      </c>
      <c r="C314" s="5" t="str">
        <f>VLOOKUP(A314,'WinBUGS output'!A:C,3,FALSE)</f>
        <v>Exercise + TAU</v>
      </c>
      <c r="D314" s="5" t="str">
        <f>VLOOKUP(B314,'WinBUGS output'!A:C,3,FALSE)</f>
        <v>CBT individual (under 15 sessions) + escitalopram</v>
      </c>
      <c r="E314" s="5" t="str">
        <f>FIXED('WinBUGS output'!N313,2)</f>
        <v>-1.40</v>
      </c>
      <c r="F314" s="5" t="str">
        <f>FIXED('WinBUGS output'!M313,2)</f>
        <v>-4.39</v>
      </c>
      <c r="G314" s="5" t="str">
        <f>FIXED('WinBUGS output'!O313,2)</f>
        <v>1.39</v>
      </c>
      <c r="H314"/>
      <c r="I314"/>
      <c r="J314"/>
      <c r="X314" s="5" t="str">
        <f t="shared" si="16"/>
        <v>Exercise + TAU</v>
      </c>
      <c r="Y314" s="5" t="str">
        <f t="shared" si="17"/>
        <v>CBT individual (under 15 sessions) + escitalopram</v>
      </c>
      <c r="Z314" s="5" t="str">
        <f>FIXED(EXP('WinBUGS output'!N313),2)</f>
        <v>0.25</v>
      </c>
      <c r="AA314" s="5" t="str">
        <f>FIXED(EXP('WinBUGS output'!M313),2)</f>
        <v>0.01</v>
      </c>
      <c r="AB314" s="5" t="str">
        <f>FIXED(EXP('WinBUGS output'!O313),2)</f>
        <v>4.02</v>
      </c>
    </row>
    <row r="315" spans="1:28" x14ac:dyDescent="0.25">
      <c r="A315">
        <v>8</v>
      </c>
      <c r="B315">
        <v>40</v>
      </c>
      <c r="C315" s="5" t="str">
        <f>VLOOKUP(A315,'WinBUGS output'!A:C,3,FALSE)</f>
        <v>Exercise + TAU</v>
      </c>
      <c r="D315" s="5" t="str">
        <f>VLOOKUP(B315,'WinBUGS output'!A:C,3,FALSE)</f>
        <v>CBT individual (over 15 sessions) + amitriptyline</v>
      </c>
      <c r="E315" s="5" t="str">
        <f>FIXED('WinBUGS output'!N314,2)</f>
        <v>-1.36</v>
      </c>
      <c r="F315" s="5" t="str">
        <f>FIXED('WinBUGS output'!M314,2)</f>
        <v>-4.32</v>
      </c>
      <c r="G315" s="5" t="str">
        <f>FIXED('WinBUGS output'!O314,2)</f>
        <v>1.43</v>
      </c>
      <c r="H315"/>
      <c r="I315"/>
      <c r="J315"/>
      <c r="X315" s="5" t="str">
        <f t="shared" si="16"/>
        <v>Exercise + TAU</v>
      </c>
      <c r="Y315" s="5" t="str">
        <f t="shared" si="17"/>
        <v>CBT individual (over 15 sessions) + amitriptyline</v>
      </c>
      <c r="Z315" s="5" t="str">
        <f>FIXED(EXP('WinBUGS output'!N314),2)</f>
        <v>0.26</v>
      </c>
      <c r="AA315" s="5" t="str">
        <f>FIXED(EXP('WinBUGS output'!M314),2)</f>
        <v>0.01</v>
      </c>
      <c r="AB315" s="5" t="str">
        <f>FIXED(EXP('WinBUGS output'!O314),2)</f>
        <v>4.17</v>
      </c>
    </row>
    <row r="316" spans="1:28" x14ac:dyDescent="0.25">
      <c r="A316">
        <v>8</v>
      </c>
      <c r="B316">
        <v>41</v>
      </c>
      <c r="C316" s="5" t="str">
        <f>VLOOKUP(A316,'WinBUGS output'!A:C,3,FALSE)</f>
        <v>Exercise + TAU</v>
      </c>
      <c r="D316" s="5" t="str">
        <f>VLOOKUP(B316,'WinBUGS output'!A:C,3,FALSE)</f>
        <v>CBT individual (over 15 sessions) + any SSRI</v>
      </c>
      <c r="E316" s="5" t="str">
        <f>FIXED('WinBUGS output'!N315,2)</f>
        <v>-1.34</v>
      </c>
      <c r="F316" s="5" t="str">
        <f>FIXED('WinBUGS output'!M315,2)</f>
        <v>-4.27</v>
      </c>
      <c r="G316" s="5" t="str">
        <f>FIXED('WinBUGS output'!O315,2)</f>
        <v>1.43</v>
      </c>
      <c r="H316"/>
      <c r="I316"/>
      <c r="J316"/>
      <c r="X316" s="5" t="str">
        <f t="shared" si="16"/>
        <v>Exercise + TAU</v>
      </c>
      <c r="Y316" s="5" t="str">
        <f t="shared" si="17"/>
        <v>CBT individual (over 15 sessions) + any SSRI</v>
      </c>
      <c r="Z316" s="5" t="str">
        <f>FIXED(EXP('WinBUGS output'!N315),2)</f>
        <v>0.26</v>
      </c>
      <c r="AA316" s="5" t="str">
        <f>FIXED(EXP('WinBUGS output'!M315),2)</f>
        <v>0.01</v>
      </c>
      <c r="AB316" s="5" t="str">
        <f>FIXED(EXP('WinBUGS output'!O315),2)</f>
        <v>4.16</v>
      </c>
    </row>
    <row r="317" spans="1:28" x14ac:dyDescent="0.25">
      <c r="A317">
        <v>8</v>
      </c>
      <c r="B317">
        <v>42</v>
      </c>
      <c r="C317" s="5" t="str">
        <f>VLOOKUP(A317,'WinBUGS output'!A:C,3,FALSE)</f>
        <v>Exercise + TAU</v>
      </c>
      <c r="D317" s="5" t="str">
        <f>VLOOKUP(B317,'WinBUGS output'!A:C,3,FALSE)</f>
        <v>Interpersonal psychotherapy (IPT) + any AD</v>
      </c>
      <c r="E317" s="5" t="str">
        <f>FIXED('WinBUGS output'!N316,2)</f>
        <v>0.08</v>
      </c>
      <c r="F317" s="5" t="str">
        <f>FIXED('WinBUGS output'!M316,2)</f>
        <v>-3.90</v>
      </c>
      <c r="G317" s="5" t="str">
        <f>FIXED('WinBUGS output'!O316,2)</f>
        <v>3.95</v>
      </c>
      <c r="H317"/>
      <c r="I317"/>
      <c r="J317"/>
      <c r="X317" s="5" t="str">
        <f t="shared" si="16"/>
        <v>Exercise + TAU</v>
      </c>
      <c r="Y317" s="5" t="str">
        <f t="shared" si="17"/>
        <v>Interpersonal psychotherapy (IPT) + any AD</v>
      </c>
      <c r="Z317" s="5" t="str">
        <f>FIXED(EXP('WinBUGS output'!N316),2)</f>
        <v>1.08</v>
      </c>
      <c r="AA317" s="5" t="str">
        <f>FIXED(EXP('WinBUGS output'!M316),2)</f>
        <v>0.02</v>
      </c>
      <c r="AB317" s="5" t="str">
        <f>FIXED(EXP('WinBUGS output'!O316),2)</f>
        <v>52.09</v>
      </c>
    </row>
    <row r="318" spans="1:28" x14ac:dyDescent="0.25">
      <c r="A318">
        <v>8</v>
      </c>
      <c r="B318">
        <v>43</v>
      </c>
      <c r="C318" s="5" t="str">
        <f>VLOOKUP(A318,'WinBUGS output'!A:C,3,FALSE)</f>
        <v>Exercise + TAU</v>
      </c>
      <c r="D318" s="5" t="str">
        <f>VLOOKUP(B318,'WinBUGS output'!A:C,3,FALSE)</f>
        <v>Short-term psychodynamic psychotherapy individual + any TCA</v>
      </c>
      <c r="E318" s="5" t="str">
        <f>FIXED('WinBUGS output'!N317,2)</f>
        <v>-1.16</v>
      </c>
      <c r="F318" s="5" t="str">
        <f>FIXED('WinBUGS output'!M317,2)</f>
        <v>-4.57</v>
      </c>
      <c r="G318" s="5" t="str">
        <f>FIXED('WinBUGS output'!O317,2)</f>
        <v>2.21</v>
      </c>
      <c r="H318"/>
      <c r="I318"/>
      <c r="J318"/>
      <c r="X318" s="5" t="str">
        <f t="shared" si="16"/>
        <v>Exercise + TAU</v>
      </c>
      <c r="Y318" s="5" t="str">
        <f t="shared" si="17"/>
        <v>Short-term psychodynamic psychotherapy individual + any TCA</v>
      </c>
      <c r="Z318" s="5" t="str">
        <f>FIXED(EXP('WinBUGS output'!N317),2)</f>
        <v>0.31</v>
      </c>
      <c r="AA318" s="5" t="str">
        <f>FIXED(EXP('WinBUGS output'!M317),2)</f>
        <v>0.01</v>
      </c>
      <c r="AB318" s="5" t="str">
        <f>FIXED(EXP('WinBUGS output'!O317),2)</f>
        <v>9.10</v>
      </c>
    </row>
    <row r="319" spans="1:28" x14ac:dyDescent="0.25">
      <c r="A319">
        <v>8</v>
      </c>
      <c r="B319">
        <v>44</v>
      </c>
      <c r="C319" s="5" t="str">
        <f>VLOOKUP(A319,'WinBUGS output'!A:C,3,FALSE)</f>
        <v>Exercise + TAU</v>
      </c>
      <c r="D319" s="5" t="str">
        <f>VLOOKUP(B319,'WinBUGS output'!A:C,3,FALSE)</f>
        <v>Interpersonal psychotherapy (IPT) + Pill placebo</v>
      </c>
      <c r="E319" s="5" t="str">
        <f>FIXED('WinBUGS output'!N318,2)</f>
        <v>-0.25</v>
      </c>
      <c r="F319" s="5" t="str">
        <f>FIXED('WinBUGS output'!M318,2)</f>
        <v>-4.26</v>
      </c>
      <c r="G319" s="5" t="str">
        <f>FIXED('WinBUGS output'!O318,2)</f>
        <v>3.65</v>
      </c>
      <c r="H319"/>
      <c r="I319"/>
      <c r="J319"/>
      <c r="X319" s="5" t="str">
        <f t="shared" si="16"/>
        <v>Exercise + TAU</v>
      </c>
      <c r="Y319" s="5" t="str">
        <f t="shared" si="17"/>
        <v>Interpersonal psychotherapy (IPT) + Pill placebo</v>
      </c>
      <c r="Z319" s="5" t="str">
        <f>FIXED(EXP('WinBUGS output'!N318),2)</f>
        <v>0.78</v>
      </c>
      <c r="AA319" s="5" t="str">
        <f>FIXED(EXP('WinBUGS output'!M318),2)</f>
        <v>0.01</v>
      </c>
      <c r="AB319" s="5" t="str">
        <f>FIXED(EXP('WinBUGS output'!O318),2)</f>
        <v>38.47</v>
      </c>
    </row>
    <row r="320" spans="1:28" x14ac:dyDescent="0.25">
      <c r="A320">
        <v>9</v>
      </c>
      <c r="B320">
        <v>10</v>
      </c>
      <c r="C320" s="5" t="str">
        <f>VLOOKUP(A320,'WinBUGS output'!A:C,3,FALSE)</f>
        <v>Yoga + TAU</v>
      </c>
      <c r="D320" s="5" t="str">
        <f>VLOOKUP(B320,'WinBUGS output'!A:C,3,FALSE)</f>
        <v>Any TCA</v>
      </c>
      <c r="E320" s="5" t="str">
        <f>FIXED('WinBUGS output'!N319,2)</f>
        <v>-1.36</v>
      </c>
      <c r="F320" s="5" t="str">
        <f>FIXED('WinBUGS output'!M319,2)</f>
        <v>-4.45</v>
      </c>
      <c r="G320" s="5" t="str">
        <f>FIXED('WinBUGS output'!O319,2)</f>
        <v>1.62</v>
      </c>
      <c r="H320"/>
      <c r="I320"/>
      <c r="J320"/>
      <c r="X320" s="5" t="str">
        <f t="shared" si="16"/>
        <v>Yoga + TAU</v>
      </c>
      <c r="Y320" s="5" t="str">
        <f t="shared" si="17"/>
        <v>Any TCA</v>
      </c>
      <c r="Z320" s="5" t="str">
        <f>FIXED(EXP('WinBUGS output'!N319),2)</f>
        <v>0.26</v>
      </c>
      <c r="AA320" s="5" t="str">
        <f>FIXED(EXP('WinBUGS output'!M319),2)</f>
        <v>0.01</v>
      </c>
      <c r="AB320" s="5" t="str">
        <f>FIXED(EXP('WinBUGS output'!O319),2)</f>
        <v>5.06</v>
      </c>
    </row>
    <row r="321" spans="1:28" x14ac:dyDescent="0.25">
      <c r="A321">
        <v>9</v>
      </c>
      <c r="B321">
        <v>11</v>
      </c>
      <c r="C321" s="5" t="str">
        <f>VLOOKUP(A321,'WinBUGS output'!A:C,3,FALSE)</f>
        <v>Yoga + TAU</v>
      </c>
      <c r="D321" s="5" t="str">
        <f>VLOOKUP(B321,'WinBUGS output'!A:C,3,FALSE)</f>
        <v>Amitriptyline</v>
      </c>
      <c r="E321" s="5" t="str">
        <f>FIXED('WinBUGS output'!N320,2)</f>
        <v>-1.46</v>
      </c>
      <c r="F321" s="5" t="str">
        <f>FIXED('WinBUGS output'!M320,2)</f>
        <v>-4.57</v>
      </c>
      <c r="G321" s="5" t="str">
        <f>FIXED('WinBUGS output'!O320,2)</f>
        <v>1.51</v>
      </c>
      <c r="H321"/>
      <c r="I321"/>
      <c r="J321"/>
      <c r="X321" s="5" t="str">
        <f t="shared" si="16"/>
        <v>Yoga + TAU</v>
      </c>
      <c r="Y321" s="5" t="str">
        <f t="shared" si="17"/>
        <v>Amitriptyline</v>
      </c>
      <c r="Z321" s="5" t="str">
        <f>FIXED(EXP('WinBUGS output'!N320),2)</f>
        <v>0.23</v>
      </c>
      <c r="AA321" s="5" t="str">
        <f>FIXED(EXP('WinBUGS output'!M320),2)</f>
        <v>0.01</v>
      </c>
      <c r="AB321" s="5" t="str">
        <f>FIXED(EXP('WinBUGS output'!O320),2)</f>
        <v>4.50</v>
      </c>
    </row>
    <row r="322" spans="1:28" x14ac:dyDescent="0.25">
      <c r="A322">
        <v>9</v>
      </c>
      <c r="B322">
        <v>12</v>
      </c>
      <c r="C322" s="5" t="str">
        <f>VLOOKUP(A322,'WinBUGS output'!A:C,3,FALSE)</f>
        <v>Yoga + TAU</v>
      </c>
      <c r="D322" s="5" t="str">
        <f>VLOOKUP(B322,'WinBUGS output'!A:C,3,FALSE)</f>
        <v>Imipramine</v>
      </c>
      <c r="E322" s="5" t="str">
        <f>FIXED('WinBUGS output'!N321,2)</f>
        <v>-1.40</v>
      </c>
      <c r="F322" s="5" t="str">
        <f>FIXED('WinBUGS output'!M321,2)</f>
        <v>-4.49</v>
      </c>
      <c r="G322" s="5" t="str">
        <f>FIXED('WinBUGS output'!O321,2)</f>
        <v>1.56</v>
      </c>
      <c r="H322"/>
      <c r="I322"/>
      <c r="J322"/>
      <c r="X322" s="5" t="str">
        <f t="shared" si="16"/>
        <v>Yoga + TAU</v>
      </c>
      <c r="Y322" s="5" t="str">
        <f t="shared" si="17"/>
        <v>Imipramine</v>
      </c>
      <c r="Z322" s="5" t="str">
        <f>FIXED(EXP('WinBUGS output'!N321),2)</f>
        <v>0.25</v>
      </c>
      <c r="AA322" s="5" t="str">
        <f>FIXED(EXP('WinBUGS output'!M321),2)</f>
        <v>0.01</v>
      </c>
      <c r="AB322" s="5" t="str">
        <f>FIXED(EXP('WinBUGS output'!O321),2)</f>
        <v>4.75</v>
      </c>
    </row>
    <row r="323" spans="1:28" x14ac:dyDescent="0.25">
      <c r="A323">
        <v>9</v>
      </c>
      <c r="B323">
        <v>13</v>
      </c>
      <c r="C323" s="5" t="str">
        <f>VLOOKUP(A323,'WinBUGS output'!A:C,3,FALSE)</f>
        <v>Yoga + TAU</v>
      </c>
      <c r="D323" s="5" t="str">
        <f>VLOOKUP(B323,'WinBUGS output'!A:C,3,FALSE)</f>
        <v>Lofepramine</v>
      </c>
      <c r="E323" s="5" t="str">
        <f>FIXED('WinBUGS output'!N322,2)</f>
        <v>-1.36</v>
      </c>
      <c r="F323" s="5" t="str">
        <f>FIXED('WinBUGS output'!M322,2)</f>
        <v>-4.50</v>
      </c>
      <c r="G323" s="5" t="str">
        <f>FIXED('WinBUGS output'!O322,2)</f>
        <v>1.64</v>
      </c>
      <c r="H323"/>
      <c r="I323"/>
      <c r="J323"/>
      <c r="X323" s="5" t="str">
        <f t="shared" si="16"/>
        <v>Yoga + TAU</v>
      </c>
      <c r="Y323" s="5" t="str">
        <f t="shared" si="17"/>
        <v>Lofepramine</v>
      </c>
      <c r="Z323" s="5" t="str">
        <f>FIXED(EXP('WinBUGS output'!N322),2)</f>
        <v>0.26</v>
      </c>
      <c r="AA323" s="5" t="str">
        <f>FIXED(EXP('WinBUGS output'!M322),2)</f>
        <v>0.01</v>
      </c>
      <c r="AB323" s="5" t="str">
        <f>FIXED(EXP('WinBUGS output'!O322),2)</f>
        <v>5.14</v>
      </c>
    </row>
    <row r="324" spans="1:28" x14ac:dyDescent="0.25">
      <c r="A324">
        <v>9</v>
      </c>
      <c r="B324">
        <v>14</v>
      </c>
      <c r="C324" s="5" t="str">
        <f>VLOOKUP(A324,'WinBUGS output'!A:C,3,FALSE)</f>
        <v>Yoga + TAU</v>
      </c>
      <c r="D324" s="5" t="str">
        <f>VLOOKUP(B324,'WinBUGS output'!A:C,3,FALSE)</f>
        <v>Citalopram</v>
      </c>
      <c r="E324" s="5" t="str">
        <f>FIXED('WinBUGS output'!N323,2)</f>
        <v>-2.14</v>
      </c>
      <c r="F324" s="5" t="str">
        <f>FIXED('WinBUGS output'!M323,2)</f>
        <v>-5.26</v>
      </c>
      <c r="G324" s="5" t="str">
        <f>FIXED('WinBUGS output'!O323,2)</f>
        <v>0.84</v>
      </c>
      <c r="H324"/>
      <c r="I324"/>
      <c r="J324"/>
      <c r="X324" s="5" t="str">
        <f t="shared" si="16"/>
        <v>Yoga + TAU</v>
      </c>
      <c r="Y324" s="5" t="str">
        <f t="shared" si="17"/>
        <v>Citalopram</v>
      </c>
      <c r="Z324" s="5" t="str">
        <f>FIXED(EXP('WinBUGS output'!N323),2)</f>
        <v>0.12</v>
      </c>
      <c r="AA324" s="5" t="str">
        <f>FIXED(EXP('WinBUGS output'!M323),2)</f>
        <v>0.01</v>
      </c>
      <c r="AB324" s="5" t="str">
        <f>FIXED(EXP('WinBUGS output'!O323),2)</f>
        <v>2.31</v>
      </c>
    </row>
    <row r="325" spans="1:28" x14ac:dyDescent="0.25">
      <c r="A325">
        <v>9</v>
      </c>
      <c r="B325">
        <v>15</v>
      </c>
      <c r="C325" s="5" t="str">
        <f>VLOOKUP(A325,'WinBUGS output'!A:C,3,FALSE)</f>
        <v>Yoga + TAU</v>
      </c>
      <c r="D325" s="5" t="str">
        <f>VLOOKUP(B325,'WinBUGS output'!A:C,3,FALSE)</f>
        <v>Escitalopram</v>
      </c>
      <c r="E325" s="5" t="str">
        <f>FIXED('WinBUGS output'!N324,2)</f>
        <v>-1.90</v>
      </c>
      <c r="F325" s="5" t="str">
        <f>FIXED('WinBUGS output'!M324,2)</f>
        <v>-5.00</v>
      </c>
      <c r="G325" s="5" t="str">
        <f>FIXED('WinBUGS output'!O324,2)</f>
        <v>1.06</v>
      </c>
      <c r="H325"/>
      <c r="I325"/>
      <c r="J325"/>
      <c r="X325" s="5" t="str">
        <f t="shared" ref="X325:X388" si="18">C325</f>
        <v>Yoga + TAU</v>
      </c>
      <c r="Y325" s="5" t="str">
        <f t="shared" ref="Y325:Y388" si="19">D325</f>
        <v>Escitalopram</v>
      </c>
      <c r="Z325" s="5" t="str">
        <f>FIXED(EXP('WinBUGS output'!N324),2)</f>
        <v>0.15</v>
      </c>
      <c r="AA325" s="5" t="str">
        <f>FIXED(EXP('WinBUGS output'!M324),2)</f>
        <v>0.01</v>
      </c>
      <c r="AB325" s="5" t="str">
        <f>FIXED(EXP('WinBUGS output'!O324),2)</f>
        <v>2.89</v>
      </c>
    </row>
    <row r="326" spans="1:28" x14ac:dyDescent="0.25">
      <c r="A326">
        <v>9</v>
      </c>
      <c r="B326">
        <v>16</v>
      </c>
      <c r="C326" s="5" t="str">
        <f>VLOOKUP(A326,'WinBUGS output'!A:C,3,FALSE)</f>
        <v>Yoga + TAU</v>
      </c>
      <c r="D326" s="5" t="str">
        <f>VLOOKUP(B326,'WinBUGS output'!A:C,3,FALSE)</f>
        <v>Fluoxetine</v>
      </c>
      <c r="E326" s="5" t="str">
        <f>FIXED('WinBUGS output'!N325,2)</f>
        <v>-1.96</v>
      </c>
      <c r="F326" s="5" t="str">
        <f>FIXED('WinBUGS output'!M325,2)</f>
        <v>-5.06</v>
      </c>
      <c r="G326" s="5" t="str">
        <f>FIXED('WinBUGS output'!O325,2)</f>
        <v>0.99</v>
      </c>
      <c r="H326"/>
      <c r="I326"/>
      <c r="J326"/>
      <c r="X326" s="5" t="str">
        <f t="shared" si="18"/>
        <v>Yoga + TAU</v>
      </c>
      <c r="Y326" s="5" t="str">
        <f t="shared" si="19"/>
        <v>Fluoxetine</v>
      </c>
      <c r="Z326" s="5" t="str">
        <f>FIXED(EXP('WinBUGS output'!N325),2)</f>
        <v>0.14</v>
      </c>
      <c r="AA326" s="5" t="str">
        <f>FIXED(EXP('WinBUGS output'!M325),2)</f>
        <v>0.01</v>
      </c>
      <c r="AB326" s="5" t="str">
        <f>FIXED(EXP('WinBUGS output'!O325),2)</f>
        <v>2.70</v>
      </c>
    </row>
    <row r="327" spans="1:28" x14ac:dyDescent="0.25">
      <c r="A327">
        <v>9</v>
      </c>
      <c r="B327">
        <v>17</v>
      </c>
      <c r="C327" s="5" t="str">
        <f>VLOOKUP(A327,'WinBUGS output'!A:C,3,FALSE)</f>
        <v>Yoga + TAU</v>
      </c>
      <c r="D327" s="5" t="str">
        <f>VLOOKUP(B327,'WinBUGS output'!A:C,3,FALSE)</f>
        <v>Sertraline</v>
      </c>
      <c r="E327" s="5" t="str">
        <f>FIXED('WinBUGS output'!N326,2)</f>
        <v>-2.11</v>
      </c>
      <c r="F327" s="5" t="str">
        <f>FIXED('WinBUGS output'!M326,2)</f>
        <v>-5.23</v>
      </c>
      <c r="G327" s="5" t="str">
        <f>FIXED('WinBUGS output'!O326,2)</f>
        <v>0.87</v>
      </c>
      <c r="H327"/>
      <c r="I327"/>
      <c r="J327"/>
      <c r="X327" s="5" t="str">
        <f t="shared" si="18"/>
        <v>Yoga + TAU</v>
      </c>
      <c r="Y327" s="5" t="str">
        <f t="shared" si="19"/>
        <v>Sertraline</v>
      </c>
      <c r="Z327" s="5" t="str">
        <f>FIXED(EXP('WinBUGS output'!N326),2)</f>
        <v>0.12</v>
      </c>
      <c r="AA327" s="5" t="str">
        <f>FIXED(EXP('WinBUGS output'!M326),2)</f>
        <v>0.01</v>
      </c>
      <c r="AB327" s="5" t="str">
        <f>FIXED(EXP('WinBUGS output'!O326),2)</f>
        <v>2.38</v>
      </c>
    </row>
    <row r="328" spans="1:28" x14ac:dyDescent="0.25">
      <c r="A328">
        <v>9</v>
      </c>
      <c r="B328">
        <v>18</v>
      </c>
      <c r="C328" s="5" t="str">
        <f>VLOOKUP(A328,'WinBUGS output'!A:C,3,FALSE)</f>
        <v>Yoga + TAU</v>
      </c>
      <c r="D328" s="5" t="str">
        <f>VLOOKUP(B328,'WinBUGS output'!A:C,3,FALSE)</f>
        <v>Any AD</v>
      </c>
      <c r="E328" s="5" t="str">
        <f>FIXED('WinBUGS output'!N327,2)</f>
        <v>-0.98</v>
      </c>
      <c r="F328" s="5" t="str">
        <f>FIXED('WinBUGS output'!M327,2)</f>
        <v>-4.73</v>
      </c>
      <c r="G328" s="5" t="str">
        <f>FIXED('WinBUGS output'!O327,2)</f>
        <v>2.57</v>
      </c>
      <c r="H328"/>
      <c r="I328"/>
      <c r="J328"/>
      <c r="X328" s="5" t="str">
        <f t="shared" si="18"/>
        <v>Yoga + TAU</v>
      </c>
      <c r="Y328" s="5" t="str">
        <f t="shared" si="19"/>
        <v>Any AD</v>
      </c>
      <c r="Z328" s="5" t="str">
        <f>FIXED(EXP('WinBUGS output'!N327),2)</f>
        <v>0.38</v>
      </c>
      <c r="AA328" s="5" t="str">
        <f>FIXED(EXP('WinBUGS output'!M327),2)</f>
        <v>0.01</v>
      </c>
      <c r="AB328" s="5" t="str">
        <f>FIXED(EXP('WinBUGS output'!O327),2)</f>
        <v>13.08</v>
      </c>
    </row>
    <row r="329" spans="1:28" x14ac:dyDescent="0.25">
      <c r="A329">
        <v>9</v>
      </c>
      <c r="B329">
        <v>19</v>
      </c>
      <c r="C329" s="5" t="str">
        <f>VLOOKUP(A329,'WinBUGS output'!A:C,3,FALSE)</f>
        <v>Yoga + TAU</v>
      </c>
      <c r="D329" s="5" t="str">
        <f>VLOOKUP(B329,'WinBUGS output'!A:C,3,FALSE)</f>
        <v>Mirtazapine</v>
      </c>
      <c r="E329" s="5" t="str">
        <f>FIXED('WinBUGS output'!N328,2)</f>
        <v>-1.62</v>
      </c>
      <c r="F329" s="5" t="str">
        <f>FIXED('WinBUGS output'!M328,2)</f>
        <v>-4.79</v>
      </c>
      <c r="G329" s="5" t="str">
        <f>FIXED('WinBUGS output'!O328,2)</f>
        <v>1.42</v>
      </c>
      <c r="H329"/>
      <c r="I329"/>
      <c r="J329"/>
      <c r="X329" s="5" t="str">
        <f t="shared" si="18"/>
        <v>Yoga + TAU</v>
      </c>
      <c r="Y329" s="5" t="str">
        <f t="shared" si="19"/>
        <v>Mirtazapine</v>
      </c>
      <c r="Z329" s="5" t="str">
        <f>FIXED(EXP('WinBUGS output'!N328),2)</f>
        <v>0.20</v>
      </c>
      <c r="AA329" s="5" t="str">
        <f>FIXED(EXP('WinBUGS output'!M328),2)</f>
        <v>0.01</v>
      </c>
      <c r="AB329" s="5" t="str">
        <f>FIXED(EXP('WinBUGS output'!O328),2)</f>
        <v>4.15</v>
      </c>
    </row>
    <row r="330" spans="1:28" x14ac:dyDescent="0.25">
      <c r="A330">
        <v>9</v>
      </c>
      <c r="B330">
        <v>20</v>
      </c>
      <c r="C330" s="5" t="str">
        <f>VLOOKUP(A330,'WinBUGS output'!A:C,3,FALSE)</f>
        <v>Yoga + TAU</v>
      </c>
      <c r="D330" s="5" t="str">
        <f>VLOOKUP(B330,'WinBUGS output'!A:C,3,FALSE)</f>
        <v>Short-term psychodynamic psychotherapy individual + TAU</v>
      </c>
      <c r="E330" s="5" t="str">
        <f>FIXED('WinBUGS output'!N329,2)</f>
        <v>-0.70</v>
      </c>
      <c r="F330" s="5" t="str">
        <f>FIXED('WinBUGS output'!M329,2)</f>
        <v>-4.04</v>
      </c>
      <c r="G330" s="5" t="str">
        <f>FIXED('WinBUGS output'!O329,2)</f>
        <v>2.56</v>
      </c>
      <c r="H330"/>
      <c r="I330"/>
      <c r="J330"/>
      <c r="X330" s="5" t="str">
        <f t="shared" si="18"/>
        <v>Yoga + TAU</v>
      </c>
      <c r="Y330" s="5" t="str">
        <f t="shared" si="19"/>
        <v>Short-term psychodynamic psychotherapy individual + TAU</v>
      </c>
      <c r="Z330" s="5" t="str">
        <f>FIXED(EXP('WinBUGS output'!N329),2)</f>
        <v>0.49</v>
      </c>
      <c r="AA330" s="5" t="str">
        <f>FIXED(EXP('WinBUGS output'!M329),2)</f>
        <v>0.02</v>
      </c>
      <c r="AB330" s="5" t="str">
        <f>FIXED(EXP('WinBUGS output'!O329),2)</f>
        <v>12.92</v>
      </c>
    </row>
    <row r="331" spans="1:28" x14ac:dyDescent="0.25">
      <c r="A331">
        <v>9</v>
      </c>
      <c r="B331">
        <v>21</v>
      </c>
      <c r="C331" s="5" t="str">
        <f>VLOOKUP(A331,'WinBUGS output'!A:C,3,FALSE)</f>
        <v>Yoga + TAU</v>
      </c>
      <c r="D331" s="5" t="str">
        <f>VLOOKUP(B331,'WinBUGS output'!A:C,3,FALSE)</f>
        <v>Cognitive bibliotherapy with support + TAU</v>
      </c>
      <c r="E331" s="5" t="str">
        <f>FIXED('WinBUGS output'!N330,2)</f>
        <v>-1.12</v>
      </c>
      <c r="F331" s="5" t="str">
        <f>FIXED('WinBUGS output'!M330,2)</f>
        <v>-4.28</v>
      </c>
      <c r="G331" s="5" t="str">
        <f>FIXED('WinBUGS output'!O330,2)</f>
        <v>1.98</v>
      </c>
      <c r="H331"/>
      <c r="I331"/>
      <c r="J331"/>
      <c r="X331" s="5" t="str">
        <f t="shared" si="18"/>
        <v>Yoga + TAU</v>
      </c>
      <c r="Y331" s="5" t="str">
        <f t="shared" si="19"/>
        <v>Cognitive bibliotherapy with support + TAU</v>
      </c>
      <c r="Z331" s="5" t="str">
        <f>FIXED(EXP('WinBUGS output'!N330),2)</f>
        <v>0.33</v>
      </c>
      <c r="AA331" s="5" t="str">
        <f>FIXED(EXP('WinBUGS output'!M330),2)</f>
        <v>0.01</v>
      </c>
      <c r="AB331" s="5" t="str">
        <f>FIXED(EXP('WinBUGS output'!O330),2)</f>
        <v>7.21</v>
      </c>
    </row>
    <row r="332" spans="1:28" x14ac:dyDescent="0.25">
      <c r="A332">
        <v>9</v>
      </c>
      <c r="B332">
        <v>22</v>
      </c>
      <c r="C332" s="5" t="str">
        <f>VLOOKUP(A332,'WinBUGS output'!A:C,3,FALSE)</f>
        <v>Yoga + TAU</v>
      </c>
      <c r="D332" s="5" t="str">
        <f>VLOOKUP(B332,'WinBUGS output'!A:C,3,FALSE)</f>
        <v>Cognitive bibliotherapy + TAU</v>
      </c>
      <c r="E332" s="5" t="str">
        <f>FIXED('WinBUGS output'!N331,2)</f>
        <v>-1.95</v>
      </c>
      <c r="F332" s="5" t="str">
        <f>FIXED('WinBUGS output'!M331,2)</f>
        <v>-4.88</v>
      </c>
      <c r="G332" s="5" t="str">
        <f>FIXED('WinBUGS output'!O331,2)</f>
        <v>0.84</v>
      </c>
      <c r="H332"/>
      <c r="I332"/>
      <c r="J332"/>
      <c r="X332" s="5" t="str">
        <f t="shared" si="18"/>
        <v>Yoga + TAU</v>
      </c>
      <c r="Y332" s="5" t="str">
        <f t="shared" si="19"/>
        <v>Cognitive bibliotherapy + TAU</v>
      </c>
      <c r="Z332" s="5" t="str">
        <f>FIXED(EXP('WinBUGS output'!N331),2)</f>
        <v>0.14</v>
      </c>
      <c r="AA332" s="5" t="str">
        <f>FIXED(EXP('WinBUGS output'!M331),2)</f>
        <v>0.01</v>
      </c>
      <c r="AB332" s="5" t="str">
        <f>FIXED(EXP('WinBUGS output'!O331),2)</f>
        <v>2.31</v>
      </c>
    </row>
    <row r="333" spans="1:28" x14ac:dyDescent="0.25">
      <c r="A333">
        <v>9</v>
      </c>
      <c r="B333">
        <v>23</v>
      </c>
      <c r="C333" s="5" t="str">
        <f>VLOOKUP(A333,'WinBUGS output'!A:C,3,FALSE)</f>
        <v>Yoga + TAU</v>
      </c>
      <c r="D333" s="5" t="str">
        <f>VLOOKUP(B333,'WinBUGS output'!A:C,3,FALSE)</f>
        <v>Computerised-CBT (CCBT)</v>
      </c>
      <c r="E333" s="5" t="str">
        <f>FIXED('WinBUGS output'!N332,2)</f>
        <v>-1.88</v>
      </c>
      <c r="F333" s="5" t="str">
        <f>FIXED('WinBUGS output'!M332,2)</f>
        <v>-4.81</v>
      </c>
      <c r="G333" s="5" t="str">
        <f>FIXED('WinBUGS output'!O332,2)</f>
        <v>0.91</v>
      </c>
      <c r="H333"/>
      <c r="I333"/>
      <c r="J333"/>
      <c r="X333" s="5" t="str">
        <f t="shared" si="18"/>
        <v>Yoga + TAU</v>
      </c>
      <c r="Y333" s="5" t="str">
        <f t="shared" si="19"/>
        <v>Computerised-CBT (CCBT)</v>
      </c>
      <c r="Z333" s="5" t="str">
        <f>FIXED(EXP('WinBUGS output'!N332),2)</f>
        <v>0.15</v>
      </c>
      <c r="AA333" s="5" t="str">
        <f>FIXED(EXP('WinBUGS output'!M332),2)</f>
        <v>0.01</v>
      </c>
      <c r="AB333" s="5" t="str">
        <f>FIXED(EXP('WinBUGS output'!O332),2)</f>
        <v>2.50</v>
      </c>
    </row>
    <row r="334" spans="1:28" x14ac:dyDescent="0.25">
      <c r="A334">
        <v>9</v>
      </c>
      <c r="B334">
        <v>24</v>
      </c>
      <c r="C334" s="5" t="str">
        <f>VLOOKUP(A334,'WinBUGS output'!A:C,3,FALSE)</f>
        <v>Yoga + TAU</v>
      </c>
      <c r="D334" s="5" t="str">
        <f>VLOOKUP(B334,'WinBUGS output'!A:C,3,FALSE)</f>
        <v>Computerised-CBT (CCBT) + TAU</v>
      </c>
      <c r="E334" s="5" t="str">
        <f>FIXED('WinBUGS output'!N333,2)</f>
        <v>-1.97</v>
      </c>
      <c r="F334" s="5" t="str">
        <f>FIXED('WinBUGS output'!M333,2)</f>
        <v>-4.90</v>
      </c>
      <c r="G334" s="5" t="str">
        <f>FIXED('WinBUGS output'!O333,2)</f>
        <v>0.82</v>
      </c>
      <c r="H334"/>
      <c r="I334"/>
      <c r="J334"/>
      <c r="X334" s="5" t="str">
        <f t="shared" si="18"/>
        <v>Yoga + TAU</v>
      </c>
      <c r="Y334" s="5" t="str">
        <f t="shared" si="19"/>
        <v>Computerised-CBT (CCBT) + TAU</v>
      </c>
      <c r="Z334" s="5" t="str">
        <f>FIXED(EXP('WinBUGS output'!N333),2)</f>
        <v>0.14</v>
      </c>
      <c r="AA334" s="5" t="str">
        <f>FIXED(EXP('WinBUGS output'!M333),2)</f>
        <v>0.01</v>
      </c>
      <c r="AB334" s="5" t="str">
        <f>FIXED(EXP('WinBUGS output'!O333),2)</f>
        <v>2.27</v>
      </c>
    </row>
    <row r="335" spans="1:28" x14ac:dyDescent="0.25">
      <c r="A335">
        <v>9</v>
      </c>
      <c r="B335">
        <v>25</v>
      </c>
      <c r="C335" s="5" t="str">
        <f>VLOOKUP(A335,'WinBUGS output'!A:C,3,FALSE)</f>
        <v>Yoga + TAU</v>
      </c>
      <c r="D335" s="5" t="str">
        <f>VLOOKUP(B335,'WinBUGS output'!A:C,3,FALSE)</f>
        <v>Computerised-CBT (CCBT) + enhanced TAU</v>
      </c>
      <c r="E335" s="5" t="str">
        <f>FIXED('WinBUGS output'!N334,2)</f>
        <v>-1.96</v>
      </c>
      <c r="F335" s="5" t="str">
        <f>FIXED('WinBUGS output'!M334,2)</f>
        <v>-4.89</v>
      </c>
      <c r="G335" s="5" t="str">
        <f>FIXED('WinBUGS output'!O334,2)</f>
        <v>0.83</v>
      </c>
      <c r="H335"/>
      <c r="I335"/>
      <c r="J335"/>
      <c r="X335" s="5" t="str">
        <f t="shared" si="18"/>
        <v>Yoga + TAU</v>
      </c>
      <c r="Y335" s="5" t="str">
        <f t="shared" si="19"/>
        <v>Computerised-CBT (CCBT) + enhanced TAU</v>
      </c>
      <c r="Z335" s="5" t="str">
        <f>FIXED(EXP('WinBUGS output'!N334),2)</f>
        <v>0.14</v>
      </c>
      <c r="AA335" s="5" t="str">
        <f>FIXED(EXP('WinBUGS output'!M334),2)</f>
        <v>0.01</v>
      </c>
      <c r="AB335" s="5" t="str">
        <f>FIXED(EXP('WinBUGS output'!O334),2)</f>
        <v>2.29</v>
      </c>
    </row>
    <row r="336" spans="1:28" x14ac:dyDescent="0.25">
      <c r="A336">
        <v>9</v>
      </c>
      <c r="B336">
        <v>26</v>
      </c>
      <c r="C336" s="5" t="str">
        <f>VLOOKUP(A336,'WinBUGS output'!A:C,3,FALSE)</f>
        <v>Yoga + TAU</v>
      </c>
      <c r="D336" s="5" t="str">
        <f>VLOOKUP(B336,'WinBUGS output'!A:C,3,FALSE)</f>
        <v>Interpersonal psychotherapy (IPT)</v>
      </c>
      <c r="E336" s="5" t="str">
        <f>FIXED('WinBUGS output'!N335,2)</f>
        <v>-0.33</v>
      </c>
      <c r="F336" s="5" t="str">
        <f>FIXED('WinBUGS output'!M335,2)</f>
        <v>-4.48</v>
      </c>
      <c r="G336" s="5" t="str">
        <f>FIXED('WinBUGS output'!O335,2)</f>
        <v>3.62</v>
      </c>
      <c r="H336"/>
      <c r="I336"/>
      <c r="J336"/>
      <c r="X336" s="5" t="str">
        <f t="shared" si="18"/>
        <v>Yoga + TAU</v>
      </c>
      <c r="Y336" s="5" t="str">
        <f t="shared" si="19"/>
        <v>Interpersonal psychotherapy (IPT)</v>
      </c>
      <c r="Z336" s="5" t="str">
        <f>FIXED(EXP('WinBUGS output'!N335),2)</f>
        <v>0.72</v>
      </c>
      <c r="AA336" s="5" t="str">
        <f>FIXED(EXP('WinBUGS output'!M335),2)</f>
        <v>0.01</v>
      </c>
      <c r="AB336" s="5" t="str">
        <f>FIXED(EXP('WinBUGS output'!O335),2)</f>
        <v>37.45</v>
      </c>
    </row>
    <row r="337" spans="1:28" x14ac:dyDescent="0.25">
      <c r="A337">
        <v>9</v>
      </c>
      <c r="B337">
        <v>27</v>
      </c>
      <c r="C337" s="5" t="str">
        <f>VLOOKUP(A337,'WinBUGS output'!A:C,3,FALSE)</f>
        <v>Yoga + TAU</v>
      </c>
      <c r="D337" s="5" t="str">
        <f>VLOOKUP(B337,'WinBUGS output'!A:C,3,FALSE)</f>
        <v>Counselling (any type)</v>
      </c>
      <c r="E337" s="5" t="str">
        <f>FIXED('WinBUGS output'!N336,2)</f>
        <v>-1.00</v>
      </c>
      <c r="F337" s="5" t="str">
        <f>FIXED('WinBUGS output'!M336,2)</f>
        <v>-4.29</v>
      </c>
      <c r="G337" s="5" t="str">
        <f>FIXED('WinBUGS output'!O336,2)</f>
        <v>2.06</v>
      </c>
      <c r="H337"/>
      <c r="I337"/>
      <c r="J337"/>
      <c r="X337" s="5" t="str">
        <f t="shared" si="18"/>
        <v>Yoga + TAU</v>
      </c>
      <c r="Y337" s="5" t="str">
        <f t="shared" si="19"/>
        <v>Counselling (any type)</v>
      </c>
      <c r="Z337" s="5" t="str">
        <f>FIXED(EXP('WinBUGS output'!N336),2)</f>
        <v>0.37</v>
      </c>
      <c r="AA337" s="5" t="str">
        <f>FIXED(EXP('WinBUGS output'!M336),2)</f>
        <v>0.01</v>
      </c>
      <c r="AB337" s="5" t="str">
        <f>FIXED(EXP('WinBUGS output'!O336),2)</f>
        <v>7.88</v>
      </c>
    </row>
    <row r="338" spans="1:28" x14ac:dyDescent="0.25">
      <c r="A338">
        <v>9</v>
      </c>
      <c r="B338">
        <v>28</v>
      </c>
      <c r="C338" s="5" t="str">
        <f>VLOOKUP(A338,'WinBUGS output'!A:C,3,FALSE)</f>
        <v>Yoga + TAU</v>
      </c>
      <c r="D338" s="5" t="str">
        <f>VLOOKUP(B338,'WinBUGS output'!A:C,3,FALSE)</f>
        <v>Non-directive counselling</v>
      </c>
      <c r="E338" s="5" t="str">
        <f>FIXED('WinBUGS output'!N337,2)</f>
        <v>-0.99</v>
      </c>
      <c r="F338" s="5" t="str">
        <f>FIXED('WinBUGS output'!M337,2)</f>
        <v>-4.14</v>
      </c>
      <c r="G338" s="5" t="str">
        <f>FIXED('WinBUGS output'!O337,2)</f>
        <v>1.96</v>
      </c>
      <c r="H338"/>
      <c r="I338"/>
      <c r="J338"/>
      <c r="X338" s="5" t="str">
        <f t="shared" si="18"/>
        <v>Yoga + TAU</v>
      </c>
      <c r="Y338" s="5" t="str">
        <f t="shared" si="19"/>
        <v>Non-directive counselling</v>
      </c>
      <c r="Z338" s="5" t="str">
        <f>FIXED(EXP('WinBUGS output'!N337),2)</f>
        <v>0.37</v>
      </c>
      <c r="AA338" s="5" t="str">
        <f>FIXED(EXP('WinBUGS output'!M337),2)</f>
        <v>0.02</v>
      </c>
      <c r="AB338" s="5" t="str">
        <f>FIXED(EXP('WinBUGS output'!O337),2)</f>
        <v>7.11</v>
      </c>
    </row>
    <row r="339" spans="1:28" x14ac:dyDescent="0.25">
      <c r="A339">
        <v>9</v>
      </c>
      <c r="B339">
        <v>29</v>
      </c>
      <c r="C339" s="5" t="str">
        <f>VLOOKUP(A339,'WinBUGS output'!A:C,3,FALSE)</f>
        <v>Yoga + TAU</v>
      </c>
      <c r="D339" s="5" t="str">
        <f>VLOOKUP(B339,'WinBUGS output'!A:C,3,FALSE)</f>
        <v>Problem solving group</v>
      </c>
      <c r="E339" s="5" t="str">
        <f>FIXED('WinBUGS output'!N338,2)</f>
        <v>6.81</v>
      </c>
      <c r="F339" s="5" t="str">
        <f>FIXED('WinBUGS output'!M338,2)</f>
        <v>2.37</v>
      </c>
      <c r="G339" s="5" t="str">
        <f>FIXED('WinBUGS output'!O338,2)</f>
        <v>11.16</v>
      </c>
      <c r="H339"/>
      <c r="I339"/>
      <c r="J339"/>
      <c r="X339" s="5" t="str">
        <f t="shared" si="18"/>
        <v>Yoga + TAU</v>
      </c>
      <c r="Y339" s="5" t="str">
        <f t="shared" si="19"/>
        <v>Problem solving group</v>
      </c>
      <c r="Z339" s="5" t="str">
        <f>FIXED(EXP('WinBUGS output'!N338),2)</f>
        <v>905.96</v>
      </c>
      <c r="AA339" s="5" t="str">
        <f>FIXED(EXP('WinBUGS output'!M338),2)</f>
        <v>10.65</v>
      </c>
      <c r="AB339" s="5" t="str">
        <f>FIXED(EXP('WinBUGS output'!O338),2)</f>
        <v>70,262.96</v>
      </c>
    </row>
    <row r="340" spans="1:28" x14ac:dyDescent="0.25">
      <c r="A340">
        <v>9</v>
      </c>
      <c r="B340">
        <v>30</v>
      </c>
      <c r="C340" s="5" t="str">
        <f>VLOOKUP(A340,'WinBUGS output'!A:C,3,FALSE)</f>
        <v>Yoga + TAU</v>
      </c>
      <c r="D340" s="5" t="str">
        <f>VLOOKUP(B340,'WinBUGS output'!A:C,3,FALSE)</f>
        <v>Behavioural activation (BA)</v>
      </c>
      <c r="E340" s="5" t="str">
        <f>FIXED('WinBUGS output'!N339,2)</f>
        <v>-0.31</v>
      </c>
      <c r="F340" s="5" t="str">
        <f>FIXED('WinBUGS output'!M339,2)</f>
        <v>-3.37</v>
      </c>
      <c r="G340" s="5" t="str">
        <f>FIXED('WinBUGS output'!O339,2)</f>
        <v>2.55</v>
      </c>
      <c r="H340"/>
      <c r="I340"/>
      <c r="J340"/>
      <c r="X340" s="5" t="str">
        <f t="shared" si="18"/>
        <v>Yoga + TAU</v>
      </c>
      <c r="Y340" s="5" t="str">
        <f t="shared" si="19"/>
        <v>Behavioural activation (BA)</v>
      </c>
      <c r="Z340" s="5" t="str">
        <f>FIXED(EXP('WinBUGS output'!N339),2)</f>
        <v>0.73</v>
      </c>
      <c r="AA340" s="5" t="str">
        <f>FIXED(EXP('WinBUGS output'!M339),2)</f>
        <v>0.03</v>
      </c>
      <c r="AB340" s="5" t="str">
        <f>FIXED(EXP('WinBUGS output'!O339),2)</f>
        <v>12.76</v>
      </c>
    </row>
    <row r="341" spans="1:28" x14ac:dyDescent="0.25">
      <c r="A341">
        <v>9</v>
      </c>
      <c r="B341">
        <v>31</v>
      </c>
      <c r="C341" s="5" t="str">
        <f>VLOOKUP(A341,'WinBUGS output'!A:C,3,FALSE)</f>
        <v>Yoga + TAU</v>
      </c>
      <c r="D341" s="5" t="str">
        <f>VLOOKUP(B341,'WinBUGS output'!A:C,3,FALSE)</f>
        <v>Behavioural activation (BA) + TAU</v>
      </c>
      <c r="E341" s="5" t="str">
        <f>FIXED('WinBUGS output'!N340,2)</f>
        <v>-0.38</v>
      </c>
      <c r="F341" s="5" t="str">
        <f>FIXED('WinBUGS output'!M340,2)</f>
        <v>-3.48</v>
      </c>
      <c r="G341" s="5" t="str">
        <f>FIXED('WinBUGS output'!O340,2)</f>
        <v>2.52</v>
      </c>
      <c r="H341"/>
      <c r="I341"/>
      <c r="J341"/>
      <c r="X341" s="5" t="str">
        <f t="shared" si="18"/>
        <v>Yoga + TAU</v>
      </c>
      <c r="Y341" s="5" t="str">
        <f t="shared" si="19"/>
        <v>Behavioural activation (BA) + TAU</v>
      </c>
      <c r="Z341" s="5" t="str">
        <f>FIXED(EXP('WinBUGS output'!N340),2)</f>
        <v>0.69</v>
      </c>
      <c r="AA341" s="5" t="str">
        <f>FIXED(EXP('WinBUGS output'!M340),2)</f>
        <v>0.03</v>
      </c>
      <c r="AB341" s="5" t="str">
        <f>FIXED(EXP('WinBUGS output'!O340),2)</f>
        <v>12.43</v>
      </c>
    </row>
    <row r="342" spans="1:28" x14ac:dyDescent="0.25">
      <c r="A342">
        <v>9</v>
      </c>
      <c r="B342">
        <v>32</v>
      </c>
      <c r="C342" s="5" t="str">
        <f>VLOOKUP(A342,'WinBUGS output'!A:C,3,FALSE)</f>
        <v>Yoga + TAU</v>
      </c>
      <c r="D342" s="5" t="str">
        <f>VLOOKUP(B342,'WinBUGS output'!A:C,3,FALSE)</f>
        <v>CBT individual (under 15 sessions)</v>
      </c>
      <c r="E342" s="5" t="str">
        <f>FIXED('WinBUGS output'!N341,2)</f>
        <v>-0.69</v>
      </c>
      <c r="F342" s="5" t="str">
        <f>FIXED('WinBUGS output'!M341,2)</f>
        <v>-3.59</v>
      </c>
      <c r="G342" s="5" t="str">
        <f>FIXED('WinBUGS output'!O341,2)</f>
        <v>2.04</v>
      </c>
      <c r="H342"/>
      <c r="I342"/>
      <c r="J342"/>
      <c r="X342" s="5" t="str">
        <f t="shared" si="18"/>
        <v>Yoga + TAU</v>
      </c>
      <c r="Y342" s="5" t="str">
        <f t="shared" si="19"/>
        <v>CBT individual (under 15 sessions)</v>
      </c>
      <c r="Z342" s="5" t="str">
        <f>FIXED(EXP('WinBUGS output'!N341),2)</f>
        <v>0.50</v>
      </c>
      <c r="AA342" s="5" t="str">
        <f>FIXED(EXP('WinBUGS output'!M341),2)</f>
        <v>0.03</v>
      </c>
      <c r="AB342" s="5" t="str">
        <f>FIXED(EXP('WinBUGS output'!O341),2)</f>
        <v>7.67</v>
      </c>
    </row>
    <row r="343" spans="1:28" x14ac:dyDescent="0.25">
      <c r="A343">
        <v>9</v>
      </c>
      <c r="B343">
        <v>33</v>
      </c>
      <c r="C343" s="5" t="str">
        <f>VLOOKUP(A343,'WinBUGS output'!A:C,3,FALSE)</f>
        <v>Yoga + TAU</v>
      </c>
      <c r="D343" s="5" t="str">
        <f>VLOOKUP(B343,'WinBUGS output'!A:C,3,FALSE)</f>
        <v>CBT individual (under 15 sessions) + TAU</v>
      </c>
      <c r="E343" s="5" t="str">
        <f>FIXED('WinBUGS output'!N342,2)</f>
        <v>-0.73</v>
      </c>
      <c r="F343" s="5" t="str">
        <f>FIXED('WinBUGS output'!M342,2)</f>
        <v>-3.64</v>
      </c>
      <c r="G343" s="5" t="str">
        <f>FIXED('WinBUGS output'!O342,2)</f>
        <v>2.01</v>
      </c>
      <c r="H343"/>
      <c r="I343"/>
      <c r="J343"/>
      <c r="X343" s="5" t="str">
        <f t="shared" si="18"/>
        <v>Yoga + TAU</v>
      </c>
      <c r="Y343" s="5" t="str">
        <f t="shared" si="19"/>
        <v>CBT individual (under 15 sessions) + TAU</v>
      </c>
      <c r="Z343" s="5" t="str">
        <f>FIXED(EXP('WinBUGS output'!N342),2)</f>
        <v>0.48</v>
      </c>
      <c r="AA343" s="5" t="str">
        <f>FIXED(EXP('WinBUGS output'!M342),2)</f>
        <v>0.03</v>
      </c>
      <c r="AB343" s="5" t="str">
        <f>FIXED(EXP('WinBUGS output'!O342),2)</f>
        <v>7.46</v>
      </c>
    </row>
    <row r="344" spans="1:28" x14ac:dyDescent="0.25">
      <c r="A344">
        <v>9</v>
      </c>
      <c r="B344">
        <v>34</v>
      </c>
      <c r="C344" s="5" t="str">
        <f>VLOOKUP(A344,'WinBUGS output'!A:C,3,FALSE)</f>
        <v>Yoga + TAU</v>
      </c>
      <c r="D344" s="5" t="str">
        <f>VLOOKUP(B344,'WinBUGS output'!A:C,3,FALSE)</f>
        <v>CBT individual (under 15 sessions) + enhanced TAU</v>
      </c>
      <c r="E344" s="5" t="str">
        <f>FIXED('WinBUGS output'!N343,2)</f>
        <v>-0.54</v>
      </c>
      <c r="F344" s="5" t="str">
        <f>FIXED('WinBUGS output'!M343,2)</f>
        <v>-3.45</v>
      </c>
      <c r="G344" s="5" t="str">
        <f>FIXED('WinBUGS output'!O343,2)</f>
        <v>2.21</v>
      </c>
      <c r="H344"/>
      <c r="I344"/>
      <c r="J344"/>
      <c r="X344" s="5" t="str">
        <f t="shared" si="18"/>
        <v>Yoga + TAU</v>
      </c>
      <c r="Y344" s="5" t="str">
        <f t="shared" si="19"/>
        <v>CBT individual (under 15 sessions) + enhanced TAU</v>
      </c>
      <c r="Z344" s="5" t="str">
        <f>FIXED(EXP('WinBUGS output'!N343),2)</f>
        <v>0.58</v>
      </c>
      <c r="AA344" s="5" t="str">
        <f>FIXED(EXP('WinBUGS output'!M343),2)</f>
        <v>0.03</v>
      </c>
      <c r="AB344" s="5" t="str">
        <f>FIXED(EXP('WinBUGS output'!O343),2)</f>
        <v>9.13</v>
      </c>
    </row>
    <row r="345" spans="1:28" x14ac:dyDescent="0.25">
      <c r="A345">
        <v>9</v>
      </c>
      <c r="B345">
        <v>35</v>
      </c>
      <c r="C345" s="5" t="str">
        <f>VLOOKUP(A345,'WinBUGS output'!A:C,3,FALSE)</f>
        <v>Yoga + TAU</v>
      </c>
      <c r="D345" s="5" t="str">
        <f>VLOOKUP(B345,'WinBUGS output'!A:C,3,FALSE)</f>
        <v>CBT individual (over 15 sessions)</v>
      </c>
      <c r="E345" s="5" t="str">
        <f>FIXED('WinBUGS output'!N344,2)</f>
        <v>-0.63</v>
      </c>
      <c r="F345" s="5" t="str">
        <f>FIXED('WinBUGS output'!M344,2)</f>
        <v>-3.55</v>
      </c>
      <c r="G345" s="5" t="str">
        <f>FIXED('WinBUGS output'!O344,2)</f>
        <v>2.13</v>
      </c>
      <c r="H345"/>
      <c r="I345"/>
      <c r="J345"/>
      <c r="X345" s="5" t="str">
        <f t="shared" si="18"/>
        <v>Yoga + TAU</v>
      </c>
      <c r="Y345" s="5" t="str">
        <f t="shared" si="19"/>
        <v>CBT individual (over 15 sessions)</v>
      </c>
      <c r="Z345" s="5" t="str">
        <f>FIXED(EXP('WinBUGS output'!N344),2)</f>
        <v>0.53</v>
      </c>
      <c r="AA345" s="5" t="str">
        <f>FIXED(EXP('WinBUGS output'!M344),2)</f>
        <v>0.03</v>
      </c>
      <c r="AB345" s="5" t="str">
        <f>FIXED(EXP('WinBUGS output'!O344),2)</f>
        <v>8.37</v>
      </c>
    </row>
    <row r="346" spans="1:28" x14ac:dyDescent="0.25">
      <c r="A346">
        <v>9</v>
      </c>
      <c r="B346">
        <v>36</v>
      </c>
      <c r="C346" s="5" t="str">
        <f>VLOOKUP(A346,'WinBUGS output'!A:C,3,FALSE)</f>
        <v>Yoga + TAU</v>
      </c>
      <c r="D346" s="5" t="str">
        <f>VLOOKUP(B346,'WinBUGS output'!A:C,3,FALSE)</f>
        <v>Third-wave cognitive therapy individual</v>
      </c>
      <c r="E346" s="5" t="str">
        <f>FIXED('WinBUGS output'!N345,2)</f>
        <v>-0.51</v>
      </c>
      <c r="F346" s="5" t="str">
        <f>FIXED('WinBUGS output'!M345,2)</f>
        <v>-3.47</v>
      </c>
      <c r="G346" s="5" t="str">
        <f>FIXED('WinBUGS output'!O345,2)</f>
        <v>2.30</v>
      </c>
      <c r="H346"/>
      <c r="I346"/>
      <c r="J346"/>
      <c r="X346" s="5" t="str">
        <f t="shared" si="18"/>
        <v>Yoga + TAU</v>
      </c>
      <c r="Y346" s="5" t="str">
        <f t="shared" si="19"/>
        <v>Third-wave cognitive therapy individual</v>
      </c>
      <c r="Z346" s="5" t="str">
        <f>FIXED(EXP('WinBUGS output'!N345),2)</f>
        <v>0.60</v>
      </c>
      <c r="AA346" s="5" t="str">
        <f>FIXED(EXP('WinBUGS output'!M345),2)</f>
        <v>0.03</v>
      </c>
      <c r="AB346" s="5" t="str">
        <f>FIXED(EXP('WinBUGS output'!O345),2)</f>
        <v>9.97</v>
      </c>
    </row>
    <row r="347" spans="1:28" x14ac:dyDescent="0.25">
      <c r="A347">
        <v>9</v>
      </c>
      <c r="B347">
        <v>37</v>
      </c>
      <c r="C347" s="5" t="str">
        <f>VLOOKUP(A347,'WinBUGS output'!A:C,3,FALSE)</f>
        <v>Yoga + TAU</v>
      </c>
      <c r="D347" s="5" t="str">
        <f>VLOOKUP(B347,'WinBUGS output'!A:C,3,FALSE)</f>
        <v>CBT group (under 15 sessions)</v>
      </c>
      <c r="E347" s="5" t="str">
        <f>FIXED('WinBUGS output'!N346,2)</f>
        <v>5.41</v>
      </c>
      <c r="F347" s="5" t="str">
        <f>FIXED('WinBUGS output'!M346,2)</f>
        <v>2.17</v>
      </c>
      <c r="G347" s="5" t="str">
        <f>FIXED('WinBUGS output'!O346,2)</f>
        <v>8.45</v>
      </c>
      <c r="H347"/>
      <c r="I347"/>
      <c r="J347"/>
      <c r="X347" s="5" t="str">
        <f t="shared" si="18"/>
        <v>Yoga + TAU</v>
      </c>
      <c r="Y347" s="5" t="str">
        <f t="shared" si="19"/>
        <v>CBT group (under 15 sessions)</v>
      </c>
      <c r="Z347" s="5" t="str">
        <f>FIXED(EXP('WinBUGS output'!N346),2)</f>
        <v>223.86</v>
      </c>
      <c r="AA347" s="5" t="str">
        <f>FIXED(EXP('WinBUGS output'!M346),2)</f>
        <v>8.78</v>
      </c>
      <c r="AB347" s="5" t="str">
        <f>FIXED(EXP('WinBUGS output'!O346),2)</f>
        <v>4,670.40</v>
      </c>
    </row>
    <row r="348" spans="1:28" x14ac:dyDescent="0.25">
      <c r="A348">
        <v>9</v>
      </c>
      <c r="B348">
        <v>38</v>
      </c>
      <c r="C348" s="5" t="str">
        <f>VLOOKUP(A348,'WinBUGS output'!A:C,3,FALSE)</f>
        <v>Yoga + TAU</v>
      </c>
      <c r="D348" s="5" t="str">
        <f>VLOOKUP(B348,'WinBUGS output'!A:C,3,FALSE)</f>
        <v>Third-wave cognitive therapy group</v>
      </c>
      <c r="E348" s="5" t="str">
        <f>FIXED('WinBUGS output'!N347,2)</f>
        <v>5.38</v>
      </c>
      <c r="F348" s="5" t="str">
        <f>FIXED('WinBUGS output'!M347,2)</f>
        <v>2.07</v>
      </c>
      <c r="G348" s="5" t="str">
        <f>FIXED('WinBUGS output'!O347,2)</f>
        <v>8.51</v>
      </c>
      <c r="H348"/>
      <c r="I348"/>
      <c r="J348"/>
      <c r="X348" s="5" t="str">
        <f t="shared" si="18"/>
        <v>Yoga + TAU</v>
      </c>
      <c r="Y348" s="5" t="str">
        <f t="shared" si="19"/>
        <v>Third-wave cognitive therapy group</v>
      </c>
      <c r="Z348" s="5" t="str">
        <f>FIXED(EXP('WinBUGS output'!N347),2)</f>
        <v>217.89</v>
      </c>
      <c r="AA348" s="5" t="str">
        <f>FIXED(EXP('WinBUGS output'!M347),2)</f>
        <v>7.92</v>
      </c>
      <c r="AB348" s="5" t="str">
        <f>FIXED(EXP('WinBUGS output'!O347),2)</f>
        <v>4,959.20</v>
      </c>
    </row>
    <row r="349" spans="1:28" x14ac:dyDescent="0.25">
      <c r="A349">
        <v>9</v>
      </c>
      <c r="B349">
        <v>39</v>
      </c>
      <c r="C349" s="5" t="str">
        <f>VLOOKUP(A349,'WinBUGS output'!A:C,3,FALSE)</f>
        <v>Yoga + TAU</v>
      </c>
      <c r="D349" s="5" t="str">
        <f>VLOOKUP(B349,'WinBUGS output'!A:C,3,FALSE)</f>
        <v>CBT individual (under 15 sessions) + escitalopram</v>
      </c>
      <c r="E349" s="5" t="str">
        <f>FIXED('WinBUGS output'!N348,2)</f>
        <v>-1.30</v>
      </c>
      <c r="F349" s="5" t="str">
        <f>FIXED('WinBUGS output'!M348,2)</f>
        <v>-4.41</v>
      </c>
      <c r="G349" s="5" t="str">
        <f>FIXED('WinBUGS output'!O348,2)</f>
        <v>1.65</v>
      </c>
      <c r="H349"/>
      <c r="I349"/>
      <c r="J349"/>
      <c r="X349" s="5" t="str">
        <f t="shared" si="18"/>
        <v>Yoga + TAU</v>
      </c>
      <c r="Y349" s="5" t="str">
        <f t="shared" si="19"/>
        <v>CBT individual (under 15 sessions) + escitalopram</v>
      </c>
      <c r="Z349" s="5" t="str">
        <f>FIXED(EXP('WinBUGS output'!N348),2)</f>
        <v>0.27</v>
      </c>
      <c r="AA349" s="5" t="str">
        <f>FIXED(EXP('WinBUGS output'!M348),2)</f>
        <v>0.01</v>
      </c>
      <c r="AB349" s="5" t="str">
        <f>FIXED(EXP('WinBUGS output'!O348),2)</f>
        <v>5.23</v>
      </c>
    </row>
    <row r="350" spans="1:28" x14ac:dyDescent="0.25">
      <c r="A350">
        <v>9</v>
      </c>
      <c r="B350">
        <v>40</v>
      </c>
      <c r="C350" s="5" t="str">
        <f>VLOOKUP(A350,'WinBUGS output'!A:C,3,FALSE)</f>
        <v>Yoga + TAU</v>
      </c>
      <c r="D350" s="5" t="str">
        <f>VLOOKUP(B350,'WinBUGS output'!A:C,3,FALSE)</f>
        <v>CBT individual (over 15 sessions) + amitriptyline</v>
      </c>
      <c r="E350" s="5" t="str">
        <f>FIXED('WinBUGS output'!N349,2)</f>
        <v>-1.25</v>
      </c>
      <c r="F350" s="5" t="str">
        <f>FIXED('WinBUGS output'!M349,2)</f>
        <v>-4.34</v>
      </c>
      <c r="G350" s="5" t="str">
        <f>FIXED('WinBUGS output'!O349,2)</f>
        <v>1.69</v>
      </c>
      <c r="H350"/>
      <c r="I350"/>
      <c r="J350"/>
      <c r="X350" s="5" t="str">
        <f t="shared" si="18"/>
        <v>Yoga + TAU</v>
      </c>
      <c r="Y350" s="5" t="str">
        <f t="shared" si="19"/>
        <v>CBT individual (over 15 sessions) + amitriptyline</v>
      </c>
      <c r="Z350" s="5" t="str">
        <f>FIXED(EXP('WinBUGS output'!N349),2)</f>
        <v>0.29</v>
      </c>
      <c r="AA350" s="5" t="str">
        <f>FIXED(EXP('WinBUGS output'!M349),2)</f>
        <v>0.01</v>
      </c>
      <c r="AB350" s="5" t="str">
        <f>FIXED(EXP('WinBUGS output'!O349),2)</f>
        <v>5.40</v>
      </c>
    </row>
    <row r="351" spans="1:28" x14ac:dyDescent="0.25">
      <c r="A351">
        <v>9</v>
      </c>
      <c r="B351">
        <v>41</v>
      </c>
      <c r="C351" s="5" t="str">
        <f>VLOOKUP(A351,'WinBUGS output'!A:C,3,FALSE)</f>
        <v>Yoga + TAU</v>
      </c>
      <c r="D351" s="5" t="str">
        <f>VLOOKUP(B351,'WinBUGS output'!A:C,3,FALSE)</f>
        <v>CBT individual (over 15 sessions) + any SSRI</v>
      </c>
      <c r="E351" s="5" t="str">
        <f>FIXED('WinBUGS output'!N350,2)</f>
        <v>-1.23</v>
      </c>
      <c r="F351" s="5" t="str">
        <f>FIXED('WinBUGS output'!M350,2)</f>
        <v>-4.29</v>
      </c>
      <c r="G351" s="5" t="str">
        <f>FIXED('WinBUGS output'!O350,2)</f>
        <v>1.68</v>
      </c>
      <c r="H351"/>
      <c r="I351"/>
      <c r="J351"/>
      <c r="X351" s="5" t="str">
        <f t="shared" si="18"/>
        <v>Yoga + TAU</v>
      </c>
      <c r="Y351" s="5" t="str">
        <f t="shared" si="19"/>
        <v>CBT individual (over 15 sessions) + any SSRI</v>
      </c>
      <c r="Z351" s="5" t="str">
        <f>FIXED(EXP('WinBUGS output'!N350),2)</f>
        <v>0.29</v>
      </c>
      <c r="AA351" s="5" t="str">
        <f>FIXED(EXP('WinBUGS output'!M350),2)</f>
        <v>0.01</v>
      </c>
      <c r="AB351" s="5" t="str">
        <f>FIXED(EXP('WinBUGS output'!O350),2)</f>
        <v>5.37</v>
      </c>
    </row>
    <row r="352" spans="1:28" x14ac:dyDescent="0.25">
      <c r="A352">
        <v>9</v>
      </c>
      <c r="B352">
        <v>42</v>
      </c>
      <c r="C352" s="5" t="str">
        <f>VLOOKUP(A352,'WinBUGS output'!A:C,3,FALSE)</f>
        <v>Yoga + TAU</v>
      </c>
      <c r="D352" s="5" t="str">
        <f>VLOOKUP(B352,'WinBUGS output'!A:C,3,FALSE)</f>
        <v>Interpersonal psychotherapy (IPT) + any AD</v>
      </c>
      <c r="E352" s="5" t="str">
        <f>FIXED('WinBUGS output'!N351,2)</f>
        <v>0.20</v>
      </c>
      <c r="F352" s="5" t="str">
        <f>FIXED('WinBUGS output'!M351,2)</f>
        <v>-3.89</v>
      </c>
      <c r="G352" s="5" t="str">
        <f>FIXED('WinBUGS output'!O351,2)</f>
        <v>4.20</v>
      </c>
      <c r="H352"/>
      <c r="I352"/>
      <c r="J352"/>
      <c r="X352" s="5" t="str">
        <f t="shared" si="18"/>
        <v>Yoga + TAU</v>
      </c>
      <c r="Y352" s="5" t="str">
        <f t="shared" si="19"/>
        <v>Interpersonal psychotherapy (IPT) + any AD</v>
      </c>
      <c r="Z352" s="5" t="str">
        <f>FIXED(EXP('WinBUGS output'!N351),2)</f>
        <v>1.22</v>
      </c>
      <c r="AA352" s="5" t="str">
        <f>FIXED(EXP('WinBUGS output'!M351),2)</f>
        <v>0.02</v>
      </c>
      <c r="AB352" s="5" t="str">
        <f>FIXED(EXP('WinBUGS output'!O351),2)</f>
        <v>66.69</v>
      </c>
    </row>
    <row r="353" spans="1:28" x14ac:dyDescent="0.25">
      <c r="A353">
        <v>9</v>
      </c>
      <c r="B353">
        <v>43</v>
      </c>
      <c r="C353" s="5" t="str">
        <f>VLOOKUP(A353,'WinBUGS output'!A:C,3,FALSE)</f>
        <v>Yoga + TAU</v>
      </c>
      <c r="D353" s="5" t="str">
        <f>VLOOKUP(B353,'WinBUGS output'!A:C,3,FALSE)</f>
        <v>Short-term psychodynamic psychotherapy individual + any TCA</v>
      </c>
      <c r="E353" s="5" t="str">
        <f>FIXED('WinBUGS output'!N352,2)</f>
        <v>-1.06</v>
      </c>
      <c r="F353" s="5" t="str">
        <f>FIXED('WinBUGS output'!M352,2)</f>
        <v>-4.57</v>
      </c>
      <c r="G353" s="5" t="str">
        <f>FIXED('WinBUGS output'!O352,2)</f>
        <v>2.45</v>
      </c>
      <c r="H353"/>
      <c r="I353"/>
      <c r="J353"/>
      <c r="X353" s="5" t="str">
        <f t="shared" si="18"/>
        <v>Yoga + TAU</v>
      </c>
      <c r="Y353" s="5" t="str">
        <f t="shared" si="19"/>
        <v>Short-term psychodynamic psychotherapy individual + any TCA</v>
      </c>
      <c r="Z353" s="5" t="str">
        <f>FIXED(EXP('WinBUGS output'!N352),2)</f>
        <v>0.35</v>
      </c>
      <c r="AA353" s="5" t="str">
        <f>FIXED(EXP('WinBUGS output'!M352),2)</f>
        <v>0.01</v>
      </c>
      <c r="AB353" s="5" t="str">
        <f>FIXED(EXP('WinBUGS output'!O352),2)</f>
        <v>11.58</v>
      </c>
    </row>
    <row r="354" spans="1:28" x14ac:dyDescent="0.25">
      <c r="A354">
        <v>9</v>
      </c>
      <c r="B354">
        <v>44</v>
      </c>
      <c r="C354" s="5" t="str">
        <f>VLOOKUP(A354,'WinBUGS output'!A:C,3,FALSE)</f>
        <v>Yoga + TAU</v>
      </c>
      <c r="D354" s="5" t="str">
        <f>VLOOKUP(B354,'WinBUGS output'!A:C,3,FALSE)</f>
        <v>Interpersonal psychotherapy (IPT) + Pill placebo</v>
      </c>
      <c r="E354" s="5" t="str">
        <f>FIXED('WinBUGS output'!N353,2)</f>
        <v>-0.14</v>
      </c>
      <c r="F354" s="5" t="str">
        <f>FIXED('WinBUGS output'!M353,2)</f>
        <v>-4.25</v>
      </c>
      <c r="G354" s="5" t="str">
        <f>FIXED('WinBUGS output'!O353,2)</f>
        <v>3.87</v>
      </c>
      <c r="H354"/>
      <c r="I354"/>
      <c r="J354"/>
      <c r="X354" s="5" t="str">
        <f t="shared" si="18"/>
        <v>Yoga + TAU</v>
      </c>
      <c r="Y354" s="5" t="str">
        <f t="shared" si="19"/>
        <v>Interpersonal psychotherapy (IPT) + Pill placebo</v>
      </c>
      <c r="Z354" s="5" t="str">
        <f>FIXED(EXP('WinBUGS output'!N353),2)</f>
        <v>0.87</v>
      </c>
      <c r="AA354" s="5" t="str">
        <f>FIXED(EXP('WinBUGS output'!M353),2)</f>
        <v>0.01</v>
      </c>
      <c r="AB354" s="5" t="str">
        <f>FIXED(EXP('WinBUGS output'!O353),2)</f>
        <v>48.09</v>
      </c>
    </row>
    <row r="355" spans="1:28" x14ac:dyDescent="0.25">
      <c r="A355">
        <v>10</v>
      </c>
      <c r="B355">
        <v>11</v>
      </c>
      <c r="C355" s="5" t="str">
        <f>VLOOKUP(A355,'WinBUGS output'!A:C,3,FALSE)</f>
        <v>Any TCA</v>
      </c>
      <c r="D355" s="5" t="str">
        <f>VLOOKUP(B355,'WinBUGS output'!A:C,3,FALSE)</f>
        <v>Amitriptyline</v>
      </c>
      <c r="E355" s="5" t="str">
        <f>FIXED('WinBUGS output'!N354,2)</f>
        <v>-0.07</v>
      </c>
      <c r="F355" s="5" t="str">
        <f>FIXED('WinBUGS output'!M354,2)</f>
        <v>-0.99</v>
      </c>
      <c r="G355" s="5" t="str">
        <f>FIXED('WinBUGS output'!O354,2)</f>
        <v>0.66</v>
      </c>
      <c r="H355"/>
      <c r="I355"/>
      <c r="J355"/>
      <c r="X355" s="5" t="str">
        <f t="shared" si="18"/>
        <v>Any TCA</v>
      </c>
      <c r="Y355" s="5" t="str">
        <f t="shared" si="19"/>
        <v>Amitriptyline</v>
      </c>
      <c r="Z355" s="5" t="str">
        <f>FIXED(EXP('WinBUGS output'!N354),2)</f>
        <v>0.94</v>
      </c>
      <c r="AA355" s="5" t="str">
        <f>FIXED(EXP('WinBUGS output'!M354),2)</f>
        <v>0.37</v>
      </c>
      <c r="AB355" s="5" t="str">
        <f>FIXED(EXP('WinBUGS output'!O354),2)</f>
        <v>1.94</v>
      </c>
    </row>
    <row r="356" spans="1:28" x14ac:dyDescent="0.25">
      <c r="A356">
        <v>10</v>
      </c>
      <c r="B356">
        <v>12</v>
      </c>
      <c r="C356" s="5" t="str">
        <f>VLOOKUP(A356,'WinBUGS output'!A:C,3,FALSE)</f>
        <v>Any TCA</v>
      </c>
      <c r="D356" s="5" t="str">
        <f>VLOOKUP(B356,'WinBUGS output'!A:C,3,FALSE)</f>
        <v>Imipramine</v>
      </c>
      <c r="E356" s="5" t="str">
        <f>FIXED('WinBUGS output'!N355,2)</f>
        <v>-0.02</v>
      </c>
      <c r="F356" s="5" t="str">
        <f>FIXED('WinBUGS output'!M355,2)</f>
        <v>-0.90</v>
      </c>
      <c r="G356" s="5" t="str">
        <f>FIXED('WinBUGS output'!O355,2)</f>
        <v>0.73</v>
      </c>
      <c r="H356"/>
      <c r="I356"/>
      <c r="J356"/>
      <c r="X356" s="5" t="str">
        <f t="shared" si="18"/>
        <v>Any TCA</v>
      </c>
      <c r="Y356" s="5" t="str">
        <f t="shared" si="19"/>
        <v>Imipramine</v>
      </c>
      <c r="Z356" s="5" t="str">
        <f>FIXED(EXP('WinBUGS output'!N355),2)</f>
        <v>0.98</v>
      </c>
      <c r="AA356" s="5" t="str">
        <f>FIXED(EXP('WinBUGS output'!M355),2)</f>
        <v>0.41</v>
      </c>
      <c r="AB356" s="5" t="str">
        <f>FIXED(EXP('WinBUGS output'!O355),2)</f>
        <v>2.08</v>
      </c>
    </row>
    <row r="357" spans="1:28" x14ac:dyDescent="0.25">
      <c r="A357">
        <v>10</v>
      </c>
      <c r="B357">
        <v>13</v>
      </c>
      <c r="C357" s="5" t="str">
        <f>VLOOKUP(A357,'WinBUGS output'!A:C,3,FALSE)</f>
        <v>Any TCA</v>
      </c>
      <c r="D357" s="5" t="str">
        <f>VLOOKUP(B357,'WinBUGS output'!A:C,3,FALSE)</f>
        <v>Lofepramine</v>
      </c>
      <c r="E357" s="5" t="str">
        <f>FIXED('WinBUGS output'!N356,2)</f>
        <v>0.00</v>
      </c>
      <c r="F357" s="5" t="str">
        <f>FIXED('WinBUGS output'!M356,2)</f>
        <v>-0.91</v>
      </c>
      <c r="G357" s="5" t="str">
        <f>FIXED('WinBUGS output'!O356,2)</f>
        <v>0.87</v>
      </c>
      <c r="H357"/>
      <c r="I357"/>
      <c r="J357"/>
      <c r="X357" s="5" t="str">
        <f t="shared" si="18"/>
        <v>Any TCA</v>
      </c>
      <c r="Y357" s="5" t="str">
        <f t="shared" si="19"/>
        <v>Lofepramine</v>
      </c>
      <c r="Z357" s="5" t="str">
        <f>FIXED(EXP('WinBUGS output'!N356),2)</f>
        <v>1.00</v>
      </c>
      <c r="AA357" s="5" t="str">
        <f>FIXED(EXP('WinBUGS output'!M356),2)</f>
        <v>0.40</v>
      </c>
      <c r="AB357" s="5" t="str">
        <f>FIXED(EXP('WinBUGS output'!O356),2)</f>
        <v>2.39</v>
      </c>
    </row>
    <row r="358" spans="1:28" x14ac:dyDescent="0.25">
      <c r="A358">
        <v>10</v>
      </c>
      <c r="B358">
        <v>14</v>
      </c>
      <c r="C358" s="5" t="str">
        <f>VLOOKUP(A358,'WinBUGS output'!A:C,3,FALSE)</f>
        <v>Any TCA</v>
      </c>
      <c r="D358" s="5" t="str">
        <f>VLOOKUP(B358,'WinBUGS output'!A:C,3,FALSE)</f>
        <v>Citalopram</v>
      </c>
      <c r="E358" s="5" t="str">
        <f>FIXED('WinBUGS output'!N357,2)</f>
        <v>-0.77</v>
      </c>
      <c r="F358" s="5" t="str">
        <f>FIXED('WinBUGS output'!M357,2)</f>
        <v>-1.79</v>
      </c>
      <c r="G358" s="5" t="str">
        <f>FIXED('WinBUGS output'!O357,2)</f>
        <v>0.12</v>
      </c>
      <c r="H358"/>
      <c r="I358"/>
      <c r="J358"/>
      <c r="X358" s="5" t="str">
        <f t="shared" si="18"/>
        <v>Any TCA</v>
      </c>
      <c r="Y358" s="5" t="str">
        <f t="shared" si="19"/>
        <v>Citalopram</v>
      </c>
      <c r="Z358" s="5" t="str">
        <f>FIXED(EXP('WinBUGS output'!N357),2)</f>
        <v>0.46</v>
      </c>
      <c r="AA358" s="5" t="str">
        <f>FIXED(EXP('WinBUGS output'!M357),2)</f>
        <v>0.17</v>
      </c>
      <c r="AB358" s="5" t="str">
        <f>FIXED(EXP('WinBUGS output'!O357),2)</f>
        <v>1.13</v>
      </c>
    </row>
    <row r="359" spans="1:28" x14ac:dyDescent="0.25">
      <c r="A359">
        <v>10</v>
      </c>
      <c r="B359">
        <v>15</v>
      </c>
      <c r="C359" s="5" t="str">
        <f>VLOOKUP(A359,'WinBUGS output'!A:C,3,FALSE)</f>
        <v>Any TCA</v>
      </c>
      <c r="D359" s="5" t="str">
        <f>VLOOKUP(B359,'WinBUGS output'!A:C,3,FALSE)</f>
        <v>Escitalopram</v>
      </c>
      <c r="E359" s="5" t="str">
        <f>FIXED('WinBUGS output'!N358,2)</f>
        <v>-0.53</v>
      </c>
      <c r="F359" s="5" t="str">
        <f>FIXED('WinBUGS output'!M358,2)</f>
        <v>-1.50</v>
      </c>
      <c r="G359" s="5" t="str">
        <f>FIXED('WinBUGS output'!O358,2)</f>
        <v>0.35</v>
      </c>
      <c r="H359"/>
      <c r="I359"/>
      <c r="J359"/>
      <c r="X359" s="5" t="str">
        <f t="shared" si="18"/>
        <v>Any TCA</v>
      </c>
      <c r="Y359" s="5" t="str">
        <f t="shared" si="19"/>
        <v>Escitalopram</v>
      </c>
      <c r="Z359" s="5" t="str">
        <f>FIXED(EXP('WinBUGS output'!N358),2)</f>
        <v>0.59</v>
      </c>
      <c r="AA359" s="5" t="str">
        <f>FIXED(EXP('WinBUGS output'!M358),2)</f>
        <v>0.22</v>
      </c>
      <c r="AB359" s="5" t="str">
        <f>FIXED(EXP('WinBUGS output'!O358),2)</f>
        <v>1.41</v>
      </c>
    </row>
    <row r="360" spans="1:28" x14ac:dyDescent="0.25">
      <c r="A360">
        <v>10</v>
      </c>
      <c r="B360">
        <v>16</v>
      </c>
      <c r="C360" s="5" t="str">
        <f>VLOOKUP(A360,'WinBUGS output'!A:C,3,FALSE)</f>
        <v>Any TCA</v>
      </c>
      <c r="D360" s="5" t="str">
        <f>VLOOKUP(B360,'WinBUGS output'!A:C,3,FALSE)</f>
        <v>Fluoxetine</v>
      </c>
      <c r="E360" s="5" t="str">
        <f>FIXED('WinBUGS output'!N359,2)</f>
        <v>-0.59</v>
      </c>
      <c r="F360" s="5" t="str">
        <f>FIXED('WinBUGS output'!M359,2)</f>
        <v>-1.53</v>
      </c>
      <c r="G360" s="5" t="str">
        <f>FIXED('WinBUGS output'!O359,2)</f>
        <v>0.23</v>
      </c>
      <c r="H360"/>
      <c r="I360"/>
      <c r="J360"/>
      <c r="X360" s="5" t="str">
        <f t="shared" si="18"/>
        <v>Any TCA</v>
      </c>
      <c r="Y360" s="5" t="str">
        <f t="shared" si="19"/>
        <v>Fluoxetine</v>
      </c>
      <c r="Z360" s="5" t="str">
        <f>FIXED(EXP('WinBUGS output'!N359),2)</f>
        <v>0.55</v>
      </c>
      <c r="AA360" s="5" t="str">
        <f>FIXED(EXP('WinBUGS output'!M359),2)</f>
        <v>0.22</v>
      </c>
      <c r="AB360" s="5" t="str">
        <f>FIXED(EXP('WinBUGS output'!O359),2)</f>
        <v>1.26</v>
      </c>
    </row>
    <row r="361" spans="1:28" x14ac:dyDescent="0.25">
      <c r="A361">
        <v>10</v>
      </c>
      <c r="B361">
        <v>17</v>
      </c>
      <c r="C361" s="5" t="str">
        <f>VLOOKUP(A361,'WinBUGS output'!A:C,3,FALSE)</f>
        <v>Any TCA</v>
      </c>
      <c r="D361" s="5" t="str">
        <f>VLOOKUP(B361,'WinBUGS output'!A:C,3,FALSE)</f>
        <v>Sertraline</v>
      </c>
      <c r="E361" s="5" t="str">
        <f>FIXED('WinBUGS output'!N360,2)</f>
        <v>-0.74</v>
      </c>
      <c r="F361" s="5" t="str">
        <f>FIXED('WinBUGS output'!M360,2)</f>
        <v>-1.74</v>
      </c>
      <c r="G361" s="5" t="str">
        <f>FIXED('WinBUGS output'!O360,2)</f>
        <v>0.14</v>
      </c>
      <c r="H361"/>
      <c r="I361"/>
      <c r="J361"/>
      <c r="X361" s="5" t="str">
        <f t="shared" si="18"/>
        <v>Any TCA</v>
      </c>
      <c r="Y361" s="5" t="str">
        <f t="shared" si="19"/>
        <v>Sertraline</v>
      </c>
      <c r="Z361" s="5" t="str">
        <f>FIXED(EXP('WinBUGS output'!N360),2)</f>
        <v>0.48</v>
      </c>
      <c r="AA361" s="5" t="str">
        <f>FIXED(EXP('WinBUGS output'!M360),2)</f>
        <v>0.18</v>
      </c>
      <c r="AB361" s="5" t="str">
        <f>FIXED(EXP('WinBUGS output'!O360),2)</f>
        <v>1.16</v>
      </c>
    </row>
    <row r="362" spans="1:28" x14ac:dyDescent="0.25">
      <c r="A362">
        <v>10</v>
      </c>
      <c r="B362">
        <v>18</v>
      </c>
      <c r="C362" s="5" t="str">
        <f>VLOOKUP(A362,'WinBUGS output'!A:C,3,FALSE)</f>
        <v>Any TCA</v>
      </c>
      <c r="D362" s="5" t="str">
        <f>VLOOKUP(B362,'WinBUGS output'!A:C,3,FALSE)</f>
        <v>Any AD</v>
      </c>
      <c r="E362" s="5" t="str">
        <f>FIXED('WinBUGS output'!N361,2)</f>
        <v>0.37</v>
      </c>
      <c r="F362" s="5" t="str">
        <f>FIXED('WinBUGS output'!M361,2)</f>
        <v>-2.41</v>
      </c>
      <c r="G362" s="5" t="str">
        <f>FIXED('WinBUGS output'!O361,2)</f>
        <v>3.23</v>
      </c>
      <c r="H362"/>
      <c r="I362"/>
      <c r="J362"/>
      <c r="X362" s="5" t="str">
        <f t="shared" si="18"/>
        <v>Any TCA</v>
      </c>
      <c r="Y362" s="5" t="str">
        <f t="shared" si="19"/>
        <v>Any AD</v>
      </c>
      <c r="Z362" s="5" t="str">
        <f>FIXED(EXP('WinBUGS output'!N361),2)</f>
        <v>1.44</v>
      </c>
      <c r="AA362" s="5" t="str">
        <f>FIXED(EXP('WinBUGS output'!M361),2)</f>
        <v>0.09</v>
      </c>
      <c r="AB362" s="5" t="str">
        <f>FIXED(EXP('WinBUGS output'!O361),2)</f>
        <v>25.20</v>
      </c>
    </row>
    <row r="363" spans="1:28" x14ac:dyDescent="0.25">
      <c r="A363">
        <v>10</v>
      </c>
      <c r="B363">
        <v>19</v>
      </c>
      <c r="C363" s="5" t="str">
        <f>VLOOKUP(A363,'WinBUGS output'!A:C,3,FALSE)</f>
        <v>Any TCA</v>
      </c>
      <c r="D363" s="5" t="str">
        <f>VLOOKUP(B363,'WinBUGS output'!A:C,3,FALSE)</f>
        <v>Mirtazapine</v>
      </c>
      <c r="E363" s="5" t="str">
        <f>FIXED('WinBUGS output'!N362,2)</f>
        <v>-0.25</v>
      </c>
      <c r="F363" s="5" t="str">
        <f>FIXED('WinBUGS output'!M362,2)</f>
        <v>-1.37</v>
      </c>
      <c r="G363" s="5" t="str">
        <f>FIXED('WinBUGS output'!O362,2)</f>
        <v>0.80</v>
      </c>
      <c r="H363"/>
      <c r="I363"/>
      <c r="J363"/>
      <c r="X363" s="5" t="str">
        <f t="shared" si="18"/>
        <v>Any TCA</v>
      </c>
      <c r="Y363" s="5" t="str">
        <f t="shared" si="19"/>
        <v>Mirtazapine</v>
      </c>
      <c r="Z363" s="5" t="str">
        <f>FIXED(EXP('WinBUGS output'!N362),2)</f>
        <v>0.78</v>
      </c>
      <c r="AA363" s="5" t="str">
        <f>FIXED(EXP('WinBUGS output'!M362),2)</f>
        <v>0.25</v>
      </c>
      <c r="AB363" s="5" t="str">
        <f>FIXED(EXP('WinBUGS output'!O362),2)</f>
        <v>2.22</v>
      </c>
    </row>
    <row r="364" spans="1:28" x14ac:dyDescent="0.25">
      <c r="A364">
        <v>10</v>
      </c>
      <c r="B364">
        <v>20</v>
      </c>
      <c r="C364" s="5" t="str">
        <f>VLOOKUP(A364,'WinBUGS output'!A:C,3,FALSE)</f>
        <v>Any TCA</v>
      </c>
      <c r="D364" s="5" t="str">
        <f>VLOOKUP(B364,'WinBUGS output'!A:C,3,FALSE)</f>
        <v>Short-term psychodynamic psychotherapy individual + TAU</v>
      </c>
      <c r="E364" s="5" t="str">
        <f>FIXED('WinBUGS output'!N363,2)</f>
        <v>0.65</v>
      </c>
      <c r="F364" s="5" t="str">
        <f>FIXED('WinBUGS output'!M363,2)</f>
        <v>-1.85</v>
      </c>
      <c r="G364" s="5" t="str">
        <f>FIXED('WinBUGS output'!O363,2)</f>
        <v>3.22</v>
      </c>
      <c r="H364"/>
      <c r="I364"/>
      <c r="J364"/>
      <c r="X364" s="5" t="str">
        <f t="shared" si="18"/>
        <v>Any TCA</v>
      </c>
      <c r="Y364" s="5" t="str">
        <f t="shared" si="19"/>
        <v>Short-term psychodynamic psychotherapy individual + TAU</v>
      </c>
      <c r="Z364" s="5" t="str">
        <f>FIXED(EXP('WinBUGS output'!N363),2)</f>
        <v>1.92</v>
      </c>
      <c r="AA364" s="5" t="str">
        <f>FIXED(EXP('WinBUGS output'!M363),2)</f>
        <v>0.16</v>
      </c>
      <c r="AB364" s="5" t="str">
        <f>FIXED(EXP('WinBUGS output'!O363),2)</f>
        <v>25.03</v>
      </c>
    </row>
    <row r="365" spans="1:28" x14ac:dyDescent="0.25">
      <c r="A365">
        <v>10</v>
      </c>
      <c r="B365">
        <v>21</v>
      </c>
      <c r="C365" s="5" t="str">
        <f>VLOOKUP(A365,'WinBUGS output'!A:C,3,FALSE)</f>
        <v>Any TCA</v>
      </c>
      <c r="D365" s="5" t="str">
        <f>VLOOKUP(B365,'WinBUGS output'!A:C,3,FALSE)</f>
        <v>Cognitive bibliotherapy with support + TAU</v>
      </c>
      <c r="E365" s="5" t="str">
        <f>FIXED('WinBUGS output'!N364,2)</f>
        <v>0.25</v>
      </c>
      <c r="F365" s="5" t="str">
        <f>FIXED('WinBUGS output'!M364,2)</f>
        <v>-2.02</v>
      </c>
      <c r="G365" s="5" t="str">
        <f>FIXED('WinBUGS output'!O364,2)</f>
        <v>2.53</v>
      </c>
      <c r="H365"/>
      <c r="I365"/>
      <c r="J365"/>
      <c r="X365" s="5" t="str">
        <f t="shared" si="18"/>
        <v>Any TCA</v>
      </c>
      <c r="Y365" s="5" t="str">
        <f t="shared" si="19"/>
        <v>Cognitive bibliotherapy with support + TAU</v>
      </c>
      <c r="Z365" s="5" t="str">
        <f>FIXED(EXP('WinBUGS output'!N364),2)</f>
        <v>1.28</v>
      </c>
      <c r="AA365" s="5" t="str">
        <f>FIXED(EXP('WinBUGS output'!M364),2)</f>
        <v>0.13</v>
      </c>
      <c r="AB365" s="5" t="str">
        <f>FIXED(EXP('WinBUGS output'!O364),2)</f>
        <v>12.49</v>
      </c>
    </row>
    <row r="366" spans="1:28" x14ac:dyDescent="0.25">
      <c r="A366">
        <v>10</v>
      </c>
      <c r="B366">
        <v>22</v>
      </c>
      <c r="C366" s="5" t="str">
        <f>VLOOKUP(A366,'WinBUGS output'!A:C,3,FALSE)</f>
        <v>Any TCA</v>
      </c>
      <c r="D366" s="5" t="str">
        <f>VLOOKUP(B366,'WinBUGS output'!A:C,3,FALSE)</f>
        <v>Cognitive bibliotherapy + TAU</v>
      </c>
      <c r="E366" s="5" t="str">
        <f>FIXED('WinBUGS output'!N365,2)</f>
        <v>-0.61</v>
      </c>
      <c r="F366" s="5" t="str">
        <f>FIXED('WinBUGS output'!M365,2)</f>
        <v>-2.40</v>
      </c>
      <c r="G366" s="5" t="str">
        <f>FIXED('WinBUGS output'!O365,2)</f>
        <v>1.26</v>
      </c>
      <c r="H366"/>
      <c r="I366"/>
      <c r="J366"/>
      <c r="X366" s="5" t="str">
        <f t="shared" si="18"/>
        <v>Any TCA</v>
      </c>
      <c r="Y366" s="5" t="str">
        <f t="shared" si="19"/>
        <v>Cognitive bibliotherapy + TAU</v>
      </c>
      <c r="Z366" s="5" t="str">
        <f>FIXED(EXP('WinBUGS output'!N365),2)</f>
        <v>0.55</v>
      </c>
      <c r="AA366" s="5" t="str">
        <f>FIXED(EXP('WinBUGS output'!M365),2)</f>
        <v>0.09</v>
      </c>
      <c r="AB366" s="5" t="str">
        <f>FIXED(EXP('WinBUGS output'!O365),2)</f>
        <v>3.52</v>
      </c>
    </row>
    <row r="367" spans="1:28" x14ac:dyDescent="0.25">
      <c r="A367">
        <v>10</v>
      </c>
      <c r="B367">
        <v>23</v>
      </c>
      <c r="C367" s="5" t="str">
        <f>VLOOKUP(A367,'WinBUGS output'!A:C,3,FALSE)</f>
        <v>Any TCA</v>
      </c>
      <c r="D367" s="5" t="str">
        <f>VLOOKUP(B367,'WinBUGS output'!A:C,3,FALSE)</f>
        <v>Computerised-CBT (CCBT)</v>
      </c>
      <c r="E367" s="5" t="str">
        <f>FIXED('WinBUGS output'!N366,2)</f>
        <v>-0.54</v>
      </c>
      <c r="F367" s="5" t="str">
        <f>FIXED('WinBUGS output'!M366,2)</f>
        <v>-2.33</v>
      </c>
      <c r="G367" s="5" t="str">
        <f>FIXED('WinBUGS output'!O366,2)</f>
        <v>1.33</v>
      </c>
      <c r="H367"/>
      <c r="I367"/>
      <c r="J367"/>
      <c r="X367" s="5" t="str">
        <f t="shared" si="18"/>
        <v>Any TCA</v>
      </c>
      <c r="Y367" s="5" t="str">
        <f t="shared" si="19"/>
        <v>Computerised-CBT (CCBT)</v>
      </c>
      <c r="Z367" s="5" t="str">
        <f>FIXED(EXP('WinBUGS output'!N366),2)</f>
        <v>0.59</v>
      </c>
      <c r="AA367" s="5" t="str">
        <f>FIXED(EXP('WinBUGS output'!M366),2)</f>
        <v>0.10</v>
      </c>
      <c r="AB367" s="5" t="str">
        <f>FIXED(EXP('WinBUGS output'!O366),2)</f>
        <v>3.77</v>
      </c>
    </row>
    <row r="368" spans="1:28" x14ac:dyDescent="0.25">
      <c r="A368">
        <v>10</v>
      </c>
      <c r="B368">
        <v>24</v>
      </c>
      <c r="C368" s="5" t="str">
        <f>VLOOKUP(A368,'WinBUGS output'!A:C,3,FALSE)</f>
        <v>Any TCA</v>
      </c>
      <c r="D368" s="5" t="str">
        <f>VLOOKUP(B368,'WinBUGS output'!A:C,3,FALSE)</f>
        <v>Computerised-CBT (CCBT) + TAU</v>
      </c>
      <c r="E368" s="5" t="str">
        <f>FIXED('WinBUGS output'!N367,2)</f>
        <v>-0.62</v>
      </c>
      <c r="F368" s="5" t="str">
        <f>FIXED('WinBUGS output'!M367,2)</f>
        <v>-2.42</v>
      </c>
      <c r="G368" s="5" t="str">
        <f>FIXED('WinBUGS output'!O367,2)</f>
        <v>1.24</v>
      </c>
      <c r="H368"/>
      <c r="I368"/>
      <c r="J368"/>
      <c r="X368" s="5" t="str">
        <f t="shared" si="18"/>
        <v>Any TCA</v>
      </c>
      <c r="Y368" s="5" t="str">
        <f t="shared" si="19"/>
        <v>Computerised-CBT (CCBT) + TAU</v>
      </c>
      <c r="Z368" s="5" t="str">
        <f>FIXED(EXP('WinBUGS output'!N367),2)</f>
        <v>0.54</v>
      </c>
      <c r="AA368" s="5" t="str">
        <f>FIXED(EXP('WinBUGS output'!M367),2)</f>
        <v>0.09</v>
      </c>
      <c r="AB368" s="5" t="str">
        <f>FIXED(EXP('WinBUGS output'!O367),2)</f>
        <v>3.45</v>
      </c>
    </row>
    <row r="369" spans="1:28" x14ac:dyDescent="0.25">
      <c r="A369">
        <v>10</v>
      </c>
      <c r="B369">
        <v>25</v>
      </c>
      <c r="C369" s="5" t="str">
        <f>VLOOKUP(A369,'WinBUGS output'!A:C,3,FALSE)</f>
        <v>Any TCA</v>
      </c>
      <c r="D369" s="5" t="str">
        <f>VLOOKUP(B369,'WinBUGS output'!A:C,3,FALSE)</f>
        <v>Computerised-CBT (CCBT) + enhanced TAU</v>
      </c>
      <c r="E369" s="5" t="str">
        <f>FIXED('WinBUGS output'!N368,2)</f>
        <v>-0.61</v>
      </c>
      <c r="F369" s="5" t="str">
        <f>FIXED('WinBUGS output'!M368,2)</f>
        <v>-2.40</v>
      </c>
      <c r="G369" s="5" t="str">
        <f>FIXED('WinBUGS output'!O368,2)</f>
        <v>1.22</v>
      </c>
      <c r="H369"/>
      <c r="I369"/>
      <c r="J369"/>
      <c r="X369" s="5" t="str">
        <f t="shared" si="18"/>
        <v>Any TCA</v>
      </c>
      <c r="Y369" s="5" t="str">
        <f t="shared" si="19"/>
        <v>Computerised-CBT (CCBT) + enhanced TAU</v>
      </c>
      <c r="Z369" s="5" t="str">
        <f>FIXED(EXP('WinBUGS output'!N368),2)</f>
        <v>0.54</v>
      </c>
      <c r="AA369" s="5" t="str">
        <f>FIXED(EXP('WinBUGS output'!M368),2)</f>
        <v>0.09</v>
      </c>
      <c r="AB369" s="5" t="str">
        <f>FIXED(EXP('WinBUGS output'!O368),2)</f>
        <v>3.38</v>
      </c>
    </row>
    <row r="370" spans="1:28" x14ac:dyDescent="0.25">
      <c r="A370">
        <v>10</v>
      </c>
      <c r="B370">
        <v>26</v>
      </c>
      <c r="C370" s="5" t="str">
        <f>VLOOKUP(A370,'WinBUGS output'!A:C,3,FALSE)</f>
        <v>Any TCA</v>
      </c>
      <c r="D370" s="5" t="str">
        <f>VLOOKUP(B370,'WinBUGS output'!A:C,3,FALSE)</f>
        <v>Interpersonal psychotherapy (IPT)</v>
      </c>
      <c r="E370" s="5" t="str">
        <f>FIXED('WinBUGS output'!N369,2)</f>
        <v>1.02</v>
      </c>
      <c r="F370" s="5" t="str">
        <f>FIXED('WinBUGS output'!M369,2)</f>
        <v>-2.26</v>
      </c>
      <c r="G370" s="5" t="str">
        <f>FIXED('WinBUGS output'!O369,2)</f>
        <v>4.37</v>
      </c>
      <c r="H370"/>
      <c r="I370"/>
      <c r="J370"/>
      <c r="X370" s="5" t="str">
        <f t="shared" si="18"/>
        <v>Any TCA</v>
      </c>
      <c r="Y370" s="5" t="str">
        <f t="shared" si="19"/>
        <v>Interpersonal psychotherapy (IPT)</v>
      </c>
      <c r="Z370" s="5" t="str">
        <f>FIXED(EXP('WinBUGS output'!N369),2)</f>
        <v>2.76</v>
      </c>
      <c r="AA370" s="5" t="str">
        <f>FIXED(EXP('WinBUGS output'!M369),2)</f>
        <v>0.10</v>
      </c>
      <c r="AB370" s="5" t="str">
        <f>FIXED(EXP('WinBUGS output'!O369),2)</f>
        <v>78.96</v>
      </c>
    </row>
    <row r="371" spans="1:28" x14ac:dyDescent="0.25">
      <c r="A371">
        <v>10</v>
      </c>
      <c r="B371">
        <v>27</v>
      </c>
      <c r="C371" s="5" t="str">
        <f>VLOOKUP(A371,'WinBUGS output'!A:C,3,FALSE)</f>
        <v>Any TCA</v>
      </c>
      <c r="D371" s="5" t="str">
        <f>VLOOKUP(B371,'WinBUGS output'!A:C,3,FALSE)</f>
        <v>Counselling (any type)</v>
      </c>
      <c r="E371" s="5" t="str">
        <f>FIXED('WinBUGS output'!N370,2)</f>
        <v>0.35</v>
      </c>
      <c r="F371" s="5" t="str">
        <f>FIXED('WinBUGS output'!M370,2)</f>
        <v>-1.85</v>
      </c>
      <c r="G371" s="5" t="str">
        <f>FIXED('WinBUGS output'!O370,2)</f>
        <v>2.58</v>
      </c>
      <c r="H371"/>
      <c r="I371"/>
      <c r="J371"/>
      <c r="X371" s="5" t="str">
        <f t="shared" si="18"/>
        <v>Any TCA</v>
      </c>
      <c r="Y371" s="5" t="str">
        <f t="shared" si="19"/>
        <v>Counselling (any type)</v>
      </c>
      <c r="Z371" s="5" t="str">
        <f>FIXED(EXP('WinBUGS output'!N370),2)</f>
        <v>1.41</v>
      </c>
      <c r="AA371" s="5" t="str">
        <f>FIXED(EXP('WinBUGS output'!M370),2)</f>
        <v>0.16</v>
      </c>
      <c r="AB371" s="5" t="str">
        <f>FIXED(EXP('WinBUGS output'!O370),2)</f>
        <v>13.16</v>
      </c>
    </row>
    <row r="372" spans="1:28" x14ac:dyDescent="0.25">
      <c r="A372">
        <v>10</v>
      </c>
      <c r="B372">
        <v>28</v>
      </c>
      <c r="C372" s="5" t="str">
        <f>VLOOKUP(A372,'WinBUGS output'!A:C,3,FALSE)</f>
        <v>Any TCA</v>
      </c>
      <c r="D372" s="5" t="str">
        <f>VLOOKUP(B372,'WinBUGS output'!A:C,3,FALSE)</f>
        <v>Non-directive counselling</v>
      </c>
      <c r="E372" s="5" t="str">
        <f>FIXED('WinBUGS output'!N371,2)</f>
        <v>0.35</v>
      </c>
      <c r="F372" s="5" t="str">
        <f>FIXED('WinBUGS output'!M371,2)</f>
        <v>-1.65</v>
      </c>
      <c r="G372" s="5" t="str">
        <f>FIXED('WinBUGS output'!O371,2)</f>
        <v>2.39</v>
      </c>
      <c r="H372"/>
      <c r="I372"/>
      <c r="J372"/>
      <c r="X372" s="5" t="str">
        <f t="shared" si="18"/>
        <v>Any TCA</v>
      </c>
      <c r="Y372" s="5" t="str">
        <f t="shared" si="19"/>
        <v>Non-directive counselling</v>
      </c>
      <c r="Z372" s="5" t="str">
        <f>FIXED(EXP('WinBUGS output'!N371),2)</f>
        <v>1.42</v>
      </c>
      <c r="AA372" s="5" t="str">
        <f>FIXED(EXP('WinBUGS output'!M371),2)</f>
        <v>0.19</v>
      </c>
      <c r="AB372" s="5" t="str">
        <f>FIXED(EXP('WinBUGS output'!O371),2)</f>
        <v>10.86</v>
      </c>
    </row>
    <row r="373" spans="1:28" x14ac:dyDescent="0.25">
      <c r="A373">
        <v>10</v>
      </c>
      <c r="B373">
        <v>29</v>
      </c>
      <c r="C373" s="5" t="str">
        <f>VLOOKUP(A373,'WinBUGS output'!A:C,3,FALSE)</f>
        <v>Any TCA</v>
      </c>
      <c r="D373" s="5" t="str">
        <f>VLOOKUP(B373,'WinBUGS output'!A:C,3,FALSE)</f>
        <v>Problem solving group</v>
      </c>
      <c r="E373" s="5" t="str">
        <f>FIXED('WinBUGS output'!N372,2)</f>
        <v>8.10</v>
      </c>
      <c r="F373" s="5" t="str">
        <f>FIXED('WinBUGS output'!M372,2)</f>
        <v>4.42</v>
      </c>
      <c r="G373" s="5" t="str">
        <f>FIXED('WinBUGS output'!O372,2)</f>
        <v>12.12</v>
      </c>
      <c r="H373"/>
      <c r="I373"/>
      <c r="J373"/>
      <c r="X373" s="5" t="str">
        <f t="shared" si="18"/>
        <v>Any TCA</v>
      </c>
      <c r="Y373" s="5" t="str">
        <f t="shared" si="19"/>
        <v>Problem solving group</v>
      </c>
      <c r="Z373" s="5" t="str">
        <f>FIXED(EXP('WinBUGS output'!N372),2)</f>
        <v>3,304.37</v>
      </c>
      <c r="AA373" s="5" t="str">
        <f>FIXED(EXP('WinBUGS output'!M372),2)</f>
        <v>83.26</v>
      </c>
      <c r="AB373" s="5" t="str">
        <f>FIXED(EXP('WinBUGS output'!O372),2)</f>
        <v>183,505.51</v>
      </c>
    </row>
    <row r="374" spans="1:28" x14ac:dyDescent="0.25">
      <c r="A374">
        <v>10</v>
      </c>
      <c r="B374">
        <v>30</v>
      </c>
      <c r="C374" s="5" t="str">
        <f>VLOOKUP(A374,'WinBUGS output'!A:C,3,FALSE)</f>
        <v>Any TCA</v>
      </c>
      <c r="D374" s="5" t="str">
        <f>VLOOKUP(B374,'WinBUGS output'!A:C,3,FALSE)</f>
        <v>Behavioural activation (BA)</v>
      </c>
      <c r="E374" s="5" t="str">
        <f>FIXED('WinBUGS output'!N373,2)</f>
        <v>1.04</v>
      </c>
      <c r="F374" s="5" t="str">
        <f>FIXED('WinBUGS output'!M373,2)</f>
        <v>-0.78</v>
      </c>
      <c r="G374" s="5" t="str">
        <f>FIXED('WinBUGS output'!O373,2)</f>
        <v>2.89</v>
      </c>
      <c r="H374"/>
      <c r="I374"/>
      <c r="J374"/>
      <c r="X374" s="5" t="str">
        <f t="shared" si="18"/>
        <v>Any TCA</v>
      </c>
      <c r="Y374" s="5" t="str">
        <f t="shared" si="19"/>
        <v>Behavioural activation (BA)</v>
      </c>
      <c r="Z374" s="5" t="str">
        <f>FIXED(EXP('WinBUGS output'!N373),2)</f>
        <v>2.82</v>
      </c>
      <c r="AA374" s="5" t="str">
        <f>FIXED(EXP('WinBUGS output'!M373),2)</f>
        <v>0.46</v>
      </c>
      <c r="AB374" s="5" t="str">
        <f>FIXED(EXP('WinBUGS output'!O373),2)</f>
        <v>17.98</v>
      </c>
    </row>
    <row r="375" spans="1:28" x14ac:dyDescent="0.25">
      <c r="A375">
        <v>10</v>
      </c>
      <c r="B375">
        <v>31</v>
      </c>
      <c r="C375" s="5" t="str">
        <f>VLOOKUP(A375,'WinBUGS output'!A:C,3,FALSE)</f>
        <v>Any TCA</v>
      </c>
      <c r="D375" s="5" t="str">
        <f>VLOOKUP(B375,'WinBUGS output'!A:C,3,FALSE)</f>
        <v>Behavioural activation (BA) + TAU</v>
      </c>
      <c r="E375" s="5" t="str">
        <f>FIXED('WinBUGS output'!N374,2)</f>
        <v>0.97</v>
      </c>
      <c r="F375" s="5" t="str">
        <f>FIXED('WinBUGS output'!M374,2)</f>
        <v>-0.94</v>
      </c>
      <c r="G375" s="5" t="str">
        <f>FIXED('WinBUGS output'!O374,2)</f>
        <v>2.91</v>
      </c>
      <c r="H375"/>
      <c r="I375"/>
      <c r="J375"/>
      <c r="X375" s="5" t="str">
        <f t="shared" si="18"/>
        <v>Any TCA</v>
      </c>
      <c r="Y375" s="5" t="str">
        <f t="shared" si="19"/>
        <v>Behavioural activation (BA) + TAU</v>
      </c>
      <c r="Z375" s="5" t="str">
        <f>FIXED(EXP('WinBUGS output'!N374),2)</f>
        <v>2.64</v>
      </c>
      <c r="AA375" s="5" t="str">
        <f>FIXED(EXP('WinBUGS output'!M374),2)</f>
        <v>0.39</v>
      </c>
      <c r="AB375" s="5" t="str">
        <f>FIXED(EXP('WinBUGS output'!O374),2)</f>
        <v>18.34</v>
      </c>
    </row>
    <row r="376" spans="1:28" x14ac:dyDescent="0.25">
      <c r="A376">
        <v>10</v>
      </c>
      <c r="B376">
        <v>32</v>
      </c>
      <c r="C376" s="5" t="str">
        <f>VLOOKUP(A376,'WinBUGS output'!A:C,3,FALSE)</f>
        <v>Any TCA</v>
      </c>
      <c r="D376" s="5" t="str">
        <f>VLOOKUP(B376,'WinBUGS output'!A:C,3,FALSE)</f>
        <v>CBT individual (under 15 sessions)</v>
      </c>
      <c r="E376" s="5" t="str">
        <f>FIXED('WinBUGS output'!N375,2)</f>
        <v>0.65</v>
      </c>
      <c r="F376" s="5" t="str">
        <f>FIXED('WinBUGS output'!M375,2)</f>
        <v>-0.71</v>
      </c>
      <c r="G376" s="5" t="str">
        <f>FIXED('WinBUGS output'!O375,2)</f>
        <v>2.02</v>
      </c>
      <c r="H376">
        <v>0.33500000000000002</v>
      </c>
      <c r="I376">
        <v>-1.8919999999999999</v>
      </c>
      <c r="J376">
        <v>2.4830000000000001</v>
      </c>
      <c r="X376" s="5" t="str">
        <f t="shared" si="18"/>
        <v>Any TCA</v>
      </c>
      <c r="Y376" s="5" t="str">
        <f t="shared" si="19"/>
        <v>CBT individual (under 15 sessions)</v>
      </c>
      <c r="Z376" s="5" t="str">
        <f>FIXED(EXP('WinBUGS output'!N375),2)</f>
        <v>1.92</v>
      </c>
      <c r="AA376" s="5" t="str">
        <f>FIXED(EXP('WinBUGS output'!M375),2)</f>
        <v>0.49</v>
      </c>
      <c r="AB376" s="5" t="str">
        <f>FIXED(EXP('WinBUGS output'!O375),2)</f>
        <v>7.56</v>
      </c>
    </row>
    <row r="377" spans="1:28" x14ac:dyDescent="0.25">
      <c r="A377">
        <v>10</v>
      </c>
      <c r="B377">
        <v>33</v>
      </c>
      <c r="C377" s="5" t="str">
        <f>VLOOKUP(A377,'WinBUGS output'!A:C,3,FALSE)</f>
        <v>Any TCA</v>
      </c>
      <c r="D377" s="5" t="str">
        <f>VLOOKUP(B377,'WinBUGS output'!A:C,3,FALSE)</f>
        <v>CBT individual (under 15 sessions) + TAU</v>
      </c>
      <c r="E377" s="5" t="str">
        <f>FIXED('WinBUGS output'!N376,2)</f>
        <v>0.62</v>
      </c>
      <c r="F377" s="5" t="str">
        <f>FIXED('WinBUGS output'!M376,2)</f>
        <v>-0.91</v>
      </c>
      <c r="G377" s="5" t="str">
        <f>FIXED('WinBUGS output'!O376,2)</f>
        <v>2.14</v>
      </c>
      <c r="H377"/>
      <c r="I377"/>
      <c r="J377"/>
      <c r="X377" s="5" t="str">
        <f t="shared" si="18"/>
        <v>Any TCA</v>
      </c>
      <c r="Y377" s="5" t="str">
        <f t="shared" si="19"/>
        <v>CBT individual (under 15 sessions) + TAU</v>
      </c>
      <c r="Z377" s="5" t="str">
        <f>FIXED(EXP('WinBUGS output'!N376),2)</f>
        <v>1.85</v>
      </c>
      <c r="AA377" s="5" t="str">
        <f>FIXED(EXP('WinBUGS output'!M376),2)</f>
        <v>0.40</v>
      </c>
      <c r="AB377" s="5" t="str">
        <f>FIXED(EXP('WinBUGS output'!O376),2)</f>
        <v>8.46</v>
      </c>
    </row>
    <row r="378" spans="1:28" x14ac:dyDescent="0.25">
      <c r="A378">
        <v>10</v>
      </c>
      <c r="B378">
        <v>34</v>
      </c>
      <c r="C378" s="5" t="str">
        <f>VLOOKUP(A378,'WinBUGS output'!A:C,3,FALSE)</f>
        <v>Any TCA</v>
      </c>
      <c r="D378" s="5" t="str">
        <f>VLOOKUP(B378,'WinBUGS output'!A:C,3,FALSE)</f>
        <v>CBT individual (under 15 sessions) + enhanced TAU</v>
      </c>
      <c r="E378" s="5" t="str">
        <f>FIXED('WinBUGS output'!N377,2)</f>
        <v>0.80</v>
      </c>
      <c r="F378" s="5" t="str">
        <f>FIXED('WinBUGS output'!M377,2)</f>
        <v>-0.69</v>
      </c>
      <c r="G378" s="5" t="str">
        <f>FIXED('WinBUGS output'!O377,2)</f>
        <v>2.35</v>
      </c>
      <c r="H378"/>
      <c r="I378"/>
      <c r="J378"/>
      <c r="X378" s="5" t="str">
        <f t="shared" si="18"/>
        <v>Any TCA</v>
      </c>
      <c r="Y378" s="5" t="str">
        <f t="shared" si="19"/>
        <v>CBT individual (under 15 sessions) + enhanced TAU</v>
      </c>
      <c r="Z378" s="5" t="str">
        <f>FIXED(EXP('WinBUGS output'!N377),2)</f>
        <v>2.23</v>
      </c>
      <c r="AA378" s="5" t="str">
        <f>FIXED(EXP('WinBUGS output'!M377),2)</f>
        <v>0.50</v>
      </c>
      <c r="AB378" s="5" t="str">
        <f>FIXED(EXP('WinBUGS output'!O377),2)</f>
        <v>10.52</v>
      </c>
    </row>
    <row r="379" spans="1:28" x14ac:dyDescent="0.25">
      <c r="A379">
        <v>10</v>
      </c>
      <c r="B379">
        <v>35</v>
      </c>
      <c r="C379" s="5" t="str">
        <f>VLOOKUP(A379,'WinBUGS output'!A:C,3,FALSE)</f>
        <v>Any TCA</v>
      </c>
      <c r="D379" s="5" t="str">
        <f>VLOOKUP(B379,'WinBUGS output'!A:C,3,FALSE)</f>
        <v>CBT individual (over 15 sessions)</v>
      </c>
      <c r="E379" s="5" t="str">
        <f>FIXED('WinBUGS output'!N378,2)</f>
        <v>0.72</v>
      </c>
      <c r="F379" s="5" t="str">
        <f>FIXED('WinBUGS output'!M378,2)</f>
        <v>-0.65</v>
      </c>
      <c r="G379" s="5" t="str">
        <f>FIXED('WinBUGS output'!O378,2)</f>
        <v>2.11</v>
      </c>
      <c r="H379"/>
      <c r="I379"/>
      <c r="J379"/>
      <c r="X379" s="5" t="str">
        <f t="shared" si="18"/>
        <v>Any TCA</v>
      </c>
      <c r="Y379" s="5" t="str">
        <f t="shared" si="19"/>
        <v>CBT individual (over 15 sessions)</v>
      </c>
      <c r="Z379" s="5" t="str">
        <f>FIXED(EXP('WinBUGS output'!N378),2)</f>
        <v>2.05</v>
      </c>
      <c r="AA379" s="5" t="str">
        <f>FIXED(EXP('WinBUGS output'!M378),2)</f>
        <v>0.52</v>
      </c>
      <c r="AB379" s="5" t="str">
        <f>FIXED(EXP('WinBUGS output'!O378),2)</f>
        <v>8.28</v>
      </c>
    </row>
    <row r="380" spans="1:28" x14ac:dyDescent="0.25">
      <c r="A380">
        <v>10</v>
      </c>
      <c r="B380">
        <v>36</v>
      </c>
      <c r="C380" s="5" t="str">
        <f>VLOOKUP(A380,'WinBUGS output'!A:C,3,FALSE)</f>
        <v>Any TCA</v>
      </c>
      <c r="D380" s="5" t="str">
        <f>VLOOKUP(B380,'WinBUGS output'!A:C,3,FALSE)</f>
        <v>Third-wave cognitive therapy individual</v>
      </c>
      <c r="E380" s="5" t="str">
        <f>FIXED('WinBUGS output'!N379,2)</f>
        <v>0.83</v>
      </c>
      <c r="F380" s="5" t="str">
        <f>FIXED('WinBUGS output'!M379,2)</f>
        <v>-0.67</v>
      </c>
      <c r="G380" s="5" t="str">
        <f>FIXED('WinBUGS output'!O379,2)</f>
        <v>2.41</v>
      </c>
      <c r="H380"/>
      <c r="I380"/>
      <c r="J380"/>
      <c r="X380" s="5" t="str">
        <f t="shared" si="18"/>
        <v>Any TCA</v>
      </c>
      <c r="Y380" s="5" t="str">
        <f t="shared" si="19"/>
        <v>Third-wave cognitive therapy individual</v>
      </c>
      <c r="Z380" s="5" t="str">
        <f>FIXED(EXP('WinBUGS output'!N379),2)</f>
        <v>2.29</v>
      </c>
      <c r="AA380" s="5" t="str">
        <f>FIXED(EXP('WinBUGS output'!M379),2)</f>
        <v>0.51</v>
      </c>
      <c r="AB380" s="5" t="str">
        <f>FIXED(EXP('WinBUGS output'!O379),2)</f>
        <v>11.12</v>
      </c>
    </row>
    <row r="381" spans="1:28" x14ac:dyDescent="0.25">
      <c r="A381">
        <v>10</v>
      </c>
      <c r="B381">
        <v>37</v>
      </c>
      <c r="C381" s="5" t="str">
        <f>VLOOKUP(A381,'WinBUGS output'!A:C,3,FALSE)</f>
        <v>Any TCA</v>
      </c>
      <c r="D381" s="5" t="str">
        <f>VLOOKUP(B381,'WinBUGS output'!A:C,3,FALSE)</f>
        <v>CBT group (under 15 sessions)</v>
      </c>
      <c r="E381" s="5" t="str">
        <f>FIXED('WinBUGS output'!N380,2)</f>
        <v>6.76</v>
      </c>
      <c r="F381" s="5" t="str">
        <f>FIXED('WinBUGS output'!M380,2)</f>
        <v>4.43</v>
      </c>
      <c r="G381" s="5" t="str">
        <f>FIXED('WinBUGS output'!O380,2)</f>
        <v>9.11</v>
      </c>
      <c r="H381"/>
      <c r="I381"/>
      <c r="J381"/>
      <c r="X381" s="5" t="str">
        <f t="shared" si="18"/>
        <v>Any TCA</v>
      </c>
      <c r="Y381" s="5" t="str">
        <f t="shared" si="19"/>
        <v>CBT group (under 15 sessions)</v>
      </c>
      <c r="Z381" s="5" t="str">
        <f>FIXED(EXP('WinBUGS output'!N380),2)</f>
        <v>861.78</v>
      </c>
      <c r="AA381" s="5" t="str">
        <f>FIXED(EXP('WinBUGS output'!M380),2)</f>
        <v>83.93</v>
      </c>
      <c r="AB381" s="5" t="str">
        <f>FIXED(EXP('WinBUGS output'!O380),2)</f>
        <v>9,027.22</v>
      </c>
    </row>
    <row r="382" spans="1:28" x14ac:dyDescent="0.25">
      <c r="A382">
        <v>10</v>
      </c>
      <c r="B382">
        <v>38</v>
      </c>
      <c r="C382" s="5" t="str">
        <f>VLOOKUP(A382,'WinBUGS output'!A:C,3,FALSE)</f>
        <v>Any TCA</v>
      </c>
      <c r="D382" s="5" t="str">
        <f>VLOOKUP(B382,'WinBUGS output'!A:C,3,FALSE)</f>
        <v>Third-wave cognitive therapy group</v>
      </c>
      <c r="E382" s="5" t="str">
        <f>FIXED('WinBUGS output'!N381,2)</f>
        <v>6.74</v>
      </c>
      <c r="F382" s="5" t="str">
        <f>FIXED('WinBUGS output'!M381,2)</f>
        <v>4.29</v>
      </c>
      <c r="G382" s="5" t="str">
        <f>FIXED('WinBUGS output'!O381,2)</f>
        <v>9.18</v>
      </c>
      <c r="H382"/>
      <c r="I382"/>
      <c r="J382"/>
      <c r="X382" s="5" t="str">
        <f t="shared" si="18"/>
        <v>Any TCA</v>
      </c>
      <c r="Y382" s="5" t="str">
        <f t="shared" si="19"/>
        <v>Third-wave cognitive therapy group</v>
      </c>
      <c r="Z382" s="5" t="str">
        <f>FIXED(EXP('WinBUGS output'!N381),2)</f>
        <v>842.19</v>
      </c>
      <c r="AA382" s="5" t="str">
        <f>FIXED(EXP('WinBUGS output'!M381),2)</f>
        <v>73.26</v>
      </c>
      <c r="AB382" s="5" t="str">
        <f>FIXED(EXP('WinBUGS output'!O381),2)</f>
        <v>9,740.04</v>
      </c>
    </row>
    <row r="383" spans="1:28" x14ac:dyDescent="0.25">
      <c r="A383">
        <v>10</v>
      </c>
      <c r="B383">
        <v>39</v>
      </c>
      <c r="C383" s="5" t="str">
        <f>VLOOKUP(A383,'WinBUGS output'!A:C,3,FALSE)</f>
        <v>Any TCA</v>
      </c>
      <c r="D383" s="5" t="str">
        <f>VLOOKUP(B383,'WinBUGS output'!A:C,3,FALSE)</f>
        <v>CBT individual (under 15 sessions) + escitalopram</v>
      </c>
      <c r="E383" s="5" t="str">
        <f>FIXED('WinBUGS output'!N382,2)</f>
        <v>0.07</v>
      </c>
      <c r="F383" s="5" t="str">
        <f>FIXED('WinBUGS output'!M382,2)</f>
        <v>-1.52</v>
      </c>
      <c r="G383" s="5" t="str">
        <f>FIXED('WinBUGS output'!O382,2)</f>
        <v>1.66</v>
      </c>
      <c r="H383"/>
      <c r="I383"/>
      <c r="J383"/>
      <c r="X383" s="5" t="str">
        <f t="shared" si="18"/>
        <v>Any TCA</v>
      </c>
      <c r="Y383" s="5" t="str">
        <f t="shared" si="19"/>
        <v>CBT individual (under 15 sessions) + escitalopram</v>
      </c>
      <c r="Z383" s="5" t="str">
        <f>FIXED(EXP('WinBUGS output'!N382),2)</f>
        <v>1.07</v>
      </c>
      <c r="AA383" s="5" t="str">
        <f>FIXED(EXP('WinBUGS output'!M382),2)</f>
        <v>0.22</v>
      </c>
      <c r="AB383" s="5" t="str">
        <f>FIXED(EXP('WinBUGS output'!O382),2)</f>
        <v>5.28</v>
      </c>
    </row>
    <row r="384" spans="1:28" x14ac:dyDescent="0.25">
      <c r="A384">
        <v>10</v>
      </c>
      <c r="B384">
        <v>40</v>
      </c>
      <c r="C384" s="5" t="str">
        <f>VLOOKUP(A384,'WinBUGS output'!A:C,3,FALSE)</f>
        <v>Any TCA</v>
      </c>
      <c r="D384" s="5" t="str">
        <f>VLOOKUP(B384,'WinBUGS output'!A:C,3,FALSE)</f>
        <v>CBT individual (over 15 sessions) + amitriptyline</v>
      </c>
      <c r="E384" s="5" t="str">
        <f>FIXED('WinBUGS output'!N383,2)</f>
        <v>0.10</v>
      </c>
      <c r="F384" s="5" t="str">
        <f>FIXED('WinBUGS output'!M383,2)</f>
        <v>-1.57</v>
      </c>
      <c r="G384" s="5" t="str">
        <f>FIXED('WinBUGS output'!O383,2)</f>
        <v>1.79</v>
      </c>
      <c r="H384"/>
      <c r="I384"/>
      <c r="J384"/>
      <c r="X384" s="5" t="str">
        <f t="shared" si="18"/>
        <v>Any TCA</v>
      </c>
      <c r="Y384" s="5" t="str">
        <f t="shared" si="19"/>
        <v>CBT individual (over 15 sessions) + amitriptyline</v>
      </c>
      <c r="Z384" s="5" t="str">
        <f>FIXED(EXP('WinBUGS output'!N383),2)</f>
        <v>1.11</v>
      </c>
      <c r="AA384" s="5" t="str">
        <f>FIXED(EXP('WinBUGS output'!M383),2)</f>
        <v>0.21</v>
      </c>
      <c r="AB384" s="5" t="str">
        <f>FIXED(EXP('WinBUGS output'!O383),2)</f>
        <v>6.01</v>
      </c>
    </row>
    <row r="385" spans="1:28" x14ac:dyDescent="0.25">
      <c r="A385">
        <v>10</v>
      </c>
      <c r="B385">
        <v>41</v>
      </c>
      <c r="C385" s="5" t="str">
        <f>VLOOKUP(A385,'WinBUGS output'!A:C,3,FALSE)</f>
        <v>Any TCA</v>
      </c>
      <c r="D385" s="5" t="str">
        <f>VLOOKUP(B385,'WinBUGS output'!A:C,3,FALSE)</f>
        <v>CBT individual (over 15 sessions) + any SSRI</v>
      </c>
      <c r="E385" s="5" t="str">
        <f>FIXED('WinBUGS output'!N384,2)</f>
        <v>0.12</v>
      </c>
      <c r="F385" s="5" t="str">
        <f>FIXED('WinBUGS output'!M384,2)</f>
        <v>-1.54</v>
      </c>
      <c r="G385" s="5" t="str">
        <f>FIXED('WinBUGS output'!O384,2)</f>
        <v>1.81</v>
      </c>
      <c r="H385"/>
      <c r="I385"/>
      <c r="J385"/>
      <c r="X385" s="5" t="str">
        <f t="shared" si="18"/>
        <v>Any TCA</v>
      </c>
      <c r="Y385" s="5" t="str">
        <f t="shared" si="19"/>
        <v>CBT individual (over 15 sessions) + any SSRI</v>
      </c>
      <c r="Z385" s="5" t="str">
        <f>FIXED(EXP('WinBUGS output'!N384),2)</f>
        <v>1.13</v>
      </c>
      <c r="AA385" s="5" t="str">
        <f>FIXED(EXP('WinBUGS output'!M384),2)</f>
        <v>0.21</v>
      </c>
      <c r="AB385" s="5" t="str">
        <f>FIXED(EXP('WinBUGS output'!O384),2)</f>
        <v>6.12</v>
      </c>
    </row>
    <row r="386" spans="1:28" x14ac:dyDescent="0.25">
      <c r="A386">
        <v>10</v>
      </c>
      <c r="B386">
        <v>42</v>
      </c>
      <c r="C386" s="5" t="str">
        <f>VLOOKUP(A386,'WinBUGS output'!A:C,3,FALSE)</f>
        <v>Any TCA</v>
      </c>
      <c r="D386" s="5" t="str">
        <f>VLOOKUP(B386,'WinBUGS output'!A:C,3,FALSE)</f>
        <v>Interpersonal psychotherapy (IPT) + any AD</v>
      </c>
      <c r="E386" s="5" t="str">
        <f>FIXED('WinBUGS output'!N385,2)</f>
        <v>1.55</v>
      </c>
      <c r="F386" s="5" t="str">
        <f>FIXED('WinBUGS output'!M385,2)</f>
        <v>-1.74</v>
      </c>
      <c r="G386" s="5" t="str">
        <f>FIXED('WinBUGS output'!O385,2)</f>
        <v>4.91</v>
      </c>
      <c r="H386"/>
      <c r="I386"/>
      <c r="J386"/>
      <c r="X386" s="5" t="str">
        <f t="shared" si="18"/>
        <v>Any TCA</v>
      </c>
      <c r="Y386" s="5" t="str">
        <f t="shared" si="19"/>
        <v>Interpersonal psychotherapy (IPT) + any AD</v>
      </c>
      <c r="Z386" s="5" t="str">
        <f>FIXED(EXP('WinBUGS output'!N385),2)</f>
        <v>4.73</v>
      </c>
      <c r="AA386" s="5" t="str">
        <f>FIXED(EXP('WinBUGS output'!M385),2)</f>
        <v>0.18</v>
      </c>
      <c r="AB386" s="5" t="str">
        <f>FIXED(EXP('WinBUGS output'!O385),2)</f>
        <v>135.10</v>
      </c>
    </row>
    <row r="387" spans="1:28" x14ac:dyDescent="0.25">
      <c r="A387">
        <v>10</v>
      </c>
      <c r="B387">
        <v>43</v>
      </c>
      <c r="C387" s="5" t="str">
        <f>VLOOKUP(A387,'WinBUGS output'!A:C,3,FALSE)</f>
        <v>Any TCA</v>
      </c>
      <c r="D387" s="5" t="str">
        <f>VLOOKUP(B387,'WinBUGS output'!A:C,3,FALSE)</f>
        <v>Short-term psychodynamic psychotherapy individual + any TCA</v>
      </c>
      <c r="E387" s="5" t="str">
        <f>FIXED('WinBUGS output'!N386,2)</f>
        <v>0.32</v>
      </c>
      <c r="F387" s="5" t="str">
        <f>FIXED('WinBUGS output'!M386,2)</f>
        <v>-1.48</v>
      </c>
      <c r="G387" s="5" t="str">
        <f>FIXED('WinBUGS output'!O386,2)</f>
        <v>2.11</v>
      </c>
      <c r="H387">
        <v>0.31330000000000002</v>
      </c>
      <c r="I387">
        <v>-1.758</v>
      </c>
      <c r="J387">
        <v>2.3620000000000001</v>
      </c>
      <c r="X387" s="5" t="str">
        <f t="shared" si="18"/>
        <v>Any TCA</v>
      </c>
      <c r="Y387" s="5" t="str">
        <f t="shared" si="19"/>
        <v>Short-term psychodynamic psychotherapy individual + any TCA</v>
      </c>
      <c r="Z387" s="5" t="str">
        <f>FIXED(EXP('WinBUGS output'!N386),2)</f>
        <v>1.37</v>
      </c>
      <c r="AA387" s="5" t="str">
        <f>FIXED(EXP('WinBUGS output'!M386),2)</f>
        <v>0.23</v>
      </c>
      <c r="AB387" s="5" t="str">
        <f>FIXED(EXP('WinBUGS output'!O386),2)</f>
        <v>8.24</v>
      </c>
    </row>
    <row r="388" spans="1:28" x14ac:dyDescent="0.25">
      <c r="A388">
        <v>10</v>
      </c>
      <c r="B388">
        <v>44</v>
      </c>
      <c r="C388" s="5" t="str">
        <f>VLOOKUP(A388,'WinBUGS output'!A:C,3,FALSE)</f>
        <v>Any TCA</v>
      </c>
      <c r="D388" s="5" t="str">
        <f>VLOOKUP(B388,'WinBUGS output'!A:C,3,FALSE)</f>
        <v>Interpersonal psychotherapy (IPT) + Pill placebo</v>
      </c>
      <c r="E388" s="5" t="str">
        <f>FIXED('WinBUGS output'!N387,2)</f>
        <v>1.22</v>
      </c>
      <c r="F388" s="5" t="str">
        <f>FIXED('WinBUGS output'!M387,2)</f>
        <v>-2.07</v>
      </c>
      <c r="G388" s="5" t="str">
        <f>FIXED('WinBUGS output'!O387,2)</f>
        <v>4.58</v>
      </c>
      <c r="H388"/>
      <c r="I388"/>
      <c r="J388"/>
      <c r="X388" s="5" t="str">
        <f t="shared" si="18"/>
        <v>Any TCA</v>
      </c>
      <c r="Y388" s="5" t="str">
        <f t="shared" si="19"/>
        <v>Interpersonal psychotherapy (IPT) + Pill placebo</v>
      </c>
      <c r="Z388" s="5" t="str">
        <f>FIXED(EXP('WinBUGS output'!N387),2)</f>
        <v>3.37</v>
      </c>
      <c r="AA388" s="5" t="str">
        <f>FIXED(EXP('WinBUGS output'!M387),2)</f>
        <v>0.13</v>
      </c>
      <c r="AB388" s="5" t="str">
        <f>FIXED(EXP('WinBUGS output'!O387),2)</f>
        <v>97.22</v>
      </c>
    </row>
    <row r="389" spans="1:28" x14ac:dyDescent="0.25">
      <c r="A389">
        <v>11</v>
      </c>
      <c r="B389">
        <v>12</v>
      </c>
      <c r="C389" s="5" t="str">
        <f>VLOOKUP(A389,'WinBUGS output'!A:C,3,FALSE)</f>
        <v>Amitriptyline</v>
      </c>
      <c r="D389" s="5" t="str">
        <f>VLOOKUP(B389,'WinBUGS output'!A:C,3,FALSE)</f>
        <v>Imipramine</v>
      </c>
      <c r="E389" s="5" t="str">
        <f>FIXED('WinBUGS output'!N388,2)</f>
        <v>0.05</v>
      </c>
      <c r="F389" s="5" t="str">
        <f>FIXED('WinBUGS output'!M388,2)</f>
        <v>-0.41</v>
      </c>
      <c r="G389" s="5" t="str">
        <f>FIXED('WinBUGS output'!O388,2)</f>
        <v>0.55</v>
      </c>
      <c r="H389">
        <v>-0.2374</v>
      </c>
      <c r="I389">
        <v>-2.3199999999999998</v>
      </c>
      <c r="J389">
        <v>1.8340000000000001</v>
      </c>
      <c r="X389" s="5" t="str">
        <f t="shared" ref="X389:X452" si="20">C389</f>
        <v>Amitriptyline</v>
      </c>
      <c r="Y389" s="5" t="str">
        <f t="shared" ref="Y389:Y452" si="21">D389</f>
        <v>Imipramine</v>
      </c>
      <c r="Z389" s="5" t="str">
        <f>FIXED(EXP('WinBUGS output'!N388),2)</f>
        <v>1.05</v>
      </c>
      <c r="AA389" s="5" t="str">
        <f>FIXED(EXP('WinBUGS output'!M388),2)</f>
        <v>0.66</v>
      </c>
      <c r="AB389" s="5" t="str">
        <f>FIXED(EXP('WinBUGS output'!O388),2)</f>
        <v>1.74</v>
      </c>
    </row>
    <row r="390" spans="1:28" x14ac:dyDescent="0.25">
      <c r="A390">
        <v>11</v>
      </c>
      <c r="B390">
        <v>13</v>
      </c>
      <c r="C390" s="5" t="str">
        <f>VLOOKUP(A390,'WinBUGS output'!A:C,3,FALSE)</f>
        <v>Amitriptyline</v>
      </c>
      <c r="D390" s="5" t="str">
        <f>VLOOKUP(B390,'WinBUGS output'!A:C,3,FALSE)</f>
        <v>Lofepramine</v>
      </c>
      <c r="E390" s="5" t="str">
        <f>FIXED('WinBUGS output'!N389,2)</f>
        <v>0.07</v>
      </c>
      <c r="F390" s="5" t="str">
        <f>FIXED('WinBUGS output'!M389,2)</f>
        <v>-0.55</v>
      </c>
      <c r="G390" s="5" t="str">
        <f>FIXED('WinBUGS output'!O389,2)</f>
        <v>0.83</v>
      </c>
      <c r="H390">
        <v>-0.224</v>
      </c>
      <c r="I390">
        <v>-2.38</v>
      </c>
      <c r="J390">
        <v>1.9690000000000001</v>
      </c>
      <c r="X390" s="5" t="str">
        <f t="shared" si="20"/>
        <v>Amitriptyline</v>
      </c>
      <c r="Y390" s="5" t="str">
        <f t="shared" si="21"/>
        <v>Lofepramine</v>
      </c>
      <c r="Z390" s="5" t="str">
        <f>FIXED(EXP('WinBUGS output'!N389),2)</f>
        <v>1.07</v>
      </c>
      <c r="AA390" s="5" t="str">
        <f>FIXED(EXP('WinBUGS output'!M389),2)</f>
        <v>0.58</v>
      </c>
      <c r="AB390" s="5" t="str">
        <f>FIXED(EXP('WinBUGS output'!O389),2)</f>
        <v>2.28</v>
      </c>
    </row>
    <row r="391" spans="1:28" x14ac:dyDescent="0.25">
      <c r="A391">
        <v>11</v>
      </c>
      <c r="B391">
        <v>14</v>
      </c>
      <c r="C391" s="5" t="str">
        <f>VLOOKUP(A391,'WinBUGS output'!A:C,3,FALSE)</f>
        <v>Amitriptyline</v>
      </c>
      <c r="D391" s="5" t="str">
        <f>VLOOKUP(B391,'WinBUGS output'!A:C,3,FALSE)</f>
        <v>Citalopram</v>
      </c>
      <c r="E391" s="5" t="str">
        <f>FIXED('WinBUGS output'!N390,2)</f>
        <v>-0.68</v>
      </c>
      <c r="F391" s="5" t="str">
        <f>FIXED('WinBUGS output'!M390,2)</f>
        <v>-1.34</v>
      </c>
      <c r="G391" s="5" t="str">
        <f>FIXED('WinBUGS output'!O390,2)</f>
        <v>-0.08</v>
      </c>
      <c r="H391"/>
      <c r="I391"/>
      <c r="J391"/>
      <c r="X391" s="5" t="str">
        <f t="shared" si="20"/>
        <v>Amitriptyline</v>
      </c>
      <c r="Y391" s="5" t="str">
        <f t="shared" si="21"/>
        <v>Citalopram</v>
      </c>
      <c r="Z391" s="5" t="str">
        <f>FIXED(EXP('WinBUGS output'!N390),2)</f>
        <v>0.51</v>
      </c>
      <c r="AA391" s="5" t="str">
        <f>FIXED(EXP('WinBUGS output'!M390),2)</f>
        <v>0.26</v>
      </c>
      <c r="AB391" s="5" t="str">
        <f>FIXED(EXP('WinBUGS output'!O390),2)</f>
        <v>0.92</v>
      </c>
    </row>
    <row r="392" spans="1:28" x14ac:dyDescent="0.25">
      <c r="A392">
        <v>11</v>
      </c>
      <c r="B392">
        <v>15</v>
      </c>
      <c r="C392" s="5" t="str">
        <f>VLOOKUP(A392,'WinBUGS output'!A:C,3,FALSE)</f>
        <v>Amitriptyline</v>
      </c>
      <c r="D392" s="5" t="str">
        <f>VLOOKUP(B392,'WinBUGS output'!A:C,3,FALSE)</f>
        <v>Escitalopram</v>
      </c>
      <c r="E392" s="5" t="str">
        <f>FIXED('WinBUGS output'!N391,2)</f>
        <v>-0.45</v>
      </c>
      <c r="F392" s="5" t="str">
        <f>FIXED('WinBUGS output'!M391,2)</f>
        <v>-1.02</v>
      </c>
      <c r="G392" s="5" t="str">
        <f>FIXED('WinBUGS output'!O391,2)</f>
        <v>0.16</v>
      </c>
      <c r="H392"/>
      <c r="I392"/>
      <c r="J392"/>
      <c r="X392" s="5" t="str">
        <f t="shared" si="20"/>
        <v>Amitriptyline</v>
      </c>
      <c r="Y392" s="5" t="str">
        <f t="shared" si="21"/>
        <v>Escitalopram</v>
      </c>
      <c r="Z392" s="5" t="str">
        <f>FIXED(EXP('WinBUGS output'!N391),2)</f>
        <v>0.64</v>
      </c>
      <c r="AA392" s="5" t="str">
        <f>FIXED(EXP('WinBUGS output'!M391),2)</f>
        <v>0.36</v>
      </c>
      <c r="AB392" s="5" t="str">
        <f>FIXED(EXP('WinBUGS output'!O391),2)</f>
        <v>1.17</v>
      </c>
    </row>
    <row r="393" spans="1:28" x14ac:dyDescent="0.25">
      <c r="A393">
        <v>11</v>
      </c>
      <c r="B393">
        <v>16</v>
      </c>
      <c r="C393" s="5" t="str">
        <f>VLOOKUP(A393,'WinBUGS output'!A:C,3,FALSE)</f>
        <v>Amitriptyline</v>
      </c>
      <c r="D393" s="5" t="str">
        <f>VLOOKUP(B393,'WinBUGS output'!A:C,3,FALSE)</f>
        <v>Fluoxetine</v>
      </c>
      <c r="E393" s="5" t="str">
        <f>FIXED('WinBUGS output'!N392,2)</f>
        <v>-0.51</v>
      </c>
      <c r="F393" s="5" t="str">
        <f>FIXED('WinBUGS output'!M392,2)</f>
        <v>-0.99</v>
      </c>
      <c r="G393" s="5" t="str">
        <f>FIXED('WinBUGS output'!O392,2)</f>
        <v>-0.02</v>
      </c>
      <c r="H393">
        <v>-0.38240000000000002</v>
      </c>
      <c r="I393">
        <v>-1.28</v>
      </c>
      <c r="J393">
        <v>0.51500000000000001</v>
      </c>
      <c r="X393" s="5" t="str">
        <f t="shared" si="20"/>
        <v>Amitriptyline</v>
      </c>
      <c r="Y393" s="5" t="str">
        <f t="shared" si="21"/>
        <v>Fluoxetine</v>
      </c>
      <c r="Z393" s="5" t="str">
        <f>FIXED(EXP('WinBUGS output'!N392),2)</f>
        <v>0.60</v>
      </c>
      <c r="AA393" s="5" t="str">
        <f>FIXED(EXP('WinBUGS output'!M392),2)</f>
        <v>0.37</v>
      </c>
      <c r="AB393" s="5" t="str">
        <f>FIXED(EXP('WinBUGS output'!O392),2)</f>
        <v>0.98</v>
      </c>
    </row>
    <row r="394" spans="1:28" x14ac:dyDescent="0.25">
      <c r="A394">
        <v>11</v>
      </c>
      <c r="B394">
        <v>17</v>
      </c>
      <c r="C394" s="5" t="str">
        <f>VLOOKUP(A394,'WinBUGS output'!A:C,3,FALSE)</f>
        <v>Amitriptyline</v>
      </c>
      <c r="D394" s="5" t="str">
        <f>VLOOKUP(B394,'WinBUGS output'!A:C,3,FALSE)</f>
        <v>Sertraline</v>
      </c>
      <c r="E394" s="5" t="str">
        <f>FIXED('WinBUGS output'!N393,2)</f>
        <v>-0.65</v>
      </c>
      <c r="F394" s="5" t="str">
        <f>FIXED('WinBUGS output'!M393,2)</f>
        <v>-1.27</v>
      </c>
      <c r="G394" s="5" t="str">
        <f>FIXED('WinBUGS output'!O393,2)</f>
        <v>-0.08</v>
      </c>
      <c r="H394">
        <v>-0.67600000000000005</v>
      </c>
      <c r="I394">
        <v>-2.1800000000000002</v>
      </c>
      <c r="J394">
        <v>0.86</v>
      </c>
      <c r="X394" s="5" t="str">
        <f t="shared" si="20"/>
        <v>Amitriptyline</v>
      </c>
      <c r="Y394" s="5" t="str">
        <f t="shared" si="21"/>
        <v>Sertraline</v>
      </c>
      <c r="Z394" s="5" t="str">
        <f>FIXED(EXP('WinBUGS output'!N393),2)</f>
        <v>0.52</v>
      </c>
      <c r="AA394" s="5" t="str">
        <f>FIXED(EXP('WinBUGS output'!M393),2)</f>
        <v>0.28</v>
      </c>
      <c r="AB394" s="5" t="str">
        <f>FIXED(EXP('WinBUGS output'!O393),2)</f>
        <v>0.93</v>
      </c>
    </row>
    <row r="395" spans="1:28" x14ac:dyDescent="0.25">
      <c r="A395">
        <v>11</v>
      </c>
      <c r="B395">
        <v>18</v>
      </c>
      <c r="C395" s="5" t="str">
        <f>VLOOKUP(A395,'WinBUGS output'!A:C,3,FALSE)</f>
        <v>Amitriptyline</v>
      </c>
      <c r="D395" s="5" t="str">
        <f>VLOOKUP(B395,'WinBUGS output'!A:C,3,FALSE)</f>
        <v>Any AD</v>
      </c>
      <c r="E395" s="5" t="str">
        <f>FIXED('WinBUGS output'!N394,2)</f>
        <v>0.47</v>
      </c>
      <c r="F395" s="5" t="str">
        <f>FIXED('WinBUGS output'!M394,2)</f>
        <v>-2.32</v>
      </c>
      <c r="G395" s="5" t="str">
        <f>FIXED('WinBUGS output'!O394,2)</f>
        <v>3.30</v>
      </c>
      <c r="H395"/>
      <c r="I395"/>
      <c r="J395"/>
      <c r="X395" s="5" t="str">
        <f t="shared" si="20"/>
        <v>Amitriptyline</v>
      </c>
      <c r="Y395" s="5" t="str">
        <f t="shared" si="21"/>
        <v>Any AD</v>
      </c>
      <c r="Z395" s="5" t="str">
        <f>FIXED(EXP('WinBUGS output'!N394),2)</f>
        <v>1.60</v>
      </c>
      <c r="AA395" s="5" t="str">
        <f>FIXED(EXP('WinBUGS output'!M394),2)</f>
        <v>0.10</v>
      </c>
      <c r="AB395" s="5" t="str">
        <f>FIXED(EXP('WinBUGS output'!O394),2)</f>
        <v>27.22</v>
      </c>
    </row>
    <row r="396" spans="1:28" x14ac:dyDescent="0.25">
      <c r="A396">
        <v>11</v>
      </c>
      <c r="B396">
        <v>19</v>
      </c>
      <c r="C396" s="5" t="str">
        <f>VLOOKUP(A396,'WinBUGS output'!A:C,3,FALSE)</f>
        <v>Amitriptyline</v>
      </c>
      <c r="D396" s="5" t="str">
        <f>VLOOKUP(B396,'WinBUGS output'!A:C,3,FALSE)</f>
        <v>Mirtazapine</v>
      </c>
      <c r="E396" s="5" t="str">
        <f>FIXED('WinBUGS output'!N395,2)</f>
        <v>-0.16</v>
      </c>
      <c r="F396" s="5" t="str">
        <f>FIXED('WinBUGS output'!M395,2)</f>
        <v>-0.94</v>
      </c>
      <c r="G396" s="5" t="str">
        <f>FIXED('WinBUGS output'!O395,2)</f>
        <v>0.62</v>
      </c>
      <c r="H396">
        <v>-0.24410000000000001</v>
      </c>
      <c r="I396">
        <v>-1.677</v>
      </c>
      <c r="J396">
        <v>1.1890000000000001</v>
      </c>
      <c r="X396" s="5" t="str">
        <f t="shared" si="20"/>
        <v>Amitriptyline</v>
      </c>
      <c r="Y396" s="5" t="str">
        <f t="shared" si="21"/>
        <v>Mirtazapine</v>
      </c>
      <c r="Z396" s="5" t="str">
        <f>FIXED(EXP('WinBUGS output'!N395),2)</f>
        <v>0.85</v>
      </c>
      <c r="AA396" s="5" t="str">
        <f>FIXED(EXP('WinBUGS output'!M395),2)</f>
        <v>0.39</v>
      </c>
      <c r="AB396" s="5" t="str">
        <f>FIXED(EXP('WinBUGS output'!O395),2)</f>
        <v>1.86</v>
      </c>
    </row>
    <row r="397" spans="1:28" x14ac:dyDescent="0.25">
      <c r="A397">
        <v>11</v>
      </c>
      <c r="B397">
        <v>20</v>
      </c>
      <c r="C397" s="5" t="str">
        <f>VLOOKUP(A397,'WinBUGS output'!A:C,3,FALSE)</f>
        <v>Amitriptyline</v>
      </c>
      <c r="D397" s="5" t="str">
        <f>VLOOKUP(B397,'WinBUGS output'!A:C,3,FALSE)</f>
        <v>Short-term psychodynamic psychotherapy individual + TAU</v>
      </c>
      <c r="E397" s="5" t="str">
        <f>FIXED('WinBUGS output'!N396,2)</f>
        <v>0.76</v>
      </c>
      <c r="F397" s="5" t="str">
        <f>FIXED('WinBUGS output'!M396,2)</f>
        <v>-1.73</v>
      </c>
      <c r="G397" s="5" t="str">
        <f>FIXED('WinBUGS output'!O396,2)</f>
        <v>3.33</v>
      </c>
      <c r="H397"/>
      <c r="I397"/>
      <c r="J397"/>
      <c r="X397" s="5" t="str">
        <f t="shared" si="20"/>
        <v>Amitriptyline</v>
      </c>
      <c r="Y397" s="5" t="str">
        <f t="shared" si="21"/>
        <v>Short-term psychodynamic psychotherapy individual + TAU</v>
      </c>
      <c r="Z397" s="5" t="str">
        <f>FIXED(EXP('WinBUGS output'!N396),2)</f>
        <v>2.13</v>
      </c>
      <c r="AA397" s="5" t="str">
        <f>FIXED(EXP('WinBUGS output'!M396),2)</f>
        <v>0.18</v>
      </c>
      <c r="AB397" s="5" t="str">
        <f>FIXED(EXP('WinBUGS output'!O396),2)</f>
        <v>27.83</v>
      </c>
    </row>
    <row r="398" spans="1:28" x14ac:dyDescent="0.25">
      <c r="A398">
        <v>11</v>
      </c>
      <c r="B398">
        <v>21</v>
      </c>
      <c r="C398" s="5" t="str">
        <f>VLOOKUP(A398,'WinBUGS output'!A:C,3,FALSE)</f>
        <v>Amitriptyline</v>
      </c>
      <c r="D398" s="5" t="str">
        <f>VLOOKUP(B398,'WinBUGS output'!A:C,3,FALSE)</f>
        <v>Cognitive bibliotherapy with support + TAU</v>
      </c>
      <c r="E398" s="5" t="str">
        <f>FIXED('WinBUGS output'!N397,2)</f>
        <v>0.35</v>
      </c>
      <c r="F398" s="5" t="str">
        <f>FIXED('WinBUGS output'!M397,2)</f>
        <v>-1.92</v>
      </c>
      <c r="G398" s="5" t="str">
        <f>FIXED('WinBUGS output'!O397,2)</f>
        <v>2.61</v>
      </c>
      <c r="H398"/>
      <c r="I398"/>
      <c r="J398"/>
      <c r="X398" s="5" t="str">
        <f t="shared" si="20"/>
        <v>Amitriptyline</v>
      </c>
      <c r="Y398" s="5" t="str">
        <f t="shared" si="21"/>
        <v>Cognitive bibliotherapy with support + TAU</v>
      </c>
      <c r="Z398" s="5" t="str">
        <f>FIXED(EXP('WinBUGS output'!N397),2)</f>
        <v>1.41</v>
      </c>
      <c r="AA398" s="5" t="str">
        <f>FIXED(EXP('WinBUGS output'!M397),2)</f>
        <v>0.15</v>
      </c>
      <c r="AB398" s="5" t="str">
        <f>FIXED(EXP('WinBUGS output'!O397),2)</f>
        <v>13.59</v>
      </c>
    </row>
    <row r="399" spans="1:28" x14ac:dyDescent="0.25">
      <c r="A399">
        <v>11</v>
      </c>
      <c r="B399">
        <v>22</v>
      </c>
      <c r="C399" s="5" t="str">
        <f>VLOOKUP(A399,'WinBUGS output'!A:C,3,FALSE)</f>
        <v>Amitriptyline</v>
      </c>
      <c r="D399" s="5" t="str">
        <f>VLOOKUP(B399,'WinBUGS output'!A:C,3,FALSE)</f>
        <v>Cognitive bibliotherapy + TAU</v>
      </c>
      <c r="E399" s="5" t="str">
        <f>FIXED('WinBUGS output'!N398,2)</f>
        <v>-0.50</v>
      </c>
      <c r="F399" s="5" t="str">
        <f>FIXED('WinBUGS output'!M398,2)</f>
        <v>-2.29</v>
      </c>
      <c r="G399" s="5" t="str">
        <f>FIXED('WinBUGS output'!O398,2)</f>
        <v>1.35</v>
      </c>
      <c r="H399"/>
      <c r="I399"/>
      <c r="J399"/>
      <c r="X399" s="5" t="str">
        <f t="shared" si="20"/>
        <v>Amitriptyline</v>
      </c>
      <c r="Y399" s="5" t="str">
        <f t="shared" si="21"/>
        <v>Cognitive bibliotherapy + TAU</v>
      </c>
      <c r="Z399" s="5" t="str">
        <f>FIXED(EXP('WinBUGS output'!N398),2)</f>
        <v>0.60</v>
      </c>
      <c r="AA399" s="5" t="str">
        <f>FIXED(EXP('WinBUGS output'!M398),2)</f>
        <v>0.10</v>
      </c>
      <c r="AB399" s="5" t="str">
        <f>FIXED(EXP('WinBUGS output'!O398),2)</f>
        <v>3.86</v>
      </c>
    </row>
    <row r="400" spans="1:28" x14ac:dyDescent="0.25">
      <c r="A400">
        <v>11</v>
      </c>
      <c r="B400">
        <v>23</v>
      </c>
      <c r="C400" s="5" t="str">
        <f>VLOOKUP(A400,'WinBUGS output'!A:C,3,FALSE)</f>
        <v>Amitriptyline</v>
      </c>
      <c r="D400" s="5" t="str">
        <f>VLOOKUP(B400,'WinBUGS output'!A:C,3,FALSE)</f>
        <v>Computerised-CBT (CCBT)</v>
      </c>
      <c r="E400" s="5" t="str">
        <f>FIXED('WinBUGS output'!N399,2)</f>
        <v>-0.43</v>
      </c>
      <c r="F400" s="5" t="str">
        <f>FIXED('WinBUGS output'!M399,2)</f>
        <v>-2.22</v>
      </c>
      <c r="G400" s="5" t="str">
        <f>FIXED('WinBUGS output'!O399,2)</f>
        <v>1.42</v>
      </c>
      <c r="H400"/>
      <c r="I400"/>
      <c r="J400"/>
      <c r="X400" s="5" t="str">
        <f t="shared" si="20"/>
        <v>Amitriptyline</v>
      </c>
      <c r="Y400" s="5" t="str">
        <f t="shared" si="21"/>
        <v>Computerised-CBT (CCBT)</v>
      </c>
      <c r="Z400" s="5" t="str">
        <f>FIXED(EXP('WinBUGS output'!N399),2)</f>
        <v>0.65</v>
      </c>
      <c r="AA400" s="5" t="str">
        <f>FIXED(EXP('WinBUGS output'!M399),2)</f>
        <v>0.11</v>
      </c>
      <c r="AB400" s="5" t="str">
        <f>FIXED(EXP('WinBUGS output'!O399),2)</f>
        <v>4.15</v>
      </c>
    </row>
    <row r="401" spans="1:28" x14ac:dyDescent="0.25">
      <c r="A401">
        <v>11</v>
      </c>
      <c r="B401">
        <v>24</v>
      </c>
      <c r="C401" s="5" t="str">
        <f>VLOOKUP(A401,'WinBUGS output'!A:C,3,FALSE)</f>
        <v>Amitriptyline</v>
      </c>
      <c r="D401" s="5" t="str">
        <f>VLOOKUP(B401,'WinBUGS output'!A:C,3,FALSE)</f>
        <v>Computerised-CBT (CCBT) + TAU</v>
      </c>
      <c r="E401" s="5" t="str">
        <f>FIXED('WinBUGS output'!N400,2)</f>
        <v>-0.52</v>
      </c>
      <c r="F401" s="5" t="str">
        <f>FIXED('WinBUGS output'!M400,2)</f>
        <v>-2.32</v>
      </c>
      <c r="G401" s="5" t="str">
        <f>FIXED('WinBUGS output'!O400,2)</f>
        <v>1.32</v>
      </c>
      <c r="H401"/>
      <c r="I401"/>
      <c r="J401"/>
      <c r="X401" s="5" t="str">
        <f t="shared" si="20"/>
        <v>Amitriptyline</v>
      </c>
      <c r="Y401" s="5" t="str">
        <f t="shared" si="21"/>
        <v>Computerised-CBT (CCBT) + TAU</v>
      </c>
      <c r="Z401" s="5" t="str">
        <f>FIXED(EXP('WinBUGS output'!N400),2)</f>
        <v>0.60</v>
      </c>
      <c r="AA401" s="5" t="str">
        <f>FIXED(EXP('WinBUGS output'!M400),2)</f>
        <v>0.10</v>
      </c>
      <c r="AB401" s="5" t="str">
        <f>FIXED(EXP('WinBUGS output'!O400),2)</f>
        <v>3.75</v>
      </c>
    </row>
    <row r="402" spans="1:28" x14ac:dyDescent="0.25">
      <c r="A402">
        <v>11</v>
      </c>
      <c r="B402">
        <v>25</v>
      </c>
      <c r="C402" s="5" t="str">
        <f>VLOOKUP(A402,'WinBUGS output'!A:C,3,FALSE)</f>
        <v>Amitriptyline</v>
      </c>
      <c r="D402" s="5" t="str">
        <f>VLOOKUP(B402,'WinBUGS output'!A:C,3,FALSE)</f>
        <v>Computerised-CBT (CCBT) + enhanced TAU</v>
      </c>
      <c r="E402" s="5" t="str">
        <f>FIXED('WinBUGS output'!N401,2)</f>
        <v>-0.51</v>
      </c>
      <c r="F402" s="5" t="str">
        <f>FIXED('WinBUGS output'!M401,2)</f>
        <v>-2.29</v>
      </c>
      <c r="G402" s="5" t="str">
        <f>FIXED('WinBUGS output'!O401,2)</f>
        <v>1.31</v>
      </c>
      <c r="H402"/>
      <c r="I402"/>
      <c r="J402"/>
      <c r="X402" s="5" t="str">
        <f t="shared" si="20"/>
        <v>Amitriptyline</v>
      </c>
      <c r="Y402" s="5" t="str">
        <f t="shared" si="21"/>
        <v>Computerised-CBT (CCBT) + enhanced TAU</v>
      </c>
      <c r="Z402" s="5" t="str">
        <f>FIXED(EXP('WinBUGS output'!N401),2)</f>
        <v>0.60</v>
      </c>
      <c r="AA402" s="5" t="str">
        <f>FIXED(EXP('WinBUGS output'!M401),2)</f>
        <v>0.10</v>
      </c>
      <c r="AB402" s="5" t="str">
        <f>FIXED(EXP('WinBUGS output'!O401),2)</f>
        <v>3.71</v>
      </c>
    </row>
    <row r="403" spans="1:28" x14ac:dyDescent="0.25">
      <c r="A403">
        <v>11</v>
      </c>
      <c r="B403">
        <v>26</v>
      </c>
      <c r="C403" s="5" t="str">
        <f>VLOOKUP(A403,'WinBUGS output'!A:C,3,FALSE)</f>
        <v>Amitriptyline</v>
      </c>
      <c r="D403" s="5" t="str">
        <f>VLOOKUP(B403,'WinBUGS output'!A:C,3,FALSE)</f>
        <v>Interpersonal psychotherapy (IPT)</v>
      </c>
      <c r="E403" s="5" t="str">
        <f>FIXED('WinBUGS output'!N402,2)</f>
        <v>1.12</v>
      </c>
      <c r="F403" s="5" t="str">
        <f>FIXED('WinBUGS output'!M402,2)</f>
        <v>-2.15</v>
      </c>
      <c r="G403" s="5" t="str">
        <f>FIXED('WinBUGS output'!O402,2)</f>
        <v>4.45</v>
      </c>
      <c r="H403"/>
      <c r="I403"/>
      <c r="J403"/>
      <c r="X403" s="5" t="str">
        <f t="shared" si="20"/>
        <v>Amitriptyline</v>
      </c>
      <c r="Y403" s="5" t="str">
        <f t="shared" si="21"/>
        <v>Interpersonal psychotherapy (IPT)</v>
      </c>
      <c r="Z403" s="5" t="str">
        <f>FIXED(EXP('WinBUGS output'!N402),2)</f>
        <v>3.05</v>
      </c>
      <c r="AA403" s="5" t="str">
        <f>FIXED(EXP('WinBUGS output'!M402),2)</f>
        <v>0.12</v>
      </c>
      <c r="AB403" s="5" t="str">
        <f>FIXED(EXP('WinBUGS output'!O402),2)</f>
        <v>85.46</v>
      </c>
    </row>
    <row r="404" spans="1:28" x14ac:dyDescent="0.25">
      <c r="A404">
        <v>11</v>
      </c>
      <c r="B404">
        <v>27</v>
      </c>
      <c r="C404" s="5" t="str">
        <f>VLOOKUP(A404,'WinBUGS output'!A:C,3,FALSE)</f>
        <v>Amitriptyline</v>
      </c>
      <c r="D404" s="5" t="str">
        <f>VLOOKUP(B404,'WinBUGS output'!A:C,3,FALSE)</f>
        <v>Counselling (any type)</v>
      </c>
      <c r="E404" s="5" t="str">
        <f>FIXED('WinBUGS output'!N403,2)</f>
        <v>0.45</v>
      </c>
      <c r="F404" s="5" t="str">
        <f>FIXED('WinBUGS output'!M403,2)</f>
        <v>-1.74</v>
      </c>
      <c r="G404" s="5" t="str">
        <f>FIXED('WinBUGS output'!O403,2)</f>
        <v>2.66</v>
      </c>
      <c r="H404"/>
      <c r="I404"/>
      <c r="J404"/>
      <c r="X404" s="5" t="str">
        <f t="shared" si="20"/>
        <v>Amitriptyline</v>
      </c>
      <c r="Y404" s="5" t="str">
        <f t="shared" si="21"/>
        <v>Counselling (any type)</v>
      </c>
      <c r="Z404" s="5" t="str">
        <f>FIXED(EXP('WinBUGS output'!N403),2)</f>
        <v>1.56</v>
      </c>
      <c r="AA404" s="5" t="str">
        <f>FIXED(EXP('WinBUGS output'!M403),2)</f>
        <v>0.18</v>
      </c>
      <c r="AB404" s="5" t="str">
        <f>FIXED(EXP('WinBUGS output'!O403),2)</f>
        <v>14.27</v>
      </c>
    </row>
    <row r="405" spans="1:28" x14ac:dyDescent="0.25">
      <c r="A405">
        <v>11</v>
      </c>
      <c r="B405">
        <v>28</v>
      </c>
      <c r="C405" s="5" t="str">
        <f>VLOOKUP(A405,'WinBUGS output'!A:C,3,FALSE)</f>
        <v>Amitriptyline</v>
      </c>
      <c r="D405" s="5" t="str">
        <f>VLOOKUP(B405,'WinBUGS output'!A:C,3,FALSE)</f>
        <v>Non-directive counselling</v>
      </c>
      <c r="E405" s="5" t="str">
        <f>FIXED('WinBUGS output'!N404,2)</f>
        <v>0.45</v>
      </c>
      <c r="F405" s="5" t="str">
        <f>FIXED('WinBUGS output'!M404,2)</f>
        <v>-1.53</v>
      </c>
      <c r="G405" s="5" t="str">
        <f>FIXED('WinBUGS output'!O404,2)</f>
        <v>2.47</v>
      </c>
      <c r="H405"/>
      <c r="I405"/>
      <c r="J405"/>
      <c r="X405" s="5" t="str">
        <f t="shared" si="20"/>
        <v>Amitriptyline</v>
      </c>
      <c r="Y405" s="5" t="str">
        <f t="shared" si="21"/>
        <v>Non-directive counselling</v>
      </c>
      <c r="Z405" s="5" t="str">
        <f>FIXED(EXP('WinBUGS output'!N404),2)</f>
        <v>1.57</v>
      </c>
      <c r="AA405" s="5" t="str">
        <f>FIXED(EXP('WinBUGS output'!M404),2)</f>
        <v>0.22</v>
      </c>
      <c r="AB405" s="5" t="str">
        <f>FIXED(EXP('WinBUGS output'!O404),2)</f>
        <v>11.80</v>
      </c>
    </row>
    <row r="406" spans="1:28" x14ac:dyDescent="0.25">
      <c r="A406">
        <v>11</v>
      </c>
      <c r="B406">
        <v>29</v>
      </c>
      <c r="C406" s="5" t="str">
        <f>VLOOKUP(A406,'WinBUGS output'!A:C,3,FALSE)</f>
        <v>Amitriptyline</v>
      </c>
      <c r="D406" s="5" t="str">
        <f>VLOOKUP(B406,'WinBUGS output'!A:C,3,FALSE)</f>
        <v>Problem solving group</v>
      </c>
      <c r="E406" s="5" t="str">
        <f>FIXED('WinBUGS output'!N405,2)</f>
        <v>8.20</v>
      </c>
      <c r="F406" s="5" t="str">
        <f>FIXED('WinBUGS output'!M405,2)</f>
        <v>4.55</v>
      </c>
      <c r="G406" s="5" t="str">
        <f>FIXED('WinBUGS output'!O405,2)</f>
        <v>12.21</v>
      </c>
      <c r="H406"/>
      <c r="I406"/>
      <c r="J406"/>
      <c r="X406" s="5" t="str">
        <f t="shared" si="20"/>
        <v>Amitriptyline</v>
      </c>
      <c r="Y406" s="5" t="str">
        <f t="shared" si="21"/>
        <v>Problem solving group</v>
      </c>
      <c r="Z406" s="5" t="str">
        <f>FIXED(EXP('WinBUGS output'!N405),2)</f>
        <v>3,640.95</v>
      </c>
      <c r="AA406" s="5" t="str">
        <f>FIXED(EXP('WinBUGS output'!M405),2)</f>
        <v>94.63</v>
      </c>
      <c r="AB406" s="5" t="str">
        <f>FIXED(EXP('WinBUGS output'!O405),2)</f>
        <v>200,787.02</v>
      </c>
    </row>
    <row r="407" spans="1:28" x14ac:dyDescent="0.25">
      <c r="A407">
        <v>11</v>
      </c>
      <c r="B407">
        <v>30</v>
      </c>
      <c r="C407" s="5" t="str">
        <f>VLOOKUP(A407,'WinBUGS output'!A:C,3,FALSE)</f>
        <v>Amitriptyline</v>
      </c>
      <c r="D407" s="5" t="str">
        <f>VLOOKUP(B407,'WinBUGS output'!A:C,3,FALSE)</f>
        <v>Behavioural activation (BA)</v>
      </c>
      <c r="E407" s="5" t="str">
        <f>FIXED('WinBUGS output'!N406,2)</f>
        <v>1.13</v>
      </c>
      <c r="F407" s="5" t="str">
        <f>FIXED('WinBUGS output'!M406,2)</f>
        <v>-0.67</v>
      </c>
      <c r="G407" s="5" t="str">
        <f>FIXED('WinBUGS output'!O406,2)</f>
        <v>2.98</v>
      </c>
      <c r="H407"/>
      <c r="I407"/>
      <c r="J407"/>
      <c r="X407" s="5" t="str">
        <f t="shared" si="20"/>
        <v>Amitriptyline</v>
      </c>
      <c r="Y407" s="5" t="str">
        <f t="shared" si="21"/>
        <v>Behavioural activation (BA)</v>
      </c>
      <c r="Z407" s="5" t="str">
        <f>FIXED(EXP('WinBUGS output'!N406),2)</f>
        <v>3.10</v>
      </c>
      <c r="AA407" s="5" t="str">
        <f>FIXED(EXP('WinBUGS output'!M406),2)</f>
        <v>0.51</v>
      </c>
      <c r="AB407" s="5" t="str">
        <f>FIXED(EXP('WinBUGS output'!O406),2)</f>
        <v>19.63</v>
      </c>
    </row>
    <row r="408" spans="1:28" x14ac:dyDescent="0.25">
      <c r="A408">
        <v>11</v>
      </c>
      <c r="B408">
        <v>31</v>
      </c>
      <c r="C408" s="5" t="str">
        <f>VLOOKUP(A408,'WinBUGS output'!A:C,3,FALSE)</f>
        <v>Amitriptyline</v>
      </c>
      <c r="D408" s="5" t="str">
        <f>VLOOKUP(B408,'WinBUGS output'!A:C,3,FALSE)</f>
        <v>Behavioural activation (BA) + TAU</v>
      </c>
      <c r="E408" s="5" t="str">
        <f>FIXED('WinBUGS output'!N407,2)</f>
        <v>1.07</v>
      </c>
      <c r="F408" s="5" t="str">
        <f>FIXED('WinBUGS output'!M407,2)</f>
        <v>-0.83</v>
      </c>
      <c r="G408" s="5" t="str">
        <f>FIXED('WinBUGS output'!O407,2)</f>
        <v>3.01</v>
      </c>
      <c r="H408"/>
      <c r="I408"/>
      <c r="J408"/>
      <c r="X408" s="5" t="str">
        <f t="shared" si="20"/>
        <v>Amitriptyline</v>
      </c>
      <c r="Y408" s="5" t="str">
        <f t="shared" si="21"/>
        <v>Behavioural activation (BA) + TAU</v>
      </c>
      <c r="Z408" s="5" t="str">
        <f>FIXED(EXP('WinBUGS output'!N407),2)</f>
        <v>2.91</v>
      </c>
      <c r="AA408" s="5" t="str">
        <f>FIXED(EXP('WinBUGS output'!M407),2)</f>
        <v>0.44</v>
      </c>
      <c r="AB408" s="5" t="str">
        <f>FIXED(EXP('WinBUGS output'!O407),2)</f>
        <v>20.29</v>
      </c>
    </row>
    <row r="409" spans="1:28" x14ac:dyDescent="0.25">
      <c r="A409">
        <v>11</v>
      </c>
      <c r="B409">
        <v>32</v>
      </c>
      <c r="C409" s="5" t="str">
        <f>VLOOKUP(A409,'WinBUGS output'!A:C,3,FALSE)</f>
        <v>Amitriptyline</v>
      </c>
      <c r="D409" s="5" t="str">
        <f>VLOOKUP(B409,'WinBUGS output'!A:C,3,FALSE)</f>
        <v>CBT individual (under 15 sessions)</v>
      </c>
      <c r="E409" s="5" t="str">
        <f>FIXED('WinBUGS output'!N408,2)</f>
        <v>0.75</v>
      </c>
      <c r="F409" s="5" t="str">
        <f>FIXED('WinBUGS output'!M408,2)</f>
        <v>-0.62</v>
      </c>
      <c r="G409" s="5" t="str">
        <f>FIXED('WinBUGS output'!O408,2)</f>
        <v>2.15</v>
      </c>
      <c r="H409"/>
      <c r="I409"/>
      <c r="J409"/>
      <c r="X409" s="5" t="str">
        <f t="shared" si="20"/>
        <v>Amitriptyline</v>
      </c>
      <c r="Y409" s="5" t="str">
        <f t="shared" si="21"/>
        <v>CBT individual (under 15 sessions)</v>
      </c>
      <c r="Z409" s="5" t="str">
        <f>FIXED(EXP('WinBUGS output'!N408),2)</f>
        <v>2.12</v>
      </c>
      <c r="AA409" s="5" t="str">
        <f>FIXED(EXP('WinBUGS output'!M408),2)</f>
        <v>0.54</v>
      </c>
      <c r="AB409" s="5" t="str">
        <f>FIXED(EXP('WinBUGS output'!O408),2)</f>
        <v>8.55</v>
      </c>
    </row>
    <row r="410" spans="1:28" x14ac:dyDescent="0.25">
      <c r="A410">
        <v>11</v>
      </c>
      <c r="B410">
        <v>33</v>
      </c>
      <c r="C410" s="5" t="str">
        <f>VLOOKUP(A410,'WinBUGS output'!A:C,3,FALSE)</f>
        <v>Amitriptyline</v>
      </c>
      <c r="D410" s="5" t="str">
        <f>VLOOKUP(B410,'WinBUGS output'!A:C,3,FALSE)</f>
        <v>CBT individual (under 15 sessions) + TAU</v>
      </c>
      <c r="E410" s="5" t="str">
        <f>FIXED('WinBUGS output'!N409,2)</f>
        <v>0.72</v>
      </c>
      <c r="F410" s="5" t="str">
        <f>FIXED('WinBUGS output'!M409,2)</f>
        <v>-0.79</v>
      </c>
      <c r="G410" s="5" t="str">
        <f>FIXED('WinBUGS output'!O409,2)</f>
        <v>2.24</v>
      </c>
      <c r="H410"/>
      <c r="I410"/>
      <c r="J410"/>
      <c r="X410" s="5" t="str">
        <f t="shared" si="20"/>
        <v>Amitriptyline</v>
      </c>
      <c r="Y410" s="5" t="str">
        <f t="shared" si="21"/>
        <v>CBT individual (under 15 sessions) + TAU</v>
      </c>
      <c r="Z410" s="5" t="str">
        <f>FIXED(EXP('WinBUGS output'!N409),2)</f>
        <v>2.05</v>
      </c>
      <c r="AA410" s="5" t="str">
        <f>FIXED(EXP('WinBUGS output'!M409),2)</f>
        <v>0.45</v>
      </c>
      <c r="AB410" s="5" t="str">
        <f>FIXED(EXP('WinBUGS output'!O409),2)</f>
        <v>9.36</v>
      </c>
    </row>
    <row r="411" spans="1:28" x14ac:dyDescent="0.25">
      <c r="A411">
        <v>11</v>
      </c>
      <c r="B411">
        <v>34</v>
      </c>
      <c r="C411" s="5" t="str">
        <f>VLOOKUP(A411,'WinBUGS output'!A:C,3,FALSE)</f>
        <v>Amitriptyline</v>
      </c>
      <c r="D411" s="5" t="str">
        <f>VLOOKUP(B411,'WinBUGS output'!A:C,3,FALSE)</f>
        <v>CBT individual (under 15 sessions) + enhanced TAU</v>
      </c>
      <c r="E411" s="5" t="str">
        <f>FIXED('WinBUGS output'!N410,2)</f>
        <v>0.90</v>
      </c>
      <c r="F411" s="5" t="str">
        <f>FIXED('WinBUGS output'!M410,2)</f>
        <v>-0.59</v>
      </c>
      <c r="G411" s="5" t="str">
        <f>FIXED('WinBUGS output'!O410,2)</f>
        <v>2.45</v>
      </c>
      <c r="H411"/>
      <c r="I411"/>
      <c r="J411"/>
      <c r="X411" s="5" t="str">
        <f t="shared" si="20"/>
        <v>Amitriptyline</v>
      </c>
      <c r="Y411" s="5" t="str">
        <f t="shared" si="21"/>
        <v>CBT individual (under 15 sessions) + enhanced TAU</v>
      </c>
      <c r="Z411" s="5" t="str">
        <f>FIXED(EXP('WinBUGS output'!N410),2)</f>
        <v>2.47</v>
      </c>
      <c r="AA411" s="5" t="str">
        <f>FIXED(EXP('WinBUGS output'!M410),2)</f>
        <v>0.56</v>
      </c>
      <c r="AB411" s="5" t="str">
        <f>FIXED(EXP('WinBUGS output'!O410),2)</f>
        <v>11.61</v>
      </c>
    </row>
    <row r="412" spans="1:28" x14ac:dyDescent="0.25">
      <c r="A412">
        <v>11</v>
      </c>
      <c r="B412">
        <v>35</v>
      </c>
      <c r="C412" s="5" t="str">
        <f>VLOOKUP(A412,'WinBUGS output'!A:C,3,FALSE)</f>
        <v>Amitriptyline</v>
      </c>
      <c r="D412" s="5" t="str">
        <f>VLOOKUP(B412,'WinBUGS output'!A:C,3,FALSE)</f>
        <v>CBT individual (over 15 sessions)</v>
      </c>
      <c r="E412" s="5" t="str">
        <f>FIXED('WinBUGS output'!N411,2)</f>
        <v>0.82</v>
      </c>
      <c r="F412" s="5" t="str">
        <f>FIXED('WinBUGS output'!M411,2)</f>
        <v>-0.53</v>
      </c>
      <c r="G412" s="5" t="str">
        <f>FIXED('WinBUGS output'!O411,2)</f>
        <v>2.21</v>
      </c>
      <c r="H412"/>
      <c r="I412"/>
      <c r="J412"/>
      <c r="X412" s="5" t="str">
        <f t="shared" si="20"/>
        <v>Amitriptyline</v>
      </c>
      <c r="Y412" s="5" t="str">
        <f t="shared" si="21"/>
        <v>CBT individual (over 15 sessions)</v>
      </c>
      <c r="Z412" s="5" t="str">
        <f>FIXED(EXP('WinBUGS output'!N411),2)</f>
        <v>2.28</v>
      </c>
      <c r="AA412" s="5" t="str">
        <f>FIXED(EXP('WinBUGS output'!M411),2)</f>
        <v>0.59</v>
      </c>
      <c r="AB412" s="5" t="str">
        <f>FIXED(EXP('WinBUGS output'!O411),2)</f>
        <v>9.12</v>
      </c>
    </row>
    <row r="413" spans="1:28" x14ac:dyDescent="0.25">
      <c r="A413">
        <v>11</v>
      </c>
      <c r="B413">
        <v>36</v>
      </c>
      <c r="C413" s="5" t="str">
        <f>VLOOKUP(A413,'WinBUGS output'!A:C,3,FALSE)</f>
        <v>Amitriptyline</v>
      </c>
      <c r="D413" s="5" t="str">
        <f>VLOOKUP(B413,'WinBUGS output'!A:C,3,FALSE)</f>
        <v>Third-wave cognitive therapy individual</v>
      </c>
      <c r="E413" s="5" t="str">
        <f>FIXED('WinBUGS output'!N412,2)</f>
        <v>0.93</v>
      </c>
      <c r="F413" s="5" t="str">
        <f>FIXED('WinBUGS output'!M412,2)</f>
        <v>-0.56</v>
      </c>
      <c r="G413" s="5" t="str">
        <f>FIXED('WinBUGS output'!O412,2)</f>
        <v>2.51</v>
      </c>
      <c r="H413"/>
      <c r="I413"/>
      <c r="J413"/>
      <c r="X413" s="5" t="str">
        <f t="shared" si="20"/>
        <v>Amitriptyline</v>
      </c>
      <c r="Y413" s="5" t="str">
        <f t="shared" si="21"/>
        <v>Third-wave cognitive therapy individual</v>
      </c>
      <c r="Z413" s="5" t="str">
        <f>FIXED(EXP('WinBUGS output'!N412),2)</f>
        <v>2.53</v>
      </c>
      <c r="AA413" s="5" t="str">
        <f>FIXED(EXP('WinBUGS output'!M412),2)</f>
        <v>0.57</v>
      </c>
      <c r="AB413" s="5" t="str">
        <f>FIXED(EXP('WinBUGS output'!O412),2)</f>
        <v>12.27</v>
      </c>
    </row>
    <row r="414" spans="1:28" x14ac:dyDescent="0.25">
      <c r="A414">
        <v>11</v>
      </c>
      <c r="B414">
        <v>37</v>
      </c>
      <c r="C414" s="5" t="str">
        <f>VLOOKUP(A414,'WinBUGS output'!A:C,3,FALSE)</f>
        <v>Amitriptyline</v>
      </c>
      <c r="D414" s="5" t="str">
        <f>VLOOKUP(B414,'WinBUGS output'!A:C,3,FALSE)</f>
        <v>CBT group (under 15 sessions)</v>
      </c>
      <c r="E414" s="5" t="str">
        <f>FIXED('WinBUGS output'!N413,2)</f>
        <v>6.86</v>
      </c>
      <c r="F414" s="5" t="str">
        <f>FIXED('WinBUGS output'!M413,2)</f>
        <v>4.55</v>
      </c>
      <c r="G414" s="5" t="str">
        <f>FIXED('WinBUGS output'!O413,2)</f>
        <v>9.20</v>
      </c>
      <c r="H414"/>
      <c r="I414"/>
      <c r="J414"/>
      <c r="X414" s="5" t="str">
        <f t="shared" si="20"/>
        <v>Amitriptyline</v>
      </c>
      <c r="Y414" s="5" t="str">
        <f t="shared" si="21"/>
        <v>CBT group (under 15 sessions)</v>
      </c>
      <c r="Z414" s="5" t="str">
        <f>FIXED(EXP('WinBUGS output'!N413),2)</f>
        <v>950.51</v>
      </c>
      <c r="AA414" s="5" t="str">
        <f>FIXED(EXP('WinBUGS output'!M413),2)</f>
        <v>94.54</v>
      </c>
      <c r="AB414" s="5" t="str">
        <f>FIXED(EXP('WinBUGS output'!O413),2)</f>
        <v>9,847.77</v>
      </c>
    </row>
    <row r="415" spans="1:28" x14ac:dyDescent="0.25">
      <c r="A415">
        <v>11</v>
      </c>
      <c r="B415">
        <v>38</v>
      </c>
      <c r="C415" s="5" t="str">
        <f>VLOOKUP(A415,'WinBUGS output'!A:C,3,FALSE)</f>
        <v>Amitriptyline</v>
      </c>
      <c r="D415" s="5" t="str">
        <f>VLOOKUP(B415,'WinBUGS output'!A:C,3,FALSE)</f>
        <v>Third-wave cognitive therapy group</v>
      </c>
      <c r="E415" s="5" t="str">
        <f>FIXED('WinBUGS output'!N414,2)</f>
        <v>6.83</v>
      </c>
      <c r="F415" s="5" t="str">
        <f>FIXED('WinBUGS output'!M414,2)</f>
        <v>4.41</v>
      </c>
      <c r="G415" s="5" t="str">
        <f>FIXED('WinBUGS output'!O414,2)</f>
        <v>9.28</v>
      </c>
      <c r="H415"/>
      <c r="I415"/>
      <c r="J415"/>
      <c r="X415" s="5" t="str">
        <f t="shared" si="20"/>
        <v>Amitriptyline</v>
      </c>
      <c r="Y415" s="5" t="str">
        <f t="shared" si="21"/>
        <v>Third-wave cognitive therapy group</v>
      </c>
      <c r="Z415" s="5" t="str">
        <f>FIXED(EXP('WinBUGS output'!N414),2)</f>
        <v>927.97</v>
      </c>
      <c r="AA415" s="5" t="str">
        <f>FIXED(EXP('WinBUGS output'!M414),2)</f>
        <v>82.52</v>
      </c>
      <c r="AB415" s="5" t="str">
        <f>FIXED(EXP('WinBUGS output'!O414),2)</f>
        <v>10,710.72</v>
      </c>
    </row>
    <row r="416" spans="1:28" x14ac:dyDescent="0.25">
      <c r="A416">
        <v>11</v>
      </c>
      <c r="B416">
        <v>39</v>
      </c>
      <c r="C416" s="5" t="str">
        <f>VLOOKUP(A416,'WinBUGS output'!A:C,3,FALSE)</f>
        <v>Amitriptyline</v>
      </c>
      <c r="D416" s="5" t="str">
        <f>VLOOKUP(B416,'WinBUGS output'!A:C,3,FALSE)</f>
        <v>CBT individual (under 15 sessions) + escitalopram</v>
      </c>
      <c r="E416" s="5" t="str">
        <f>FIXED('WinBUGS output'!N415,2)</f>
        <v>0.16</v>
      </c>
      <c r="F416" s="5" t="str">
        <f>FIXED('WinBUGS output'!M415,2)</f>
        <v>-1.34</v>
      </c>
      <c r="G416" s="5" t="str">
        <f>FIXED('WinBUGS output'!O415,2)</f>
        <v>1.69</v>
      </c>
      <c r="H416"/>
      <c r="I416"/>
      <c r="J416"/>
      <c r="X416" s="5" t="str">
        <f t="shared" si="20"/>
        <v>Amitriptyline</v>
      </c>
      <c r="Y416" s="5" t="str">
        <f t="shared" si="21"/>
        <v>CBT individual (under 15 sessions) + escitalopram</v>
      </c>
      <c r="Z416" s="5" t="str">
        <f>FIXED(EXP('WinBUGS output'!N415),2)</f>
        <v>1.18</v>
      </c>
      <c r="AA416" s="5" t="str">
        <f>FIXED(EXP('WinBUGS output'!M415),2)</f>
        <v>0.26</v>
      </c>
      <c r="AB416" s="5" t="str">
        <f>FIXED(EXP('WinBUGS output'!O415),2)</f>
        <v>5.42</v>
      </c>
    </row>
    <row r="417" spans="1:28" x14ac:dyDescent="0.25">
      <c r="A417">
        <v>11</v>
      </c>
      <c r="B417">
        <v>40</v>
      </c>
      <c r="C417" s="5" t="str">
        <f>VLOOKUP(A417,'WinBUGS output'!A:C,3,FALSE)</f>
        <v>Amitriptyline</v>
      </c>
      <c r="D417" s="5" t="str">
        <f>VLOOKUP(B417,'WinBUGS output'!A:C,3,FALSE)</f>
        <v>CBT individual (over 15 sessions) + amitriptyline</v>
      </c>
      <c r="E417" s="5" t="str">
        <f>FIXED('WinBUGS output'!N416,2)</f>
        <v>0.20</v>
      </c>
      <c r="F417" s="5" t="str">
        <f>FIXED('WinBUGS output'!M416,2)</f>
        <v>-1.40</v>
      </c>
      <c r="G417" s="5" t="str">
        <f>FIXED('WinBUGS output'!O416,2)</f>
        <v>1.85</v>
      </c>
      <c r="H417"/>
      <c r="I417"/>
      <c r="J417"/>
      <c r="X417" s="5" t="str">
        <f t="shared" si="20"/>
        <v>Amitriptyline</v>
      </c>
      <c r="Y417" s="5" t="str">
        <f t="shared" si="21"/>
        <v>CBT individual (over 15 sessions) + amitriptyline</v>
      </c>
      <c r="Z417" s="5" t="str">
        <f>FIXED(EXP('WinBUGS output'!N416),2)</f>
        <v>1.22</v>
      </c>
      <c r="AA417" s="5" t="str">
        <f>FIXED(EXP('WinBUGS output'!M416),2)</f>
        <v>0.25</v>
      </c>
      <c r="AB417" s="5" t="str">
        <f>FIXED(EXP('WinBUGS output'!O416),2)</f>
        <v>6.35</v>
      </c>
    </row>
    <row r="418" spans="1:28" x14ac:dyDescent="0.25">
      <c r="A418">
        <v>11</v>
      </c>
      <c r="B418">
        <v>41</v>
      </c>
      <c r="C418" s="5" t="str">
        <f>VLOOKUP(A418,'WinBUGS output'!A:C,3,FALSE)</f>
        <v>Amitriptyline</v>
      </c>
      <c r="D418" s="5" t="str">
        <f>VLOOKUP(B418,'WinBUGS output'!A:C,3,FALSE)</f>
        <v>CBT individual (over 15 sessions) + any SSRI</v>
      </c>
      <c r="E418" s="5" t="str">
        <f>FIXED('WinBUGS output'!N417,2)</f>
        <v>0.22</v>
      </c>
      <c r="F418" s="5" t="str">
        <f>FIXED('WinBUGS output'!M417,2)</f>
        <v>-1.38</v>
      </c>
      <c r="G418" s="5" t="str">
        <f>FIXED('WinBUGS output'!O417,2)</f>
        <v>1.87</v>
      </c>
      <c r="H418"/>
      <c r="I418"/>
      <c r="J418"/>
      <c r="X418" s="5" t="str">
        <f t="shared" si="20"/>
        <v>Amitriptyline</v>
      </c>
      <c r="Y418" s="5" t="str">
        <f t="shared" si="21"/>
        <v>CBT individual (over 15 sessions) + any SSRI</v>
      </c>
      <c r="Z418" s="5" t="str">
        <f>FIXED(EXP('WinBUGS output'!N417),2)</f>
        <v>1.25</v>
      </c>
      <c r="AA418" s="5" t="str">
        <f>FIXED(EXP('WinBUGS output'!M417),2)</f>
        <v>0.25</v>
      </c>
      <c r="AB418" s="5" t="str">
        <f>FIXED(EXP('WinBUGS output'!O417),2)</f>
        <v>6.46</v>
      </c>
    </row>
    <row r="419" spans="1:28" x14ac:dyDescent="0.25">
      <c r="A419">
        <v>11</v>
      </c>
      <c r="B419">
        <v>42</v>
      </c>
      <c r="C419" s="5" t="str">
        <f>VLOOKUP(A419,'WinBUGS output'!A:C,3,FALSE)</f>
        <v>Amitriptyline</v>
      </c>
      <c r="D419" s="5" t="str">
        <f>VLOOKUP(B419,'WinBUGS output'!A:C,3,FALSE)</f>
        <v>Interpersonal psychotherapy (IPT) + any AD</v>
      </c>
      <c r="E419" s="5" t="str">
        <f>FIXED('WinBUGS output'!N418,2)</f>
        <v>1.65</v>
      </c>
      <c r="F419" s="5" t="str">
        <f>FIXED('WinBUGS output'!M418,2)</f>
        <v>-1.63</v>
      </c>
      <c r="G419" s="5" t="str">
        <f>FIXED('WinBUGS output'!O418,2)</f>
        <v>5.02</v>
      </c>
      <c r="H419"/>
      <c r="I419"/>
      <c r="J419"/>
      <c r="X419" s="5" t="str">
        <f t="shared" si="20"/>
        <v>Amitriptyline</v>
      </c>
      <c r="Y419" s="5" t="str">
        <f t="shared" si="21"/>
        <v>Interpersonal psychotherapy (IPT) + any AD</v>
      </c>
      <c r="Z419" s="5" t="str">
        <f>FIXED(EXP('WinBUGS output'!N418),2)</f>
        <v>5.21</v>
      </c>
      <c r="AA419" s="5" t="str">
        <f>FIXED(EXP('WinBUGS output'!M418),2)</f>
        <v>0.20</v>
      </c>
      <c r="AB419" s="5" t="str">
        <f>FIXED(EXP('WinBUGS output'!O418),2)</f>
        <v>150.66</v>
      </c>
    </row>
    <row r="420" spans="1:28" x14ac:dyDescent="0.25">
      <c r="A420">
        <v>11</v>
      </c>
      <c r="B420">
        <v>43</v>
      </c>
      <c r="C420" s="5" t="str">
        <f>VLOOKUP(A420,'WinBUGS output'!A:C,3,FALSE)</f>
        <v>Amitriptyline</v>
      </c>
      <c r="D420" s="5" t="str">
        <f>VLOOKUP(B420,'WinBUGS output'!A:C,3,FALSE)</f>
        <v>Short-term psychodynamic psychotherapy individual + any TCA</v>
      </c>
      <c r="E420" s="5" t="str">
        <f>FIXED('WinBUGS output'!N419,2)</f>
        <v>0.41</v>
      </c>
      <c r="F420" s="5" t="str">
        <f>FIXED('WinBUGS output'!M419,2)</f>
        <v>-1.52</v>
      </c>
      <c r="G420" s="5" t="str">
        <f>FIXED('WinBUGS output'!O419,2)</f>
        <v>2.37</v>
      </c>
      <c r="H420"/>
      <c r="I420"/>
      <c r="J420"/>
      <c r="X420" s="5" t="str">
        <f t="shared" si="20"/>
        <v>Amitriptyline</v>
      </c>
      <c r="Y420" s="5" t="str">
        <f t="shared" si="21"/>
        <v>Short-term psychodynamic psychotherapy individual + any TCA</v>
      </c>
      <c r="Z420" s="5" t="str">
        <f>FIXED(EXP('WinBUGS output'!N419),2)</f>
        <v>1.51</v>
      </c>
      <c r="AA420" s="5" t="str">
        <f>FIXED(EXP('WinBUGS output'!M419),2)</f>
        <v>0.22</v>
      </c>
      <c r="AB420" s="5" t="str">
        <f>FIXED(EXP('WinBUGS output'!O419),2)</f>
        <v>10.70</v>
      </c>
    </row>
    <row r="421" spans="1:28" x14ac:dyDescent="0.25">
      <c r="A421">
        <v>11</v>
      </c>
      <c r="B421">
        <v>44</v>
      </c>
      <c r="C421" s="5" t="str">
        <f>VLOOKUP(A421,'WinBUGS output'!A:C,3,FALSE)</f>
        <v>Amitriptyline</v>
      </c>
      <c r="D421" s="5" t="str">
        <f>VLOOKUP(B421,'WinBUGS output'!A:C,3,FALSE)</f>
        <v>Interpersonal psychotherapy (IPT) + Pill placebo</v>
      </c>
      <c r="E421" s="5" t="str">
        <f>FIXED('WinBUGS output'!N420,2)</f>
        <v>1.31</v>
      </c>
      <c r="F421" s="5" t="str">
        <f>FIXED('WinBUGS output'!M420,2)</f>
        <v>-1.96</v>
      </c>
      <c r="G421" s="5" t="str">
        <f>FIXED('WinBUGS output'!O420,2)</f>
        <v>4.66</v>
      </c>
      <c r="H421"/>
      <c r="I421"/>
      <c r="J421"/>
      <c r="X421" s="5" t="str">
        <f t="shared" si="20"/>
        <v>Amitriptyline</v>
      </c>
      <c r="Y421" s="5" t="str">
        <f t="shared" si="21"/>
        <v>Interpersonal psychotherapy (IPT) + Pill placebo</v>
      </c>
      <c r="Z421" s="5" t="str">
        <f>FIXED(EXP('WinBUGS output'!N420),2)</f>
        <v>3.72</v>
      </c>
      <c r="AA421" s="5" t="str">
        <f>FIXED(EXP('WinBUGS output'!M420),2)</f>
        <v>0.14</v>
      </c>
      <c r="AB421" s="5" t="str">
        <f>FIXED(EXP('WinBUGS output'!O420),2)</f>
        <v>105.85</v>
      </c>
    </row>
    <row r="422" spans="1:28" x14ac:dyDescent="0.25">
      <c r="A422">
        <v>12</v>
      </c>
      <c r="B422">
        <v>13</v>
      </c>
      <c r="C422" s="5" t="str">
        <f>VLOOKUP(A422,'WinBUGS output'!A:C,3,FALSE)</f>
        <v>Imipramine</v>
      </c>
      <c r="D422" s="5" t="str">
        <f>VLOOKUP(B422,'WinBUGS output'!A:C,3,FALSE)</f>
        <v>Lofepramine</v>
      </c>
      <c r="E422" s="5" t="str">
        <f>FIXED('WinBUGS output'!N421,2)</f>
        <v>0.02</v>
      </c>
      <c r="F422" s="5" t="str">
        <f>FIXED('WinBUGS output'!M421,2)</f>
        <v>-0.64</v>
      </c>
      <c r="G422" s="5" t="str">
        <f>FIXED('WinBUGS output'!O421,2)</f>
        <v>0.77</v>
      </c>
      <c r="H422"/>
      <c r="I422"/>
      <c r="J422"/>
      <c r="X422" s="5" t="str">
        <f t="shared" si="20"/>
        <v>Imipramine</v>
      </c>
      <c r="Y422" s="5" t="str">
        <f t="shared" si="21"/>
        <v>Lofepramine</v>
      </c>
      <c r="Z422" s="5" t="str">
        <f>FIXED(EXP('WinBUGS output'!N421),2)</f>
        <v>1.02</v>
      </c>
      <c r="AA422" s="5" t="str">
        <f>FIXED(EXP('WinBUGS output'!M421),2)</f>
        <v>0.53</v>
      </c>
      <c r="AB422" s="5" t="str">
        <f>FIXED(EXP('WinBUGS output'!O421),2)</f>
        <v>2.15</v>
      </c>
    </row>
    <row r="423" spans="1:28" x14ac:dyDescent="0.25">
      <c r="A423">
        <v>12</v>
      </c>
      <c r="B423">
        <v>14</v>
      </c>
      <c r="C423" s="5" t="str">
        <f>VLOOKUP(A423,'WinBUGS output'!A:C,3,FALSE)</f>
        <v>Imipramine</v>
      </c>
      <c r="D423" s="5" t="str">
        <f>VLOOKUP(B423,'WinBUGS output'!A:C,3,FALSE)</f>
        <v>Citalopram</v>
      </c>
      <c r="E423" s="5" t="str">
        <f>FIXED('WinBUGS output'!N422,2)</f>
        <v>-0.74</v>
      </c>
      <c r="F423" s="5" t="str">
        <f>FIXED('WinBUGS output'!M422,2)</f>
        <v>-1.41</v>
      </c>
      <c r="G423" s="5" t="str">
        <f>FIXED('WinBUGS output'!O422,2)</f>
        <v>-0.12</v>
      </c>
      <c r="H423"/>
      <c r="I423"/>
      <c r="J423"/>
      <c r="X423" s="5" t="str">
        <f t="shared" si="20"/>
        <v>Imipramine</v>
      </c>
      <c r="Y423" s="5" t="str">
        <f t="shared" si="21"/>
        <v>Citalopram</v>
      </c>
      <c r="Z423" s="5" t="str">
        <f>FIXED(EXP('WinBUGS output'!N422),2)</f>
        <v>0.48</v>
      </c>
      <c r="AA423" s="5" t="str">
        <f>FIXED(EXP('WinBUGS output'!M422),2)</f>
        <v>0.24</v>
      </c>
      <c r="AB423" s="5" t="str">
        <f>FIXED(EXP('WinBUGS output'!O422),2)</f>
        <v>0.89</v>
      </c>
    </row>
    <row r="424" spans="1:28" x14ac:dyDescent="0.25">
      <c r="A424">
        <v>12</v>
      </c>
      <c r="B424">
        <v>15</v>
      </c>
      <c r="C424" s="5" t="str">
        <f>VLOOKUP(A424,'WinBUGS output'!A:C,3,FALSE)</f>
        <v>Imipramine</v>
      </c>
      <c r="D424" s="5" t="str">
        <f>VLOOKUP(B424,'WinBUGS output'!A:C,3,FALSE)</f>
        <v>Escitalopram</v>
      </c>
      <c r="E424" s="5" t="str">
        <f>FIXED('WinBUGS output'!N423,2)</f>
        <v>-0.50</v>
      </c>
      <c r="F424" s="5" t="str">
        <f>FIXED('WinBUGS output'!M423,2)</f>
        <v>-1.10</v>
      </c>
      <c r="G424" s="5" t="str">
        <f>FIXED('WinBUGS output'!O423,2)</f>
        <v>0.11</v>
      </c>
      <c r="H424"/>
      <c r="I424"/>
      <c r="J424"/>
      <c r="X424" s="5" t="str">
        <f t="shared" si="20"/>
        <v>Imipramine</v>
      </c>
      <c r="Y424" s="5" t="str">
        <f t="shared" si="21"/>
        <v>Escitalopram</v>
      </c>
      <c r="Z424" s="5" t="str">
        <f>FIXED(EXP('WinBUGS output'!N423),2)</f>
        <v>0.60</v>
      </c>
      <c r="AA424" s="5" t="str">
        <f>FIXED(EXP('WinBUGS output'!M423),2)</f>
        <v>0.33</v>
      </c>
      <c r="AB424" s="5" t="str">
        <f>FIXED(EXP('WinBUGS output'!O423),2)</f>
        <v>1.12</v>
      </c>
    </row>
    <row r="425" spans="1:28" x14ac:dyDescent="0.25">
      <c r="A425">
        <v>12</v>
      </c>
      <c r="B425">
        <v>16</v>
      </c>
      <c r="C425" s="5" t="str">
        <f>VLOOKUP(A425,'WinBUGS output'!A:C,3,FALSE)</f>
        <v>Imipramine</v>
      </c>
      <c r="D425" s="5" t="str">
        <f>VLOOKUP(B425,'WinBUGS output'!A:C,3,FALSE)</f>
        <v>Fluoxetine</v>
      </c>
      <c r="E425" s="5" t="str">
        <f>FIXED('WinBUGS output'!N424,2)</f>
        <v>-0.56</v>
      </c>
      <c r="F425" s="5" t="str">
        <f>FIXED('WinBUGS output'!M424,2)</f>
        <v>-1.08</v>
      </c>
      <c r="G425" s="5" t="str">
        <f>FIXED('WinBUGS output'!O424,2)</f>
        <v>-0.05</v>
      </c>
      <c r="H425"/>
      <c r="I425"/>
      <c r="J425"/>
      <c r="X425" s="5" t="str">
        <f t="shared" si="20"/>
        <v>Imipramine</v>
      </c>
      <c r="Y425" s="5" t="str">
        <f t="shared" si="21"/>
        <v>Fluoxetine</v>
      </c>
      <c r="Z425" s="5" t="str">
        <f>FIXED(EXP('WinBUGS output'!N424),2)</f>
        <v>0.57</v>
      </c>
      <c r="AA425" s="5" t="str">
        <f>FIXED(EXP('WinBUGS output'!M424),2)</f>
        <v>0.34</v>
      </c>
      <c r="AB425" s="5" t="str">
        <f>FIXED(EXP('WinBUGS output'!O424),2)</f>
        <v>0.95</v>
      </c>
    </row>
    <row r="426" spans="1:28" x14ac:dyDescent="0.25">
      <c r="A426">
        <v>12</v>
      </c>
      <c r="B426">
        <v>17</v>
      </c>
      <c r="C426" s="5" t="str">
        <f>VLOOKUP(A426,'WinBUGS output'!A:C,3,FALSE)</f>
        <v>Imipramine</v>
      </c>
      <c r="D426" s="5" t="str">
        <f>VLOOKUP(B426,'WinBUGS output'!A:C,3,FALSE)</f>
        <v>Sertraline</v>
      </c>
      <c r="E426" s="5" t="str">
        <f>FIXED('WinBUGS output'!N425,2)</f>
        <v>-0.70</v>
      </c>
      <c r="F426" s="5" t="str">
        <f>FIXED('WinBUGS output'!M425,2)</f>
        <v>-1.36</v>
      </c>
      <c r="G426" s="5" t="str">
        <f>FIXED('WinBUGS output'!O425,2)</f>
        <v>-0.10</v>
      </c>
      <c r="H426"/>
      <c r="I426"/>
      <c r="J426"/>
      <c r="X426" s="5" t="str">
        <f t="shared" si="20"/>
        <v>Imipramine</v>
      </c>
      <c r="Y426" s="5" t="str">
        <f t="shared" si="21"/>
        <v>Sertraline</v>
      </c>
      <c r="Z426" s="5" t="str">
        <f>FIXED(EXP('WinBUGS output'!N425),2)</f>
        <v>0.49</v>
      </c>
      <c r="AA426" s="5" t="str">
        <f>FIXED(EXP('WinBUGS output'!M425),2)</f>
        <v>0.26</v>
      </c>
      <c r="AB426" s="5" t="str">
        <f>FIXED(EXP('WinBUGS output'!O425),2)</f>
        <v>0.91</v>
      </c>
    </row>
    <row r="427" spans="1:28" x14ac:dyDescent="0.25">
      <c r="A427">
        <v>12</v>
      </c>
      <c r="B427">
        <v>18</v>
      </c>
      <c r="C427" s="5" t="str">
        <f>VLOOKUP(A427,'WinBUGS output'!A:C,3,FALSE)</f>
        <v>Imipramine</v>
      </c>
      <c r="D427" s="5" t="str">
        <f>VLOOKUP(B427,'WinBUGS output'!A:C,3,FALSE)</f>
        <v>Any AD</v>
      </c>
      <c r="E427" s="5" t="str">
        <f>FIXED('WinBUGS output'!N426,2)</f>
        <v>0.42</v>
      </c>
      <c r="F427" s="5" t="str">
        <f>FIXED('WinBUGS output'!M426,2)</f>
        <v>-2.35</v>
      </c>
      <c r="G427" s="5" t="str">
        <f>FIXED('WinBUGS output'!O426,2)</f>
        <v>3.24</v>
      </c>
      <c r="H427"/>
      <c r="I427"/>
      <c r="J427"/>
      <c r="X427" s="5" t="str">
        <f t="shared" si="20"/>
        <v>Imipramine</v>
      </c>
      <c r="Y427" s="5" t="str">
        <f t="shared" si="21"/>
        <v>Any AD</v>
      </c>
      <c r="Z427" s="5" t="str">
        <f>FIXED(EXP('WinBUGS output'!N426),2)</f>
        <v>1.51</v>
      </c>
      <c r="AA427" s="5" t="str">
        <f>FIXED(EXP('WinBUGS output'!M426),2)</f>
        <v>0.10</v>
      </c>
      <c r="AB427" s="5" t="str">
        <f>FIXED(EXP('WinBUGS output'!O426),2)</f>
        <v>25.61</v>
      </c>
    </row>
    <row r="428" spans="1:28" x14ac:dyDescent="0.25">
      <c r="A428">
        <v>12</v>
      </c>
      <c r="B428">
        <v>19</v>
      </c>
      <c r="C428" s="5" t="str">
        <f>VLOOKUP(A428,'WinBUGS output'!A:C,3,FALSE)</f>
        <v>Imipramine</v>
      </c>
      <c r="D428" s="5" t="str">
        <f>VLOOKUP(B428,'WinBUGS output'!A:C,3,FALSE)</f>
        <v>Mirtazapine</v>
      </c>
      <c r="E428" s="5" t="str">
        <f>FIXED('WinBUGS output'!N427,2)</f>
        <v>-0.22</v>
      </c>
      <c r="F428" s="5" t="str">
        <f>FIXED('WinBUGS output'!M427,2)</f>
        <v>-1.06</v>
      </c>
      <c r="G428" s="5" t="str">
        <f>FIXED('WinBUGS output'!O427,2)</f>
        <v>0.62</v>
      </c>
      <c r="H428"/>
      <c r="I428"/>
      <c r="J428"/>
      <c r="X428" s="5" t="str">
        <f t="shared" si="20"/>
        <v>Imipramine</v>
      </c>
      <c r="Y428" s="5" t="str">
        <f t="shared" si="21"/>
        <v>Mirtazapine</v>
      </c>
      <c r="Z428" s="5" t="str">
        <f>FIXED(EXP('WinBUGS output'!N427),2)</f>
        <v>0.81</v>
      </c>
      <c r="AA428" s="5" t="str">
        <f>FIXED(EXP('WinBUGS output'!M427),2)</f>
        <v>0.35</v>
      </c>
      <c r="AB428" s="5" t="str">
        <f>FIXED(EXP('WinBUGS output'!O427),2)</f>
        <v>1.86</v>
      </c>
    </row>
    <row r="429" spans="1:28" x14ac:dyDescent="0.25">
      <c r="A429">
        <v>12</v>
      </c>
      <c r="B429">
        <v>20</v>
      </c>
      <c r="C429" s="5" t="str">
        <f>VLOOKUP(A429,'WinBUGS output'!A:C,3,FALSE)</f>
        <v>Imipramine</v>
      </c>
      <c r="D429" s="5" t="str">
        <f>VLOOKUP(B429,'WinBUGS output'!A:C,3,FALSE)</f>
        <v>Short-term psychodynamic psychotherapy individual + TAU</v>
      </c>
      <c r="E429" s="5" t="str">
        <f>FIXED('WinBUGS output'!N428,2)</f>
        <v>0.70</v>
      </c>
      <c r="F429" s="5" t="str">
        <f>FIXED('WinBUGS output'!M428,2)</f>
        <v>-1.78</v>
      </c>
      <c r="G429" s="5" t="str">
        <f>FIXED('WinBUGS output'!O428,2)</f>
        <v>3.25</v>
      </c>
      <c r="H429"/>
      <c r="I429"/>
      <c r="J429"/>
      <c r="X429" s="5" t="str">
        <f t="shared" si="20"/>
        <v>Imipramine</v>
      </c>
      <c r="Y429" s="5" t="str">
        <f t="shared" si="21"/>
        <v>Short-term psychodynamic psychotherapy individual + TAU</v>
      </c>
      <c r="Z429" s="5" t="str">
        <f>FIXED(EXP('WinBUGS output'!N428),2)</f>
        <v>2.01</v>
      </c>
      <c r="AA429" s="5" t="str">
        <f>FIXED(EXP('WinBUGS output'!M428),2)</f>
        <v>0.17</v>
      </c>
      <c r="AB429" s="5" t="str">
        <f>FIXED(EXP('WinBUGS output'!O428),2)</f>
        <v>25.89</v>
      </c>
    </row>
    <row r="430" spans="1:28" x14ac:dyDescent="0.25">
      <c r="A430">
        <v>12</v>
      </c>
      <c r="B430">
        <v>21</v>
      </c>
      <c r="C430" s="5" t="str">
        <f>VLOOKUP(A430,'WinBUGS output'!A:C,3,FALSE)</f>
        <v>Imipramine</v>
      </c>
      <c r="D430" s="5" t="str">
        <f>VLOOKUP(B430,'WinBUGS output'!A:C,3,FALSE)</f>
        <v>Cognitive bibliotherapy with support + TAU</v>
      </c>
      <c r="E430" s="5" t="str">
        <f>FIXED('WinBUGS output'!N429,2)</f>
        <v>0.29</v>
      </c>
      <c r="F430" s="5" t="str">
        <f>FIXED('WinBUGS output'!M429,2)</f>
        <v>-1.96</v>
      </c>
      <c r="G430" s="5" t="str">
        <f>FIXED('WinBUGS output'!O429,2)</f>
        <v>2.53</v>
      </c>
      <c r="H430"/>
      <c r="I430"/>
      <c r="J430"/>
      <c r="X430" s="5" t="str">
        <f t="shared" si="20"/>
        <v>Imipramine</v>
      </c>
      <c r="Y430" s="5" t="str">
        <f t="shared" si="21"/>
        <v>Cognitive bibliotherapy with support + TAU</v>
      </c>
      <c r="Z430" s="5" t="str">
        <f>FIXED(EXP('WinBUGS output'!N429),2)</f>
        <v>1.33</v>
      </c>
      <c r="AA430" s="5" t="str">
        <f>FIXED(EXP('WinBUGS output'!M429),2)</f>
        <v>0.14</v>
      </c>
      <c r="AB430" s="5" t="str">
        <f>FIXED(EXP('WinBUGS output'!O429),2)</f>
        <v>12.52</v>
      </c>
    </row>
    <row r="431" spans="1:28" x14ac:dyDescent="0.25">
      <c r="A431">
        <v>12</v>
      </c>
      <c r="B431">
        <v>22</v>
      </c>
      <c r="C431" s="5" t="str">
        <f>VLOOKUP(A431,'WinBUGS output'!A:C,3,FALSE)</f>
        <v>Imipramine</v>
      </c>
      <c r="D431" s="5" t="str">
        <f>VLOOKUP(B431,'WinBUGS output'!A:C,3,FALSE)</f>
        <v>Cognitive bibliotherapy + TAU</v>
      </c>
      <c r="E431" s="5" t="str">
        <f>FIXED('WinBUGS output'!N430,2)</f>
        <v>-0.56</v>
      </c>
      <c r="F431" s="5" t="str">
        <f>FIXED('WinBUGS output'!M430,2)</f>
        <v>-2.33</v>
      </c>
      <c r="G431" s="5" t="str">
        <f>FIXED('WinBUGS output'!O430,2)</f>
        <v>1.27</v>
      </c>
      <c r="H431"/>
      <c r="I431"/>
      <c r="J431"/>
      <c r="X431" s="5" t="str">
        <f t="shared" si="20"/>
        <v>Imipramine</v>
      </c>
      <c r="Y431" s="5" t="str">
        <f t="shared" si="21"/>
        <v>Cognitive bibliotherapy + TAU</v>
      </c>
      <c r="Z431" s="5" t="str">
        <f>FIXED(EXP('WinBUGS output'!N430),2)</f>
        <v>0.57</v>
      </c>
      <c r="AA431" s="5" t="str">
        <f>FIXED(EXP('WinBUGS output'!M430),2)</f>
        <v>0.10</v>
      </c>
      <c r="AB431" s="5" t="str">
        <f>FIXED(EXP('WinBUGS output'!O430),2)</f>
        <v>3.56</v>
      </c>
    </row>
    <row r="432" spans="1:28" x14ac:dyDescent="0.25">
      <c r="A432">
        <v>12</v>
      </c>
      <c r="B432">
        <v>23</v>
      </c>
      <c r="C432" s="5" t="str">
        <f>VLOOKUP(A432,'WinBUGS output'!A:C,3,FALSE)</f>
        <v>Imipramine</v>
      </c>
      <c r="D432" s="5" t="str">
        <f>VLOOKUP(B432,'WinBUGS output'!A:C,3,FALSE)</f>
        <v>Computerised-CBT (CCBT)</v>
      </c>
      <c r="E432" s="5" t="str">
        <f>FIXED('WinBUGS output'!N431,2)</f>
        <v>-0.49</v>
      </c>
      <c r="F432" s="5" t="str">
        <f>FIXED('WinBUGS output'!M431,2)</f>
        <v>-2.26</v>
      </c>
      <c r="G432" s="5" t="str">
        <f>FIXED('WinBUGS output'!O431,2)</f>
        <v>1.34</v>
      </c>
      <c r="H432"/>
      <c r="I432"/>
      <c r="J432"/>
      <c r="X432" s="5" t="str">
        <f t="shared" si="20"/>
        <v>Imipramine</v>
      </c>
      <c r="Y432" s="5" t="str">
        <f t="shared" si="21"/>
        <v>Computerised-CBT (CCBT)</v>
      </c>
      <c r="Z432" s="5" t="str">
        <f>FIXED(EXP('WinBUGS output'!N431),2)</f>
        <v>0.61</v>
      </c>
      <c r="AA432" s="5" t="str">
        <f>FIXED(EXP('WinBUGS output'!M431),2)</f>
        <v>0.10</v>
      </c>
      <c r="AB432" s="5" t="str">
        <f>FIXED(EXP('WinBUGS output'!O431),2)</f>
        <v>3.83</v>
      </c>
    </row>
    <row r="433" spans="1:28" x14ac:dyDescent="0.25">
      <c r="A433">
        <v>12</v>
      </c>
      <c r="B433">
        <v>24</v>
      </c>
      <c r="C433" s="5" t="str">
        <f>VLOOKUP(A433,'WinBUGS output'!A:C,3,FALSE)</f>
        <v>Imipramine</v>
      </c>
      <c r="D433" s="5" t="str">
        <f>VLOOKUP(B433,'WinBUGS output'!A:C,3,FALSE)</f>
        <v>Computerised-CBT (CCBT) + TAU</v>
      </c>
      <c r="E433" s="5" t="str">
        <f>FIXED('WinBUGS output'!N432,2)</f>
        <v>-0.58</v>
      </c>
      <c r="F433" s="5" t="str">
        <f>FIXED('WinBUGS output'!M432,2)</f>
        <v>-2.36</v>
      </c>
      <c r="G433" s="5" t="str">
        <f>FIXED('WinBUGS output'!O432,2)</f>
        <v>1.25</v>
      </c>
      <c r="H433"/>
      <c r="I433"/>
      <c r="J433"/>
      <c r="X433" s="5" t="str">
        <f t="shared" si="20"/>
        <v>Imipramine</v>
      </c>
      <c r="Y433" s="5" t="str">
        <f t="shared" si="21"/>
        <v>Computerised-CBT (CCBT) + TAU</v>
      </c>
      <c r="Z433" s="5" t="str">
        <f>FIXED(EXP('WinBUGS output'!N432),2)</f>
        <v>0.56</v>
      </c>
      <c r="AA433" s="5" t="str">
        <f>FIXED(EXP('WinBUGS output'!M432),2)</f>
        <v>0.09</v>
      </c>
      <c r="AB433" s="5" t="str">
        <f>FIXED(EXP('WinBUGS output'!O432),2)</f>
        <v>3.48</v>
      </c>
    </row>
    <row r="434" spans="1:28" x14ac:dyDescent="0.25">
      <c r="A434">
        <v>12</v>
      </c>
      <c r="B434">
        <v>25</v>
      </c>
      <c r="C434" s="5" t="str">
        <f>VLOOKUP(A434,'WinBUGS output'!A:C,3,FALSE)</f>
        <v>Imipramine</v>
      </c>
      <c r="D434" s="5" t="str">
        <f>VLOOKUP(B434,'WinBUGS output'!A:C,3,FALSE)</f>
        <v>Computerised-CBT (CCBT) + enhanced TAU</v>
      </c>
      <c r="E434" s="5" t="str">
        <f>FIXED('WinBUGS output'!N433,2)</f>
        <v>-0.57</v>
      </c>
      <c r="F434" s="5" t="str">
        <f>FIXED('WinBUGS output'!M433,2)</f>
        <v>-2.32</v>
      </c>
      <c r="G434" s="5" t="str">
        <f>FIXED('WinBUGS output'!O433,2)</f>
        <v>1.23</v>
      </c>
      <c r="H434"/>
      <c r="I434"/>
      <c r="J434"/>
      <c r="X434" s="5" t="str">
        <f t="shared" si="20"/>
        <v>Imipramine</v>
      </c>
      <c r="Y434" s="5" t="str">
        <f t="shared" si="21"/>
        <v>Computerised-CBT (CCBT) + enhanced TAU</v>
      </c>
      <c r="Z434" s="5" t="str">
        <f>FIXED(EXP('WinBUGS output'!N433),2)</f>
        <v>0.57</v>
      </c>
      <c r="AA434" s="5" t="str">
        <f>FIXED(EXP('WinBUGS output'!M433),2)</f>
        <v>0.10</v>
      </c>
      <c r="AB434" s="5" t="str">
        <f>FIXED(EXP('WinBUGS output'!O433),2)</f>
        <v>3.41</v>
      </c>
    </row>
    <row r="435" spans="1:28" x14ac:dyDescent="0.25">
      <c r="A435">
        <v>12</v>
      </c>
      <c r="B435">
        <v>26</v>
      </c>
      <c r="C435" s="5" t="str">
        <f>VLOOKUP(A435,'WinBUGS output'!A:C,3,FALSE)</f>
        <v>Imipramine</v>
      </c>
      <c r="D435" s="5" t="str">
        <f>VLOOKUP(B435,'WinBUGS output'!A:C,3,FALSE)</f>
        <v>Interpersonal psychotherapy (IPT)</v>
      </c>
      <c r="E435" s="5" t="str">
        <f>FIXED('WinBUGS output'!N434,2)</f>
        <v>1.06</v>
      </c>
      <c r="F435" s="5" t="str">
        <f>FIXED('WinBUGS output'!M434,2)</f>
        <v>-2.20</v>
      </c>
      <c r="G435" s="5" t="str">
        <f>FIXED('WinBUGS output'!O434,2)</f>
        <v>4.38</v>
      </c>
      <c r="H435"/>
      <c r="I435"/>
      <c r="J435"/>
      <c r="X435" s="5" t="str">
        <f t="shared" si="20"/>
        <v>Imipramine</v>
      </c>
      <c r="Y435" s="5" t="str">
        <f t="shared" si="21"/>
        <v>Interpersonal psychotherapy (IPT)</v>
      </c>
      <c r="Z435" s="5" t="str">
        <f>FIXED(EXP('WinBUGS output'!N434),2)</f>
        <v>2.88</v>
      </c>
      <c r="AA435" s="5" t="str">
        <f>FIXED(EXP('WinBUGS output'!M434),2)</f>
        <v>0.11</v>
      </c>
      <c r="AB435" s="5" t="str">
        <f>FIXED(EXP('WinBUGS output'!O434),2)</f>
        <v>80.00</v>
      </c>
    </row>
    <row r="436" spans="1:28" x14ac:dyDescent="0.25">
      <c r="A436">
        <v>12</v>
      </c>
      <c r="B436">
        <v>27</v>
      </c>
      <c r="C436" s="5" t="str">
        <f>VLOOKUP(A436,'WinBUGS output'!A:C,3,FALSE)</f>
        <v>Imipramine</v>
      </c>
      <c r="D436" s="5" t="str">
        <f>VLOOKUP(B436,'WinBUGS output'!A:C,3,FALSE)</f>
        <v>Counselling (any type)</v>
      </c>
      <c r="E436" s="5" t="str">
        <f>FIXED('WinBUGS output'!N435,2)</f>
        <v>0.39</v>
      </c>
      <c r="F436" s="5" t="str">
        <f>FIXED('WinBUGS output'!M435,2)</f>
        <v>-1.79</v>
      </c>
      <c r="G436" s="5" t="str">
        <f>FIXED('WinBUGS output'!O435,2)</f>
        <v>2.58</v>
      </c>
      <c r="H436"/>
      <c r="I436"/>
      <c r="J436"/>
      <c r="X436" s="5" t="str">
        <f t="shared" si="20"/>
        <v>Imipramine</v>
      </c>
      <c r="Y436" s="5" t="str">
        <f t="shared" si="21"/>
        <v>Counselling (any type)</v>
      </c>
      <c r="Z436" s="5" t="str">
        <f>FIXED(EXP('WinBUGS output'!N435),2)</f>
        <v>1.47</v>
      </c>
      <c r="AA436" s="5" t="str">
        <f>FIXED(EXP('WinBUGS output'!M435),2)</f>
        <v>0.17</v>
      </c>
      <c r="AB436" s="5" t="str">
        <f>FIXED(EXP('WinBUGS output'!O435),2)</f>
        <v>13.22</v>
      </c>
    </row>
    <row r="437" spans="1:28" x14ac:dyDescent="0.25">
      <c r="A437">
        <v>12</v>
      </c>
      <c r="B437">
        <v>28</v>
      </c>
      <c r="C437" s="5" t="str">
        <f>VLOOKUP(A437,'WinBUGS output'!A:C,3,FALSE)</f>
        <v>Imipramine</v>
      </c>
      <c r="D437" s="5" t="str">
        <f>VLOOKUP(B437,'WinBUGS output'!A:C,3,FALSE)</f>
        <v>Non-directive counselling</v>
      </c>
      <c r="E437" s="5" t="str">
        <f>FIXED('WinBUGS output'!N436,2)</f>
        <v>0.40</v>
      </c>
      <c r="F437" s="5" t="str">
        <f>FIXED('WinBUGS output'!M436,2)</f>
        <v>-1.58</v>
      </c>
      <c r="G437" s="5" t="str">
        <f>FIXED('WinBUGS output'!O436,2)</f>
        <v>2.40</v>
      </c>
      <c r="H437"/>
      <c r="I437"/>
      <c r="J437"/>
      <c r="X437" s="5" t="str">
        <f t="shared" si="20"/>
        <v>Imipramine</v>
      </c>
      <c r="Y437" s="5" t="str">
        <f t="shared" si="21"/>
        <v>Non-directive counselling</v>
      </c>
      <c r="Z437" s="5" t="str">
        <f>FIXED(EXP('WinBUGS output'!N436),2)</f>
        <v>1.49</v>
      </c>
      <c r="AA437" s="5" t="str">
        <f>FIXED(EXP('WinBUGS output'!M436),2)</f>
        <v>0.21</v>
      </c>
      <c r="AB437" s="5" t="str">
        <f>FIXED(EXP('WinBUGS output'!O436),2)</f>
        <v>11.01</v>
      </c>
    </row>
    <row r="438" spans="1:28" x14ac:dyDescent="0.25">
      <c r="A438">
        <v>12</v>
      </c>
      <c r="B438">
        <v>29</v>
      </c>
      <c r="C438" s="5" t="str">
        <f>VLOOKUP(A438,'WinBUGS output'!A:C,3,FALSE)</f>
        <v>Imipramine</v>
      </c>
      <c r="D438" s="5" t="str">
        <f>VLOOKUP(B438,'WinBUGS output'!A:C,3,FALSE)</f>
        <v>Problem solving group</v>
      </c>
      <c r="E438" s="5" t="str">
        <f>FIXED('WinBUGS output'!N437,2)</f>
        <v>8.14</v>
      </c>
      <c r="F438" s="5" t="str">
        <f>FIXED('WinBUGS output'!M437,2)</f>
        <v>4.48</v>
      </c>
      <c r="G438" s="5" t="str">
        <f>FIXED('WinBUGS output'!O437,2)</f>
        <v>12.16</v>
      </c>
      <c r="H438"/>
      <c r="I438"/>
      <c r="J438"/>
      <c r="X438" s="5" t="str">
        <f t="shared" si="20"/>
        <v>Imipramine</v>
      </c>
      <c r="Y438" s="5" t="str">
        <f t="shared" si="21"/>
        <v>Problem solving group</v>
      </c>
      <c r="Z438" s="5" t="str">
        <f>FIXED(EXP('WinBUGS output'!N437),2)</f>
        <v>3,432.35</v>
      </c>
      <c r="AA438" s="5" t="str">
        <f>FIXED(EXP('WinBUGS output'!M437),2)</f>
        <v>88.50</v>
      </c>
      <c r="AB438" s="5" t="str">
        <f>FIXED(EXP('WinBUGS output'!O437),2)</f>
        <v>190,994.52</v>
      </c>
    </row>
    <row r="439" spans="1:28" x14ac:dyDescent="0.25">
      <c r="A439">
        <v>12</v>
      </c>
      <c r="B439">
        <v>30</v>
      </c>
      <c r="C439" s="5" t="str">
        <f>VLOOKUP(A439,'WinBUGS output'!A:C,3,FALSE)</f>
        <v>Imipramine</v>
      </c>
      <c r="D439" s="5" t="str">
        <f>VLOOKUP(B439,'WinBUGS output'!A:C,3,FALSE)</f>
        <v>Behavioural activation (BA)</v>
      </c>
      <c r="E439" s="5" t="str">
        <f>FIXED('WinBUGS output'!N438,2)</f>
        <v>1.08</v>
      </c>
      <c r="F439" s="5" t="str">
        <f>FIXED('WinBUGS output'!M438,2)</f>
        <v>-0.71</v>
      </c>
      <c r="G439" s="5" t="str">
        <f>FIXED('WinBUGS output'!O438,2)</f>
        <v>2.90</v>
      </c>
      <c r="H439"/>
      <c r="I439"/>
      <c r="J439"/>
      <c r="X439" s="5" t="str">
        <f t="shared" si="20"/>
        <v>Imipramine</v>
      </c>
      <c r="Y439" s="5" t="str">
        <f t="shared" si="21"/>
        <v>Behavioural activation (BA)</v>
      </c>
      <c r="Z439" s="5" t="str">
        <f>FIXED(EXP('WinBUGS output'!N438),2)</f>
        <v>2.94</v>
      </c>
      <c r="AA439" s="5" t="str">
        <f>FIXED(EXP('WinBUGS output'!M438),2)</f>
        <v>0.49</v>
      </c>
      <c r="AB439" s="5" t="str">
        <f>FIXED(EXP('WinBUGS output'!O438),2)</f>
        <v>18.14</v>
      </c>
    </row>
    <row r="440" spans="1:28" x14ac:dyDescent="0.25">
      <c r="A440">
        <v>12</v>
      </c>
      <c r="B440">
        <v>31</v>
      </c>
      <c r="C440" s="5" t="str">
        <f>VLOOKUP(A440,'WinBUGS output'!A:C,3,FALSE)</f>
        <v>Imipramine</v>
      </c>
      <c r="D440" s="5" t="str">
        <f>VLOOKUP(B440,'WinBUGS output'!A:C,3,FALSE)</f>
        <v>Behavioural activation (BA) + TAU</v>
      </c>
      <c r="E440" s="5" t="str">
        <f>FIXED('WinBUGS output'!N439,2)</f>
        <v>1.01</v>
      </c>
      <c r="F440" s="5" t="str">
        <f>FIXED('WinBUGS output'!M439,2)</f>
        <v>-0.87</v>
      </c>
      <c r="G440" s="5" t="str">
        <f>FIXED('WinBUGS output'!O439,2)</f>
        <v>2.93</v>
      </c>
      <c r="H440"/>
      <c r="I440"/>
      <c r="J440"/>
      <c r="X440" s="5" t="str">
        <f t="shared" si="20"/>
        <v>Imipramine</v>
      </c>
      <c r="Y440" s="5" t="str">
        <f t="shared" si="21"/>
        <v>Behavioural activation (BA) + TAU</v>
      </c>
      <c r="Z440" s="5" t="str">
        <f>FIXED(EXP('WinBUGS output'!N439),2)</f>
        <v>2.74</v>
      </c>
      <c r="AA440" s="5" t="str">
        <f>FIXED(EXP('WinBUGS output'!M439),2)</f>
        <v>0.42</v>
      </c>
      <c r="AB440" s="5" t="str">
        <f>FIXED(EXP('WinBUGS output'!O439),2)</f>
        <v>18.69</v>
      </c>
    </row>
    <row r="441" spans="1:28" x14ac:dyDescent="0.25">
      <c r="A441">
        <v>12</v>
      </c>
      <c r="B441">
        <v>32</v>
      </c>
      <c r="C441" s="5" t="str">
        <f>VLOOKUP(A441,'WinBUGS output'!A:C,3,FALSE)</f>
        <v>Imipramine</v>
      </c>
      <c r="D441" s="5" t="str">
        <f>VLOOKUP(B441,'WinBUGS output'!A:C,3,FALSE)</f>
        <v>CBT individual (under 15 sessions)</v>
      </c>
      <c r="E441" s="5" t="str">
        <f>FIXED('WinBUGS output'!N440,2)</f>
        <v>0.69</v>
      </c>
      <c r="F441" s="5" t="str">
        <f>FIXED('WinBUGS output'!M440,2)</f>
        <v>-0.66</v>
      </c>
      <c r="G441" s="5" t="str">
        <f>FIXED('WinBUGS output'!O440,2)</f>
        <v>2.06</v>
      </c>
      <c r="H441"/>
      <c r="I441"/>
      <c r="J441"/>
      <c r="X441" s="5" t="str">
        <f t="shared" si="20"/>
        <v>Imipramine</v>
      </c>
      <c r="Y441" s="5" t="str">
        <f t="shared" si="21"/>
        <v>CBT individual (under 15 sessions)</v>
      </c>
      <c r="Z441" s="5" t="str">
        <f>FIXED(EXP('WinBUGS output'!N440),2)</f>
        <v>2.00</v>
      </c>
      <c r="AA441" s="5" t="str">
        <f>FIXED(EXP('WinBUGS output'!M440),2)</f>
        <v>0.52</v>
      </c>
      <c r="AB441" s="5" t="str">
        <f>FIXED(EXP('WinBUGS output'!O440),2)</f>
        <v>7.85</v>
      </c>
    </row>
    <row r="442" spans="1:28" x14ac:dyDescent="0.25">
      <c r="A442">
        <v>12</v>
      </c>
      <c r="B442">
        <v>33</v>
      </c>
      <c r="C442" s="5" t="str">
        <f>VLOOKUP(A442,'WinBUGS output'!A:C,3,FALSE)</f>
        <v>Imipramine</v>
      </c>
      <c r="D442" s="5" t="str">
        <f>VLOOKUP(B442,'WinBUGS output'!A:C,3,FALSE)</f>
        <v>CBT individual (under 15 sessions) + TAU</v>
      </c>
      <c r="E442" s="5" t="str">
        <f>FIXED('WinBUGS output'!N441,2)</f>
        <v>0.66</v>
      </c>
      <c r="F442" s="5" t="str">
        <f>FIXED('WinBUGS output'!M441,2)</f>
        <v>-0.82</v>
      </c>
      <c r="G442" s="5" t="str">
        <f>FIXED('WinBUGS output'!O441,2)</f>
        <v>2.15</v>
      </c>
      <c r="H442"/>
      <c r="I442"/>
      <c r="J442"/>
      <c r="X442" s="5" t="str">
        <f t="shared" si="20"/>
        <v>Imipramine</v>
      </c>
      <c r="Y442" s="5" t="str">
        <f t="shared" si="21"/>
        <v>CBT individual (under 15 sessions) + TAU</v>
      </c>
      <c r="Z442" s="5" t="str">
        <f>FIXED(EXP('WinBUGS output'!N441),2)</f>
        <v>1.93</v>
      </c>
      <c r="AA442" s="5" t="str">
        <f>FIXED(EXP('WinBUGS output'!M441),2)</f>
        <v>0.44</v>
      </c>
      <c r="AB442" s="5" t="str">
        <f>FIXED(EXP('WinBUGS output'!O441),2)</f>
        <v>8.59</v>
      </c>
    </row>
    <row r="443" spans="1:28" x14ac:dyDescent="0.25">
      <c r="A443">
        <v>12</v>
      </c>
      <c r="B443">
        <v>34</v>
      </c>
      <c r="C443" s="5" t="str">
        <f>VLOOKUP(A443,'WinBUGS output'!A:C,3,FALSE)</f>
        <v>Imipramine</v>
      </c>
      <c r="D443" s="5" t="str">
        <f>VLOOKUP(B443,'WinBUGS output'!A:C,3,FALSE)</f>
        <v>CBT individual (under 15 sessions) + enhanced TAU</v>
      </c>
      <c r="E443" s="5" t="str">
        <f>FIXED('WinBUGS output'!N442,2)</f>
        <v>0.84</v>
      </c>
      <c r="F443" s="5" t="str">
        <f>FIXED('WinBUGS output'!M442,2)</f>
        <v>-0.62</v>
      </c>
      <c r="G443" s="5" t="str">
        <f>FIXED('WinBUGS output'!O442,2)</f>
        <v>2.37</v>
      </c>
      <c r="H443"/>
      <c r="I443"/>
      <c r="J443"/>
      <c r="X443" s="5" t="str">
        <f t="shared" si="20"/>
        <v>Imipramine</v>
      </c>
      <c r="Y443" s="5" t="str">
        <f t="shared" si="21"/>
        <v>CBT individual (under 15 sessions) + enhanced TAU</v>
      </c>
      <c r="Z443" s="5" t="str">
        <f>FIXED(EXP('WinBUGS output'!N442),2)</f>
        <v>2.33</v>
      </c>
      <c r="AA443" s="5" t="str">
        <f>FIXED(EXP('WinBUGS output'!M442),2)</f>
        <v>0.54</v>
      </c>
      <c r="AB443" s="5" t="str">
        <f>FIXED(EXP('WinBUGS output'!O442),2)</f>
        <v>10.65</v>
      </c>
    </row>
    <row r="444" spans="1:28" x14ac:dyDescent="0.25">
      <c r="A444">
        <v>12</v>
      </c>
      <c r="B444">
        <v>35</v>
      </c>
      <c r="C444" s="5" t="str">
        <f>VLOOKUP(A444,'WinBUGS output'!A:C,3,FALSE)</f>
        <v>Imipramine</v>
      </c>
      <c r="D444" s="5" t="str">
        <f>VLOOKUP(B444,'WinBUGS output'!A:C,3,FALSE)</f>
        <v>CBT individual (over 15 sessions)</v>
      </c>
      <c r="E444" s="5" t="str">
        <f>FIXED('WinBUGS output'!N443,2)</f>
        <v>0.76</v>
      </c>
      <c r="F444" s="5" t="str">
        <f>FIXED('WinBUGS output'!M443,2)</f>
        <v>-0.56</v>
      </c>
      <c r="G444" s="5" t="str">
        <f>FIXED('WinBUGS output'!O443,2)</f>
        <v>2.12</v>
      </c>
      <c r="H444">
        <v>1.3839999999999999</v>
      </c>
      <c r="I444">
        <v>-0.95109999999999995</v>
      </c>
      <c r="J444">
        <v>3.76</v>
      </c>
      <c r="X444" s="5" t="str">
        <f t="shared" si="20"/>
        <v>Imipramine</v>
      </c>
      <c r="Y444" s="5" t="str">
        <f t="shared" si="21"/>
        <v>CBT individual (over 15 sessions)</v>
      </c>
      <c r="Z444" s="5" t="str">
        <f>FIXED(EXP('WinBUGS output'!N443),2)</f>
        <v>2.14</v>
      </c>
      <c r="AA444" s="5" t="str">
        <f>FIXED(EXP('WinBUGS output'!M443),2)</f>
        <v>0.57</v>
      </c>
      <c r="AB444" s="5" t="str">
        <f>FIXED(EXP('WinBUGS output'!O443),2)</f>
        <v>8.32</v>
      </c>
    </row>
    <row r="445" spans="1:28" x14ac:dyDescent="0.25">
      <c r="A445">
        <v>12</v>
      </c>
      <c r="B445">
        <v>36</v>
      </c>
      <c r="C445" s="5" t="str">
        <f>VLOOKUP(A445,'WinBUGS output'!A:C,3,FALSE)</f>
        <v>Imipramine</v>
      </c>
      <c r="D445" s="5" t="str">
        <f>VLOOKUP(B445,'WinBUGS output'!A:C,3,FALSE)</f>
        <v>Third-wave cognitive therapy individual</v>
      </c>
      <c r="E445" s="5" t="str">
        <f>FIXED('WinBUGS output'!N444,2)</f>
        <v>0.87</v>
      </c>
      <c r="F445" s="5" t="str">
        <f>FIXED('WinBUGS output'!M444,2)</f>
        <v>-0.60</v>
      </c>
      <c r="G445" s="5" t="str">
        <f>FIXED('WinBUGS output'!O444,2)</f>
        <v>2.43</v>
      </c>
      <c r="H445"/>
      <c r="I445"/>
      <c r="J445"/>
      <c r="X445" s="5" t="str">
        <f t="shared" si="20"/>
        <v>Imipramine</v>
      </c>
      <c r="Y445" s="5" t="str">
        <f t="shared" si="21"/>
        <v>Third-wave cognitive therapy individual</v>
      </c>
      <c r="Z445" s="5" t="str">
        <f>FIXED(EXP('WinBUGS output'!N444),2)</f>
        <v>2.39</v>
      </c>
      <c r="AA445" s="5" t="str">
        <f>FIXED(EXP('WinBUGS output'!M444),2)</f>
        <v>0.55</v>
      </c>
      <c r="AB445" s="5" t="str">
        <f>FIXED(EXP('WinBUGS output'!O444),2)</f>
        <v>11.35</v>
      </c>
    </row>
    <row r="446" spans="1:28" x14ac:dyDescent="0.25">
      <c r="A446">
        <v>12</v>
      </c>
      <c r="B446">
        <v>37</v>
      </c>
      <c r="C446" s="5" t="str">
        <f>VLOOKUP(A446,'WinBUGS output'!A:C,3,FALSE)</f>
        <v>Imipramine</v>
      </c>
      <c r="D446" s="5" t="str">
        <f>VLOOKUP(B446,'WinBUGS output'!A:C,3,FALSE)</f>
        <v>CBT group (under 15 sessions)</v>
      </c>
      <c r="E446" s="5" t="str">
        <f>FIXED('WinBUGS output'!N445,2)</f>
        <v>6.80</v>
      </c>
      <c r="F446" s="5" t="str">
        <f>FIXED('WinBUGS output'!M445,2)</f>
        <v>4.50</v>
      </c>
      <c r="G446" s="5" t="str">
        <f>FIXED('WinBUGS output'!O445,2)</f>
        <v>9.12</v>
      </c>
      <c r="H446"/>
      <c r="I446"/>
      <c r="J446"/>
      <c r="X446" s="5" t="str">
        <f t="shared" si="20"/>
        <v>Imipramine</v>
      </c>
      <c r="Y446" s="5" t="str">
        <f t="shared" si="21"/>
        <v>CBT group (under 15 sessions)</v>
      </c>
      <c r="Z446" s="5" t="str">
        <f>FIXED(EXP('WinBUGS output'!N445),2)</f>
        <v>896.05</v>
      </c>
      <c r="AA446" s="5" t="str">
        <f>FIXED(EXP('WinBUGS output'!M445),2)</f>
        <v>90.38</v>
      </c>
      <c r="AB446" s="5" t="str">
        <f>FIXED(EXP('WinBUGS output'!O445),2)</f>
        <v>9,145.34</v>
      </c>
    </row>
    <row r="447" spans="1:28" x14ac:dyDescent="0.25">
      <c r="A447">
        <v>12</v>
      </c>
      <c r="B447">
        <v>38</v>
      </c>
      <c r="C447" s="5" t="str">
        <f>VLOOKUP(A447,'WinBUGS output'!A:C,3,FALSE)</f>
        <v>Imipramine</v>
      </c>
      <c r="D447" s="5" t="str">
        <f>VLOOKUP(B447,'WinBUGS output'!A:C,3,FALSE)</f>
        <v>Third-wave cognitive therapy group</v>
      </c>
      <c r="E447" s="5" t="str">
        <f>FIXED('WinBUGS output'!N446,2)</f>
        <v>6.78</v>
      </c>
      <c r="F447" s="5" t="str">
        <f>FIXED('WinBUGS output'!M446,2)</f>
        <v>4.36</v>
      </c>
      <c r="G447" s="5" t="str">
        <f>FIXED('WinBUGS output'!O446,2)</f>
        <v>9.20</v>
      </c>
      <c r="H447"/>
      <c r="I447"/>
      <c r="J447"/>
      <c r="X447" s="5" t="str">
        <f t="shared" si="20"/>
        <v>Imipramine</v>
      </c>
      <c r="Y447" s="5" t="str">
        <f t="shared" si="21"/>
        <v>Third-wave cognitive therapy group</v>
      </c>
      <c r="Z447" s="5" t="str">
        <f>FIXED(EXP('WinBUGS output'!N446),2)</f>
        <v>878.31</v>
      </c>
      <c r="AA447" s="5" t="str">
        <f>FIXED(EXP('WinBUGS output'!M446),2)</f>
        <v>78.57</v>
      </c>
      <c r="AB447" s="5" t="str">
        <f>FIXED(EXP('WinBUGS output'!O446),2)</f>
        <v>9,926.87</v>
      </c>
    </row>
    <row r="448" spans="1:28" x14ac:dyDescent="0.25">
      <c r="A448">
        <v>12</v>
      </c>
      <c r="B448">
        <v>39</v>
      </c>
      <c r="C448" s="5" t="str">
        <f>VLOOKUP(A448,'WinBUGS output'!A:C,3,FALSE)</f>
        <v>Imipramine</v>
      </c>
      <c r="D448" s="5" t="str">
        <f>VLOOKUP(B448,'WinBUGS output'!A:C,3,FALSE)</f>
        <v>CBT individual (under 15 sessions) + escitalopram</v>
      </c>
      <c r="E448" s="5" t="str">
        <f>FIXED('WinBUGS output'!N447,2)</f>
        <v>0.10</v>
      </c>
      <c r="F448" s="5" t="str">
        <f>FIXED('WinBUGS output'!M447,2)</f>
        <v>-1.39</v>
      </c>
      <c r="G448" s="5" t="str">
        <f>FIXED('WinBUGS output'!O447,2)</f>
        <v>1.62</v>
      </c>
      <c r="H448"/>
      <c r="I448"/>
      <c r="J448"/>
      <c r="X448" s="5" t="str">
        <f t="shared" si="20"/>
        <v>Imipramine</v>
      </c>
      <c r="Y448" s="5" t="str">
        <f t="shared" si="21"/>
        <v>CBT individual (under 15 sessions) + escitalopram</v>
      </c>
      <c r="Z448" s="5" t="str">
        <f>FIXED(EXP('WinBUGS output'!N447),2)</f>
        <v>1.11</v>
      </c>
      <c r="AA448" s="5" t="str">
        <f>FIXED(EXP('WinBUGS output'!M447),2)</f>
        <v>0.25</v>
      </c>
      <c r="AB448" s="5" t="str">
        <f>FIXED(EXP('WinBUGS output'!O447),2)</f>
        <v>5.07</v>
      </c>
    </row>
    <row r="449" spans="1:28" x14ac:dyDescent="0.25">
      <c r="A449">
        <v>12</v>
      </c>
      <c r="B449">
        <v>40</v>
      </c>
      <c r="C449" s="5" t="str">
        <f>VLOOKUP(A449,'WinBUGS output'!A:C,3,FALSE)</f>
        <v>Imipramine</v>
      </c>
      <c r="D449" s="5" t="str">
        <f>VLOOKUP(B449,'WinBUGS output'!A:C,3,FALSE)</f>
        <v>CBT individual (over 15 sessions) + amitriptyline</v>
      </c>
      <c r="E449" s="5" t="str">
        <f>FIXED('WinBUGS output'!N448,2)</f>
        <v>0.14</v>
      </c>
      <c r="F449" s="5" t="str">
        <f>FIXED('WinBUGS output'!M448,2)</f>
        <v>-1.45</v>
      </c>
      <c r="G449" s="5" t="str">
        <f>FIXED('WinBUGS output'!O448,2)</f>
        <v>1.78</v>
      </c>
      <c r="H449"/>
      <c r="I449"/>
      <c r="J449"/>
      <c r="X449" s="5" t="str">
        <f t="shared" si="20"/>
        <v>Imipramine</v>
      </c>
      <c r="Y449" s="5" t="str">
        <f t="shared" si="21"/>
        <v>CBT individual (over 15 sessions) + amitriptyline</v>
      </c>
      <c r="Z449" s="5" t="str">
        <f>FIXED(EXP('WinBUGS output'!N448),2)</f>
        <v>1.15</v>
      </c>
      <c r="AA449" s="5" t="str">
        <f>FIXED(EXP('WinBUGS output'!M448),2)</f>
        <v>0.24</v>
      </c>
      <c r="AB449" s="5" t="str">
        <f>FIXED(EXP('WinBUGS output'!O448),2)</f>
        <v>5.91</v>
      </c>
    </row>
    <row r="450" spans="1:28" x14ac:dyDescent="0.25">
      <c r="A450">
        <v>12</v>
      </c>
      <c r="B450">
        <v>41</v>
      </c>
      <c r="C450" s="5" t="str">
        <f>VLOOKUP(A450,'WinBUGS output'!A:C,3,FALSE)</f>
        <v>Imipramine</v>
      </c>
      <c r="D450" s="5" t="str">
        <f>VLOOKUP(B450,'WinBUGS output'!A:C,3,FALSE)</f>
        <v>CBT individual (over 15 sessions) + any SSRI</v>
      </c>
      <c r="E450" s="5" t="str">
        <f>FIXED('WinBUGS output'!N449,2)</f>
        <v>0.16</v>
      </c>
      <c r="F450" s="5" t="str">
        <f>FIXED('WinBUGS output'!M449,2)</f>
        <v>-1.43</v>
      </c>
      <c r="G450" s="5" t="str">
        <f>FIXED('WinBUGS output'!O449,2)</f>
        <v>1.80</v>
      </c>
      <c r="H450"/>
      <c r="I450"/>
      <c r="J450"/>
      <c r="X450" s="5" t="str">
        <f t="shared" si="20"/>
        <v>Imipramine</v>
      </c>
      <c r="Y450" s="5" t="str">
        <f t="shared" si="21"/>
        <v>CBT individual (over 15 sessions) + any SSRI</v>
      </c>
      <c r="Z450" s="5" t="str">
        <f>FIXED(EXP('WinBUGS output'!N449),2)</f>
        <v>1.18</v>
      </c>
      <c r="AA450" s="5" t="str">
        <f>FIXED(EXP('WinBUGS output'!M449),2)</f>
        <v>0.24</v>
      </c>
      <c r="AB450" s="5" t="str">
        <f>FIXED(EXP('WinBUGS output'!O449),2)</f>
        <v>6.04</v>
      </c>
    </row>
    <row r="451" spans="1:28" x14ac:dyDescent="0.25">
      <c r="A451">
        <v>12</v>
      </c>
      <c r="B451">
        <v>42</v>
      </c>
      <c r="C451" s="5" t="str">
        <f>VLOOKUP(A451,'WinBUGS output'!A:C,3,FALSE)</f>
        <v>Imipramine</v>
      </c>
      <c r="D451" s="5" t="str">
        <f>VLOOKUP(B451,'WinBUGS output'!A:C,3,FALSE)</f>
        <v>Interpersonal psychotherapy (IPT) + any AD</v>
      </c>
      <c r="E451" s="5" t="str">
        <f>FIXED('WinBUGS output'!N450,2)</f>
        <v>1.59</v>
      </c>
      <c r="F451" s="5" t="str">
        <f>FIXED('WinBUGS output'!M450,2)</f>
        <v>-1.68</v>
      </c>
      <c r="G451" s="5" t="str">
        <f>FIXED('WinBUGS output'!O450,2)</f>
        <v>4.94</v>
      </c>
      <c r="H451"/>
      <c r="I451"/>
      <c r="J451"/>
      <c r="X451" s="5" t="str">
        <f t="shared" si="20"/>
        <v>Imipramine</v>
      </c>
      <c r="Y451" s="5" t="str">
        <f t="shared" si="21"/>
        <v>Interpersonal psychotherapy (IPT) + any AD</v>
      </c>
      <c r="Z451" s="5" t="str">
        <f>FIXED(EXP('WinBUGS output'!N450),2)</f>
        <v>4.92</v>
      </c>
      <c r="AA451" s="5" t="str">
        <f>FIXED(EXP('WinBUGS output'!M450),2)</f>
        <v>0.19</v>
      </c>
      <c r="AB451" s="5" t="str">
        <f>FIXED(EXP('WinBUGS output'!O450),2)</f>
        <v>140.05</v>
      </c>
    </row>
    <row r="452" spans="1:28" x14ac:dyDescent="0.25">
      <c r="A452">
        <v>12</v>
      </c>
      <c r="B452">
        <v>43</v>
      </c>
      <c r="C452" s="5" t="str">
        <f>VLOOKUP(A452,'WinBUGS output'!A:C,3,FALSE)</f>
        <v>Imipramine</v>
      </c>
      <c r="D452" s="5" t="str">
        <f>VLOOKUP(B452,'WinBUGS output'!A:C,3,FALSE)</f>
        <v>Short-term psychodynamic psychotherapy individual + any TCA</v>
      </c>
      <c r="E452" s="5" t="str">
        <f>FIXED('WinBUGS output'!N451,2)</f>
        <v>0.36</v>
      </c>
      <c r="F452" s="5" t="str">
        <f>FIXED('WinBUGS output'!M451,2)</f>
        <v>-1.59</v>
      </c>
      <c r="G452" s="5" t="str">
        <f>FIXED('WinBUGS output'!O451,2)</f>
        <v>2.31</v>
      </c>
      <c r="H452"/>
      <c r="I452"/>
      <c r="J452"/>
      <c r="X452" s="5" t="str">
        <f t="shared" si="20"/>
        <v>Imipramine</v>
      </c>
      <c r="Y452" s="5" t="str">
        <f t="shared" si="21"/>
        <v>Short-term psychodynamic psychotherapy individual + any TCA</v>
      </c>
      <c r="Z452" s="5" t="str">
        <f>FIXED(EXP('WinBUGS output'!N451),2)</f>
        <v>1.43</v>
      </c>
      <c r="AA452" s="5" t="str">
        <f>FIXED(EXP('WinBUGS output'!M451),2)</f>
        <v>0.20</v>
      </c>
      <c r="AB452" s="5" t="str">
        <f>FIXED(EXP('WinBUGS output'!O451),2)</f>
        <v>10.03</v>
      </c>
    </row>
    <row r="453" spans="1:28" x14ac:dyDescent="0.25">
      <c r="A453">
        <v>12</v>
      </c>
      <c r="B453">
        <v>44</v>
      </c>
      <c r="C453" s="5" t="str">
        <f>VLOOKUP(A453,'WinBUGS output'!A:C,3,FALSE)</f>
        <v>Imipramine</v>
      </c>
      <c r="D453" s="5" t="str">
        <f>VLOOKUP(B453,'WinBUGS output'!A:C,3,FALSE)</f>
        <v>Interpersonal psychotherapy (IPT) + Pill placebo</v>
      </c>
      <c r="E453" s="5" t="str">
        <f>FIXED('WinBUGS output'!N452,2)</f>
        <v>1.25</v>
      </c>
      <c r="F453" s="5" t="str">
        <f>FIXED('WinBUGS output'!M452,2)</f>
        <v>-2.01</v>
      </c>
      <c r="G453" s="5" t="str">
        <f>FIXED('WinBUGS output'!O452,2)</f>
        <v>4.59</v>
      </c>
      <c r="H453"/>
      <c r="I453"/>
      <c r="J453"/>
      <c r="X453" s="5" t="str">
        <f t="shared" ref="X453:X516" si="22">C453</f>
        <v>Imipramine</v>
      </c>
      <c r="Y453" s="5" t="str">
        <f t="shared" ref="Y453:Y516" si="23">D453</f>
        <v>Interpersonal psychotherapy (IPT) + Pill placebo</v>
      </c>
      <c r="Z453" s="5" t="str">
        <f>FIXED(EXP('WinBUGS output'!N452),2)</f>
        <v>3.50</v>
      </c>
      <c r="AA453" s="5" t="str">
        <f>FIXED(EXP('WinBUGS output'!M452),2)</f>
        <v>0.13</v>
      </c>
      <c r="AB453" s="5" t="str">
        <f>FIXED(EXP('WinBUGS output'!O452),2)</f>
        <v>98.00</v>
      </c>
    </row>
    <row r="454" spans="1:28" x14ac:dyDescent="0.25">
      <c r="A454">
        <v>13</v>
      </c>
      <c r="B454">
        <v>14</v>
      </c>
      <c r="C454" s="5" t="str">
        <f>VLOOKUP(A454,'WinBUGS output'!A:C,3,FALSE)</f>
        <v>Lofepramine</v>
      </c>
      <c r="D454" s="5" t="str">
        <f>VLOOKUP(B454,'WinBUGS output'!A:C,3,FALSE)</f>
        <v>Citalopram</v>
      </c>
      <c r="E454" s="5" t="str">
        <f>FIXED('WinBUGS output'!N453,2)</f>
        <v>-0.77</v>
      </c>
      <c r="F454" s="5" t="str">
        <f>FIXED('WinBUGS output'!M453,2)</f>
        <v>-1.68</v>
      </c>
      <c r="G454" s="5" t="str">
        <f>FIXED('WinBUGS output'!O453,2)</f>
        <v>0.04</v>
      </c>
      <c r="H454"/>
      <c r="I454"/>
      <c r="J454"/>
      <c r="X454" s="5" t="str">
        <f t="shared" si="22"/>
        <v>Lofepramine</v>
      </c>
      <c r="Y454" s="5" t="str">
        <f t="shared" si="23"/>
        <v>Citalopram</v>
      </c>
      <c r="Z454" s="5" t="str">
        <f>FIXED(EXP('WinBUGS output'!N453),2)</f>
        <v>0.46</v>
      </c>
      <c r="AA454" s="5" t="str">
        <f>FIXED(EXP('WinBUGS output'!M453),2)</f>
        <v>0.19</v>
      </c>
      <c r="AB454" s="5" t="str">
        <f>FIXED(EXP('WinBUGS output'!O453),2)</f>
        <v>1.04</v>
      </c>
    </row>
    <row r="455" spans="1:28" x14ac:dyDescent="0.25">
      <c r="A455">
        <v>13</v>
      </c>
      <c r="B455">
        <v>15</v>
      </c>
      <c r="C455" s="5" t="str">
        <f>VLOOKUP(A455,'WinBUGS output'!A:C,3,FALSE)</f>
        <v>Lofepramine</v>
      </c>
      <c r="D455" s="5" t="str">
        <f>VLOOKUP(B455,'WinBUGS output'!A:C,3,FALSE)</f>
        <v>Escitalopram</v>
      </c>
      <c r="E455" s="5" t="str">
        <f>FIXED('WinBUGS output'!N454,2)</f>
        <v>-0.53</v>
      </c>
      <c r="F455" s="5" t="str">
        <f>FIXED('WinBUGS output'!M454,2)</f>
        <v>-1.38</v>
      </c>
      <c r="G455" s="5" t="str">
        <f>FIXED('WinBUGS output'!O454,2)</f>
        <v>0.27</v>
      </c>
      <c r="H455"/>
      <c r="I455"/>
      <c r="J455"/>
      <c r="X455" s="5" t="str">
        <f t="shared" si="22"/>
        <v>Lofepramine</v>
      </c>
      <c r="Y455" s="5" t="str">
        <f t="shared" si="23"/>
        <v>Escitalopram</v>
      </c>
      <c r="Z455" s="5" t="str">
        <f>FIXED(EXP('WinBUGS output'!N454),2)</f>
        <v>0.59</v>
      </c>
      <c r="AA455" s="5" t="str">
        <f>FIXED(EXP('WinBUGS output'!M454),2)</f>
        <v>0.25</v>
      </c>
      <c r="AB455" s="5" t="str">
        <f>FIXED(EXP('WinBUGS output'!O454),2)</f>
        <v>1.31</v>
      </c>
    </row>
    <row r="456" spans="1:28" x14ac:dyDescent="0.25">
      <c r="A456">
        <v>13</v>
      </c>
      <c r="B456">
        <v>16</v>
      </c>
      <c r="C456" s="5" t="str">
        <f>VLOOKUP(A456,'WinBUGS output'!A:C,3,FALSE)</f>
        <v>Lofepramine</v>
      </c>
      <c r="D456" s="5" t="str">
        <f>VLOOKUP(B456,'WinBUGS output'!A:C,3,FALSE)</f>
        <v>Fluoxetine</v>
      </c>
      <c r="E456" s="5" t="str">
        <f>FIXED('WinBUGS output'!N455,2)</f>
        <v>-0.59</v>
      </c>
      <c r="F456" s="5" t="str">
        <f>FIXED('WinBUGS output'!M455,2)</f>
        <v>-1.39</v>
      </c>
      <c r="G456" s="5" t="str">
        <f>FIXED('WinBUGS output'!O455,2)</f>
        <v>0.14</v>
      </c>
      <c r="H456"/>
      <c r="I456"/>
      <c r="J456"/>
      <c r="X456" s="5" t="str">
        <f t="shared" si="22"/>
        <v>Lofepramine</v>
      </c>
      <c r="Y456" s="5" t="str">
        <f t="shared" si="23"/>
        <v>Fluoxetine</v>
      </c>
      <c r="Z456" s="5" t="str">
        <f>FIXED(EXP('WinBUGS output'!N455),2)</f>
        <v>0.55</v>
      </c>
      <c r="AA456" s="5" t="str">
        <f>FIXED(EXP('WinBUGS output'!M455),2)</f>
        <v>0.25</v>
      </c>
      <c r="AB456" s="5" t="str">
        <f>FIXED(EXP('WinBUGS output'!O455),2)</f>
        <v>1.15</v>
      </c>
    </row>
    <row r="457" spans="1:28" x14ac:dyDescent="0.25">
      <c r="A457">
        <v>13</v>
      </c>
      <c r="B457">
        <v>17</v>
      </c>
      <c r="C457" s="5" t="str">
        <f>VLOOKUP(A457,'WinBUGS output'!A:C,3,FALSE)</f>
        <v>Lofepramine</v>
      </c>
      <c r="D457" s="5" t="str">
        <f>VLOOKUP(B457,'WinBUGS output'!A:C,3,FALSE)</f>
        <v>Sertraline</v>
      </c>
      <c r="E457" s="5" t="str">
        <f>FIXED('WinBUGS output'!N456,2)</f>
        <v>-0.74</v>
      </c>
      <c r="F457" s="5" t="str">
        <f>FIXED('WinBUGS output'!M456,2)</f>
        <v>-1.62</v>
      </c>
      <c r="G457" s="5" t="str">
        <f>FIXED('WinBUGS output'!O456,2)</f>
        <v>0.06</v>
      </c>
      <c r="H457"/>
      <c r="I457"/>
      <c r="J457"/>
      <c r="X457" s="5" t="str">
        <f t="shared" si="22"/>
        <v>Lofepramine</v>
      </c>
      <c r="Y457" s="5" t="str">
        <f t="shared" si="23"/>
        <v>Sertraline</v>
      </c>
      <c r="Z457" s="5" t="str">
        <f>FIXED(EXP('WinBUGS output'!N456),2)</f>
        <v>0.48</v>
      </c>
      <c r="AA457" s="5" t="str">
        <f>FIXED(EXP('WinBUGS output'!M456),2)</f>
        <v>0.20</v>
      </c>
      <c r="AB457" s="5" t="str">
        <f>FIXED(EXP('WinBUGS output'!O456),2)</f>
        <v>1.06</v>
      </c>
    </row>
    <row r="458" spans="1:28" x14ac:dyDescent="0.25">
      <c r="A458">
        <v>13</v>
      </c>
      <c r="B458">
        <v>18</v>
      </c>
      <c r="C458" s="5" t="str">
        <f>VLOOKUP(A458,'WinBUGS output'!A:C,3,FALSE)</f>
        <v>Lofepramine</v>
      </c>
      <c r="D458" s="5" t="str">
        <f>VLOOKUP(B458,'WinBUGS output'!A:C,3,FALSE)</f>
        <v>Any AD</v>
      </c>
      <c r="E458" s="5" t="str">
        <f>FIXED('WinBUGS output'!N457,2)</f>
        <v>0.38</v>
      </c>
      <c r="F458" s="5" t="str">
        <f>FIXED('WinBUGS output'!M457,2)</f>
        <v>-2.44</v>
      </c>
      <c r="G458" s="5" t="str">
        <f>FIXED('WinBUGS output'!O457,2)</f>
        <v>3.25</v>
      </c>
      <c r="H458"/>
      <c r="I458"/>
      <c r="J458"/>
      <c r="X458" s="5" t="str">
        <f t="shared" si="22"/>
        <v>Lofepramine</v>
      </c>
      <c r="Y458" s="5" t="str">
        <f t="shared" si="23"/>
        <v>Any AD</v>
      </c>
      <c r="Z458" s="5" t="str">
        <f>FIXED(EXP('WinBUGS output'!N457),2)</f>
        <v>1.46</v>
      </c>
      <c r="AA458" s="5" t="str">
        <f>FIXED(EXP('WinBUGS output'!M457),2)</f>
        <v>0.09</v>
      </c>
      <c r="AB458" s="5" t="str">
        <f>FIXED(EXP('WinBUGS output'!O457),2)</f>
        <v>25.87</v>
      </c>
    </row>
    <row r="459" spans="1:28" x14ac:dyDescent="0.25">
      <c r="A459">
        <v>13</v>
      </c>
      <c r="B459">
        <v>19</v>
      </c>
      <c r="C459" s="5" t="str">
        <f>VLOOKUP(A459,'WinBUGS output'!A:C,3,FALSE)</f>
        <v>Lofepramine</v>
      </c>
      <c r="D459" s="5" t="str">
        <f>VLOOKUP(B459,'WinBUGS output'!A:C,3,FALSE)</f>
        <v>Mirtazapine</v>
      </c>
      <c r="E459" s="5" t="str">
        <f>FIXED('WinBUGS output'!N458,2)</f>
        <v>-0.25</v>
      </c>
      <c r="F459" s="5" t="str">
        <f>FIXED('WinBUGS output'!M458,2)</f>
        <v>-1.27</v>
      </c>
      <c r="G459" s="5" t="str">
        <f>FIXED('WinBUGS output'!O458,2)</f>
        <v>0.73</v>
      </c>
      <c r="H459"/>
      <c r="I459"/>
      <c r="J459"/>
      <c r="X459" s="5" t="str">
        <f t="shared" si="22"/>
        <v>Lofepramine</v>
      </c>
      <c r="Y459" s="5" t="str">
        <f t="shared" si="23"/>
        <v>Mirtazapine</v>
      </c>
      <c r="Z459" s="5" t="str">
        <f>FIXED(EXP('WinBUGS output'!N458),2)</f>
        <v>0.78</v>
      </c>
      <c r="AA459" s="5" t="str">
        <f>FIXED(EXP('WinBUGS output'!M458),2)</f>
        <v>0.28</v>
      </c>
      <c r="AB459" s="5" t="str">
        <f>FIXED(EXP('WinBUGS output'!O458),2)</f>
        <v>2.07</v>
      </c>
    </row>
    <row r="460" spans="1:28" x14ac:dyDescent="0.25">
      <c r="A460">
        <v>13</v>
      </c>
      <c r="B460">
        <v>20</v>
      </c>
      <c r="C460" s="5" t="str">
        <f>VLOOKUP(A460,'WinBUGS output'!A:C,3,FALSE)</f>
        <v>Lofepramine</v>
      </c>
      <c r="D460" s="5" t="str">
        <f>VLOOKUP(B460,'WinBUGS output'!A:C,3,FALSE)</f>
        <v>Short-term psychodynamic psychotherapy individual + TAU</v>
      </c>
      <c r="E460" s="5" t="str">
        <f>FIXED('WinBUGS output'!N459,2)</f>
        <v>0.66</v>
      </c>
      <c r="F460" s="5" t="str">
        <f>FIXED('WinBUGS output'!M459,2)</f>
        <v>-1.88</v>
      </c>
      <c r="G460" s="5" t="str">
        <f>FIXED('WinBUGS output'!O459,2)</f>
        <v>3.26</v>
      </c>
      <c r="H460"/>
      <c r="I460"/>
      <c r="J460"/>
      <c r="X460" s="5" t="str">
        <f t="shared" si="22"/>
        <v>Lofepramine</v>
      </c>
      <c r="Y460" s="5" t="str">
        <f t="shared" si="23"/>
        <v>Short-term psychodynamic psychotherapy individual + TAU</v>
      </c>
      <c r="Z460" s="5" t="str">
        <f>FIXED(EXP('WinBUGS output'!N459),2)</f>
        <v>1.93</v>
      </c>
      <c r="AA460" s="5" t="str">
        <f>FIXED(EXP('WinBUGS output'!M459),2)</f>
        <v>0.15</v>
      </c>
      <c r="AB460" s="5" t="str">
        <f>FIXED(EXP('WinBUGS output'!O459),2)</f>
        <v>26.05</v>
      </c>
    </row>
    <row r="461" spans="1:28" x14ac:dyDescent="0.25">
      <c r="A461">
        <v>13</v>
      </c>
      <c r="B461">
        <v>21</v>
      </c>
      <c r="C461" s="5" t="str">
        <f>VLOOKUP(A461,'WinBUGS output'!A:C,3,FALSE)</f>
        <v>Lofepramine</v>
      </c>
      <c r="D461" s="5" t="str">
        <f>VLOOKUP(B461,'WinBUGS output'!A:C,3,FALSE)</f>
        <v>Cognitive bibliotherapy with support + TAU</v>
      </c>
      <c r="E461" s="5" t="str">
        <f>FIXED('WinBUGS output'!N460,2)</f>
        <v>0.25</v>
      </c>
      <c r="F461" s="5" t="str">
        <f>FIXED('WinBUGS output'!M460,2)</f>
        <v>-2.06</v>
      </c>
      <c r="G461" s="5" t="str">
        <f>FIXED('WinBUGS output'!O460,2)</f>
        <v>2.56</v>
      </c>
      <c r="H461"/>
      <c r="I461"/>
      <c r="J461"/>
      <c r="X461" s="5" t="str">
        <f t="shared" si="22"/>
        <v>Lofepramine</v>
      </c>
      <c r="Y461" s="5" t="str">
        <f t="shared" si="23"/>
        <v>Cognitive bibliotherapy with support + TAU</v>
      </c>
      <c r="Z461" s="5" t="str">
        <f>FIXED(EXP('WinBUGS output'!N460),2)</f>
        <v>1.29</v>
      </c>
      <c r="AA461" s="5" t="str">
        <f>FIXED(EXP('WinBUGS output'!M460),2)</f>
        <v>0.13</v>
      </c>
      <c r="AB461" s="5" t="str">
        <f>FIXED(EXP('WinBUGS output'!O460),2)</f>
        <v>12.95</v>
      </c>
    </row>
    <row r="462" spans="1:28" x14ac:dyDescent="0.25">
      <c r="A462">
        <v>13</v>
      </c>
      <c r="B462">
        <v>22</v>
      </c>
      <c r="C462" s="5" t="str">
        <f>VLOOKUP(A462,'WinBUGS output'!A:C,3,FALSE)</f>
        <v>Lofepramine</v>
      </c>
      <c r="D462" s="5" t="str">
        <f>VLOOKUP(B462,'WinBUGS output'!A:C,3,FALSE)</f>
        <v>Cognitive bibliotherapy + TAU</v>
      </c>
      <c r="E462" s="5" t="str">
        <f>FIXED('WinBUGS output'!N461,2)</f>
        <v>-0.60</v>
      </c>
      <c r="F462" s="5" t="str">
        <f>FIXED('WinBUGS output'!M461,2)</f>
        <v>-2.44</v>
      </c>
      <c r="G462" s="5" t="str">
        <f>FIXED('WinBUGS output'!O461,2)</f>
        <v>1.30</v>
      </c>
      <c r="H462"/>
      <c r="I462"/>
      <c r="J462"/>
      <c r="X462" s="5" t="str">
        <f t="shared" si="22"/>
        <v>Lofepramine</v>
      </c>
      <c r="Y462" s="5" t="str">
        <f t="shared" si="23"/>
        <v>Cognitive bibliotherapy + TAU</v>
      </c>
      <c r="Z462" s="5" t="str">
        <f>FIXED(EXP('WinBUGS output'!N461),2)</f>
        <v>0.55</v>
      </c>
      <c r="AA462" s="5" t="str">
        <f>FIXED(EXP('WinBUGS output'!M461),2)</f>
        <v>0.09</v>
      </c>
      <c r="AB462" s="5" t="str">
        <f>FIXED(EXP('WinBUGS output'!O461),2)</f>
        <v>3.68</v>
      </c>
    </row>
    <row r="463" spans="1:28" x14ac:dyDescent="0.25">
      <c r="A463">
        <v>13</v>
      </c>
      <c r="B463">
        <v>23</v>
      </c>
      <c r="C463" s="5" t="str">
        <f>VLOOKUP(A463,'WinBUGS output'!A:C,3,FALSE)</f>
        <v>Lofepramine</v>
      </c>
      <c r="D463" s="5" t="str">
        <f>VLOOKUP(B463,'WinBUGS output'!A:C,3,FALSE)</f>
        <v>Computerised-CBT (CCBT)</v>
      </c>
      <c r="E463" s="5" t="str">
        <f>FIXED('WinBUGS output'!N462,2)</f>
        <v>-0.53</v>
      </c>
      <c r="F463" s="5" t="str">
        <f>FIXED('WinBUGS output'!M462,2)</f>
        <v>-2.37</v>
      </c>
      <c r="G463" s="5" t="str">
        <f>FIXED('WinBUGS output'!O462,2)</f>
        <v>1.38</v>
      </c>
      <c r="H463"/>
      <c r="I463"/>
      <c r="J463"/>
      <c r="X463" s="5" t="str">
        <f t="shared" si="22"/>
        <v>Lofepramine</v>
      </c>
      <c r="Y463" s="5" t="str">
        <f t="shared" si="23"/>
        <v>Computerised-CBT (CCBT)</v>
      </c>
      <c r="Z463" s="5" t="str">
        <f>FIXED(EXP('WinBUGS output'!N462),2)</f>
        <v>0.59</v>
      </c>
      <c r="AA463" s="5" t="str">
        <f>FIXED(EXP('WinBUGS output'!M462),2)</f>
        <v>0.09</v>
      </c>
      <c r="AB463" s="5" t="str">
        <f>FIXED(EXP('WinBUGS output'!O462),2)</f>
        <v>3.99</v>
      </c>
    </row>
    <row r="464" spans="1:28" x14ac:dyDescent="0.25">
      <c r="A464">
        <v>13</v>
      </c>
      <c r="B464">
        <v>24</v>
      </c>
      <c r="C464" s="5" t="str">
        <f>VLOOKUP(A464,'WinBUGS output'!A:C,3,FALSE)</f>
        <v>Lofepramine</v>
      </c>
      <c r="D464" s="5" t="str">
        <f>VLOOKUP(B464,'WinBUGS output'!A:C,3,FALSE)</f>
        <v>Computerised-CBT (CCBT) + TAU</v>
      </c>
      <c r="E464" s="5" t="str">
        <f>FIXED('WinBUGS output'!N463,2)</f>
        <v>-0.62</v>
      </c>
      <c r="F464" s="5" t="str">
        <f>FIXED('WinBUGS output'!M463,2)</f>
        <v>-2.47</v>
      </c>
      <c r="G464" s="5" t="str">
        <f>FIXED('WinBUGS output'!O463,2)</f>
        <v>1.29</v>
      </c>
      <c r="H464"/>
      <c r="I464"/>
      <c r="J464"/>
      <c r="X464" s="5" t="str">
        <f t="shared" si="22"/>
        <v>Lofepramine</v>
      </c>
      <c r="Y464" s="5" t="str">
        <f t="shared" si="23"/>
        <v>Computerised-CBT (CCBT) + TAU</v>
      </c>
      <c r="Z464" s="5" t="str">
        <f>FIXED(EXP('WinBUGS output'!N463),2)</f>
        <v>0.54</v>
      </c>
      <c r="AA464" s="5" t="str">
        <f>FIXED(EXP('WinBUGS output'!M463),2)</f>
        <v>0.08</v>
      </c>
      <c r="AB464" s="5" t="str">
        <f>FIXED(EXP('WinBUGS output'!O463),2)</f>
        <v>3.62</v>
      </c>
    </row>
    <row r="465" spans="1:28" x14ac:dyDescent="0.25">
      <c r="A465">
        <v>13</v>
      </c>
      <c r="B465">
        <v>25</v>
      </c>
      <c r="C465" s="5" t="str">
        <f>VLOOKUP(A465,'WinBUGS output'!A:C,3,FALSE)</f>
        <v>Lofepramine</v>
      </c>
      <c r="D465" s="5" t="str">
        <f>VLOOKUP(B465,'WinBUGS output'!A:C,3,FALSE)</f>
        <v>Computerised-CBT (CCBT) + enhanced TAU</v>
      </c>
      <c r="E465" s="5" t="str">
        <f>FIXED('WinBUGS output'!N464,2)</f>
        <v>-0.61</v>
      </c>
      <c r="F465" s="5" t="str">
        <f>FIXED('WinBUGS output'!M464,2)</f>
        <v>-2.44</v>
      </c>
      <c r="G465" s="5" t="str">
        <f>FIXED('WinBUGS output'!O464,2)</f>
        <v>1.27</v>
      </c>
      <c r="H465"/>
      <c r="I465"/>
      <c r="J465"/>
      <c r="X465" s="5" t="str">
        <f t="shared" si="22"/>
        <v>Lofepramine</v>
      </c>
      <c r="Y465" s="5" t="str">
        <f t="shared" si="23"/>
        <v>Computerised-CBT (CCBT) + enhanced TAU</v>
      </c>
      <c r="Z465" s="5" t="str">
        <f>FIXED(EXP('WinBUGS output'!N464),2)</f>
        <v>0.54</v>
      </c>
      <c r="AA465" s="5" t="str">
        <f>FIXED(EXP('WinBUGS output'!M464),2)</f>
        <v>0.09</v>
      </c>
      <c r="AB465" s="5" t="str">
        <f>FIXED(EXP('WinBUGS output'!O464),2)</f>
        <v>3.56</v>
      </c>
    </row>
    <row r="466" spans="1:28" x14ac:dyDescent="0.25">
      <c r="A466">
        <v>13</v>
      </c>
      <c r="B466">
        <v>26</v>
      </c>
      <c r="C466" s="5" t="str">
        <f>VLOOKUP(A466,'WinBUGS output'!A:C,3,FALSE)</f>
        <v>Lofepramine</v>
      </c>
      <c r="D466" s="5" t="str">
        <f>VLOOKUP(B466,'WinBUGS output'!A:C,3,FALSE)</f>
        <v>Interpersonal psychotherapy (IPT)</v>
      </c>
      <c r="E466" s="5" t="str">
        <f>FIXED('WinBUGS output'!N465,2)</f>
        <v>1.02</v>
      </c>
      <c r="F466" s="5" t="str">
        <f>FIXED('WinBUGS output'!M465,2)</f>
        <v>-2.28</v>
      </c>
      <c r="G466" s="5" t="str">
        <f>FIXED('WinBUGS output'!O465,2)</f>
        <v>4.39</v>
      </c>
      <c r="H466"/>
      <c r="I466"/>
      <c r="J466"/>
      <c r="X466" s="5" t="str">
        <f t="shared" si="22"/>
        <v>Lofepramine</v>
      </c>
      <c r="Y466" s="5" t="str">
        <f t="shared" si="23"/>
        <v>Interpersonal psychotherapy (IPT)</v>
      </c>
      <c r="Z466" s="5" t="str">
        <f>FIXED(EXP('WinBUGS output'!N465),2)</f>
        <v>2.78</v>
      </c>
      <c r="AA466" s="5" t="str">
        <f>FIXED(EXP('WinBUGS output'!M465),2)</f>
        <v>0.10</v>
      </c>
      <c r="AB466" s="5" t="str">
        <f>FIXED(EXP('WinBUGS output'!O465),2)</f>
        <v>80.40</v>
      </c>
    </row>
    <row r="467" spans="1:28" x14ac:dyDescent="0.25">
      <c r="A467">
        <v>13</v>
      </c>
      <c r="B467">
        <v>27</v>
      </c>
      <c r="C467" s="5" t="str">
        <f>VLOOKUP(A467,'WinBUGS output'!A:C,3,FALSE)</f>
        <v>Lofepramine</v>
      </c>
      <c r="D467" s="5" t="str">
        <f>VLOOKUP(B467,'WinBUGS output'!A:C,3,FALSE)</f>
        <v>Counselling (any type)</v>
      </c>
      <c r="E467" s="5" t="str">
        <f>FIXED('WinBUGS output'!N466,2)</f>
        <v>0.35</v>
      </c>
      <c r="F467" s="5" t="str">
        <f>FIXED('WinBUGS output'!M466,2)</f>
        <v>-1.89</v>
      </c>
      <c r="G467" s="5" t="str">
        <f>FIXED('WinBUGS output'!O466,2)</f>
        <v>2.62</v>
      </c>
      <c r="H467"/>
      <c r="I467"/>
      <c r="J467"/>
      <c r="X467" s="5" t="str">
        <f t="shared" si="22"/>
        <v>Lofepramine</v>
      </c>
      <c r="Y467" s="5" t="str">
        <f t="shared" si="23"/>
        <v>Counselling (any type)</v>
      </c>
      <c r="Z467" s="5" t="str">
        <f>FIXED(EXP('WinBUGS output'!N466),2)</f>
        <v>1.42</v>
      </c>
      <c r="AA467" s="5" t="str">
        <f>FIXED(EXP('WinBUGS output'!M466),2)</f>
        <v>0.15</v>
      </c>
      <c r="AB467" s="5" t="str">
        <f>FIXED(EXP('WinBUGS output'!O466),2)</f>
        <v>13.76</v>
      </c>
    </row>
    <row r="468" spans="1:28" x14ac:dyDescent="0.25">
      <c r="A468">
        <v>13</v>
      </c>
      <c r="B468">
        <v>28</v>
      </c>
      <c r="C468" s="5" t="str">
        <f>VLOOKUP(A468,'WinBUGS output'!A:C,3,FALSE)</f>
        <v>Lofepramine</v>
      </c>
      <c r="D468" s="5" t="str">
        <f>VLOOKUP(B468,'WinBUGS output'!A:C,3,FALSE)</f>
        <v>Non-directive counselling</v>
      </c>
      <c r="E468" s="5" t="str">
        <f>FIXED('WinBUGS output'!N467,2)</f>
        <v>0.36</v>
      </c>
      <c r="F468" s="5" t="str">
        <f>FIXED('WinBUGS output'!M467,2)</f>
        <v>-1.69</v>
      </c>
      <c r="G468" s="5" t="str">
        <f>FIXED('WinBUGS output'!O467,2)</f>
        <v>2.43</v>
      </c>
      <c r="H468"/>
      <c r="I468"/>
      <c r="J468"/>
      <c r="X468" s="5" t="str">
        <f t="shared" si="22"/>
        <v>Lofepramine</v>
      </c>
      <c r="Y468" s="5" t="str">
        <f t="shared" si="23"/>
        <v>Non-directive counselling</v>
      </c>
      <c r="Z468" s="5" t="str">
        <f>FIXED(EXP('WinBUGS output'!N467),2)</f>
        <v>1.43</v>
      </c>
      <c r="AA468" s="5" t="str">
        <f>FIXED(EXP('WinBUGS output'!M467),2)</f>
        <v>0.18</v>
      </c>
      <c r="AB468" s="5" t="str">
        <f>FIXED(EXP('WinBUGS output'!O467),2)</f>
        <v>11.39</v>
      </c>
    </row>
    <row r="469" spans="1:28" x14ac:dyDescent="0.25">
      <c r="A469">
        <v>13</v>
      </c>
      <c r="B469">
        <v>29</v>
      </c>
      <c r="C469" s="5" t="str">
        <f>VLOOKUP(A469,'WinBUGS output'!A:C,3,FALSE)</f>
        <v>Lofepramine</v>
      </c>
      <c r="D469" s="5" t="str">
        <f>VLOOKUP(B469,'WinBUGS output'!A:C,3,FALSE)</f>
        <v>Problem solving group</v>
      </c>
      <c r="E469" s="5" t="str">
        <f>FIXED('WinBUGS output'!N468,2)</f>
        <v>8.11</v>
      </c>
      <c r="F469" s="5" t="str">
        <f>FIXED('WinBUGS output'!M468,2)</f>
        <v>4.41</v>
      </c>
      <c r="G469" s="5" t="str">
        <f>FIXED('WinBUGS output'!O468,2)</f>
        <v>12.16</v>
      </c>
      <c r="H469"/>
      <c r="I469"/>
      <c r="J469"/>
      <c r="X469" s="5" t="str">
        <f t="shared" si="22"/>
        <v>Lofepramine</v>
      </c>
      <c r="Y469" s="5" t="str">
        <f t="shared" si="23"/>
        <v>Problem solving group</v>
      </c>
      <c r="Z469" s="5" t="str">
        <f>FIXED(EXP('WinBUGS output'!N468),2)</f>
        <v>3,324.25</v>
      </c>
      <c r="AA469" s="5" t="str">
        <f>FIXED(EXP('WinBUGS output'!M468),2)</f>
        <v>82.60</v>
      </c>
      <c r="AB469" s="5" t="str">
        <f>FIXED(EXP('WinBUGS output'!O468),2)</f>
        <v>190,994.52</v>
      </c>
    </row>
    <row r="470" spans="1:28" x14ac:dyDescent="0.25">
      <c r="A470">
        <v>13</v>
      </c>
      <c r="B470">
        <v>30</v>
      </c>
      <c r="C470" s="5" t="str">
        <f>VLOOKUP(A470,'WinBUGS output'!A:C,3,FALSE)</f>
        <v>Lofepramine</v>
      </c>
      <c r="D470" s="5" t="str">
        <f>VLOOKUP(B470,'WinBUGS output'!A:C,3,FALSE)</f>
        <v>Behavioural activation (BA)</v>
      </c>
      <c r="E470" s="5" t="str">
        <f>FIXED('WinBUGS output'!N469,2)</f>
        <v>1.04</v>
      </c>
      <c r="F470" s="5" t="str">
        <f>FIXED('WinBUGS output'!M469,2)</f>
        <v>-0.82</v>
      </c>
      <c r="G470" s="5" t="str">
        <f>FIXED('WinBUGS output'!O469,2)</f>
        <v>2.95</v>
      </c>
      <c r="H470"/>
      <c r="I470"/>
      <c r="J470"/>
      <c r="X470" s="5" t="str">
        <f t="shared" si="22"/>
        <v>Lofepramine</v>
      </c>
      <c r="Y470" s="5" t="str">
        <f t="shared" si="23"/>
        <v>Behavioural activation (BA)</v>
      </c>
      <c r="Z470" s="5" t="str">
        <f>FIXED(EXP('WinBUGS output'!N469),2)</f>
        <v>2.83</v>
      </c>
      <c r="AA470" s="5" t="str">
        <f>FIXED(EXP('WinBUGS output'!M469),2)</f>
        <v>0.44</v>
      </c>
      <c r="AB470" s="5" t="str">
        <f>FIXED(EXP('WinBUGS output'!O469),2)</f>
        <v>19.01</v>
      </c>
    </row>
    <row r="471" spans="1:28" x14ac:dyDescent="0.25">
      <c r="A471">
        <v>13</v>
      </c>
      <c r="B471">
        <v>31</v>
      </c>
      <c r="C471" s="5" t="str">
        <f>VLOOKUP(A471,'WinBUGS output'!A:C,3,FALSE)</f>
        <v>Lofepramine</v>
      </c>
      <c r="D471" s="5" t="str">
        <f>VLOOKUP(B471,'WinBUGS output'!A:C,3,FALSE)</f>
        <v>Behavioural activation (BA) + TAU</v>
      </c>
      <c r="E471" s="5" t="str">
        <f>FIXED('WinBUGS output'!N470,2)</f>
        <v>0.97</v>
      </c>
      <c r="F471" s="5" t="str">
        <f>FIXED('WinBUGS output'!M470,2)</f>
        <v>-0.98</v>
      </c>
      <c r="G471" s="5" t="str">
        <f>FIXED('WinBUGS output'!O470,2)</f>
        <v>2.97</v>
      </c>
      <c r="H471"/>
      <c r="I471"/>
      <c r="J471"/>
      <c r="X471" s="5" t="str">
        <f t="shared" si="22"/>
        <v>Lofepramine</v>
      </c>
      <c r="Y471" s="5" t="str">
        <f t="shared" si="23"/>
        <v>Behavioural activation (BA) + TAU</v>
      </c>
      <c r="Z471" s="5" t="str">
        <f>FIXED(EXP('WinBUGS output'!N470),2)</f>
        <v>2.64</v>
      </c>
      <c r="AA471" s="5" t="str">
        <f>FIXED(EXP('WinBUGS output'!M470),2)</f>
        <v>0.38</v>
      </c>
      <c r="AB471" s="5" t="str">
        <f>FIXED(EXP('WinBUGS output'!O470),2)</f>
        <v>19.53</v>
      </c>
    </row>
    <row r="472" spans="1:28" x14ac:dyDescent="0.25">
      <c r="A472">
        <v>13</v>
      </c>
      <c r="B472">
        <v>32</v>
      </c>
      <c r="C472" s="5" t="str">
        <f>VLOOKUP(A472,'WinBUGS output'!A:C,3,FALSE)</f>
        <v>Lofepramine</v>
      </c>
      <c r="D472" s="5" t="str">
        <f>VLOOKUP(B472,'WinBUGS output'!A:C,3,FALSE)</f>
        <v>CBT individual (under 15 sessions)</v>
      </c>
      <c r="E472" s="5" t="str">
        <f>FIXED('WinBUGS output'!N471,2)</f>
        <v>0.66</v>
      </c>
      <c r="F472" s="5" t="str">
        <f>FIXED('WinBUGS output'!M471,2)</f>
        <v>-0.79</v>
      </c>
      <c r="G472" s="5" t="str">
        <f>FIXED('WinBUGS output'!O471,2)</f>
        <v>2.12</v>
      </c>
      <c r="H472"/>
      <c r="I472"/>
      <c r="J472"/>
      <c r="X472" s="5" t="str">
        <f t="shared" si="22"/>
        <v>Lofepramine</v>
      </c>
      <c r="Y472" s="5" t="str">
        <f t="shared" si="23"/>
        <v>CBT individual (under 15 sessions)</v>
      </c>
      <c r="Z472" s="5" t="str">
        <f>FIXED(EXP('WinBUGS output'!N471),2)</f>
        <v>1.93</v>
      </c>
      <c r="AA472" s="5" t="str">
        <f>FIXED(EXP('WinBUGS output'!M471),2)</f>
        <v>0.45</v>
      </c>
      <c r="AB472" s="5" t="str">
        <f>FIXED(EXP('WinBUGS output'!O471),2)</f>
        <v>8.30</v>
      </c>
    </row>
    <row r="473" spans="1:28" x14ac:dyDescent="0.25">
      <c r="A473">
        <v>13</v>
      </c>
      <c r="B473">
        <v>33</v>
      </c>
      <c r="C473" s="5" t="str">
        <f>VLOOKUP(A473,'WinBUGS output'!A:C,3,FALSE)</f>
        <v>Lofepramine</v>
      </c>
      <c r="D473" s="5" t="str">
        <f>VLOOKUP(B473,'WinBUGS output'!A:C,3,FALSE)</f>
        <v>CBT individual (under 15 sessions) + TAU</v>
      </c>
      <c r="E473" s="5" t="str">
        <f>FIXED('WinBUGS output'!N472,2)</f>
        <v>0.62</v>
      </c>
      <c r="F473" s="5" t="str">
        <f>FIXED('WinBUGS output'!M472,2)</f>
        <v>-0.95</v>
      </c>
      <c r="G473" s="5" t="str">
        <f>FIXED('WinBUGS output'!O472,2)</f>
        <v>2.21</v>
      </c>
      <c r="H473"/>
      <c r="I473"/>
      <c r="J473"/>
      <c r="X473" s="5" t="str">
        <f t="shared" si="22"/>
        <v>Lofepramine</v>
      </c>
      <c r="Y473" s="5" t="str">
        <f t="shared" si="23"/>
        <v>CBT individual (under 15 sessions) + TAU</v>
      </c>
      <c r="Z473" s="5" t="str">
        <f>FIXED(EXP('WinBUGS output'!N472),2)</f>
        <v>1.86</v>
      </c>
      <c r="AA473" s="5" t="str">
        <f>FIXED(EXP('WinBUGS output'!M472),2)</f>
        <v>0.39</v>
      </c>
      <c r="AB473" s="5" t="str">
        <f>FIXED(EXP('WinBUGS output'!O472),2)</f>
        <v>9.08</v>
      </c>
    </row>
    <row r="474" spans="1:28" x14ac:dyDescent="0.25">
      <c r="A474">
        <v>13</v>
      </c>
      <c r="B474">
        <v>34</v>
      </c>
      <c r="C474" s="5" t="str">
        <f>VLOOKUP(A474,'WinBUGS output'!A:C,3,FALSE)</f>
        <v>Lofepramine</v>
      </c>
      <c r="D474" s="5" t="str">
        <f>VLOOKUP(B474,'WinBUGS output'!A:C,3,FALSE)</f>
        <v>CBT individual (under 15 sessions) + enhanced TAU</v>
      </c>
      <c r="E474" s="5" t="str">
        <f>FIXED('WinBUGS output'!N473,2)</f>
        <v>0.81</v>
      </c>
      <c r="F474" s="5" t="str">
        <f>FIXED('WinBUGS output'!M473,2)</f>
        <v>-0.75</v>
      </c>
      <c r="G474" s="5" t="str">
        <f>FIXED('WinBUGS output'!O473,2)</f>
        <v>2.42</v>
      </c>
      <c r="H474"/>
      <c r="I474"/>
      <c r="J474"/>
      <c r="X474" s="5" t="str">
        <f t="shared" si="22"/>
        <v>Lofepramine</v>
      </c>
      <c r="Y474" s="5" t="str">
        <f t="shared" si="23"/>
        <v>CBT individual (under 15 sessions) + enhanced TAU</v>
      </c>
      <c r="Z474" s="5" t="str">
        <f>FIXED(EXP('WinBUGS output'!N473),2)</f>
        <v>2.24</v>
      </c>
      <c r="AA474" s="5" t="str">
        <f>FIXED(EXP('WinBUGS output'!M473),2)</f>
        <v>0.47</v>
      </c>
      <c r="AB474" s="5" t="str">
        <f>FIXED(EXP('WinBUGS output'!O473),2)</f>
        <v>11.21</v>
      </c>
    </row>
    <row r="475" spans="1:28" x14ac:dyDescent="0.25">
      <c r="A475">
        <v>13</v>
      </c>
      <c r="B475">
        <v>35</v>
      </c>
      <c r="C475" s="5" t="str">
        <f>VLOOKUP(A475,'WinBUGS output'!A:C,3,FALSE)</f>
        <v>Lofepramine</v>
      </c>
      <c r="D475" s="5" t="str">
        <f>VLOOKUP(B475,'WinBUGS output'!A:C,3,FALSE)</f>
        <v>CBT individual (over 15 sessions)</v>
      </c>
      <c r="E475" s="5" t="str">
        <f>FIXED('WinBUGS output'!N474,2)</f>
        <v>0.72</v>
      </c>
      <c r="F475" s="5" t="str">
        <f>FIXED('WinBUGS output'!M474,2)</f>
        <v>-0.71</v>
      </c>
      <c r="G475" s="5" t="str">
        <f>FIXED('WinBUGS output'!O474,2)</f>
        <v>2.18</v>
      </c>
      <c r="H475"/>
      <c r="I475"/>
      <c r="J475"/>
      <c r="X475" s="5" t="str">
        <f t="shared" si="22"/>
        <v>Lofepramine</v>
      </c>
      <c r="Y475" s="5" t="str">
        <f t="shared" si="23"/>
        <v>CBT individual (over 15 sessions)</v>
      </c>
      <c r="Z475" s="5" t="str">
        <f>FIXED(EXP('WinBUGS output'!N474),2)</f>
        <v>2.06</v>
      </c>
      <c r="AA475" s="5" t="str">
        <f>FIXED(EXP('WinBUGS output'!M474),2)</f>
        <v>0.49</v>
      </c>
      <c r="AB475" s="5" t="str">
        <f>FIXED(EXP('WinBUGS output'!O474),2)</f>
        <v>8.86</v>
      </c>
    </row>
    <row r="476" spans="1:28" x14ac:dyDescent="0.25">
      <c r="A476">
        <v>13</v>
      </c>
      <c r="B476">
        <v>36</v>
      </c>
      <c r="C476" s="5" t="str">
        <f>VLOOKUP(A476,'WinBUGS output'!A:C,3,FALSE)</f>
        <v>Lofepramine</v>
      </c>
      <c r="D476" s="5" t="str">
        <f>VLOOKUP(B476,'WinBUGS output'!A:C,3,FALSE)</f>
        <v>Third-wave cognitive therapy individual</v>
      </c>
      <c r="E476" s="5" t="str">
        <f>FIXED('WinBUGS output'!N475,2)</f>
        <v>0.83</v>
      </c>
      <c r="F476" s="5" t="str">
        <f>FIXED('WinBUGS output'!M475,2)</f>
        <v>-0.72</v>
      </c>
      <c r="G476" s="5" t="str">
        <f>FIXED('WinBUGS output'!O475,2)</f>
        <v>2.48</v>
      </c>
      <c r="H476"/>
      <c r="I476"/>
      <c r="J476"/>
      <c r="X476" s="5" t="str">
        <f t="shared" si="22"/>
        <v>Lofepramine</v>
      </c>
      <c r="Y476" s="5" t="str">
        <f t="shared" si="23"/>
        <v>Third-wave cognitive therapy individual</v>
      </c>
      <c r="Z476" s="5" t="str">
        <f>FIXED(EXP('WinBUGS output'!N475),2)</f>
        <v>2.29</v>
      </c>
      <c r="AA476" s="5" t="str">
        <f>FIXED(EXP('WinBUGS output'!M475),2)</f>
        <v>0.48</v>
      </c>
      <c r="AB476" s="5" t="str">
        <f>FIXED(EXP('WinBUGS output'!O475),2)</f>
        <v>11.89</v>
      </c>
    </row>
    <row r="477" spans="1:28" x14ac:dyDescent="0.25">
      <c r="A477">
        <v>13</v>
      </c>
      <c r="B477">
        <v>37</v>
      </c>
      <c r="C477" s="5" t="str">
        <f>VLOOKUP(A477,'WinBUGS output'!A:C,3,FALSE)</f>
        <v>Lofepramine</v>
      </c>
      <c r="D477" s="5" t="str">
        <f>VLOOKUP(B477,'WinBUGS output'!A:C,3,FALSE)</f>
        <v>CBT group (under 15 sessions)</v>
      </c>
      <c r="E477" s="5" t="str">
        <f>FIXED('WinBUGS output'!N476,2)</f>
        <v>6.76</v>
      </c>
      <c r="F477" s="5" t="str">
        <f>FIXED('WinBUGS output'!M476,2)</f>
        <v>4.40</v>
      </c>
      <c r="G477" s="5" t="str">
        <f>FIXED('WinBUGS output'!O476,2)</f>
        <v>9.15</v>
      </c>
      <c r="H477"/>
      <c r="I477"/>
      <c r="J477"/>
      <c r="X477" s="5" t="str">
        <f t="shared" si="22"/>
        <v>Lofepramine</v>
      </c>
      <c r="Y477" s="5" t="str">
        <f t="shared" si="23"/>
        <v>CBT group (under 15 sessions)</v>
      </c>
      <c r="Z477" s="5" t="str">
        <f>FIXED(EXP('WinBUGS output'!N476),2)</f>
        <v>864.37</v>
      </c>
      <c r="AA477" s="5" t="str">
        <f>FIXED(EXP('WinBUGS output'!M476),2)</f>
        <v>81.70</v>
      </c>
      <c r="AB477" s="5" t="str">
        <f>FIXED(EXP('WinBUGS output'!O476),2)</f>
        <v>9,433.29</v>
      </c>
    </row>
    <row r="478" spans="1:28" x14ac:dyDescent="0.25">
      <c r="A478">
        <v>13</v>
      </c>
      <c r="B478">
        <v>38</v>
      </c>
      <c r="C478" s="5" t="str">
        <f>VLOOKUP(A478,'WinBUGS output'!A:C,3,FALSE)</f>
        <v>Lofepramine</v>
      </c>
      <c r="D478" s="5" t="str">
        <f>VLOOKUP(B478,'WinBUGS output'!A:C,3,FALSE)</f>
        <v>Third-wave cognitive therapy group</v>
      </c>
      <c r="E478" s="5" t="str">
        <f>FIXED('WinBUGS output'!N477,2)</f>
        <v>6.74</v>
      </c>
      <c r="F478" s="5" t="str">
        <f>FIXED('WinBUGS output'!M477,2)</f>
        <v>4.26</v>
      </c>
      <c r="G478" s="5" t="str">
        <f>FIXED('WinBUGS output'!O477,2)</f>
        <v>9.23</v>
      </c>
      <c r="H478"/>
      <c r="I478"/>
      <c r="J478"/>
      <c r="X478" s="5" t="str">
        <f t="shared" si="22"/>
        <v>Lofepramine</v>
      </c>
      <c r="Y478" s="5" t="str">
        <f t="shared" si="23"/>
        <v>Third-wave cognitive therapy group</v>
      </c>
      <c r="Z478" s="5" t="str">
        <f>FIXED(EXP('WinBUGS output'!N477),2)</f>
        <v>843.87</v>
      </c>
      <c r="AA478" s="5" t="str">
        <f>FIXED(EXP('WinBUGS output'!M477),2)</f>
        <v>70.81</v>
      </c>
      <c r="AB478" s="5" t="str">
        <f>FIXED(EXP('WinBUGS output'!O477),2)</f>
        <v>10,147.68</v>
      </c>
    </row>
    <row r="479" spans="1:28" x14ac:dyDescent="0.25">
      <c r="A479">
        <v>13</v>
      </c>
      <c r="B479">
        <v>39</v>
      </c>
      <c r="C479" s="5" t="str">
        <f>VLOOKUP(A479,'WinBUGS output'!A:C,3,FALSE)</f>
        <v>Lofepramine</v>
      </c>
      <c r="D479" s="5" t="str">
        <f>VLOOKUP(B479,'WinBUGS output'!A:C,3,FALSE)</f>
        <v>CBT individual (under 15 sessions) + escitalopram</v>
      </c>
      <c r="E479" s="5" t="str">
        <f>FIXED('WinBUGS output'!N478,2)</f>
        <v>0.07</v>
      </c>
      <c r="F479" s="5" t="str">
        <f>FIXED('WinBUGS output'!M478,2)</f>
        <v>-1.54</v>
      </c>
      <c r="G479" s="5" t="str">
        <f>FIXED('WinBUGS output'!O478,2)</f>
        <v>1.67</v>
      </c>
      <c r="H479"/>
      <c r="I479"/>
      <c r="J479"/>
      <c r="X479" s="5" t="str">
        <f t="shared" si="22"/>
        <v>Lofepramine</v>
      </c>
      <c r="Y479" s="5" t="str">
        <f t="shared" si="23"/>
        <v>CBT individual (under 15 sessions) + escitalopram</v>
      </c>
      <c r="Z479" s="5" t="str">
        <f>FIXED(EXP('WinBUGS output'!N478),2)</f>
        <v>1.07</v>
      </c>
      <c r="AA479" s="5" t="str">
        <f>FIXED(EXP('WinBUGS output'!M478),2)</f>
        <v>0.22</v>
      </c>
      <c r="AB479" s="5" t="str">
        <f>FIXED(EXP('WinBUGS output'!O478),2)</f>
        <v>5.31</v>
      </c>
    </row>
    <row r="480" spans="1:28" x14ac:dyDescent="0.25">
      <c r="A480">
        <v>13</v>
      </c>
      <c r="B480">
        <v>40</v>
      </c>
      <c r="C480" s="5" t="str">
        <f>VLOOKUP(A480,'WinBUGS output'!A:C,3,FALSE)</f>
        <v>Lofepramine</v>
      </c>
      <c r="D480" s="5" t="str">
        <f>VLOOKUP(B480,'WinBUGS output'!A:C,3,FALSE)</f>
        <v>CBT individual (over 15 sessions) + amitriptyline</v>
      </c>
      <c r="E480" s="5" t="str">
        <f>FIXED('WinBUGS output'!N479,2)</f>
        <v>0.10</v>
      </c>
      <c r="F480" s="5" t="str">
        <f>FIXED('WinBUGS output'!M479,2)</f>
        <v>-1.57</v>
      </c>
      <c r="G480" s="5" t="str">
        <f>FIXED('WinBUGS output'!O479,2)</f>
        <v>1.82</v>
      </c>
      <c r="H480"/>
      <c r="I480"/>
      <c r="J480"/>
      <c r="X480" s="5" t="str">
        <f t="shared" si="22"/>
        <v>Lofepramine</v>
      </c>
      <c r="Y480" s="5" t="str">
        <f t="shared" si="23"/>
        <v>CBT individual (over 15 sessions) + amitriptyline</v>
      </c>
      <c r="Z480" s="5" t="str">
        <f>FIXED(EXP('WinBUGS output'!N479),2)</f>
        <v>1.11</v>
      </c>
      <c r="AA480" s="5" t="str">
        <f>FIXED(EXP('WinBUGS output'!M479),2)</f>
        <v>0.21</v>
      </c>
      <c r="AB480" s="5" t="str">
        <f>FIXED(EXP('WinBUGS output'!O479),2)</f>
        <v>6.20</v>
      </c>
    </row>
    <row r="481" spans="1:28" x14ac:dyDescent="0.25">
      <c r="A481">
        <v>13</v>
      </c>
      <c r="B481">
        <v>41</v>
      </c>
      <c r="C481" s="5" t="str">
        <f>VLOOKUP(A481,'WinBUGS output'!A:C,3,FALSE)</f>
        <v>Lofepramine</v>
      </c>
      <c r="D481" s="5" t="str">
        <f>VLOOKUP(B481,'WinBUGS output'!A:C,3,FALSE)</f>
        <v>CBT individual (over 15 sessions) + any SSRI</v>
      </c>
      <c r="E481" s="5" t="str">
        <f>FIXED('WinBUGS output'!N480,2)</f>
        <v>0.12</v>
      </c>
      <c r="F481" s="5" t="str">
        <f>FIXED('WinBUGS output'!M480,2)</f>
        <v>-1.55</v>
      </c>
      <c r="G481" s="5" t="str">
        <f>FIXED('WinBUGS output'!O480,2)</f>
        <v>1.84</v>
      </c>
      <c r="H481"/>
      <c r="I481"/>
      <c r="J481"/>
      <c r="X481" s="5" t="str">
        <f t="shared" si="22"/>
        <v>Lofepramine</v>
      </c>
      <c r="Y481" s="5" t="str">
        <f t="shared" si="23"/>
        <v>CBT individual (over 15 sessions) + any SSRI</v>
      </c>
      <c r="Z481" s="5" t="str">
        <f>FIXED(EXP('WinBUGS output'!N480),2)</f>
        <v>1.13</v>
      </c>
      <c r="AA481" s="5" t="str">
        <f>FIXED(EXP('WinBUGS output'!M480),2)</f>
        <v>0.21</v>
      </c>
      <c r="AB481" s="5" t="str">
        <f>FIXED(EXP('WinBUGS output'!O480),2)</f>
        <v>6.29</v>
      </c>
    </row>
    <row r="482" spans="1:28" x14ac:dyDescent="0.25">
      <c r="A482">
        <v>13</v>
      </c>
      <c r="B482">
        <v>42</v>
      </c>
      <c r="C482" s="5" t="str">
        <f>VLOOKUP(A482,'WinBUGS output'!A:C,3,FALSE)</f>
        <v>Lofepramine</v>
      </c>
      <c r="D482" s="5" t="str">
        <f>VLOOKUP(B482,'WinBUGS output'!A:C,3,FALSE)</f>
        <v>Interpersonal psychotherapy (IPT) + any AD</v>
      </c>
      <c r="E482" s="5" t="str">
        <f>FIXED('WinBUGS output'!N481,2)</f>
        <v>1.55</v>
      </c>
      <c r="F482" s="5" t="str">
        <f>FIXED('WinBUGS output'!M481,2)</f>
        <v>-1.75</v>
      </c>
      <c r="G482" s="5" t="str">
        <f>FIXED('WinBUGS output'!O481,2)</f>
        <v>4.96</v>
      </c>
      <c r="H482"/>
      <c r="I482"/>
      <c r="J482"/>
      <c r="X482" s="5" t="str">
        <f t="shared" si="22"/>
        <v>Lofepramine</v>
      </c>
      <c r="Y482" s="5" t="str">
        <f t="shared" si="23"/>
        <v>Interpersonal psychotherapy (IPT) + any AD</v>
      </c>
      <c r="Z482" s="5" t="str">
        <f>FIXED(EXP('WinBUGS output'!N481),2)</f>
        <v>4.73</v>
      </c>
      <c r="AA482" s="5" t="str">
        <f>FIXED(EXP('WinBUGS output'!M481),2)</f>
        <v>0.17</v>
      </c>
      <c r="AB482" s="5" t="str">
        <f>FIXED(EXP('WinBUGS output'!O481),2)</f>
        <v>142.17</v>
      </c>
    </row>
    <row r="483" spans="1:28" x14ac:dyDescent="0.25">
      <c r="A483">
        <v>13</v>
      </c>
      <c r="B483">
        <v>43</v>
      </c>
      <c r="C483" s="5" t="str">
        <f>VLOOKUP(A483,'WinBUGS output'!A:C,3,FALSE)</f>
        <v>Lofepramine</v>
      </c>
      <c r="D483" s="5" t="str">
        <f>VLOOKUP(B483,'WinBUGS output'!A:C,3,FALSE)</f>
        <v>Short-term psychodynamic psychotherapy individual + any TCA</v>
      </c>
      <c r="E483" s="5" t="str">
        <f>FIXED('WinBUGS output'!N482,2)</f>
        <v>0.32</v>
      </c>
      <c r="F483" s="5" t="str">
        <f>FIXED('WinBUGS output'!M482,2)</f>
        <v>-1.65</v>
      </c>
      <c r="G483" s="5" t="str">
        <f>FIXED('WinBUGS output'!O482,2)</f>
        <v>2.29</v>
      </c>
      <c r="H483"/>
      <c r="I483"/>
      <c r="J483"/>
      <c r="X483" s="5" t="str">
        <f t="shared" si="22"/>
        <v>Lofepramine</v>
      </c>
      <c r="Y483" s="5" t="str">
        <f t="shared" si="23"/>
        <v>Short-term psychodynamic psychotherapy individual + any TCA</v>
      </c>
      <c r="Z483" s="5" t="str">
        <f>FIXED(EXP('WinBUGS output'!N482),2)</f>
        <v>1.38</v>
      </c>
      <c r="AA483" s="5" t="str">
        <f>FIXED(EXP('WinBUGS output'!M482),2)</f>
        <v>0.19</v>
      </c>
      <c r="AB483" s="5" t="str">
        <f>FIXED(EXP('WinBUGS output'!O482),2)</f>
        <v>9.89</v>
      </c>
    </row>
    <row r="484" spans="1:28" x14ac:dyDescent="0.25">
      <c r="A484">
        <v>13</v>
      </c>
      <c r="B484">
        <v>44</v>
      </c>
      <c r="C484" s="5" t="str">
        <f>VLOOKUP(A484,'WinBUGS output'!A:C,3,FALSE)</f>
        <v>Lofepramine</v>
      </c>
      <c r="D484" s="5" t="str">
        <f>VLOOKUP(B484,'WinBUGS output'!A:C,3,FALSE)</f>
        <v>Interpersonal psychotherapy (IPT) + Pill placebo</v>
      </c>
      <c r="E484" s="5" t="str">
        <f>FIXED('WinBUGS output'!N483,2)</f>
        <v>1.22</v>
      </c>
      <c r="F484" s="5" t="str">
        <f>FIXED('WinBUGS output'!M483,2)</f>
        <v>-2.09</v>
      </c>
      <c r="G484" s="5" t="str">
        <f>FIXED('WinBUGS output'!O483,2)</f>
        <v>4.60</v>
      </c>
      <c r="H484"/>
      <c r="I484"/>
      <c r="J484"/>
      <c r="X484" s="5" t="str">
        <f t="shared" si="22"/>
        <v>Lofepramine</v>
      </c>
      <c r="Y484" s="5" t="str">
        <f t="shared" si="23"/>
        <v>Interpersonal psychotherapy (IPT) + Pill placebo</v>
      </c>
      <c r="Z484" s="5" t="str">
        <f>FIXED(EXP('WinBUGS output'!N483),2)</f>
        <v>3.38</v>
      </c>
      <c r="AA484" s="5" t="str">
        <f>FIXED(EXP('WinBUGS output'!M483),2)</f>
        <v>0.12</v>
      </c>
      <c r="AB484" s="5" t="str">
        <f>FIXED(EXP('WinBUGS output'!O483),2)</f>
        <v>99.38</v>
      </c>
    </row>
    <row r="485" spans="1:28" x14ac:dyDescent="0.25">
      <c r="A485">
        <v>14</v>
      </c>
      <c r="B485">
        <v>15</v>
      </c>
      <c r="C485" s="5" t="str">
        <f>VLOOKUP(A485,'WinBUGS output'!A:C,3,FALSE)</f>
        <v>Citalopram</v>
      </c>
      <c r="D485" s="5" t="str">
        <f>VLOOKUP(B485,'WinBUGS output'!A:C,3,FALSE)</f>
        <v>Escitalopram</v>
      </c>
      <c r="E485" s="5" t="str">
        <f>FIXED('WinBUGS output'!N484,2)</f>
        <v>0.22</v>
      </c>
      <c r="F485" s="5" t="str">
        <f>FIXED('WinBUGS output'!M484,2)</f>
        <v>-0.21</v>
      </c>
      <c r="G485" s="5" t="str">
        <f>FIXED('WinBUGS output'!O484,2)</f>
        <v>0.80</v>
      </c>
      <c r="H485">
        <v>1.2</v>
      </c>
      <c r="I485">
        <v>-0.1222</v>
      </c>
      <c r="J485">
        <v>2.1829999999999998</v>
      </c>
      <c r="X485" s="5" t="str">
        <f t="shared" si="22"/>
        <v>Citalopram</v>
      </c>
      <c r="Y485" s="5" t="str">
        <f t="shared" si="23"/>
        <v>Escitalopram</v>
      </c>
      <c r="Z485" s="5" t="str">
        <f>FIXED(EXP('WinBUGS output'!N484),2)</f>
        <v>1.25</v>
      </c>
      <c r="AA485" s="5" t="str">
        <f>FIXED(EXP('WinBUGS output'!M484),2)</f>
        <v>0.81</v>
      </c>
      <c r="AB485" s="5" t="str">
        <f>FIXED(EXP('WinBUGS output'!O484),2)</f>
        <v>2.22</v>
      </c>
    </row>
    <row r="486" spans="1:28" x14ac:dyDescent="0.25">
      <c r="A486">
        <v>14</v>
      </c>
      <c r="B486">
        <v>16</v>
      </c>
      <c r="C486" s="5" t="str">
        <f>VLOOKUP(A486,'WinBUGS output'!A:C,3,FALSE)</f>
        <v>Citalopram</v>
      </c>
      <c r="D486" s="5" t="str">
        <f>VLOOKUP(B486,'WinBUGS output'!A:C,3,FALSE)</f>
        <v>Fluoxetine</v>
      </c>
      <c r="E486" s="5" t="str">
        <f>FIXED('WinBUGS output'!N485,2)</f>
        <v>0.15</v>
      </c>
      <c r="F486" s="5" t="str">
        <f>FIXED('WinBUGS output'!M485,2)</f>
        <v>-0.33</v>
      </c>
      <c r="G486" s="5" t="str">
        <f>FIXED('WinBUGS output'!O485,2)</f>
        <v>0.80</v>
      </c>
      <c r="H486"/>
      <c r="I486"/>
      <c r="J486"/>
      <c r="X486" s="5" t="str">
        <f t="shared" si="22"/>
        <v>Citalopram</v>
      </c>
      <c r="Y486" s="5" t="str">
        <f t="shared" si="23"/>
        <v>Fluoxetine</v>
      </c>
      <c r="Z486" s="5" t="str">
        <f>FIXED(EXP('WinBUGS output'!N485),2)</f>
        <v>1.17</v>
      </c>
      <c r="AA486" s="5" t="str">
        <f>FIXED(EXP('WinBUGS output'!M485),2)</f>
        <v>0.72</v>
      </c>
      <c r="AB486" s="5" t="str">
        <f>FIXED(EXP('WinBUGS output'!O485),2)</f>
        <v>2.22</v>
      </c>
    </row>
    <row r="487" spans="1:28" x14ac:dyDescent="0.25">
      <c r="A487">
        <v>14</v>
      </c>
      <c r="B487">
        <v>17</v>
      </c>
      <c r="C487" s="5" t="str">
        <f>VLOOKUP(A487,'WinBUGS output'!A:C,3,FALSE)</f>
        <v>Citalopram</v>
      </c>
      <c r="D487" s="5" t="str">
        <f>VLOOKUP(B487,'WinBUGS output'!A:C,3,FALSE)</f>
        <v>Sertraline</v>
      </c>
      <c r="E487" s="5" t="str">
        <f>FIXED('WinBUGS output'!N486,2)</f>
        <v>0.03</v>
      </c>
      <c r="F487" s="5" t="str">
        <f>FIXED('WinBUGS output'!M486,2)</f>
        <v>-0.54</v>
      </c>
      <c r="G487" s="5" t="str">
        <f>FIXED('WinBUGS output'!O486,2)</f>
        <v>0.63</v>
      </c>
      <c r="H487">
        <v>-0.85760000000000003</v>
      </c>
      <c r="I487">
        <v>-3.1589999999999998</v>
      </c>
      <c r="J487">
        <v>1.4319999999999999</v>
      </c>
      <c r="X487" s="5" t="str">
        <f t="shared" si="22"/>
        <v>Citalopram</v>
      </c>
      <c r="Y487" s="5" t="str">
        <f t="shared" si="23"/>
        <v>Sertraline</v>
      </c>
      <c r="Z487" s="5" t="str">
        <f>FIXED(EXP('WinBUGS output'!N486),2)</f>
        <v>1.03</v>
      </c>
      <c r="AA487" s="5" t="str">
        <f>FIXED(EXP('WinBUGS output'!M486),2)</f>
        <v>0.58</v>
      </c>
      <c r="AB487" s="5" t="str">
        <f>FIXED(EXP('WinBUGS output'!O486),2)</f>
        <v>1.87</v>
      </c>
    </row>
    <row r="488" spans="1:28" x14ac:dyDescent="0.25">
      <c r="A488">
        <v>14</v>
      </c>
      <c r="B488">
        <v>18</v>
      </c>
      <c r="C488" s="5" t="str">
        <f>VLOOKUP(A488,'WinBUGS output'!A:C,3,FALSE)</f>
        <v>Citalopram</v>
      </c>
      <c r="D488" s="5" t="str">
        <f>VLOOKUP(B488,'WinBUGS output'!A:C,3,FALSE)</f>
        <v>Any AD</v>
      </c>
      <c r="E488" s="5" t="str">
        <f>FIXED('WinBUGS output'!N487,2)</f>
        <v>1.15</v>
      </c>
      <c r="F488" s="5" t="str">
        <f>FIXED('WinBUGS output'!M487,2)</f>
        <v>-1.63</v>
      </c>
      <c r="G488" s="5" t="str">
        <f>FIXED('WinBUGS output'!O487,2)</f>
        <v>4.03</v>
      </c>
      <c r="H488"/>
      <c r="I488"/>
      <c r="J488"/>
      <c r="X488" s="5" t="str">
        <f t="shared" si="22"/>
        <v>Citalopram</v>
      </c>
      <c r="Y488" s="5" t="str">
        <f t="shared" si="23"/>
        <v>Any AD</v>
      </c>
      <c r="Z488" s="5" t="str">
        <f>FIXED(EXP('WinBUGS output'!N487),2)</f>
        <v>3.17</v>
      </c>
      <c r="AA488" s="5" t="str">
        <f>FIXED(EXP('WinBUGS output'!M487),2)</f>
        <v>0.20</v>
      </c>
      <c r="AB488" s="5" t="str">
        <f>FIXED(EXP('WinBUGS output'!O487),2)</f>
        <v>56.15</v>
      </c>
    </row>
    <row r="489" spans="1:28" x14ac:dyDescent="0.25">
      <c r="A489">
        <v>14</v>
      </c>
      <c r="B489">
        <v>19</v>
      </c>
      <c r="C489" s="5" t="str">
        <f>VLOOKUP(A489,'WinBUGS output'!A:C,3,FALSE)</f>
        <v>Citalopram</v>
      </c>
      <c r="D489" s="5" t="str">
        <f>VLOOKUP(B489,'WinBUGS output'!A:C,3,FALSE)</f>
        <v>Mirtazapine</v>
      </c>
      <c r="E489" s="5" t="str">
        <f>FIXED('WinBUGS output'!N488,2)</f>
        <v>0.53</v>
      </c>
      <c r="F489" s="5" t="str">
        <f>FIXED('WinBUGS output'!M488,2)</f>
        <v>-0.35</v>
      </c>
      <c r="G489" s="5" t="str">
        <f>FIXED('WinBUGS output'!O488,2)</f>
        <v>1.42</v>
      </c>
      <c r="H489">
        <v>1.67</v>
      </c>
      <c r="I489">
        <v>-1.2549999999999999</v>
      </c>
      <c r="J489">
        <v>3.4809999999999999</v>
      </c>
      <c r="X489" s="5" t="str">
        <f t="shared" si="22"/>
        <v>Citalopram</v>
      </c>
      <c r="Y489" s="5" t="str">
        <f t="shared" si="23"/>
        <v>Mirtazapine</v>
      </c>
      <c r="Z489" s="5" t="str">
        <f>FIXED(EXP('WinBUGS output'!N488),2)</f>
        <v>1.69</v>
      </c>
      <c r="AA489" s="5" t="str">
        <f>FIXED(EXP('WinBUGS output'!M488),2)</f>
        <v>0.70</v>
      </c>
      <c r="AB489" s="5" t="str">
        <f>FIXED(EXP('WinBUGS output'!O488),2)</f>
        <v>4.14</v>
      </c>
    </row>
    <row r="490" spans="1:28" x14ac:dyDescent="0.25">
      <c r="A490">
        <v>14</v>
      </c>
      <c r="B490">
        <v>20</v>
      </c>
      <c r="C490" s="5" t="str">
        <f>VLOOKUP(A490,'WinBUGS output'!A:C,3,FALSE)</f>
        <v>Citalopram</v>
      </c>
      <c r="D490" s="5" t="str">
        <f>VLOOKUP(B490,'WinBUGS output'!A:C,3,FALSE)</f>
        <v>Short-term psychodynamic psychotherapy individual + TAU</v>
      </c>
      <c r="E490" s="5" t="str">
        <f>FIXED('WinBUGS output'!N489,2)</f>
        <v>1.44</v>
      </c>
      <c r="F490" s="5" t="str">
        <f>FIXED('WinBUGS output'!M489,2)</f>
        <v>-1.05</v>
      </c>
      <c r="G490" s="5" t="str">
        <f>FIXED('WinBUGS output'!O489,2)</f>
        <v>4.04</v>
      </c>
      <c r="H490"/>
      <c r="I490"/>
      <c r="J490"/>
      <c r="X490" s="5" t="str">
        <f t="shared" si="22"/>
        <v>Citalopram</v>
      </c>
      <c r="Y490" s="5" t="str">
        <f t="shared" si="23"/>
        <v>Short-term psychodynamic psychotherapy individual + TAU</v>
      </c>
      <c r="Z490" s="5" t="str">
        <f>FIXED(EXP('WinBUGS output'!N489),2)</f>
        <v>4.23</v>
      </c>
      <c r="AA490" s="5" t="str">
        <f>FIXED(EXP('WinBUGS output'!M489),2)</f>
        <v>0.35</v>
      </c>
      <c r="AB490" s="5" t="str">
        <f>FIXED(EXP('WinBUGS output'!O489),2)</f>
        <v>56.66</v>
      </c>
    </row>
    <row r="491" spans="1:28" x14ac:dyDescent="0.25">
      <c r="A491">
        <v>14</v>
      </c>
      <c r="B491">
        <v>21</v>
      </c>
      <c r="C491" s="5" t="str">
        <f>VLOOKUP(A491,'WinBUGS output'!A:C,3,FALSE)</f>
        <v>Citalopram</v>
      </c>
      <c r="D491" s="5" t="str">
        <f>VLOOKUP(B491,'WinBUGS output'!A:C,3,FALSE)</f>
        <v>Cognitive bibliotherapy with support + TAU</v>
      </c>
      <c r="E491" s="5" t="str">
        <f>FIXED('WinBUGS output'!N490,2)</f>
        <v>1.04</v>
      </c>
      <c r="F491" s="5" t="str">
        <f>FIXED('WinBUGS output'!M490,2)</f>
        <v>-1.26</v>
      </c>
      <c r="G491" s="5" t="str">
        <f>FIXED('WinBUGS output'!O490,2)</f>
        <v>3.32</v>
      </c>
      <c r="H491"/>
      <c r="I491"/>
      <c r="J491"/>
      <c r="X491" s="5" t="str">
        <f t="shared" si="22"/>
        <v>Citalopram</v>
      </c>
      <c r="Y491" s="5" t="str">
        <f t="shared" si="23"/>
        <v>Cognitive bibliotherapy with support + TAU</v>
      </c>
      <c r="Z491" s="5" t="str">
        <f>FIXED(EXP('WinBUGS output'!N490),2)</f>
        <v>2.82</v>
      </c>
      <c r="AA491" s="5" t="str">
        <f>FIXED(EXP('WinBUGS output'!M490),2)</f>
        <v>0.28</v>
      </c>
      <c r="AB491" s="5" t="str">
        <f>FIXED(EXP('WinBUGS output'!O490),2)</f>
        <v>27.55</v>
      </c>
    </row>
    <row r="492" spans="1:28" x14ac:dyDescent="0.25">
      <c r="A492">
        <v>14</v>
      </c>
      <c r="B492">
        <v>22</v>
      </c>
      <c r="C492" s="5" t="str">
        <f>VLOOKUP(A492,'WinBUGS output'!A:C,3,FALSE)</f>
        <v>Citalopram</v>
      </c>
      <c r="D492" s="5" t="str">
        <f>VLOOKUP(B492,'WinBUGS output'!A:C,3,FALSE)</f>
        <v>Cognitive bibliotherapy + TAU</v>
      </c>
      <c r="E492" s="5" t="str">
        <f>FIXED('WinBUGS output'!N491,2)</f>
        <v>0.19</v>
      </c>
      <c r="F492" s="5" t="str">
        <f>FIXED('WinBUGS output'!M491,2)</f>
        <v>-1.65</v>
      </c>
      <c r="G492" s="5" t="str">
        <f>FIXED('WinBUGS output'!O491,2)</f>
        <v>2.06</v>
      </c>
      <c r="H492"/>
      <c r="I492"/>
      <c r="J492"/>
      <c r="X492" s="5" t="str">
        <f t="shared" si="22"/>
        <v>Citalopram</v>
      </c>
      <c r="Y492" s="5" t="str">
        <f t="shared" si="23"/>
        <v>Cognitive bibliotherapy + TAU</v>
      </c>
      <c r="Z492" s="5" t="str">
        <f>FIXED(EXP('WinBUGS output'!N491),2)</f>
        <v>1.20</v>
      </c>
      <c r="AA492" s="5" t="str">
        <f>FIXED(EXP('WinBUGS output'!M491),2)</f>
        <v>0.19</v>
      </c>
      <c r="AB492" s="5" t="str">
        <f>FIXED(EXP('WinBUGS output'!O491),2)</f>
        <v>7.83</v>
      </c>
    </row>
    <row r="493" spans="1:28" x14ac:dyDescent="0.25">
      <c r="A493">
        <v>14</v>
      </c>
      <c r="B493">
        <v>23</v>
      </c>
      <c r="C493" s="5" t="str">
        <f>VLOOKUP(A493,'WinBUGS output'!A:C,3,FALSE)</f>
        <v>Citalopram</v>
      </c>
      <c r="D493" s="5" t="str">
        <f>VLOOKUP(B493,'WinBUGS output'!A:C,3,FALSE)</f>
        <v>Computerised-CBT (CCBT)</v>
      </c>
      <c r="E493" s="5" t="str">
        <f>FIXED('WinBUGS output'!N492,2)</f>
        <v>0.26</v>
      </c>
      <c r="F493" s="5" t="str">
        <f>FIXED('WinBUGS output'!M492,2)</f>
        <v>-1.58</v>
      </c>
      <c r="G493" s="5" t="str">
        <f>FIXED('WinBUGS output'!O492,2)</f>
        <v>2.13</v>
      </c>
      <c r="H493"/>
      <c r="I493"/>
      <c r="J493"/>
      <c r="X493" s="5" t="str">
        <f t="shared" si="22"/>
        <v>Citalopram</v>
      </c>
      <c r="Y493" s="5" t="str">
        <f t="shared" si="23"/>
        <v>Computerised-CBT (CCBT)</v>
      </c>
      <c r="Z493" s="5" t="str">
        <f>FIXED(EXP('WinBUGS output'!N492),2)</f>
        <v>1.29</v>
      </c>
      <c r="AA493" s="5" t="str">
        <f>FIXED(EXP('WinBUGS output'!M492),2)</f>
        <v>0.21</v>
      </c>
      <c r="AB493" s="5" t="str">
        <f>FIXED(EXP('WinBUGS output'!O492),2)</f>
        <v>8.40</v>
      </c>
    </row>
    <row r="494" spans="1:28" x14ac:dyDescent="0.25">
      <c r="A494">
        <v>14</v>
      </c>
      <c r="B494">
        <v>24</v>
      </c>
      <c r="C494" s="5" t="str">
        <f>VLOOKUP(A494,'WinBUGS output'!A:C,3,FALSE)</f>
        <v>Citalopram</v>
      </c>
      <c r="D494" s="5" t="str">
        <f>VLOOKUP(B494,'WinBUGS output'!A:C,3,FALSE)</f>
        <v>Computerised-CBT (CCBT) + TAU</v>
      </c>
      <c r="E494" s="5" t="str">
        <f>FIXED('WinBUGS output'!N493,2)</f>
        <v>0.17</v>
      </c>
      <c r="F494" s="5" t="str">
        <f>FIXED('WinBUGS output'!M493,2)</f>
        <v>-1.68</v>
      </c>
      <c r="G494" s="5" t="str">
        <f>FIXED('WinBUGS output'!O493,2)</f>
        <v>2.04</v>
      </c>
      <c r="H494"/>
      <c r="I494"/>
      <c r="J494"/>
      <c r="X494" s="5" t="str">
        <f t="shared" si="22"/>
        <v>Citalopram</v>
      </c>
      <c r="Y494" s="5" t="str">
        <f t="shared" si="23"/>
        <v>Computerised-CBT (CCBT) + TAU</v>
      </c>
      <c r="Z494" s="5" t="str">
        <f>FIXED(EXP('WinBUGS output'!N493),2)</f>
        <v>1.19</v>
      </c>
      <c r="AA494" s="5" t="str">
        <f>FIXED(EXP('WinBUGS output'!M493),2)</f>
        <v>0.19</v>
      </c>
      <c r="AB494" s="5" t="str">
        <f>FIXED(EXP('WinBUGS output'!O493),2)</f>
        <v>7.66</v>
      </c>
    </row>
    <row r="495" spans="1:28" x14ac:dyDescent="0.25">
      <c r="A495">
        <v>14</v>
      </c>
      <c r="B495">
        <v>25</v>
      </c>
      <c r="C495" s="5" t="str">
        <f>VLOOKUP(A495,'WinBUGS output'!A:C,3,FALSE)</f>
        <v>Citalopram</v>
      </c>
      <c r="D495" s="5" t="str">
        <f>VLOOKUP(B495,'WinBUGS output'!A:C,3,FALSE)</f>
        <v>Computerised-CBT (CCBT) + enhanced TAU</v>
      </c>
      <c r="E495" s="5" t="str">
        <f>FIXED('WinBUGS output'!N494,2)</f>
        <v>0.18</v>
      </c>
      <c r="F495" s="5" t="str">
        <f>FIXED('WinBUGS output'!M494,2)</f>
        <v>-1.64</v>
      </c>
      <c r="G495" s="5" t="str">
        <f>FIXED('WinBUGS output'!O494,2)</f>
        <v>2.03</v>
      </c>
      <c r="H495"/>
      <c r="I495"/>
      <c r="J495"/>
      <c r="X495" s="5" t="str">
        <f t="shared" si="22"/>
        <v>Citalopram</v>
      </c>
      <c r="Y495" s="5" t="str">
        <f t="shared" si="23"/>
        <v>Computerised-CBT (CCBT) + enhanced TAU</v>
      </c>
      <c r="Z495" s="5" t="str">
        <f>FIXED(EXP('WinBUGS output'!N494),2)</f>
        <v>1.19</v>
      </c>
      <c r="AA495" s="5" t="str">
        <f>FIXED(EXP('WinBUGS output'!M494),2)</f>
        <v>0.19</v>
      </c>
      <c r="AB495" s="5" t="str">
        <f>FIXED(EXP('WinBUGS output'!O494),2)</f>
        <v>7.58</v>
      </c>
    </row>
    <row r="496" spans="1:28" x14ac:dyDescent="0.25">
      <c r="A496">
        <v>14</v>
      </c>
      <c r="B496">
        <v>26</v>
      </c>
      <c r="C496" s="5" t="str">
        <f>VLOOKUP(A496,'WinBUGS output'!A:C,3,FALSE)</f>
        <v>Citalopram</v>
      </c>
      <c r="D496" s="5" t="str">
        <f>VLOOKUP(B496,'WinBUGS output'!A:C,3,FALSE)</f>
        <v>Interpersonal psychotherapy (IPT)</v>
      </c>
      <c r="E496" s="5" t="str">
        <f>FIXED('WinBUGS output'!N495,2)</f>
        <v>1.80</v>
      </c>
      <c r="F496" s="5" t="str">
        <f>FIXED('WinBUGS output'!M495,2)</f>
        <v>-1.49</v>
      </c>
      <c r="G496" s="5" t="str">
        <f>FIXED('WinBUGS output'!O495,2)</f>
        <v>5.15</v>
      </c>
      <c r="H496"/>
      <c r="I496"/>
      <c r="J496"/>
      <c r="X496" s="5" t="str">
        <f t="shared" si="22"/>
        <v>Citalopram</v>
      </c>
      <c r="Y496" s="5" t="str">
        <f t="shared" si="23"/>
        <v>Interpersonal psychotherapy (IPT)</v>
      </c>
      <c r="Z496" s="5" t="str">
        <f>FIXED(EXP('WinBUGS output'!N495),2)</f>
        <v>6.05</v>
      </c>
      <c r="AA496" s="5" t="str">
        <f>FIXED(EXP('WinBUGS output'!M495),2)</f>
        <v>0.22</v>
      </c>
      <c r="AB496" s="5" t="str">
        <f>FIXED(EXP('WinBUGS output'!O495),2)</f>
        <v>172.09</v>
      </c>
    </row>
    <row r="497" spans="1:28" x14ac:dyDescent="0.25">
      <c r="A497">
        <v>14</v>
      </c>
      <c r="B497">
        <v>27</v>
      </c>
      <c r="C497" s="5" t="str">
        <f>VLOOKUP(A497,'WinBUGS output'!A:C,3,FALSE)</f>
        <v>Citalopram</v>
      </c>
      <c r="D497" s="5" t="str">
        <f>VLOOKUP(B497,'WinBUGS output'!A:C,3,FALSE)</f>
        <v>Counselling (any type)</v>
      </c>
      <c r="E497" s="5" t="str">
        <f>FIXED('WinBUGS output'!N496,2)</f>
        <v>1.13</v>
      </c>
      <c r="F497" s="5" t="str">
        <f>FIXED('WinBUGS output'!M496,2)</f>
        <v>-1.07</v>
      </c>
      <c r="G497" s="5" t="str">
        <f>FIXED('WinBUGS output'!O496,2)</f>
        <v>3.39</v>
      </c>
      <c r="H497"/>
      <c r="I497"/>
      <c r="J497"/>
      <c r="X497" s="5" t="str">
        <f t="shared" si="22"/>
        <v>Citalopram</v>
      </c>
      <c r="Y497" s="5" t="str">
        <f t="shared" si="23"/>
        <v>Counselling (any type)</v>
      </c>
      <c r="Z497" s="5" t="str">
        <f>FIXED(EXP('WinBUGS output'!N496),2)</f>
        <v>3.10</v>
      </c>
      <c r="AA497" s="5" t="str">
        <f>FIXED(EXP('WinBUGS output'!M496),2)</f>
        <v>0.34</v>
      </c>
      <c r="AB497" s="5" t="str">
        <f>FIXED(EXP('WinBUGS output'!O496),2)</f>
        <v>29.76</v>
      </c>
    </row>
    <row r="498" spans="1:28" x14ac:dyDescent="0.25">
      <c r="A498">
        <v>14</v>
      </c>
      <c r="B498">
        <v>28</v>
      </c>
      <c r="C498" s="5" t="str">
        <f>VLOOKUP(A498,'WinBUGS output'!A:C,3,FALSE)</f>
        <v>Citalopram</v>
      </c>
      <c r="D498" s="5" t="str">
        <f>VLOOKUP(B498,'WinBUGS output'!A:C,3,FALSE)</f>
        <v>Non-directive counselling</v>
      </c>
      <c r="E498" s="5" t="str">
        <f>FIXED('WinBUGS output'!N497,2)</f>
        <v>1.14</v>
      </c>
      <c r="F498" s="5" t="str">
        <f>FIXED('WinBUGS output'!M497,2)</f>
        <v>-0.88</v>
      </c>
      <c r="G498" s="5" t="str">
        <f>FIXED('WinBUGS output'!O497,2)</f>
        <v>3.21</v>
      </c>
      <c r="H498"/>
      <c r="I498"/>
      <c r="J498"/>
      <c r="X498" s="5" t="str">
        <f t="shared" si="22"/>
        <v>Citalopram</v>
      </c>
      <c r="Y498" s="5" t="str">
        <f t="shared" si="23"/>
        <v>Non-directive counselling</v>
      </c>
      <c r="Z498" s="5" t="str">
        <f>FIXED(EXP('WinBUGS output'!N497),2)</f>
        <v>3.13</v>
      </c>
      <c r="AA498" s="5" t="str">
        <f>FIXED(EXP('WinBUGS output'!M497),2)</f>
        <v>0.41</v>
      </c>
      <c r="AB498" s="5" t="str">
        <f>FIXED(EXP('WinBUGS output'!O497),2)</f>
        <v>24.66</v>
      </c>
    </row>
    <row r="499" spans="1:28" x14ac:dyDescent="0.25">
      <c r="A499">
        <v>14</v>
      </c>
      <c r="B499">
        <v>29</v>
      </c>
      <c r="C499" s="5" t="str">
        <f>VLOOKUP(A499,'WinBUGS output'!A:C,3,FALSE)</f>
        <v>Citalopram</v>
      </c>
      <c r="D499" s="5" t="str">
        <f>VLOOKUP(B499,'WinBUGS output'!A:C,3,FALSE)</f>
        <v>Problem solving group</v>
      </c>
      <c r="E499" s="5" t="str">
        <f>FIXED('WinBUGS output'!N498,2)</f>
        <v>8.89</v>
      </c>
      <c r="F499" s="5" t="str">
        <f>FIXED('WinBUGS output'!M498,2)</f>
        <v>5.22</v>
      </c>
      <c r="G499" s="5" t="str">
        <f>FIXED('WinBUGS output'!O498,2)</f>
        <v>12.93</v>
      </c>
      <c r="H499"/>
      <c r="I499"/>
      <c r="J499"/>
      <c r="X499" s="5" t="str">
        <f t="shared" si="22"/>
        <v>Citalopram</v>
      </c>
      <c r="Y499" s="5" t="str">
        <f t="shared" si="23"/>
        <v>Problem solving group</v>
      </c>
      <c r="Z499" s="5" t="str">
        <f>FIXED(EXP('WinBUGS output'!N498),2)</f>
        <v>7,244.52</v>
      </c>
      <c r="AA499" s="5" t="str">
        <f>FIXED(EXP('WinBUGS output'!M498),2)</f>
        <v>184.93</v>
      </c>
      <c r="AB499" s="5" t="str">
        <f>FIXED(EXP('WinBUGS output'!O498),2)</f>
        <v>412,503.51</v>
      </c>
    </row>
    <row r="500" spans="1:28" x14ac:dyDescent="0.25">
      <c r="A500">
        <v>14</v>
      </c>
      <c r="B500">
        <v>30</v>
      </c>
      <c r="C500" s="5" t="str">
        <f>VLOOKUP(A500,'WinBUGS output'!A:C,3,FALSE)</f>
        <v>Citalopram</v>
      </c>
      <c r="D500" s="5" t="str">
        <f>VLOOKUP(B500,'WinBUGS output'!A:C,3,FALSE)</f>
        <v>Behavioural activation (BA)</v>
      </c>
      <c r="E500" s="5" t="str">
        <f>FIXED('WinBUGS output'!N499,2)</f>
        <v>1.83</v>
      </c>
      <c r="F500" s="5" t="str">
        <f>FIXED('WinBUGS output'!M499,2)</f>
        <v>-0.03</v>
      </c>
      <c r="G500" s="5" t="str">
        <f>FIXED('WinBUGS output'!O499,2)</f>
        <v>3.70</v>
      </c>
      <c r="H500"/>
      <c r="I500"/>
      <c r="J500"/>
      <c r="X500" s="5" t="str">
        <f t="shared" si="22"/>
        <v>Citalopram</v>
      </c>
      <c r="Y500" s="5" t="str">
        <f t="shared" si="23"/>
        <v>Behavioural activation (BA)</v>
      </c>
      <c r="Z500" s="5" t="str">
        <f>FIXED(EXP('WinBUGS output'!N499),2)</f>
        <v>6.22</v>
      </c>
      <c r="AA500" s="5" t="str">
        <f>FIXED(EXP('WinBUGS output'!M499),2)</f>
        <v>0.97</v>
      </c>
      <c r="AB500" s="5" t="str">
        <f>FIXED(EXP('WinBUGS output'!O499),2)</f>
        <v>40.61</v>
      </c>
    </row>
    <row r="501" spans="1:28" x14ac:dyDescent="0.25">
      <c r="A501">
        <v>14</v>
      </c>
      <c r="B501">
        <v>31</v>
      </c>
      <c r="C501" s="5" t="str">
        <f>VLOOKUP(A501,'WinBUGS output'!A:C,3,FALSE)</f>
        <v>Citalopram</v>
      </c>
      <c r="D501" s="5" t="str">
        <f>VLOOKUP(B501,'WinBUGS output'!A:C,3,FALSE)</f>
        <v>Behavioural activation (BA) + TAU</v>
      </c>
      <c r="E501" s="5" t="str">
        <f>FIXED('WinBUGS output'!N500,2)</f>
        <v>1.76</v>
      </c>
      <c r="F501" s="5" t="str">
        <f>FIXED('WinBUGS output'!M500,2)</f>
        <v>-0.18</v>
      </c>
      <c r="G501" s="5" t="str">
        <f>FIXED('WinBUGS output'!O500,2)</f>
        <v>3.73</v>
      </c>
      <c r="H501"/>
      <c r="I501"/>
      <c r="J501"/>
      <c r="X501" s="5" t="str">
        <f t="shared" si="22"/>
        <v>Citalopram</v>
      </c>
      <c r="Y501" s="5" t="str">
        <f t="shared" si="23"/>
        <v>Behavioural activation (BA) + TAU</v>
      </c>
      <c r="Z501" s="5" t="str">
        <f>FIXED(EXP('WinBUGS output'!N500),2)</f>
        <v>5.79</v>
      </c>
      <c r="AA501" s="5" t="str">
        <f>FIXED(EXP('WinBUGS output'!M500),2)</f>
        <v>0.84</v>
      </c>
      <c r="AB501" s="5" t="str">
        <f>FIXED(EXP('WinBUGS output'!O500),2)</f>
        <v>41.68</v>
      </c>
    </row>
    <row r="502" spans="1:28" x14ac:dyDescent="0.25">
      <c r="A502">
        <v>14</v>
      </c>
      <c r="B502">
        <v>32</v>
      </c>
      <c r="C502" s="5" t="str">
        <f>VLOOKUP(A502,'WinBUGS output'!A:C,3,FALSE)</f>
        <v>Citalopram</v>
      </c>
      <c r="D502" s="5" t="str">
        <f>VLOOKUP(B502,'WinBUGS output'!A:C,3,FALSE)</f>
        <v>CBT individual (under 15 sessions)</v>
      </c>
      <c r="E502" s="5" t="str">
        <f>FIXED('WinBUGS output'!N501,2)</f>
        <v>1.44</v>
      </c>
      <c r="F502" s="5" t="str">
        <f>FIXED('WinBUGS output'!M501,2)</f>
        <v>0.00</v>
      </c>
      <c r="G502" s="5" t="str">
        <f>FIXED('WinBUGS output'!O501,2)</f>
        <v>2.89</v>
      </c>
      <c r="H502"/>
      <c r="I502"/>
      <c r="J502"/>
      <c r="X502" s="5" t="str">
        <f t="shared" si="22"/>
        <v>Citalopram</v>
      </c>
      <c r="Y502" s="5" t="str">
        <f t="shared" si="23"/>
        <v>CBT individual (under 15 sessions)</v>
      </c>
      <c r="Z502" s="5" t="str">
        <f>FIXED(EXP('WinBUGS output'!N501),2)</f>
        <v>4.22</v>
      </c>
      <c r="AA502" s="5" t="str">
        <f>FIXED(EXP('WinBUGS output'!M501),2)</f>
        <v>1.00</v>
      </c>
      <c r="AB502" s="5" t="str">
        <f>FIXED(EXP('WinBUGS output'!O501),2)</f>
        <v>17.96</v>
      </c>
    </row>
    <row r="503" spans="1:28" x14ac:dyDescent="0.25">
      <c r="A503">
        <v>14</v>
      </c>
      <c r="B503">
        <v>33</v>
      </c>
      <c r="C503" s="5" t="str">
        <f>VLOOKUP(A503,'WinBUGS output'!A:C,3,FALSE)</f>
        <v>Citalopram</v>
      </c>
      <c r="D503" s="5" t="str">
        <f>VLOOKUP(B503,'WinBUGS output'!A:C,3,FALSE)</f>
        <v>CBT individual (under 15 sessions) + TAU</v>
      </c>
      <c r="E503" s="5" t="str">
        <f>FIXED('WinBUGS output'!N502,2)</f>
        <v>1.41</v>
      </c>
      <c r="F503" s="5" t="str">
        <f>FIXED('WinBUGS output'!M502,2)</f>
        <v>-0.15</v>
      </c>
      <c r="G503" s="5" t="str">
        <f>FIXED('WinBUGS output'!O502,2)</f>
        <v>2.97</v>
      </c>
      <c r="H503"/>
      <c r="I503"/>
      <c r="J503"/>
      <c r="X503" s="5" t="str">
        <f t="shared" si="22"/>
        <v>Citalopram</v>
      </c>
      <c r="Y503" s="5" t="str">
        <f t="shared" si="23"/>
        <v>CBT individual (under 15 sessions) + TAU</v>
      </c>
      <c r="Z503" s="5" t="str">
        <f>FIXED(EXP('WinBUGS output'!N502),2)</f>
        <v>4.08</v>
      </c>
      <c r="AA503" s="5" t="str">
        <f>FIXED(EXP('WinBUGS output'!M502),2)</f>
        <v>0.86</v>
      </c>
      <c r="AB503" s="5" t="str">
        <f>FIXED(EXP('WinBUGS output'!O502),2)</f>
        <v>19.39</v>
      </c>
    </row>
    <row r="504" spans="1:28" x14ac:dyDescent="0.25">
      <c r="A504">
        <v>14</v>
      </c>
      <c r="B504">
        <v>34</v>
      </c>
      <c r="C504" s="5" t="str">
        <f>VLOOKUP(A504,'WinBUGS output'!A:C,3,FALSE)</f>
        <v>Citalopram</v>
      </c>
      <c r="D504" s="5" t="str">
        <f>VLOOKUP(B504,'WinBUGS output'!A:C,3,FALSE)</f>
        <v>CBT individual (under 15 sessions) + enhanced TAU</v>
      </c>
      <c r="E504" s="5" t="str">
        <f>FIXED('WinBUGS output'!N503,2)</f>
        <v>1.59</v>
      </c>
      <c r="F504" s="5" t="str">
        <f>FIXED('WinBUGS output'!M503,2)</f>
        <v>0.04</v>
      </c>
      <c r="G504" s="5" t="str">
        <f>FIXED('WinBUGS output'!O503,2)</f>
        <v>3.18</v>
      </c>
      <c r="H504"/>
      <c r="I504"/>
      <c r="J504"/>
      <c r="X504" s="5" t="str">
        <f t="shared" si="22"/>
        <v>Citalopram</v>
      </c>
      <c r="Y504" s="5" t="str">
        <f t="shared" si="23"/>
        <v>CBT individual (under 15 sessions) + enhanced TAU</v>
      </c>
      <c r="Z504" s="5" t="str">
        <f>FIXED(EXP('WinBUGS output'!N503),2)</f>
        <v>4.92</v>
      </c>
      <c r="AA504" s="5" t="str">
        <f>FIXED(EXP('WinBUGS output'!M503),2)</f>
        <v>1.04</v>
      </c>
      <c r="AB504" s="5" t="str">
        <f>FIXED(EXP('WinBUGS output'!O503),2)</f>
        <v>24.12</v>
      </c>
    </row>
    <row r="505" spans="1:28" x14ac:dyDescent="0.25">
      <c r="A505">
        <v>14</v>
      </c>
      <c r="B505">
        <v>35</v>
      </c>
      <c r="C505" s="5" t="str">
        <f>VLOOKUP(A505,'WinBUGS output'!A:C,3,FALSE)</f>
        <v>Citalopram</v>
      </c>
      <c r="D505" s="5" t="str">
        <f>VLOOKUP(B505,'WinBUGS output'!A:C,3,FALSE)</f>
        <v>CBT individual (over 15 sessions)</v>
      </c>
      <c r="E505" s="5" t="str">
        <f>FIXED('WinBUGS output'!N504,2)</f>
        <v>1.51</v>
      </c>
      <c r="F505" s="5" t="str">
        <f>FIXED('WinBUGS output'!M504,2)</f>
        <v>0.10</v>
      </c>
      <c r="G505" s="5" t="str">
        <f>FIXED('WinBUGS output'!O504,2)</f>
        <v>2.95</v>
      </c>
      <c r="H505"/>
      <c r="I505"/>
      <c r="J505"/>
      <c r="X505" s="5" t="str">
        <f t="shared" si="22"/>
        <v>Citalopram</v>
      </c>
      <c r="Y505" s="5" t="str">
        <f t="shared" si="23"/>
        <v>CBT individual (over 15 sessions)</v>
      </c>
      <c r="Z505" s="5" t="str">
        <f>FIXED(EXP('WinBUGS output'!N504),2)</f>
        <v>4.52</v>
      </c>
      <c r="AA505" s="5" t="str">
        <f>FIXED(EXP('WinBUGS output'!M504),2)</f>
        <v>1.10</v>
      </c>
      <c r="AB505" s="5" t="str">
        <f>FIXED(EXP('WinBUGS output'!O504),2)</f>
        <v>19.01</v>
      </c>
    </row>
    <row r="506" spans="1:28" x14ac:dyDescent="0.25">
      <c r="A506">
        <v>14</v>
      </c>
      <c r="B506">
        <v>36</v>
      </c>
      <c r="C506" s="5" t="str">
        <f>VLOOKUP(A506,'WinBUGS output'!A:C,3,FALSE)</f>
        <v>Citalopram</v>
      </c>
      <c r="D506" s="5" t="str">
        <f>VLOOKUP(B506,'WinBUGS output'!A:C,3,FALSE)</f>
        <v>Third-wave cognitive therapy individual</v>
      </c>
      <c r="E506" s="5" t="str">
        <f>FIXED('WinBUGS output'!N505,2)</f>
        <v>1.62</v>
      </c>
      <c r="F506" s="5" t="str">
        <f>FIXED('WinBUGS output'!M505,2)</f>
        <v>0.07</v>
      </c>
      <c r="G506" s="5" t="str">
        <f>FIXED('WinBUGS output'!O505,2)</f>
        <v>3.24</v>
      </c>
      <c r="H506"/>
      <c r="I506"/>
      <c r="J506"/>
      <c r="X506" s="5" t="str">
        <f t="shared" si="22"/>
        <v>Citalopram</v>
      </c>
      <c r="Y506" s="5" t="str">
        <f t="shared" si="23"/>
        <v>Third-wave cognitive therapy individual</v>
      </c>
      <c r="Z506" s="5" t="str">
        <f>FIXED(EXP('WinBUGS output'!N505),2)</f>
        <v>5.03</v>
      </c>
      <c r="AA506" s="5" t="str">
        <f>FIXED(EXP('WinBUGS output'!M505),2)</f>
        <v>1.07</v>
      </c>
      <c r="AB506" s="5" t="str">
        <f>FIXED(EXP('WinBUGS output'!O505),2)</f>
        <v>25.64</v>
      </c>
    </row>
    <row r="507" spans="1:28" x14ac:dyDescent="0.25">
      <c r="A507">
        <v>14</v>
      </c>
      <c r="B507">
        <v>37</v>
      </c>
      <c r="C507" s="5" t="str">
        <f>VLOOKUP(A507,'WinBUGS output'!A:C,3,FALSE)</f>
        <v>Citalopram</v>
      </c>
      <c r="D507" s="5" t="str">
        <f>VLOOKUP(B507,'WinBUGS output'!A:C,3,FALSE)</f>
        <v>CBT group (under 15 sessions)</v>
      </c>
      <c r="E507" s="5" t="str">
        <f>FIXED('WinBUGS output'!N506,2)</f>
        <v>7.55</v>
      </c>
      <c r="F507" s="5" t="str">
        <f>FIXED('WinBUGS output'!M506,2)</f>
        <v>5.20</v>
      </c>
      <c r="G507" s="5" t="str">
        <f>FIXED('WinBUGS output'!O506,2)</f>
        <v>9.90</v>
      </c>
      <c r="H507"/>
      <c r="I507"/>
      <c r="J507"/>
      <c r="X507" s="5" t="str">
        <f t="shared" si="22"/>
        <v>Citalopram</v>
      </c>
      <c r="Y507" s="5" t="str">
        <f t="shared" si="23"/>
        <v>CBT group (under 15 sessions)</v>
      </c>
      <c r="Z507" s="5" t="str">
        <f>FIXED(EXP('WinBUGS output'!N506),2)</f>
        <v>1,900.74</v>
      </c>
      <c r="AA507" s="5" t="str">
        <f>FIXED(EXP('WinBUGS output'!M506),2)</f>
        <v>180.73</v>
      </c>
      <c r="AB507" s="5" t="str">
        <f>FIXED(EXP('WinBUGS output'!O506),2)</f>
        <v>19,930.37</v>
      </c>
    </row>
    <row r="508" spans="1:28" x14ac:dyDescent="0.25">
      <c r="A508">
        <v>14</v>
      </c>
      <c r="B508">
        <v>38</v>
      </c>
      <c r="C508" s="5" t="str">
        <f>VLOOKUP(A508,'WinBUGS output'!A:C,3,FALSE)</f>
        <v>Citalopram</v>
      </c>
      <c r="D508" s="5" t="str">
        <f>VLOOKUP(B508,'WinBUGS output'!A:C,3,FALSE)</f>
        <v>Third-wave cognitive therapy group</v>
      </c>
      <c r="E508" s="5" t="str">
        <f>FIXED('WinBUGS output'!N507,2)</f>
        <v>7.52</v>
      </c>
      <c r="F508" s="5" t="str">
        <f>FIXED('WinBUGS output'!M507,2)</f>
        <v>5.07</v>
      </c>
      <c r="G508" s="5" t="str">
        <f>FIXED('WinBUGS output'!O507,2)</f>
        <v>9.99</v>
      </c>
      <c r="H508"/>
      <c r="I508"/>
      <c r="J508"/>
      <c r="X508" s="5" t="str">
        <f t="shared" si="22"/>
        <v>Citalopram</v>
      </c>
      <c r="Y508" s="5" t="str">
        <f t="shared" si="23"/>
        <v>Third-wave cognitive therapy group</v>
      </c>
      <c r="Z508" s="5" t="str">
        <f>FIXED(EXP('WinBUGS output'!N507),2)</f>
        <v>1,851.96</v>
      </c>
      <c r="AA508" s="5" t="str">
        <f>FIXED(EXP('WinBUGS output'!M507),2)</f>
        <v>159.49</v>
      </c>
      <c r="AB508" s="5" t="str">
        <f>FIXED(EXP('WinBUGS output'!O507),2)</f>
        <v>21,829.12</v>
      </c>
    </row>
    <row r="509" spans="1:28" x14ac:dyDescent="0.25">
      <c r="A509">
        <v>14</v>
      </c>
      <c r="B509">
        <v>39</v>
      </c>
      <c r="C509" s="5" t="str">
        <f>VLOOKUP(A509,'WinBUGS output'!A:C,3,FALSE)</f>
        <v>Citalopram</v>
      </c>
      <c r="D509" s="5" t="str">
        <f>VLOOKUP(B509,'WinBUGS output'!A:C,3,FALSE)</f>
        <v>CBT individual (under 15 sessions) + escitalopram</v>
      </c>
      <c r="E509" s="5" t="str">
        <f>FIXED('WinBUGS output'!N508,2)</f>
        <v>0.85</v>
      </c>
      <c r="F509" s="5" t="str">
        <f>FIXED('WinBUGS output'!M508,2)</f>
        <v>-0.67</v>
      </c>
      <c r="G509" s="5" t="str">
        <f>FIXED('WinBUGS output'!O508,2)</f>
        <v>2.40</v>
      </c>
      <c r="H509"/>
      <c r="I509"/>
      <c r="J509"/>
      <c r="X509" s="5" t="str">
        <f t="shared" si="22"/>
        <v>Citalopram</v>
      </c>
      <c r="Y509" s="5" t="str">
        <f t="shared" si="23"/>
        <v>CBT individual (under 15 sessions) + escitalopram</v>
      </c>
      <c r="Z509" s="5" t="str">
        <f>FIXED(EXP('WinBUGS output'!N508),2)</f>
        <v>2.33</v>
      </c>
      <c r="AA509" s="5" t="str">
        <f>FIXED(EXP('WinBUGS output'!M508),2)</f>
        <v>0.51</v>
      </c>
      <c r="AB509" s="5" t="str">
        <f>FIXED(EXP('WinBUGS output'!O508),2)</f>
        <v>11.02</v>
      </c>
    </row>
    <row r="510" spans="1:28" x14ac:dyDescent="0.25">
      <c r="A510">
        <v>14</v>
      </c>
      <c r="B510">
        <v>40</v>
      </c>
      <c r="C510" s="5" t="str">
        <f>VLOOKUP(A510,'WinBUGS output'!A:C,3,FALSE)</f>
        <v>Citalopram</v>
      </c>
      <c r="D510" s="5" t="str">
        <f>VLOOKUP(B510,'WinBUGS output'!A:C,3,FALSE)</f>
        <v>CBT individual (over 15 sessions) + amitriptyline</v>
      </c>
      <c r="E510" s="5" t="str">
        <f>FIXED('WinBUGS output'!N509,2)</f>
        <v>0.88</v>
      </c>
      <c r="F510" s="5" t="str">
        <f>FIXED('WinBUGS output'!M509,2)</f>
        <v>-0.73</v>
      </c>
      <c r="G510" s="5" t="str">
        <f>FIXED('WinBUGS output'!O509,2)</f>
        <v>2.56</v>
      </c>
      <c r="H510"/>
      <c r="I510"/>
      <c r="J510"/>
      <c r="X510" s="5" t="str">
        <f t="shared" si="22"/>
        <v>Citalopram</v>
      </c>
      <c r="Y510" s="5" t="str">
        <f t="shared" si="23"/>
        <v>CBT individual (over 15 sessions) + amitriptyline</v>
      </c>
      <c r="Z510" s="5" t="str">
        <f>FIXED(EXP('WinBUGS output'!N509),2)</f>
        <v>2.42</v>
      </c>
      <c r="AA510" s="5" t="str">
        <f>FIXED(EXP('WinBUGS output'!M509),2)</f>
        <v>0.48</v>
      </c>
      <c r="AB510" s="5" t="str">
        <f>FIXED(EXP('WinBUGS output'!O509),2)</f>
        <v>12.91</v>
      </c>
    </row>
    <row r="511" spans="1:28" x14ac:dyDescent="0.25">
      <c r="A511">
        <v>14</v>
      </c>
      <c r="B511">
        <v>41</v>
      </c>
      <c r="C511" s="5" t="str">
        <f>VLOOKUP(A511,'WinBUGS output'!A:C,3,FALSE)</f>
        <v>Citalopram</v>
      </c>
      <c r="D511" s="5" t="str">
        <f>VLOOKUP(B511,'WinBUGS output'!A:C,3,FALSE)</f>
        <v>CBT individual (over 15 sessions) + any SSRI</v>
      </c>
      <c r="E511" s="5" t="str">
        <f>FIXED('WinBUGS output'!N510,2)</f>
        <v>0.91</v>
      </c>
      <c r="F511" s="5" t="str">
        <f>FIXED('WinBUGS output'!M510,2)</f>
        <v>-0.70</v>
      </c>
      <c r="G511" s="5" t="str">
        <f>FIXED('WinBUGS output'!O510,2)</f>
        <v>2.58</v>
      </c>
      <c r="H511"/>
      <c r="I511"/>
      <c r="J511"/>
      <c r="X511" s="5" t="str">
        <f t="shared" si="22"/>
        <v>Citalopram</v>
      </c>
      <c r="Y511" s="5" t="str">
        <f t="shared" si="23"/>
        <v>CBT individual (over 15 sessions) + any SSRI</v>
      </c>
      <c r="Z511" s="5" t="str">
        <f>FIXED(EXP('WinBUGS output'!N510),2)</f>
        <v>2.47</v>
      </c>
      <c r="AA511" s="5" t="str">
        <f>FIXED(EXP('WinBUGS output'!M510),2)</f>
        <v>0.50</v>
      </c>
      <c r="AB511" s="5" t="str">
        <f>FIXED(EXP('WinBUGS output'!O510),2)</f>
        <v>13.17</v>
      </c>
    </row>
    <row r="512" spans="1:28" x14ac:dyDescent="0.25">
      <c r="A512">
        <v>14</v>
      </c>
      <c r="B512">
        <v>42</v>
      </c>
      <c r="C512" s="5" t="str">
        <f>VLOOKUP(A512,'WinBUGS output'!A:C,3,FALSE)</f>
        <v>Citalopram</v>
      </c>
      <c r="D512" s="5" t="str">
        <f>VLOOKUP(B512,'WinBUGS output'!A:C,3,FALSE)</f>
        <v>Interpersonal psychotherapy (IPT) + any AD</v>
      </c>
      <c r="E512" s="5" t="str">
        <f>FIXED('WinBUGS output'!N511,2)</f>
        <v>2.34</v>
      </c>
      <c r="F512" s="5" t="str">
        <f>FIXED('WinBUGS output'!M511,2)</f>
        <v>-0.97</v>
      </c>
      <c r="G512" s="5" t="str">
        <f>FIXED('WinBUGS output'!O511,2)</f>
        <v>5.71</v>
      </c>
      <c r="H512"/>
      <c r="I512"/>
      <c r="J512"/>
      <c r="X512" s="5" t="str">
        <f t="shared" si="22"/>
        <v>Citalopram</v>
      </c>
      <c r="Y512" s="5" t="str">
        <f t="shared" si="23"/>
        <v>Interpersonal psychotherapy (IPT) + any AD</v>
      </c>
      <c r="Z512" s="5" t="str">
        <f>FIXED(EXP('WinBUGS output'!N511),2)</f>
        <v>10.37</v>
      </c>
      <c r="AA512" s="5" t="str">
        <f>FIXED(EXP('WinBUGS output'!M511),2)</f>
        <v>0.38</v>
      </c>
      <c r="AB512" s="5" t="str">
        <f>FIXED(EXP('WinBUGS output'!O511),2)</f>
        <v>302.48</v>
      </c>
    </row>
    <row r="513" spans="1:28" x14ac:dyDescent="0.25">
      <c r="A513">
        <v>14</v>
      </c>
      <c r="B513">
        <v>43</v>
      </c>
      <c r="C513" s="5" t="str">
        <f>VLOOKUP(A513,'WinBUGS output'!A:C,3,FALSE)</f>
        <v>Citalopram</v>
      </c>
      <c r="D513" s="5" t="str">
        <f>VLOOKUP(B513,'WinBUGS output'!A:C,3,FALSE)</f>
        <v>Short-term psychodynamic psychotherapy individual + any TCA</v>
      </c>
      <c r="E513" s="5" t="str">
        <f>FIXED('WinBUGS output'!N512,2)</f>
        <v>1.10</v>
      </c>
      <c r="F513" s="5" t="str">
        <f>FIXED('WinBUGS output'!M512,2)</f>
        <v>-0.90</v>
      </c>
      <c r="G513" s="5" t="str">
        <f>FIXED('WinBUGS output'!O512,2)</f>
        <v>3.13</v>
      </c>
      <c r="H513"/>
      <c r="I513"/>
      <c r="J513"/>
      <c r="X513" s="5" t="str">
        <f t="shared" si="22"/>
        <v>Citalopram</v>
      </c>
      <c r="Y513" s="5" t="str">
        <f t="shared" si="23"/>
        <v>Short-term psychodynamic psychotherapy individual + any TCA</v>
      </c>
      <c r="Z513" s="5" t="str">
        <f>FIXED(EXP('WinBUGS output'!N512),2)</f>
        <v>3.00</v>
      </c>
      <c r="AA513" s="5" t="str">
        <f>FIXED(EXP('WinBUGS output'!M512),2)</f>
        <v>0.41</v>
      </c>
      <c r="AB513" s="5" t="str">
        <f>FIXED(EXP('WinBUGS output'!O512),2)</f>
        <v>22.83</v>
      </c>
    </row>
    <row r="514" spans="1:28" x14ac:dyDescent="0.25">
      <c r="A514">
        <v>14</v>
      </c>
      <c r="B514">
        <v>44</v>
      </c>
      <c r="C514" s="5" t="str">
        <f>VLOOKUP(A514,'WinBUGS output'!A:C,3,FALSE)</f>
        <v>Citalopram</v>
      </c>
      <c r="D514" s="5" t="str">
        <f>VLOOKUP(B514,'WinBUGS output'!A:C,3,FALSE)</f>
        <v>Interpersonal psychotherapy (IPT) + Pill placebo</v>
      </c>
      <c r="E514" s="5" t="str">
        <f>FIXED('WinBUGS output'!N513,2)</f>
        <v>2.00</v>
      </c>
      <c r="F514" s="5" t="str">
        <f>FIXED('WinBUGS output'!M513,2)</f>
        <v>-1.29</v>
      </c>
      <c r="G514" s="5" t="str">
        <f>FIXED('WinBUGS output'!O513,2)</f>
        <v>5.37</v>
      </c>
      <c r="H514"/>
      <c r="I514"/>
      <c r="J514"/>
      <c r="X514" s="5" t="str">
        <f t="shared" si="22"/>
        <v>Citalopram</v>
      </c>
      <c r="Y514" s="5" t="str">
        <f t="shared" si="23"/>
        <v>Interpersonal psychotherapy (IPT) + Pill placebo</v>
      </c>
      <c r="Z514" s="5" t="str">
        <f>FIXED(EXP('WinBUGS output'!N513),2)</f>
        <v>7.40</v>
      </c>
      <c r="AA514" s="5" t="str">
        <f>FIXED(EXP('WinBUGS output'!M513),2)</f>
        <v>0.28</v>
      </c>
      <c r="AB514" s="5" t="str">
        <f>FIXED(EXP('WinBUGS output'!O513),2)</f>
        <v>214.65</v>
      </c>
    </row>
    <row r="515" spans="1:28" x14ac:dyDescent="0.25">
      <c r="A515">
        <v>15</v>
      </c>
      <c r="B515">
        <v>16</v>
      </c>
      <c r="C515" s="5" t="str">
        <f>VLOOKUP(A515,'WinBUGS output'!A:C,3,FALSE)</f>
        <v>Escitalopram</v>
      </c>
      <c r="D515" s="5" t="str">
        <f>VLOOKUP(B515,'WinBUGS output'!A:C,3,FALSE)</f>
        <v>Fluoxetine</v>
      </c>
      <c r="E515" s="5" t="str">
        <f>FIXED('WinBUGS output'!N514,2)</f>
        <v>-0.05</v>
      </c>
      <c r="F515" s="5" t="str">
        <f>FIXED('WinBUGS output'!M514,2)</f>
        <v>-0.58</v>
      </c>
      <c r="G515" s="5" t="str">
        <f>FIXED('WinBUGS output'!O514,2)</f>
        <v>0.43</v>
      </c>
      <c r="H515">
        <v>-1.8460000000000001</v>
      </c>
      <c r="I515">
        <v>-4.556</v>
      </c>
      <c r="J515">
        <v>0.58099999999999996</v>
      </c>
      <c r="X515" s="5" t="str">
        <f t="shared" si="22"/>
        <v>Escitalopram</v>
      </c>
      <c r="Y515" s="5" t="str">
        <f t="shared" si="23"/>
        <v>Fluoxetine</v>
      </c>
      <c r="Z515" s="5" t="str">
        <f>FIXED(EXP('WinBUGS output'!N514),2)</f>
        <v>0.95</v>
      </c>
      <c r="AA515" s="5" t="str">
        <f>FIXED(EXP('WinBUGS output'!M514),2)</f>
        <v>0.56</v>
      </c>
      <c r="AB515" s="5" t="str">
        <f>FIXED(EXP('WinBUGS output'!O514),2)</f>
        <v>1.54</v>
      </c>
    </row>
    <row r="516" spans="1:28" x14ac:dyDescent="0.25">
      <c r="A516">
        <v>15</v>
      </c>
      <c r="B516">
        <v>17</v>
      </c>
      <c r="C516" s="5" t="str">
        <f>VLOOKUP(A516,'WinBUGS output'!A:C,3,FALSE)</f>
        <v>Escitalopram</v>
      </c>
      <c r="D516" s="5" t="str">
        <f>VLOOKUP(B516,'WinBUGS output'!A:C,3,FALSE)</f>
        <v>Sertraline</v>
      </c>
      <c r="E516" s="5" t="str">
        <f>FIXED('WinBUGS output'!N515,2)</f>
        <v>-0.18</v>
      </c>
      <c r="F516" s="5" t="str">
        <f>FIXED('WinBUGS output'!M515,2)</f>
        <v>-0.83</v>
      </c>
      <c r="G516" s="5" t="str">
        <f>FIXED('WinBUGS output'!O515,2)</f>
        <v>0.30</v>
      </c>
      <c r="H516">
        <v>-0.3725</v>
      </c>
      <c r="I516">
        <v>-2.431</v>
      </c>
      <c r="J516">
        <v>1.6519999999999999</v>
      </c>
      <c r="X516" s="5" t="str">
        <f t="shared" si="22"/>
        <v>Escitalopram</v>
      </c>
      <c r="Y516" s="5" t="str">
        <f t="shared" si="23"/>
        <v>Sertraline</v>
      </c>
      <c r="Z516" s="5" t="str">
        <f>FIXED(EXP('WinBUGS output'!N515),2)</f>
        <v>0.83</v>
      </c>
      <c r="AA516" s="5" t="str">
        <f>FIXED(EXP('WinBUGS output'!M515),2)</f>
        <v>0.43</v>
      </c>
      <c r="AB516" s="5" t="str">
        <f>FIXED(EXP('WinBUGS output'!O515),2)</f>
        <v>1.35</v>
      </c>
    </row>
    <row r="517" spans="1:28" x14ac:dyDescent="0.25">
      <c r="A517">
        <v>15</v>
      </c>
      <c r="B517">
        <v>18</v>
      </c>
      <c r="C517" s="5" t="str">
        <f>VLOOKUP(A517,'WinBUGS output'!A:C,3,FALSE)</f>
        <v>Escitalopram</v>
      </c>
      <c r="D517" s="5" t="str">
        <f>VLOOKUP(B517,'WinBUGS output'!A:C,3,FALSE)</f>
        <v>Any AD</v>
      </c>
      <c r="E517" s="5" t="str">
        <f>FIXED('WinBUGS output'!N516,2)</f>
        <v>0.91</v>
      </c>
      <c r="F517" s="5" t="str">
        <f>FIXED('WinBUGS output'!M516,2)</f>
        <v>-1.88</v>
      </c>
      <c r="G517" s="5" t="str">
        <f>FIXED('WinBUGS output'!O516,2)</f>
        <v>3.75</v>
      </c>
      <c r="H517"/>
      <c r="I517"/>
      <c r="J517"/>
      <c r="X517" s="5" t="str">
        <f t="shared" ref="X517:X580" si="24">C517</f>
        <v>Escitalopram</v>
      </c>
      <c r="Y517" s="5" t="str">
        <f t="shared" ref="Y517:Y580" si="25">D517</f>
        <v>Any AD</v>
      </c>
      <c r="Z517" s="5" t="str">
        <f>FIXED(EXP('WinBUGS output'!N516),2)</f>
        <v>2.49</v>
      </c>
      <c r="AA517" s="5" t="str">
        <f>FIXED(EXP('WinBUGS output'!M516),2)</f>
        <v>0.15</v>
      </c>
      <c r="AB517" s="5" t="str">
        <f>FIXED(EXP('WinBUGS output'!O516),2)</f>
        <v>42.48</v>
      </c>
    </row>
    <row r="518" spans="1:28" x14ac:dyDescent="0.25">
      <c r="A518">
        <v>15</v>
      </c>
      <c r="B518">
        <v>19</v>
      </c>
      <c r="C518" s="5" t="str">
        <f>VLOOKUP(A518,'WinBUGS output'!A:C,3,FALSE)</f>
        <v>Escitalopram</v>
      </c>
      <c r="D518" s="5" t="str">
        <f>VLOOKUP(B518,'WinBUGS output'!A:C,3,FALSE)</f>
        <v>Mirtazapine</v>
      </c>
      <c r="E518" s="5" t="str">
        <f>FIXED('WinBUGS output'!N517,2)</f>
        <v>0.29</v>
      </c>
      <c r="F518" s="5" t="str">
        <f>FIXED('WinBUGS output'!M517,2)</f>
        <v>-0.60</v>
      </c>
      <c r="G518" s="5" t="str">
        <f>FIXED('WinBUGS output'!O517,2)</f>
        <v>1.16</v>
      </c>
      <c r="H518"/>
      <c r="I518"/>
      <c r="J518"/>
      <c r="X518" s="5" t="str">
        <f t="shared" si="24"/>
        <v>Escitalopram</v>
      </c>
      <c r="Y518" s="5" t="str">
        <f t="shared" si="25"/>
        <v>Mirtazapine</v>
      </c>
      <c r="Z518" s="5" t="str">
        <f>FIXED(EXP('WinBUGS output'!N517),2)</f>
        <v>1.33</v>
      </c>
      <c r="AA518" s="5" t="str">
        <f>FIXED(EXP('WinBUGS output'!M517),2)</f>
        <v>0.55</v>
      </c>
      <c r="AB518" s="5" t="str">
        <f>FIXED(EXP('WinBUGS output'!O517),2)</f>
        <v>3.19</v>
      </c>
    </row>
    <row r="519" spans="1:28" x14ac:dyDescent="0.25">
      <c r="A519">
        <v>15</v>
      </c>
      <c r="B519">
        <v>20</v>
      </c>
      <c r="C519" s="5" t="str">
        <f>VLOOKUP(A519,'WinBUGS output'!A:C,3,FALSE)</f>
        <v>Escitalopram</v>
      </c>
      <c r="D519" s="5" t="str">
        <f>VLOOKUP(B519,'WinBUGS output'!A:C,3,FALSE)</f>
        <v>Short-term psychodynamic psychotherapy individual + TAU</v>
      </c>
      <c r="E519" s="5" t="str">
        <f>FIXED('WinBUGS output'!N518,2)</f>
        <v>1.20</v>
      </c>
      <c r="F519" s="5" t="str">
        <f>FIXED('WinBUGS output'!M518,2)</f>
        <v>-1.29</v>
      </c>
      <c r="G519" s="5" t="str">
        <f>FIXED('WinBUGS output'!O518,2)</f>
        <v>3.78</v>
      </c>
      <c r="H519"/>
      <c r="I519"/>
      <c r="J519"/>
      <c r="X519" s="5" t="str">
        <f t="shared" si="24"/>
        <v>Escitalopram</v>
      </c>
      <c r="Y519" s="5" t="str">
        <f t="shared" si="25"/>
        <v>Short-term psychodynamic psychotherapy individual + TAU</v>
      </c>
      <c r="Z519" s="5" t="str">
        <f>FIXED(EXP('WinBUGS output'!N518),2)</f>
        <v>3.31</v>
      </c>
      <c r="AA519" s="5" t="str">
        <f>FIXED(EXP('WinBUGS output'!M518),2)</f>
        <v>0.27</v>
      </c>
      <c r="AB519" s="5" t="str">
        <f>FIXED(EXP('WinBUGS output'!O518),2)</f>
        <v>43.64</v>
      </c>
    </row>
    <row r="520" spans="1:28" x14ac:dyDescent="0.25">
      <c r="A520">
        <v>15</v>
      </c>
      <c r="B520">
        <v>21</v>
      </c>
      <c r="C520" s="5" t="str">
        <f>VLOOKUP(A520,'WinBUGS output'!A:C,3,FALSE)</f>
        <v>Escitalopram</v>
      </c>
      <c r="D520" s="5" t="str">
        <f>VLOOKUP(B520,'WinBUGS output'!A:C,3,FALSE)</f>
        <v>Cognitive bibliotherapy with support + TAU</v>
      </c>
      <c r="E520" s="5" t="str">
        <f>FIXED('WinBUGS output'!N519,2)</f>
        <v>0.80</v>
      </c>
      <c r="F520" s="5" t="str">
        <f>FIXED('WinBUGS output'!M519,2)</f>
        <v>-1.47</v>
      </c>
      <c r="G520" s="5" t="str">
        <f>FIXED('WinBUGS output'!O519,2)</f>
        <v>3.05</v>
      </c>
      <c r="H520"/>
      <c r="I520"/>
      <c r="J520"/>
      <c r="X520" s="5" t="str">
        <f t="shared" si="24"/>
        <v>Escitalopram</v>
      </c>
      <c r="Y520" s="5" t="str">
        <f t="shared" si="25"/>
        <v>Cognitive bibliotherapy with support + TAU</v>
      </c>
      <c r="Z520" s="5" t="str">
        <f>FIXED(EXP('WinBUGS output'!N519),2)</f>
        <v>2.22</v>
      </c>
      <c r="AA520" s="5" t="str">
        <f>FIXED(EXP('WinBUGS output'!M519),2)</f>
        <v>0.23</v>
      </c>
      <c r="AB520" s="5" t="str">
        <f>FIXED(EXP('WinBUGS output'!O519),2)</f>
        <v>21.01</v>
      </c>
    </row>
    <row r="521" spans="1:28" x14ac:dyDescent="0.25">
      <c r="A521">
        <v>15</v>
      </c>
      <c r="B521">
        <v>22</v>
      </c>
      <c r="C521" s="5" t="str">
        <f>VLOOKUP(A521,'WinBUGS output'!A:C,3,FALSE)</f>
        <v>Escitalopram</v>
      </c>
      <c r="D521" s="5" t="str">
        <f>VLOOKUP(B521,'WinBUGS output'!A:C,3,FALSE)</f>
        <v>Cognitive bibliotherapy + TAU</v>
      </c>
      <c r="E521" s="5" t="str">
        <f>FIXED('WinBUGS output'!N520,2)</f>
        <v>-0.06</v>
      </c>
      <c r="F521" s="5" t="str">
        <f>FIXED('WinBUGS output'!M520,2)</f>
        <v>-1.86</v>
      </c>
      <c r="G521" s="5" t="str">
        <f>FIXED('WinBUGS output'!O520,2)</f>
        <v>1.79</v>
      </c>
      <c r="H521"/>
      <c r="I521"/>
      <c r="J521"/>
      <c r="X521" s="5" t="str">
        <f t="shared" si="24"/>
        <v>Escitalopram</v>
      </c>
      <c r="Y521" s="5" t="str">
        <f t="shared" si="25"/>
        <v>Cognitive bibliotherapy + TAU</v>
      </c>
      <c r="Z521" s="5" t="str">
        <f>FIXED(EXP('WinBUGS output'!N520),2)</f>
        <v>0.94</v>
      </c>
      <c r="AA521" s="5" t="str">
        <f>FIXED(EXP('WinBUGS output'!M520),2)</f>
        <v>0.16</v>
      </c>
      <c r="AB521" s="5" t="str">
        <f>FIXED(EXP('WinBUGS output'!O520),2)</f>
        <v>6.00</v>
      </c>
    </row>
    <row r="522" spans="1:28" x14ac:dyDescent="0.25">
      <c r="A522">
        <v>15</v>
      </c>
      <c r="B522">
        <v>23</v>
      </c>
      <c r="C522" s="5" t="str">
        <f>VLOOKUP(A522,'WinBUGS output'!A:C,3,FALSE)</f>
        <v>Escitalopram</v>
      </c>
      <c r="D522" s="5" t="str">
        <f>VLOOKUP(B522,'WinBUGS output'!A:C,3,FALSE)</f>
        <v>Computerised-CBT (CCBT)</v>
      </c>
      <c r="E522" s="5" t="str">
        <f>FIXED('WinBUGS output'!N521,2)</f>
        <v>0.01</v>
      </c>
      <c r="F522" s="5" t="str">
        <f>FIXED('WinBUGS output'!M521,2)</f>
        <v>-1.79</v>
      </c>
      <c r="G522" s="5" t="str">
        <f>FIXED('WinBUGS output'!O521,2)</f>
        <v>1.87</v>
      </c>
      <c r="H522"/>
      <c r="I522"/>
      <c r="J522"/>
      <c r="X522" s="5" t="str">
        <f t="shared" si="24"/>
        <v>Escitalopram</v>
      </c>
      <c r="Y522" s="5" t="str">
        <f t="shared" si="25"/>
        <v>Computerised-CBT (CCBT)</v>
      </c>
      <c r="Z522" s="5" t="str">
        <f>FIXED(EXP('WinBUGS output'!N521),2)</f>
        <v>1.01</v>
      </c>
      <c r="AA522" s="5" t="str">
        <f>FIXED(EXP('WinBUGS output'!M521),2)</f>
        <v>0.17</v>
      </c>
      <c r="AB522" s="5" t="str">
        <f>FIXED(EXP('WinBUGS output'!O521),2)</f>
        <v>6.48</v>
      </c>
    </row>
    <row r="523" spans="1:28" x14ac:dyDescent="0.25">
      <c r="A523">
        <v>15</v>
      </c>
      <c r="B523">
        <v>24</v>
      </c>
      <c r="C523" s="5" t="str">
        <f>VLOOKUP(A523,'WinBUGS output'!A:C,3,FALSE)</f>
        <v>Escitalopram</v>
      </c>
      <c r="D523" s="5" t="str">
        <f>VLOOKUP(B523,'WinBUGS output'!A:C,3,FALSE)</f>
        <v>Computerised-CBT (CCBT) + TAU</v>
      </c>
      <c r="E523" s="5" t="str">
        <f>FIXED('WinBUGS output'!N522,2)</f>
        <v>-0.07</v>
      </c>
      <c r="F523" s="5" t="str">
        <f>FIXED('WinBUGS output'!M522,2)</f>
        <v>-1.89</v>
      </c>
      <c r="G523" s="5" t="str">
        <f>FIXED('WinBUGS output'!O522,2)</f>
        <v>1.78</v>
      </c>
      <c r="H523"/>
      <c r="I523"/>
      <c r="J523"/>
      <c r="X523" s="5" t="str">
        <f t="shared" si="24"/>
        <v>Escitalopram</v>
      </c>
      <c r="Y523" s="5" t="str">
        <f t="shared" si="25"/>
        <v>Computerised-CBT (CCBT) + TAU</v>
      </c>
      <c r="Z523" s="5" t="str">
        <f>FIXED(EXP('WinBUGS output'!N522),2)</f>
        <v>0.93</v>
      </c>
      <c r="AA523" s="5" t="str">
        <f>FIXED(EXP('WinBUGS output'!M522),2)</f>
        <v>0.15</v>
      </c>
      <c r="AB523" s="5" t="str">
        <f>FIXED(EXP('WinBUGS output'!O522),2)</f>
        <v>5.90</v>
      </c>
    </row>
    <row r="524" spans="1:28" x14ac:dyDescent="0.25">
      <c r="A524">
        <v>15</v>
      </c>
      <c r="B524">
        <v>25</v>
      </c>
      <c r="C524" s="5" t="str">
        <f>VLOOKUP(A524,'WinBUGS output'!A:C,3,FALSE)</f>
        <v>Escitalopram</v>
      </c>
      <c r="D524" s="5" t="str">
        <f>VLOOKUP(B524,'WinBUGS output'!A:C,3,FALSE)</f>
        <v>Computerised-CBT (CCBT) + enhanced TAU</v>
      </c>
      <c r="E524" s="5" t="str">
        <f>FIXED('WinBUGS output'!N523,2)</f>
        <v>-0.07</v>
      </c>
      <c r="F524" s="5" t="str">
        <f>FIXED('WinBUGS output'!M523,2)</f>
        <v>-1.86</v>
      </c>
      <c r="G524" s="5" t="str">
        <f>FIXED('WinBUGS output'!O523,2)</f>
        <v>1.76</v>
      </c>
      <c r="H524"/>
      <c r="I524"/>
      <c r="J524"/>
      <c r="X524" s="5" t="str">
        <f t="shared" si="24"/>
        <v>Escitalopram</v>
      </c>
      <c r="Y524" s="5" t="str">
        <f t="shared" si="25"/>
        <v>Computerised-CBT (CCBT) + enhanced TAU</v>
      </c>
      <c r="Z524" s="5" t="str">
        <f>FIXED(EXP('WinBUGS output'!N523),2)</f>
        <v>0.94</v>
      </c>
      <c r="AA524" s="5" t="str">
        <f>FIXED(EXP('WinBUGS output'!M523),2)</f>
        <v>0.16</v>
      </c>
      <c r="AB524" s="5" t="str">
        <f>FIXED(EXP('WinBUGS output'!O523),2)</f>
        <v>5.79</v>
      </c>
    </row>
    <row r="525" spans="1:28" x14ac:dyDescent="0.25">
      <c r="A525">
        <v>15</v>
      </c>
      <c r="B525">
        <v>26</v>
      </c>
      <c r="C525" s="5" t="str">
        <f>VLOOKUP(A525,'WinBUGS output'!A:C,3,FALSE)</f>
        <v>Escitalopram</v>
      </c>
      <c r="D525" s="5" t="str">
        <f>VLOOKUP(B525,'WinBUGS output'!A:C,3,FALSE)</f>
        <v>Interpersonal psychotherapy (IPT)</v>
      </c>
      <c r="E525" s="5" t="str">
        <f>FIXED('WinBUGS output'!N524,2)</f>
        <v>1.56</v>
      </c>
      <c r="F525" s="5" t="str">
        <f>FIXED('WinBUGS output'!M524,2)</f>
        <v>-1.73</v>
      </c>
      <c r="G525" s="5" t="str">
        <f>FIXED('WinBUGS output'!O524,2)</f>
        <v>4.88</v>
      </c>
      <c r="H525"/>
      <c r="I525"/>
      <c r="J525"/>
      <c r="X525" s="5" t="str">
        <f t="shared" si="24"/>
        <v>Escitalopram</v>
      </c>
      <c r="Y525" s="5" t="str">
        <f t="shared" si="25"/>
        <v>Interpersonal psychotherapy (IPT)</v>
      </c>
      <c r="Z525" s="5" t="str">
        <f>FIXED(EXP('WinBUGS output'!N524),2)</f>
        <v>4.76</v>
      </c>
      <c r="AA525" s="5" t="str">
        <f>FIXED(EXP('WinBUGS output'!M524),2)</f>
        <v>0.18</v>
      </c>
      <c r="AB525" s="5" t="str">
        <f>FIXED(EXP('WinBUGS output'!O524),2)</f>
        <v>130.97</v>
      </c>
    </row>
    <row r="526" spans="1:28" x14ac:dyDescent="0.25">
      <c r="A526">
        <v>15</v>
      </c>
      <c r="B526">
        <v>27</v>
      </c>
      <c r="C526" s="5" t="str">
        <f>VLOOKUP(A526,'WinBUGS output'!A:C,3,FALSE)</f>
        <v>Escitalopram</v>
      </c>
      <c r="D526" s="5" t="str">
        <f>VLOOKUP(B526,'WinBUGS output'!A:C,3,FALSE)</f>
        <v>Counselling (any type)</v>
      </c>
      <c r="E526" s="5" t="str">
        <f>FIXED('WinBUGS output'!N525,2)</f>
        <v>0.89</v>
      </c>
      <c r="F526" s="5" t="str">
        <f>FIXED('WinBUGS output'!M525,2)</f>
        <v>-1.32</v>
      </c>
      <c r="G526" s="5" t="str">
        <f>FIXED('WinBUGS output'!O525,2)</f>
        <v>3.11</v>
      </c>
      <c r="H526"/>
      <c r="I526"/>
      <c r="J526"/>
      <c r="X526" s="5" t="str">
        <f t="shared" si="24"/>
        <v>Escitalopram</v>
      </c>
      <c r="Y526" s="5" t="str">
        <f t="shared" si="25"/>
        <v>Counselling (any type)</v>
      </c>
      <c r="Z526" s="5" t="str">
        <f>FIXED(EXP('WinBUGS output'!N525),2)</f>
        <v>2.43</v>
      </c>
      <c r="AA526" s="5" t="str">
        <f>FIXED(EXP('WinBUGS output'!M525),2)</f>
        <v>0.27</v>
      </c>
      <c r="AB526" s="5" t="str">
        <f>FIXED(EXP('WinBUGS output'!O525),2)</f>
        <v>22.35</v>
      </c>
    </row>
    <row r="527" spans="1:28" x14ac:dyDescent="0.25">
      <c r="A527">
        <v>15</v>
      </c>
      <c r="B527">
        <v>28</v>
      </c>
      <c r="C527" s="5" t="str">
        <f>VLOOKUP(A527,'WinBUGS output'!A:C,3,FALSE)</f>
        <v>Escitalopram</v>
      </c>
      <c r="D527" s="5" t="str">
        <f>VLOOKUP(B527,'WinBUGS output'!A:C,3,FALSE)</f>
        <v>Non-directive counselling</v>
      </c>
      <c r="E527" s="5" t="str">
        <f>FIXED('WinBUGS output'!N526,2)</f>
        <v>0.90</v>
      </c>
      <c r="F527" s="5" t="str">
        <f>FIXED('WinBUGS output'!M526,2)</f>
        <v>-1.11</v>
      </c>
      <c r="G527" s="5" t="str">
        <f>FIXED('WinBUGS output'!O526,2)</f>
        <v>2.94</v>
      </c>
      <c r="H527"/>
      <c r="I527"/>
      <c r="J527"/>
      <c r="X527" s="5" t="str">
        <f t="shared" si="24"/>
        <v>Escitalopram</v>
      </c>
      <c r="Y527" s="5" t="str">
        <f t="shared" si="25"/>
        <v>Non-directive counselling</v>
      </c>
      <c r="Z527" s="5" t="str">
        <f>FIXED(EXP('WinBUGS output'!N526),2)</f>
        <v>2.45</v>
      </c>
      <c r="AA527" s="5" t="str">
        <f>FIXED(EXP('WinBUGS output'!M526),2)</f>
        <v>0.33</v>
      </c>
      <c r="AB527" s="5" t="str">
        <f>FIXED(EXP('WinBUGS output'!O526),2)</f>
        <v>18.99</v>
      </c>
    </row>
    <row r="528" spans="1:28" x14ac:dyDescent="0.25">
      <c r="A528">
        <v>15</v>
      </c>
      <c r="B528">
        <v>29</v>
      </c>
      <c r="C528" s="5" t="str">
        <f>VLOOKUP(A528,'WinBUGS output'!A:C,3,FALSE)</f>
        <v>Escitalopram</v>
      </c>
      <c r="D528" s="5" t="str">
        <f>VLOOKUP(B528,'WinBUGS output'!A:C,3,FALSE)</f>
        <v>Problem solving group</v>
      </c>
      <c r="E528" s="5" t="str">
        <f>FIXED('WinBUGS output'!N527,2)</f>
        <v>8.65</v>
      </c>
      <c r="F528" s="5" t="str">
        <f>FIXED('WinBUGS output'!M527,2)</f>
        <v>4.98</v>
      </c>
      <c r="G528" s="5" t="str">
        <f>FIXED('WinBUGS output'!O527,2)</f>
        <v>12.67</v>
      </c>
      <c r="H528"/>
      <c r="I528"/>
      <c r="J528"/>
      <c r="X528" s="5" t="str">
        <f t="shared" si="24"/>
        <v>Escitalopram</v>
      </c>
      <c r="Y528" s="5" t="str">
        <f t="shared" si="25"/>
        <v>Problem solving group</v>
      </c>
      <c r="Z528" s="5" t="str">
        <f>FIXED(EXP('WinBUGS output'!N527),2)</f>
        <v>5,704.44</v>
      </c>
      <c r="AA528" s="5" t="str">
        <f>FIXED(EXP('WinBUGS output'!M527),2)</f>
        <v>145.33</v>
      </c>
      <c r="AB528" s="5" t="str">
        <f>FIXED(EXP('WinBUGS output'!O527),2)</f>
        <v>318,061.49</v>
      </c>
    </row>
    <row r="529" spans="1:28" x14ac:dyDescent="0.25">
      <c r="A529">
        <v>15</v>
      </c>
      <c r="B529">
        <v>30</v>
      </c>
      <c r="C529" s="5" t="str">
        <f>VLOOKUP(A529,'WinBUGS output'!A:C,3,FALSE)</f>
        <v>Escitalopram</v>
      </c>
      <c r="D529" s="5" t="str">
        <f>VLOOKUP(B529,'WinBUGS output'!A:C,3,FALSE)</f>
        <v>Behavioural activation (BA)</v>
      </c>
      <c r="E529" s="5" t="str">
        <f>FIXED('WinBUGS output'!N528,2)</f>
        <v>1.58</v>
      </c>
      <c r="F529" s="5" t="str">
        <f>FIXED('WinBUGS output'!M528,2)</f>
        <v>-0.24</v>
      </c>
      <c r="G529" s="5" t="str">
        <f>FIXED('WinBUGS output'!O528,2)</f>
        <v>3.42</v>
      </c>
      <c r="H529"/>
      <c r="I529"/>
      <c r="J529"/>
      <c r="X529" s="5" t="str">
        <f t="shared" si="24"/>
        <v>Escitalopram</v>
      </c>
      <c r="Y529" s="5" t="str">
        <f t="shared" si="25"/>
        <v>Behavioural activation (BA)</v>
      </c>
      <c r="Z529" s="5" t="str">
        <f>FIXED(EXP('WinBUGS output'!N528),2)</f>
        <v>4.86</v>
      </c>
      <c r="AA529" s="5" t="str">
        <f>FIXED(EXP('WinBUGS output'!M528),2)</f>
        <v>0.79</v>
      </c>
      <c r="AB529" s="5" t="str">
        <f>FIXED(EXP('WinBUGS output'!O528),2)</f>
        <v>30.69</v>
      </c>
    </row>
    <row r="530" spans="1:28" x14ac:dyDescent="0.25">
      <c r="A530">
        <v>15</v>
      </c>
      <c r="B530">
        <v>31</v>
      </c>
      <c r="C530" s="5" t="str">
        <f>VLOOKUP(A530,'WinBUGS output'!A:C,3,FALSE)</f>
        <v>Escitalopram</v>
      </c>
      <c r="D530" s="5" t="str">
        <f>VLOOKUP(B530,'WinBUGS output'!A:C,3,FALSE)</f>
        <v>Behavioural activation (BA) + TAU</v>
      </c>
      <c r="E530" s="5" t="str">
        <f>FIXED('WinBUGS output'!N529,2)</f>
        <v>1.51</v>
      </c>
      <c r="F530" s="5" t="str">
        <f>FIXED('WinBUGS output'!M529,2)</f>
        <v>-0.41</v>
      </c>
      <c r="G530" s="5" t="str">
        <f>FIXED('WinBUGS output'!O529,2)</f>
        <v>3.45</v>
      </c>
      <c r="H530"/>
      <c r="I530"/>
      <c r="J530"/>
      <c r="X530" s="5" t="str">
        <f t="shared" si="24"/>
        <v>Escitalopram</v>
      </c>
      <c r="Y530" s="5" t="str">
        <f t="shared" si="25"/>
        <v>Behavioural activation (BA) + TAU</v>
      </c>
      <c r="Z530" s="5" t="str">
        <f>FIXED(EXP('WinBUGS output'!N529),2)</f>
        <v>4.53</v>
      </c>
      <c r="AA530" s="5" t="str">
        <f>FIXED(EXP('WinBUGS output'!M529),2)</f>
        <v>0.67</v>
      </c>
      <c r="AB530" s="5" t="str">
        <f>FIXED(EXP('WinBUGS output'!O529),2)</f>
        <v>31.50</v>
      </c>
    </row>
    <row r="531" spans="1:28" x14ac:dyDescent="0.25">
      <c r="A531">
        <v>15</v>
      </c>
      <c r="B531">
        <v>32</v>
      </c>
      <c r="C531" s="5" t="str">
        <f>VLOOKUP(A531,'WinBUGS output'!A:C,3,FALSE)</f>
        <v>Escitalopram</v>
      </c>
      <c r="D531" s="5" t="str">
        <f>VLOOKUP(B531,'WinBUGS output'!A:C,3,FALSE)</f>
        <v>CBT individual (under 15 sessions)</v>
      </c>
      <c r="E531" s="5" t="str">
        <f>FIXED('WinBUGS output'!N530,2)</f>
        <v>1.20</v>
      </c>
      <c r="F531" s="5" t="str">
        <f>FIXED('WinBUGS output'!M530,2)</f>
        <v>-0.20</v>
      </c>
      <c r="G531" s="5" t="str">
        <f>FIXED('WinBUGS output'!O530,2)</f>
        <v>2.61</v>
      </c>
      <c r="H531"/>
      <c r="I531"/>
      <c r="J531"/>
      <c r="X531" s="5" t="str">
        <f t="shared" si="24"/>
        <v>Escitalopram</v>
      </c>
      <c r="Y531" s="5" t="str">
        <f t="shared" si="25"/>
        <v>CBT individual (under 15 sessions)</v>
      </c>
      <c r="Z531" s="5" t="str">
        <f>FIXED(EXP('WinBUGS output'!N530),2)</f>
        <v>3.30</v>
      </c>
      <c r="AA531" s="5" t="str">
        <f>FIXED(EXP('WinBUGS output'!M530),2)</f>
        <v>0.82</v>
      </c>
      <c r="AB531" s="5" t="str">
        <f>FIXED(EXP('WinBUGS output'!O530),2)</f>
        <v>13.61</v>
      </c>
    </row>
    <row r="532" spans="1:28" x14ac:dyDescent="0.25">
      <c r="A532">
        <v>15</v>
      </c>
      <c r="B532">
        <v>33</v>
      </c>
      <c r="C532" s="5" t="str">
        <f>VLOOKUP(A532,'WinBUGS output'!A:C,3,FALSE)</f>
        <v>Escitalopram</v>
      </c>
      <c r="D532" s="5" t="str">
        <f>VLOOKUP(B532,'WinBUGS output'!A:C,3,FALSE)</f>
        <v>CBT individual (under 15 sessions) + TAU</v>
      </c>
      <c r="E532" s="5" t="str">
        <f>FIXED('WinBUGS output'!N531,2)</f>
        <v>1.16</v>
      </c>
      <c r="F532" s="5" t="str">
        <f>FIXED('WinBUGS output'!M531,2)</f>
        <v>-0.36</v>
      </c>
      <c r="G532" s="5" t="str">
        <f>FIXED('WinBUGS output'!O531,2)</f>
        <v>2.69</v>
      </c>
      <c r="H532"/>
      <c r="I532"/>
      <c r="J532"/>
      <c r="X532" s="5" t="str">
        <f t="shared" si="24"/>
        <v>Escitalopram</v>
      </c>
      <c r="Y532" s="5" t="str">
        <f t="shared" si="25"/>
        <v>CBT individual (under 15 sessions) + TAU</v>
      </c>
      <c r="Z532" s="5" t="str">
        <f>FIXED(EXP('WinBUGS output'!N531),2)</f>
        <v>3.19</v>
      </c>
      <c r="AA532" s="5" t="str">
        <f>FIXED(EXP('WinBUGS output'!M531),2)</f>
        <v>0.70</v>
      </c>
      <c r="AB532" s="5" t="str">
        <f>FIXED(EXP('WinBUGS output'!O531),2)</f>
        <v>14.76</v>
      </c>
    </row>
    <row r="533" spans="1:28" x14ac:dyDescent="0.25">
      <c r="A533">
        <v>15</v>
      </c>
      <c r="B533">
        <v>34</v>
      </c>
      <c r="C533" s="5" t="str">
        <f>VLOOKUP(A533,'WinBUGS output'!A:C,3,FALSE)</f>
        <v>Escitalopram</v>
      </c>
      <c r="D533" s="5" t="str">
        <f>VLOOKUP(B533,'WinBUGS output'!A:C,3,FALSE)</f>
        <v>CBT individual (under 15 sessions) + enhanced TAU</v>
      </c>
      <c r="E533" s="5" t="str">
        <f>FIXED('WinBUGS output'!N532,2)</f>
        <v>1.35</v>
      </c>
      <c r="F533" s="5" t="str">
        <f>FIXED('WinBUGS output'!M532,2)</f>
        <v>-0.17</v>
      </c>
      <c r="G533" s="5" t="str">
        <f>FIXED('WinBUGS output'!O532,2)</f>
        <v>2.91</v>
      </c>
      <c r="H533"/>
      <c r="I533"/>
      <c r="J533"/>
      <c r="X533" s="5" t="str">
        <f t="shared" si="24"/>
        <v>Escitalopram</v>
      </c>
      <c r="Y533" s="5" t="str">
        <f t="shared" si="25"/>
        <v>CBT individual (under 15 sessions) + enhanced TAU</v>
      </c>
      <c r="Z533" s="5" t="str">
        <f>FIXED(EXP('WinBUGS output'!N532),2)</f>
        <v>3.85</v>
      </c>
      <c r="AA533" s="5" t="str">
        <f>FIXED(EXP('WinBUGS output'!M532),2)</f>
        <v>0.84</v>
      </c>
      <c r="AB533" s="5" t="str">
        <f>FIXED(EXP('WinBUGS output'!O532),2)</f>
        <v>18.32</v>
      </c>
    </row>
    <row r="534" spans="1:28" x14ac:dyDescent="0.25">
      <c r="A534">
        <v>15</v>
      </c>
      <c r="B534">
        <v>35</v>
      </c>
      <c r="C534" s="5" t="str">
        <f>VLOOKUP(A534,'WinBUGS output'!A:C,3,FALSE)</f>
        <v>Escitalopram</v>
      </c>
      <c r="D534" s="5" t="str">
        <f>VLOOKUP(B534,'WinBUGS output'!A:C,3,FALSE)</f>
        <v>CBT individual (over 15 sessions)</v>
      </c>
      <c r="E534" s="5" t="str">
        <f>FIXED('WinBUGS output'!N533,2)</f>
        <v>1.26</v>
      </c>
      <c r="F534" s="5" t="str">
        <f>FIXED('WinBUGS output'!M533,2)</f>
        <v>-0.12</v>
      </c>
      <c r="G534" s="5" t="str">
        <f>FIXED('WinBUGS output'!O533,2)</f>
        <v>2.66</v>
      </c>
      <c r="H534"/>
      <c r="I534"/>
      <c r="J534"/>
      <c r="X534" s="5" t="str">
        <f t="shared" si="24"/>
        <v>Escitalopram</v>
      </c>
      <c r="Y534" s="5" t="str">
        <f t="shared" si="25"/>
        <v>CBT individual (over 15 sessions)</v>
      </c>
      <c r="Z534" s="5" t="str">
        <f>FIXED(EXP('WinBUGS output'!N533),2)</f>
        <v>3.54</v>
      </c>
      <c r="AA534" s="5" t="str">
        <f>FIXED(EXP('WinBUGS output'!M533),2)</f>
        <v>0.89</v>
      </c>
      <c r="AB534" s="5" t="str">
        <f>FIXED(EXP('WinBUGS output'!O533),2)</f>
        <v>14.35</v>
      </c>
    </row>
    <row r="535" spans="1:28" x14ac:dyDescent="0.25">
      <c r="A535">
        <v>15</v>
      </c>
      <c r="B535">
        <v>36</v>
      </c>
      <c r="C535" s="5" t="str">
        <f>VLOOKUP(A535,'WinBUGS output'!A:C,3,FALSE)</f>
        <v>Escitalopram</v>
      </c>
      <c r="D535" s="5" t="str">
        <f>VLOOKUP(B535,'WinBUGS output'!A:C,3,FALSE)</f>
        <v>Third-wave cognitive therapy individual</v>
      </c>
      <c r="E535" s="5" t="str">
        <f>FIXED('WinBUGS output'!N534,2)</f>
        <v>1.37</v>
      </c>
      <c r="F535" s="5" t="str">
        <f>FIXED('WinBUGS output'!M534,2)</f>
        <v>-0.14</v>
      </c>
      <c r="G535" s="5" t="str">
        <f>FIXED('WinBUGS output'!O534,2)</f>
        <v>2.96</v>
      </c>
      <c r="H535"/>
      <c r="I535"/>
      <c r="J535"/>
      <c r="X535" s="5" t="str">
        <f t="shared" si="24"/>
        <v>Escitalopram</v>
      </c>
      <c r="Y535" s="5" t="str">
        <f t="shared" si="25"/>
        <v>Third-wave cognitive therapy individual</v>
      </c>
      <c r="Z535" s="5" t="str">
        <f>FIXED(EXP('WinBUGS output'!N534),2)</f>
        <v>3.94</v>
      </c>
      <c r="AA535" s="5" t="str">
        <f>FIXED(EXP('WinBUGS output'!M534),2)</f>
        <v>0.87</v>
      </c>
      <c r="AB535" s="5" t="str">
        <f>FIXED(EXP('WinBUGS output'!O534),2)</f>
        <v>19.36</v>
      </c>
    </row>
    <row r="536" spans="1:28" x14ac:dyDescent="0.25">
      <c r="A536">
        <v>15</v>
      </c>
      <c r="B536">
        <v>37</v>
      </c>
      <c r="C536" s="5" t="str">
        <f>VLOOKUP(A536,'WinBUGS output'!A:C,3,FALSE)</f>
        <v>Escitalopram</v>
      </c>
      <c r="D536" s="5" t="str">
        <f>VLOOKUP(B536,'WinBUGS output'!A:C,3,FALSE)</f>
        <v>CBT group (under 15 sessions)</v>
      </c>
      <c r="E536" s="5" t="str">
        <f>FIXED('WinBUGS output'!N535,2)</f>
        <v>7.30</v>
      </c>
      <c r="F536" s="5" t="str">
        <f>FIXED('WinBUGS output'!M535,2)</f>
        <v>4.99</v>
      </c>
      <c r="G536" s="5" t="str">
        <f>FIXED('WinBUGS output'!O535,2)</f>
        <v>9.64</v>
      </c>
      <c r="H536"/>
      <c r="I536"/>
      <c r="J536"/>
      <c r="X536" s="5" t="str">
        <f t="shared" si="24"/>
        <v>Escitalopram</v>
      </c>
      <c r="Y536" s="5" t="str">
        <f t="shared" si="25"/>
        <v>CBT group (under 15 sessions)</v>
      </c>
      <c r="Z536" s="5" t="str">
        <f>FIXED(EXP('WinBUGS output'!N535),2)</f>
        <v>1,480.30</v>
      </c>
      <c r="AA536" s="5" t="str">
        <f>FIXED(EXP('WinBUGS output'!M535),2)</f>
        <v>147.38</v>
      </c>
      <c r="AB536" s="5" t="str">
        <f>FIXED(EXP('WinBUGS output'!O535),2)</f>
        <v>15,428.94</v>
      </c>
    </row>
    <row r="537" spans="1:28" x14ac:dyDescent="0.25">
      <c r="A537">
        <v>15</v>
      </c>
      <c r="B537">
        <v>38</v>
      </c>
      <c r="C537" s="5" t="str">
        <f>VLOOKUP(A537,'WinBUGS output'!A:C,3,FALSE)</f>
        <v>Escitalopram</v>
      </c>
      <c r="D537" s="5" t="str">
        <f>VLOOKUP(B537,'WinBUGS output'!A:C,3,FALSE)</f>
        <v>Third-wave cognitive therapy group</v>
      </c>
      <c r="E537" s="5" t="str">
        <f>FIXED('WinBUGS output'!N536,2)</f>
        <v>7.28</v>
      </c>
      <c r="F537" s="5" t="str">
        <f>FIXED('WinBUGS output'!M536,2)</f>
        <v>4.84</v>
      </c>
      <c r="G537" s="5" t="str">
        <f>FIXED('WinBUGS output'!O536,2)</f>
        <v>9.73</v>
      </c>
      <c r="H537"/>
      <c r="I537"/>
      <c r="J537"/>
      <c r="X537" s="5" t="str">
        <f t="shared" si="24"/>
        <v>Escitalopram</v>
      </c>
      <c r="Y537" s="5" t="str">
        <f t="shared" si="25"/>
        <v>Third-wave cognitive therapy group</v>
      </c>
      <c r="Z537" s="5" t="str">
        <f>FIXED(EXP('WinBUGS output'!N536),2)</f>
        <v>1,449.54</v>
      </c>
      <c r="AA537" s="5" t="str">
        <f>FIXED(EXP('WinBUGS output'!M536),2)</f>
        <v>126.60</v>
      </c>
      <c r="AB537" s="5" t="str">
        <f>FIXED(EXP('WinBUGS output'!O536),2)</f>
        <v>16,814.55</v>
      </c>
    </row>
    <row r="538" spans="1:28" x14ac:dyDescent="0.25">
      <c r="A538">
        <v>15</v>
      </c>
      <c r="B538">
        <v>39</v>
      </c>
      <c r="C538" s="5" t="str">
        <f>VLOOKUP(A538,'WinBUGS output'!A:C,3,FALSE)</f>
        <v>Escitalopram</v>
      </c>
      <c r="D538" s="5" t="str">
        <f>VLOOKUP(B538,'WinBUGS output'!A:C,3,FALSE)</f>
        <v>CBT individual (under 15 sessions) + escitalopram</v>
      </c>
      <c r="E538" s="5" t="str">
        <f>FIXED('WinBUGS output'!N537,2)</f>
        <v>0.60</v>
      </c>
      <c r="F538" s="5" t="str">
        <f>FIXED('WinBUGS output'!M537,2)</f>
        <v>-0.86</v>
      </c>
      <c r="G538" s="5" t="str">
        <f>FIXED('WinBUGS output'!O537,2)</f>
        <v>2.09</v>
      </c>
      <c r="H538">
        <v>0.38679999999999998</v>
      </c>
      <c r="I538">
        <v>-1.728</v>
      </c>
      <c r="J538">
        <v>2.5299999999999998</v>
      </c>
      <c r="X538" s="5" t="str">
        <f t="shared" si="24"/>
        <v>Escitalopram</v>
      </c>
      <c r="Y538" s="5" t="str">
        <f t="shared" si="25"/>
        <v>CBT individual (under 15 sessions) + escitalopram</v>
      </c>
      <c r="Z538" s="5" t="str">
        <f>FIXED(EXP('WinBUGS output'!N537),2)</f>
        <v>1.82</v>
      </c>
      <c r="AA538" s="5" t="str">
        <f>FIXED(EXP('WinBUGS output'!M537),2)</f>
        <v>0.42</v>
      </c>
      <c r="AB538" s="5" t="str">
        <f>FIXED(EXP('WinBUGS output'!O537),2)</f>
        <v>8.11</v>
      </c>
    </row>
    <row r="539" spans="1:28" x14ac:dyDescent="0.25">
      <c r="A539">
        <v>15</v>
      </c>
      <c r="B539">
        <v>40</v>
      </c>
      <c r="C539" s="5" t="str">
        <f>VLOOKUP(A539,'WinBUGS output'!A:C,3,FALSE)</f>
        <v>Escitalopram</v>
      </c>
      <c r="D539" s="5" t="str">
        <f>VLOOKUP(B539,'WinBUGS output'!A:C,3,FALSE)</f>
        <v>CBT individual (over 15 sessions) + amitriptyline</v>
      </c>
      <c r="E539" s="5" t="str">
        <f>FIXED('WinBUGS output'!N538,2)</f>
        <v>0.64</v>
      </c>
      <c r="F539" s="5" t="str">
        <f>FIXED('WinBUGS output'!M538,2)</f>
        <v>-0.93</v>
      </c>
      <c r="G539" s="5" t="str">
        <f>FIXED('WinBUGS output'!O538,2)</f>
        <v>2.27</v>
      </c>
      <c r="H539"/>
      <c r="I539"/>
      <c r="J539"/>
      <c r="X539" s="5" t="str">
        <f t="shared" si="24"/>
        <v>Escitalopram</v>
      </c>
      <c r="Y539" s="5" t="str">
        <f t="shared" si="25"/>
        <v>CBT individual (over 15 sessions) + amitriptyline</v>
      </c>
      <c r="Z539" s="5" t="str">
        <f>FIXED(EXP('WinBUGS output'!N538),2)</f>
        <v>1.89</v>
      </c>
      <c r="AA539" s="5" t="str">
        <f>FIXED(EXP('WinBUGS output'!M538),2)</f>
        <v>0.40</v>
      </c>
      <c r="AB539" s="5" t="str">
        <f>FIXED(EXP('WinBUGS output'!O538),2)</f>
        <v>9.70</v>
      </c>
    </row>
    <row r="540" spans="1:28" x14ac:dyDescent="0.25">
      <c r="A540">
        <v>15</v>
      </c>
      <c r="B540">
        <v>41</v>
      </c>
      <c r="C540" s="5" t="str">
        <f>VLOOKUP(A540,'WinBUGS output'!A:C,3,FALSE)</f>
        <v>Escitalopram</v>
      </c>
      <c r="D540" s="5" t="str">
        <f>VLOOKUP(B540,'WinBUGS output'!A:C,3,FALSE)</f>
        <v>CBT individual (over 15 sessions) + any SSRI</v>
      </c>
      <c r="E540" s="5" t="str">
        <f>FIXED('WinBUGS output'!N539,2)</f>
        <v>0.66</v>
      </c>
      <c r="F540" s="5" t="str">
        <f>FIXED('WinBUGS output'!M539,2)</f>
        <v>-0.91</v>
      </c>
      <c r="G540" s="5" t="str">
        <f>FIXED('WinBUGS output'!O539,2)</f>
        <v>2.29</v>
      </c>
      <c r="H540"/>
      <c r="I540"/>
      <c r="J540"/>
      <c r="X540" s="5" t="str">
        <f t="shared" si="24"/>
        <v>Escitalopram</v>
      </c>
      <c r="Y540" s="5" t="str">
        <f t="shared" si="25"/>
        <v>CBT individual (over 15 sessions) + any SSRI</v>
      </c>
      <c r="Z540" s="5" t="str">
        <f>FIXED(EXP('WinBUGS output'!N539),2)</f>
        <v>1.93</v>
      </c>
      <c r="AA540" s="5" t="str">
        <f>FIXED(EXP('WinBUGS output'!M539),2)</f>
        <v>0.40</v>
      </c>
      <c r="AB540" s="5" t="str">
        <f>FIXED(EXP('WinBUGS output'!O539),2)</f>
        <v>9.83</v>
      </c>
    </row>
    <row r="541" spans="1:28" x14ac:dyDescent="0.25">
      <c r="A541">
        <v>15</v>
      </c>
      <c r="B541">
        <v>42</v>
      </c>
      <c r="C541" s="5" t="str">
        <f>VLOOKUP(A541,'WinBUGS output'!A:C,3,FALSE)</f>
        <v>Escitalopram</v>
      </c>
      <c r="D541" s="5" t="str">
        <f>VLOOKUP(B541,'WinBUGS output'!A:C,3,FALSE)</f>
        <v>Interpersonal psychotherapy (IPT) + any AD</v>
      </c>
      <c r="E541" s="5" t="str">
        <f>FIXED('WinBUGS output'!N540,2)</f>
        <v>2.09</v>
      </c>
      <c r="F541" s="5" t="str">
        <f>FIXED('WinBUGS output'!M540,2)</f>
        <v>-1.21</v>
      </c>
      <c r="G541" s="5" t="str">
        <f>FIXED('WinBUGS output'!O540,2)</f>
        <v>5.45</v>
      </c>
      <c r="H541"/>
      <c r="I541"/>
      <c r="J541"/>
      <c r="X541" s="5" t="str">
        <f t="shared" si="24"/>
        <v>Escitalopram</v>
      </c>
      <c r="Y541" s="5" t="str">
        <f t="shared" si="25"/>
        <v>Interpersonal psychotherapy (IPT) + any AD</v>
      </c>
      <c r="Z541" s="5" t="str">
        <f>FIXED(EXP('WinBUGS output'!N540),2)</f>
        <v>8.11</v>
      </c>
      <c r="AA541" s="5" t="str">
        <f>FIXED(EXP('WinBUGS output'!M540),2)</f>
        <v>0.30</v>
      </c>
      <c r="AB541" s="5" t="str">
        <f>FIXED(EXP('WinBUGS output'!O540),2)</f>
        <v>231.60</v>
      </c>
    </row>
    <row r="542" spans="1:28" x14ac:dyDescent="0.25">
      <c r="A542">
        <v>15</v>
      </c>
      <c r="B542">
        <v>43</v>
      </c>
      <c r="C542" s="5" t="str">
        <f>VLOOKUP(A542,'WinBUGS output'!A:C,3,FALSE)</f>
        <v>Escitalopram</v>
      </c>
      <c r="D542" s="5" t="str">
        <f>VLOOKUP(B542,'WinBUGS output'!A:C,3,FALSE)</f>
        <v>Short-term psychodynamic psychotherapy individual + any TCA</v>
      </c>
      <c r="E542" s="5" t="str">
        <f>FIXED('WinBUGS output'!N541,2)</f>
        <v>0.85</v>
      </c>
      <c r="F542" s="5" t="str">
        <f>FIXED('WinBUGS output'!M541,2)</f>
        <v>-1.13</v>
      </c>
      <c r="G542" s="5" t="str">
        <f>FIXED('WinBUGS output'!O541,2)</f>
        <v>2.87</v>
      </c>
      <c r="H542"/>
      <c r="I542"/>
      <c r="J542"/>
      <c r="X542" s="5" t="str">
        <f t="shared" si="24"/>
        <v>Escitalopram</v>
      </c>
      <c r="Y542" s="5" t="str">
        <f t="shared" si="25"/>
        <v>Short-term psychodynamic psychotherapy individual + any TCA</v>
      </c>
      <c r="Z542" s="5" t="str">
        <f>FIXED(EXP('WinBUGS output'!N541),2)</f>
        <v>2.35</v>
      </c>
      <c r="AA542" s="5" t="str">
        <f>FIXED(EXP('WinBUGS output'!M541),2)</f>
        <v>0.32</v>
      </c>
      <c r="AB542" s="5" t="str">
        <f>FIXED(EXP('WinBUGS output'!O541),2)</f>
        <v>17.57</v>
      </c>
    </row>
    <row r="543" spans="1:28" x14ac:dyDescent="0.25">
      <c r="A543">
        <v>15</v>
      </c>
      <c r="B543">
        <v>44</v>
      </c>
      <c r="C543" s="5" t="str">
        <f>VLOOKUP(A543,'WinBUGS output'!A:C,3,FALSE)</f>
        <v>Escitalopram</v>
      </c>
      <c r="D543" s="5" t="str">
        <f>VLOOKUP(B543,'WinBUGS output'!A:C,3,FALSE)</f>
        <v>Interpersonal psychotherapy (IPT) + Pill placebo</v>
      </c>
      <c r="E543" s="5" t="str">
        <f>FIXED('WinBUGS output'!N542,2)</f>
        <v>1.76</v>
      </c>
      <c r="F543" s="5" t="str">
        <f>FIXED('WinBUGS output'!M542,2)</f>
        <v>-1.53</v>
      </c>
      <c r="G543" s="5" t="str">
        <f>FIXED('WinBUGS output'!O542,2)</f>
        <v>5.09</v>
      </c>
      <c r="H543"/>
      <c r="I543"/>
      <c r="J543"/>
      <c r="X543" s="5" t="str">
        <f t="shared" si="24"/>
        <v>Escitalopram</v>
      </c>
      <c r="Y543" s="5" t="str">
        <f t="shared" si="25"/>
        <v>Interpersonal psychotherapy (IPT) + Pill placebo</v>
      </c>
      <c r="Z543" s="5" t="str">
        <f>FIXED(EXP('WinBUGS output'!N542),2)</f>
        <v>5.79</v>
      </c>
      <c r="AA543" s="5" t="str">
        <f>FIXED(EXP('WinBUGS output'!M542),2)</f>
        <v>0.22</v>
      </c>
      <c r="AB543" s="5" t="str">
        <f>FIXED(EXP('WinBUGS output'!O542),2)</f>
        <v>162.39</v>
      </c>
    </row>
    <row r="544" spans="1:28" x14ac:dyDescent="0.25">
      <c r="A544">
        <v>16</v>
      </c>
      <c r="B544">
        <v>17</v>
      </c>
      <c r="C544" s="5" t="str">
        <f>VLOOKUP(A544,'WinBUGS output'!A:C,3,FALSE)</f>
        <v>Fluoxetine</v>
      </c>
      <c r="D544" s="5" t="str">
        <f>VLOOKUP(B544,'WinBUGS output'!A:C,3,FALSE)</f>
        <v>Sertraline</v>
      </c>
      <c r="E544" s="5" t="str">
        <f>FIXED('WinBUGS output'!N543,2)</f>
        <v>-0.12</v>
      </c>
      <c r="F544" s="5" t="str">
        <f>FIXED('WinBUGS output'!M543,2)</f>
        <v>-0.75</v>
      </c>
      <c r="G544" s="5" t="str">
        <f>FIXED('WinBUGS output'!O543,2)</f>
        <v>0.37</v>
      </c>
      <c r="H544"/>
      <c r="I544"/>
      <c r="J544"/>
      <c r="X544" s="5" t="str">
        <f t="shared" si="24"/>
        <v>Fluoxetine</v>
      </c>
      <c r="Y544" s="5" t="str">
        <f t="shared" si="25"/>
        <v>Sertraline</v>
      </c>
      <c r="Z544" s="5" t="str">
        <f>FIXED(EXP('WinBUGS output'!N543),2)</f>
        <v>0.89</v>
      </c>
      <c r="AA544" s="5" t="str">
        <f>FIXED(EXP('WinBUGS output'!M543),2)</f>
        <v>0.47</v>
      </c>
      <c r="AB544" s="5" t="str">
        <f>FIXED(EXP('WinBUGS output'!O543),2)</f>
        <v>1.45</v>
      </c>
    </row>
    <row r="545" spans="1:28" x14ac:dyDescent="0.25">
      <c r="A545">
        <v>16</v>
      </c>
      <c r="B545">
        <v>18</v>
      </c>
      <c r="C545" s="5" t="str">
        <f>VLOOKUP(A545,'WinBUGS output'!A:C,3,FALSE)</f>
        <v>Fluoxetine</v>
      </c>
      <c r="D545" s="5" t="str">
        <f>VLOOKUP(B545,'WinBUGS output'!A:C,3,FALSE)</f>
        <v>Any AD</v>
      </c>
      <c r="E545" s="5" t="str">
        <f>FIXED('WinBUGS output'!N544,2)</f>
        <v>0.97</v>
      </c>
      <c r="F545" s="5" t="str">
        <f>FIXED('WinBUGS output'!M544,2)</f>
        <v>-1.80</v>
      </c>
      <c r="G545" s="5" t="str">
        <f>FIXED('WinBUGS output'!O544,2)</f>
        <v>3.81</v>
      </c>
      <c r="H545"/>
      <c r="I545"/>
      <c r="J545"/>
      <c r="X545" s="5" t="str">
        <f t="shared" si="24"/>
        <v>Fluoxetine</v>
      </c>
      <c r="Y545" s="5" t="str">
        <f t="shared" si="25"/>
        <v>Any AD</v>
      </c>
      <c r="Z545" s="5" t="str">
        <f>FIXED(EXP('WinBUGS output'!N544),2)</f>
        <v>2.65</v>
      </c>
      <c r="AA545" s="5" t="str">
        <f>FIXED(EXP('WinBUGS output'!M544),2)</f>
        <v>0.16</v>
      </c>
      <c r="AB545" s="5" t="str">
        <f>FIXED(EXP('WinBUGS output'!O544),2)</f>
        <v>45.02</v>
      </c>
    </row>
    <row r="546" spans="1:28" x14ac:dyDescent="0.25">
      <c r="A546">
        <v>16</v>
      </c>
      <c r="B546">
        <v>19</v>
      </c>
      <c r="C546" s="5" t="str">
        <f>VLOOKUP(A546,'WinBUGS output'!A:C,3,FALSE)</f>
        <v>Fluoxetine</v>
      </c>
      <c r="D546" s="5" t="str">
        <f>VLOOKUP(B546,'WinBUGS output'!A:C,3,FALSE)</f>
        <v>Mirtazapine</v>
      </c>
      <c r="E546" s="5" t="str">
        <f>FIXED('WinBUGS output'!N545,2)</f>
        <v>0.35</v>
      </c>
      <c r="F546" s="5" t="str">
        <f>FIXED('WinBUGS output'!M545,2)</f>
        <v>-0.49</v>
      </c>
      <c r="G546" s="5" t="str">
        <f>FIXED('WinBUGS output'!O545,2)</f>
        <v>1.18</v>
      </c>
      <c r="H546"/>
      <c r="I546"/>
      <c r="J546"/>
      <c r="X546" s="5" t="str">
        <f t="shared" si="24"/>
        <v>Fluoxetine</v>
      </c>
      <c r="Y546" s="5" t="str">
        <f t="shared" si="25"/>
        <v>Mirtazapine</v>
      </c>
      <c r="Z546" s="5" t="str">
        <f>FIXED(EXP('WinBUGS output'!N545),2)</f>
        <v>1.42</v>
      </c>
      <c r="AA546" s="5" t="str">
        <f>FIXED(EXP('WinBUGS output'!M545),2)</f>
        <v>0.61</v>
      </c>
      <c r="AB546" s="5" t="str">
        <f>FIXED(EXP('WinBUGS output'!O545),2)</f>
        <v>3.27</v>
      </c>
    </row>
    <row r="547" spans="1:28" x14ac:dyDescent="0.25">
      <c r="A547">
        <v>16</v>
      </c>
      <c r="B547">
        <v>20</v>
      </c>
      <c r="C547" s="5" t="str">
        <f>VLOOKUP(A547,'WinBUGS output'!A:C,3,FALSE)</f>
        <v>Fluoxetine</v>
      </c>
      <c r="D547" s="5" t="str">
        <f>VLOOKUP(B547,'WinBUGS output'!A:C,3,FALSE)</f>
        <v>Short-term psychodynamic psychotherapy individual + TAU</v>
      </c>
      <c r="E547" s="5" t="str">
        <f>FIXED('WinBUGS output'!N546,2)</f>
        <v>1.26</v>
      </c>
      <c r="F547" s="5" t="str">
        <f>FIXED('WinBUGS output'!M546,2)</f>
        <v>-1.22</v>
      </c>
      <c r="G547" s="5" t="str">
        <f>FIXED('WinBUGS output'!O546,2)</f>
        <v>3.84</v>
      </c>
      <c r="H547"/>
      <c r="I547"/>
      <c r="J547"/>
      <c r="X547" s="5" t="str">
        <f t="shared" si="24"/>
        <v>Fluoxetine</v>
      </c>
      <c r="Y547" s="5" t="str">
        <f t="shared" si="25"/>
        <v>Short-term psychodynamic psychotherapy individual + TAU</v>
      </c>
      <c r="Z547" s="5" t="str">
        <f>FIXED(EXP('WinBUGS output'!N546),2)</f>
        <v>3.52</v>
      </c>
      <c r="AA547" s="5" t="str">
        <f>FIXED(EXP('WinBUGS output'!M546),2)</f>
        <v>0.30</v>
      </c>
      <c r="AB547" s="5" t="str">
        <f>FIXED(EXP('WinBUGS output'!O546),2)</f>
        <v>46.48</v>
      </c>
    </row>
    <row r="548" spans="1:28" x14ac:dyDescent="0.25">
      <c r="A548">
        <v>16</v>
      </c>
      <c r="B548">
        <v>21</v>
      </c>
      <c r="C548" s="5" t="str">
        <f>VLOOKUP(A548,'WinBUGS output'!A:C,3,FALSE)</f>
        <v>Fluoxetine</v>
      </c>
      <c r="D548" s="5" t="str">
        <f>VLOOKUP(B548,'WinBUGS output'!A:C,3,FALSE)</f>
        <v>Cognitive bibliotherapy with support + TAU</v>
      </c>
      <c r="E548" s="5" t="str">
        <f>FIXED('WinBUGS output'!N547,2)</f>
        <v>0.86</v>
      </c>
      <c r="F548" s="5" t="str">
        <f>FIXED('WinBUGS output'!M547,2)</f>
        <v>-1.42</v>
      </c>
      <c r="G548" s="5" t="str">
        <f>FIXED('WinBUGS output'!O547,2)</f>
        <v>3.10</v>
      </c>
      <c r="H548"/>
      <c r="I548"/>
      <c r="J548"/>
      <c r="X548" s="5" t="str">
        <f t="shared" si="24"/>
        <v>Fluoxetine</v>
      </c>
      <c r="Y548" s="5" t="str">
        <f t="shared" si="25"/>
        <v>Cognitive bibliotherapy with support + TAU</v>
      </c>
      <c r="Z548" s="5" t="str">
        <f>FIXED(EXP('WinBUGS output'!N547),2)</f>
        <v>2.35</v>
      </c>
      <c r="AA548" s="5" t="str">
        <f>FIXED(EXP('WinBUGS output'!M547),2)</f>
        <v>0.24</v>
      </c>
      <c r="AB548" s="5" t="str">
        <f>FIXED(EXP('WinBUGS output'!O547),2)</f>
        <v>22.29</v>
      </c>
    </row>
    <row r="549" spans="1:28" x14ac:dyDescent="0.25">
      <c r="A549">
        <v>16</v>
      </c>
      <c r="B549">
        <v>22</v>
      </c>
      <c r="C549" s="5" t="str">
        <f>VLOOKUP(A549,'WinBUGS output'!A:C,3,FALSE)</f>
        <v>Fluoxetine</v>
      </c>
      <c r="D549" s="5" t="str">
        <f>VLOOKUP(B549,'WinBUGS output'!A:C,3,FALSE)</f>
        <v>Cognitive bibliotherapy + TAU</v>
      </c>
      <c r="E549" s="5" t="str">
        <f>FIXED('WinBUGS output'!N548,2)</f>
        <v>0.00</v>
      </c>
      <c r="F549" s="5" t="str">
        <f>FIXED('WinBUGS output'!M548,2)</f>
        <v>-1.79</v>
      </c>
      <c r="G549" s="5" t="str">
        <f>FIXED('WinBUGS output'!O548,2)</f>
        <v>1.85</v>
      </c>
      <c r="H549"/>
      <c r="I549"/>
      <c r="J549"/>
      <c r="X549" s="5" t="str">
        <f t="shared" si="24"/>
        <v>Fluoxetine</v>
      </c>
      <c r="Y549" s="5" t="str">
        <f t="shared" si="25"/>
        <v>Cognitive bibliotherapy + TAU</v>
      </c>
      <c r="Z549" s="5" t="str">
        <f>FIXED(EXP('WinBUGS output'!N548),2)</f>
        <v>1.00</v>
      </c>
      <c r="AA549" s="5" t="str">
        <f>FIXED(EXP('WinBUGS output'!M548),2)</f>
        <v>0.17</v>
      </c>
      <c r="AB549" s="5" t="str">
        <f>FIXED(EXP('WinBUGS output'!O548),2)</f>
        <v>6.37</v>
      </c>
    </row>
    <row r="550" spans="1:28" x14ac:dyDescent="0.25">
      <c r="A550">
        <v>16</v>
      </c>
      <c r="B550">
        <v>23</v>
      </c>
      <c r="C550" s="5" t="str">
        <f>VLOOKUP(A550,'WinBUGS output'!A:C,3,FALSE)</f>
        <v>Fluoxetine</v>
      </c>
      <c r="D550" s="5" t="str">
        <f>VLOOKUP(B550,'WinBUGS output'!A:C,3,FALSE)</f>
        <v>Computerised-CBT (CCBT)</v>
      </c>
      <c r="E550" s="5" t="str">
        <f>FIXED('WinBUGS output'!N549,2)</f>
        <v>0.07</v>
      </c>
      <c r="F550" s="5" t="str">
        <f>FIXED('WinBUGS output'!M549,2)</f>
        <v>-1.73</v>
      </c>
      <c r="G550" s="5" t="str">
        <f>FIXED('WinBUGS output'!O549,2)</f>
        <v>1.93</v>
      </c>
      <c r="H550"/>
      <c r="I550"/>
      <c r="J550"/>
      <c r="X550" s="5" t="str">
        <f t="shared" si="24"/>
        <v>Fluoxetine</v>
      </c>
      <c r="Y550" s="5" t="str">
        <f t="shared" si="25"/>
        <v>Computerised-CBT (CCBT)</v>
      </c>
      <c r="Z550" s="5" t="str">
        <f>FIXED(EXP('WinBUGS output'!N549),2)</f>
        <v>1.08</v>
      </c>
      <c r="AA550" s="5" t="str">
        <f>FIXED(EXP('WinBUGS output'!M549),2)</f>
        <v>0.18</v>
      </c>
      <c r="AB550" s="5" t="str">
        <f>FIXED(EXP('WinBUGS output'!O549),2)</f>
        <v>6.92</v>
      </c>
    </row>
    <row r="551" spans="1:28" x14ac:dyDescent="0.25">
      <c r="A551">
        <v>16</v>
      </c>
      <c r="B551">
        <v>24</v>
      </c>
      <c r="C551" s="5" t="str">
        <f>VLOOKUP(A551,'WinBUGS output'!A:C,3,FALSE)</f>
        <v>Fluoxetine</v>
      </c>
      <c r="D551" s="5" t="str">
        <f>VLOOKUP(B551,'WinBUGS output'!A:C,3,FALSE)</f>
        <v>Computerised-CBT (CCBT) + TAU</v>
      </c>
      <c r="E551" s="5" t="str">
        <f>FIXED('WinBUGS output'!N550,2)</f>
        <v>-0.01</v>
      </c>
      <c r="F551" s="5" t="str">
        <f>FIXED('WinBUGS output'!M550,2)</f>
        <v>-1.83</v>
      </c>
      <c r="G551" s="5" t="str">
        <f>FIXED('WinBUGS output'!O550,2)</f>
        <v>1.83</v>
      </c>
      <c r="H551"/>
      <c r="I551"/>
      <c r="J551"/>
      <c r="X551" s="5" t="str">
        <f t="shared" si="24"/>
        <v>Fluoxetine</v>
      </c>
      <c r="Y551" s="5" t="str">
        <f t="shared" si="25"/>
        <v>Computerised-CBT (CCBT) + TAU</v>
      </c>
      <c r="Z551" s="5" t="str">
        <f>FIXED(EXP('WinBUGS output'!N550),2)</f>
        <v>0.99</v>
      </c>
      <c r="AA551" s="5" t="str">
        <f>FIXED(EXP('WinBUGS output'!M550),2)</f>
        <v>0.16</v>
      </c>
      <c r="AB551" s="5" t="str">
        <f>FIXED(EXP('WinBUGS output'!O550),2)</f>
        <v>6.26</v>
      </c>
    </row>
    <row r="552" spans="1:28" x14ac:dyDescent="0.25">
      <c r="A552">
        <v>16</v>
      </c>
      <c r="B552">
        <v>25</v>
      </c>
      <c r="C552" s="5" t="str">
        <f>VLOOKUP(A552,'WinBUGS output'!A:C,3,FALSE)</f>
        <v>Fluoxetine</v>
      </c>
      <c r="D552" s="5" t="str">
        <f>VLOOKUP(B552,'WinBUGS output'!A:C,3,FALSE)</f>
        <v>Computerised-CBT (CCBT) + enhanced TAU</v>
      </c>
      <c r="E552" s="5" t="str">
        <f>FIXED('WinBUGS output'!N551,2)</f>
        <v>0.00</v>
      </c>
      <c r="F552" s="5" t="str">
        <f>FIXED('WinBUGS output'!M551,2)</f>
        <v>-1.79</v>
      </c>
      <c r="G552" s="5" t="str">
        <f>FIXED('WinBUGS output'!O551,2)</f>
        <v>1.82</v>
      </c>
      <c r="H552"/>
      <c r="I552"/>
      <c r="J552"/>
      <c r="X552" s="5" t="str">
        <f t="shared" si="24"/>
        <v>Fluoxetine</v>
      </c>
      <c r="Y552" s="5" t="str">
        <f t="shared" si="25"/>
        <v>Computerised-CBT (CCBT) + enhanced TAU</v>
      </c>
      <c r="Z552" s="5" t="str">
        <f>FIXED(EXP('WinBUGS output'!N551),2)</f>
        <v>1.00</v>
      </c>
      <c r="AA552" s="5" t="str">
        <f>FIXED(EXP('WinBUGS output'!M551),2)</f>
        <v>0.17</v>
      </c>
      <c r="AB552" s="5" t="str">
        <f>FIXED(EXP('WinBUGS output'!O551),2)</f>
        <v>6.15</v>
      </c>
    </row>
    <row r="553" spans="1:28" x14ac:dyDescent="0.25">
      <c r="A553">
        <v>16</v>
      </c>
      <c r="B553">
        <v>26</v>
      </c>
      <c r="C553" s="5" t="str">
        <f>VLOOKUP(A553,'WinBUGS output'!A:C,3,FALSE)</f>
        <v>Fluoxetine</v>
      </c>
      <c r="D553" s="5" t="str">
        <f>VLOOKUP(B553,'WinBUGS output'!A:C,3,FALSE)</f>
        <v>Interpersonal psychotherapy (IPT)</v>
      </c>
      <c r="E553" s="5" t="str">
        <f>FIXED('WinBUGS output'!N552,2)</f>
        <v>1.62</v>
      </c>
      <c r="F553" s="5" t="str">
        <f>FIXED('WinBUGS output'!M552,2)</f>
        <v>-1.64</v>
      </c>
      <c r="G553" s="5" t="str">
        <f>FIXED('WinBUGS output'!O552,2)</f>
        <v>4.94</v>
      </c>
      <c r="H553"/>
      <c r="I553"/>
      <c r="J553"/>
      <c r="X553" s="5" t="str">
        <f t="shared" si="24"/>
        <v>Fluoxetine</v>
      </c>
      <c r="Y553" s="5" t="str">
        <f t="shared" si="25"/>
        <v>Interpersonal psychotherapy (IPT)</v>
      </c>
      <c r="Z553" s="5" t="str">
        <f>FIXED(EXP('WinBUGS output'!N552),2)</f>
        <v>5.07</v>
      </c>
      <c r="AA553" s="5" t="str">
        <f>FIXED(EXP('WinBUGS output'!M552),2)</f>
        <v>0.19</v>
      </c>
      <c r="AB553" s="5" t="str">
        <f>FIXED(EXP('WinBUGS output'!O552),2)</f>
        <v>139.49</v>
      </c>
    </row>
    <row r="554" spans="1:28" x14ac:dyDescent="0.25">
      <c r="A554">
        <v>16</v>
      </c>
      <c r="B554">
        <v>27</v>
      </c>
      <c r="C554" s="5" t="str">
        <f>VLOOKUP(A554,'WinBUGS output'!A:C,3,FALSE)</f>
        <v>Fluoxetine</v>
      </c>
      <c r="D554" s="5" t="str">
        <f>VLOOKUP(B554,'WinBUGS output'!A:C,3,FALSE)</f>
        <v>Counselling (any type)</v>
      </c>
      <c r="E554" s="5" t="str">
        <f>FIXED('WinBUGS output'!N553,2)</f>
        <v>0.95</v>
      </c>
      <c r="F554" s="5" t="str">
        <f>FIXED('WinBUGS output'!M553,2)</f>
        <v>-1.24</v>
      </c>
      <c r="G554" s="5" t="str">
        <f>FIXED('WinBUGS output'!O553,2)</f>
        <v>3.17</v>
      </c>
      <c r="H554"/>
      <c r="I554"/>
      <c r="J554"/>
      <c r="X554" s="5" t="str">
        <f t="shared" si="24"/>
        <v>Fluoxetine</v>
      </c>
      <c r="Y554" s="5" t="str">
        <f t="shared" si="25"/>
        <v>Counselling (any type)</v>
      </c>
      <c r="Z554" s="5" t="str">
        <f>FIXED(EXP('WinBUGS output'!N553),2)</f>
        <v>2.59</v>
      </c>
      <c r="AA554" s="5" t="str">
        <f>FIXED(EXP('WinBUGS output'!M553),2)</f>
        <v>0.29</v>
      </c>
      <c r="AB554" s="5" t="str">
        <f>FIXED(EXP('WinBUGS output'!O553),2)</f>
        <v>23.76</v>
      </c>
    </row>
    <row r="555" spans="1:28" x14ac:dyDescent="0.25">
      <c r="A555">
        <v>16</v>
      </c>
      <c r="B555">
        <v>28</v>
      </c>
      <c r="C555" s="5" t="str">
        <f>VLOOKUP(A555,'WinBUGS output'!A:C,3,FALSE)</f>
        <v>Fluoxetine</v>
      </c>
      <c r="D555" s="5" t="str">
        <f>VLOOKUP(B555,'WinBUGS output'!A:C,3,FALSE)</f>
        <v>Non-directive counselling</v>
      </c>
      <c r="E555" s="5" t="str">
        <f>FIXED('WinBUGS output'!N554,2)</f>
        <v>0.96</v>
      </c>
      <c r="F555" s="5" t="str">
        <f>FIXED('WinBUGS output'!M554,2)</f>
        <v>-1.04</v>
      </c>
      <c r="G555" s="5" t="str">
        <f>FIXED('WinBUGS output'!O554,2)</f>
        <v>2.99</v>
      </c>
      <c r="H555"/>
      <c r="I555"/>
      <c r="J555"/>
      <c r="X555" s="5" t="str">
        <f t="shared" si="24"/>
        <v>Fluoxetine</v>
      </c>
      <c r="Y555" s="5" t="str">
        <f t="shared" si="25"/>
        <v>Non-directive counselling</v>
      </c>
      <c r="Z555" s="5" t="str">
        <f>FIXED(EXP('WinBUGS output'!N554),2)</f>
        <v>2.61</v>
      </c>
      <c r="AA555" s="5" t="str">
        <f>FIXED(EXP('WinBUGS output'!M554),2)</f>
        <v>0.35</v>
      </c>
      <c r="AB555" s="5" t="str">
        <f>FIXED(EXP('WinBUGS output'!O554),2)</f>
        <v>19.93</v>
      </c>
    </row>
    <row r="556" spans="1:28" x14ac:dyDescent="0.25">
      <c r="A556">
        <v>16</v>
      </c>
      <c r="B556">
        <v>29</v>
      </c>
      <c r="C556" s="5" t="str">
        <f>VLOOKUP(A556,'WinBUGS output'!A:C,3,FALSE)</f>
        <v>Fluoxetine</v>
      </c>
      <c r="D556" s="5" t="str">
        <f>VLOOKUP(B556,'WinBUGS output'!A:C,3,FALSE)</f>
        <v>Problem solving group</v>
      </c>
      <c r="E556" s="5" t="str">
        <f>FIXED('WinBUGS output'!N555,2)</f>
        <v>8.71</v>
      </c>
      <c r="F556" s="5" t="str">
        <f>FIXED('WinBUGS output'!M555,2)</f>
        <v>5.04</v>
      </c>
      <c r="G556" s="5" t="str">
        <f>FIXED('WinBUGS output'!O555,2)</f>
        <v>12.73</v>
      </c>
      <c r="H556"/>
      <c r="I556"/>
      <c r="J556"/>
      <c r="X556" s="5" t="str">
        <f t="shared" si="24"/>
        <v>Fluoxetine</v>
      </c>
      <c r="Y556" s="5" t="str">
        <f t="shared" si="25"/>
        <v>Problem solving group</v>
      </c>
      <c r="Z556" s="5" t="str">
        <f>FIXED(EXP('WinBUGS output'!N555),2)</f>
        <v>6,045.08</v>
      </c>
      <c r="AA556" s="5" t="str">
        <f>FIXED(EXP('WinBUGS output'!M555),2)</f>
        <v>155.09</v>
      </c>
      <c r="AB556" s="5" t="str">
        <f>FIXED(EXP('WinBUGS output'!O555),2)</f>
        <v>337,729.31</v>
      </c>
    </row>
    <row r="557" spans="1:28" x14ac:dyDescent="0.25">
      <c r="A557">
        <v>16</v>
      </c>
      <c r="B557">
        <v>30</v>
      </c>
      <c r="C557" s="5" t="str">
        <f>VLOOKUP(A557,'WinBUGS output'!A:C,3,FALSE)</f>
        <v>Fluoxetine</v>
      </c>
      <c r="D557" s="5" t="str">
        <f>VLOOKUP(B557,'WinBUGS output'!A:C,3,FALSE)</f>
        <v>Behavioural activation (BA)</v>
      </c>
      <c r="E557" s="5" t="str">
        <f>FIXED('WinBUGS output'!N556,2)</f>
        <v>1.64</v>
      </c>
      <c r="F557" s="5" t="str">
        <f>FIXED('WinBUGS output'!M556,2)</f>
        <v>-0.18</v>
      </c>
      <c r="G557" s="5" t="str">
        <f>FIXED('WinBUGS output'!O556,2)</f>
        <v>3.49</v>
      </c>
      <c r="H557"/>
      <c r="I557"/>
      <c r="J557"/>
      <c r="X557" s="5" t="str">
        <f t="shared" si="24"/>
        <v>Fluoxetine</v>
      </c>
      <c r="Y557" s="5" t="str">
        <f t="shared" si="25"/>
        <v>Behavioural activation (BA)</v>
      </c>
      <c r="Z557" s="5" t="str">
        <f>FIXED(EXP('WinBUGS output'!N556),2)</f>
        <v>5.17</v>
      </c>
      <c r="AA557" s="5" t="str">
        <f>FIXED(EXP('WinBUGS output'!M556),2)</f>
        <v>0.84</v>
      </c>
      <c r="AB557" s="5" t="str">
        <f>FIXED(EXP('WinBUGS output'!O556),2)</f>
        <v>32.79</v>
      </c>
    </row>
    <row r="558" spans="1:28" x14ac:dyDescent="0.25">
      <c r="A558">
        <v>16</v>
      </c>
      <c r="B558">
        <v>31</v>
      </c>
      <c r="C558" s="5" t="str">
        <f>VLOOKUP(A558,'WinBUGS output'!A:C,3,FALSE)</f>
        <v>Fluoxetine</v>
      </c>
      <c r="D558" s="5" t="str">
        <f>VLOOKUP(B558,'WinBUGS output'!A:C,3,FALSE)</f>
        <v>Behavioural activation (BA) + TAU</v>
      </c>
      <c r="E558" s="5" t="str">
        <f>FIXED('WinBUGS output'!N557,2)</f>
        <v>1.57</v>
      </c>
      <c r="F558" s="5" t="str">
        <f>FIXED('WinBUGS output'!M557,2)</f>
        <v>-0.33</v>
      </c>
      <c r="G558" s="5" t="str">
        <f>FIXED('WinBUGS output'!O557,2)</f>
        <v>3.52</v>
      </c>
      <c r="H558"/>
      <c r="I558"/>
      <c r="J558"/>
      <c r="X558" s="5" t="str">
        <f t="shared" si="24"/>
        <v>Fluoxetine</v>
      </c>
      <c r="Y558" s="5" t="str">
        <f t="shared" si="25"/>
        <v>Behavioural activation (BA) + TAU</v>
      </c>
      <c r="Z558" s="5" t="str">
        <f>FIXED(EXP('WinBUGS output'!N557),2)</f>
        <v>4.82</v>
      </c>
      <c r="AA558" s="5" t="str">
        <f>FIXED(EXP('WinBUGS output'!M557),2)</f>
        <v>0.72</v>
      </c>
      <c r="AB558" s="5" t="str">
        <f>FIXED(EXP('WinBUGS output'!O557),2)</f>
        <v>33.75</v>
      </c>
    </row>
    <row r="559" spans="1:28" x14ac:dyDescent="0.25">
      <c r="A559">
        <v>16</v>
      </c>
      <c r="B559">
        <v>32</v>
      </c>
      <c r="C559" s="5" t="str">
        <f>VLOOKUP(A559,'WinBUGS output'!A:C,3,FALSE)</f>
        <v>Fluoxetine</v>
      </c>
      <c r="D559" s="5" t="str">
        <f>VLOOKUP(B559,'WinBUGS output'!A:C,3,FALSE)</f>
        <v>CBT individual (under 15 sessions)</v>
      </c>
      <c r="E559" s="5" t="str">
        <f>FIXED('WinBUGS output'!N558,2)</f>
        <v>1.26</v>
      </c>
      <c r="F559" s="5" t="str">
        <f>FIXED('WinBUGS output'!M558,2)</f>
        <v>-0.13</v>
      </c>
      <c r="G559" s="5" t="str">
        <f>FIXED('WinBUGS output'!O558,2)</f>
        <v>2.67</v>
      </c>
      <c r="H559"/>
      <c r="I559"/>
      <c r="J559"/>
      <c r="X559" s="5" t="str">
        <f t="shared" si="24"/>
        <v>Fluoxetine</v>
      </c>
      <c r="Y559" s="5" t="str">
        <f t="shared" si="25"/>
        <v>CBT individual (under 15 sessions)</v>
      </c>
      <c r="Z559" s="5" t="str">
        <f>FIXED(EXP('WinBUGS output'!N558),2)</f>
        <v>3.52</v>
      </c>
      <c r="AA559" s="5" t="str">
        <f>FIXED(EXP('WinBUGS output'!M558),2)</f>
        <v>0.88</v>
      </c>
      <c r="AB559" s="5" t="str">
        <f>FIXED(EXP('WinBUGS output'!O558),2)</f>
        <v>14.47</v>
      </c>
    </row>
    <row r="560" spans="1:28" x14ac:dyDescent="0.25">
      <c r="A560">
        <v>16</v>
      </c>
      <c r="B560">
        <v>33</v>
      </c>
      <c r="C560" s="5" t="str">
        <f>VLOOKUP(A560,'WinBUGS output'!A:C,3,FALSE)</f>
        <v>Fluoxetine</v>
      </c>
      <c r="D560" s="5" t="str">
        <f>VLOOKUP(B560,'WinBUGS output'!A:C,3,FALSE)</f>
        <v>CBT individual (under 15 sessions) + TAU</v>
      </c>
      <c r="E560" s="5" t="str">
        <f>FIXED('WinBUGS output'!N559,2)</f>
        <v>1.22</v>
      </c>
      <c r="F560" s="5" t="str">
        <f>FIXED('WinBUGS output'!M559,2)</f>
        <v>-0.29</v>
      </c>
      <c r="G560" s="5" t="str">
        <f>FIXED('WinBUGS output'!O559,2)</f>
        <v>2.75</v>
      </c>
      <c r="H560"/>
      <c r="I560"/>
      <c r="J560"/>
      <c r="X560" s="5" t="str">
        <f t="shared" si="24"/>
        <v>Fluoxetine</v>
      </c>
      <c r="Y560" s="5" t="str">
        <f t="shared" si="25"/>
        <v>CBT individual (under 15 sessions) + TAU</v>
      </c>
      <c r="Z560" s="5" t="str">
        <f>FIXED(EXP('WinBUGS output'!N559),2)</f>
        <v>3.40</v>
      </c>
      <c r="AA560" s="5" t="str">
        <f>FIXED(EXP('WinBUGS output'!M559),2)</f>
        <v>0.75</v>
      </c>
      <c r="AB560" s="5" t="str">
        <f>FIXED(EXP('WinBUGS output'!O559),2)</f>
        <v>15.60</v>
      </c>
    </row>
    <row r="561" spans="1:28" x14ac:dyDescent="0.25">
      <c r="A561">
        <v>16</v>
      </c>
      <c r="B561">
        <v>34</v>
      </c>
      <c r="C561" s="5" t="str">
        <f>VLOOKUP(A561,'WinBUGS output'!A:C,3,FALSE)</f>
        <v>Fluoxetine</v>
      </c>
      <c r="D561" s="5" t="str">
        <f>VLOOKUP(B561,'WinBUGS output'!A:C,3,FALSE)</f>
        <v>CBT individual (under 15 sessions) + enhanced TAU</v>
      </c>
      <c r="E561" s="5" t="str">
        <f>FIXED('WinBUGS output'!N560,2)</f>
        <v>1.41</v>
      </c>
      <c r="F561" s="5" t="str">
        <f>FIXED('WinBUGS output'!M560,2)</f>
        <v>-0.10</v>
      </c>
      <c r="G561" s="5" t="str">
        <f>FIXED('WinBUGS output'!O560,2)</f>
        <v>2.96</v>
      </c>
      <c r="H561"/>
      <c r="I561"/>
      <c r="J561"/>
      <c r="X561" s="5" t="str">
        <f t="shared" si="24"/>
        <v>Fluoxetine</v>
      </c>
      <c r="Y561" s="5" t="str">
        <f t="shared" si="25"/>
        <v>CBT individual (under 15 sessions) + enhanced TAU</v>
      </c>
      <c r="Z561" s="5" t="str">
        <f>FIXED(EXP('WinBUGS output'!N560),2)</f>
        <v>4.10</v>
      </c>
      <c r="AA561" s="5" t="str">
        <f>FIXED(EXP('WinBUGS output'!M560),2)</f>
        <v>0.91</v>
      </c>
      <c r="AB561" s="5" t="str">
        <f>FIXED(EXP('WinBUGS output'!O560),2)</f>
        <v>19.36</v>
      </c>
    </row>
    <row r="562" spans="1:28" x14ac:dyDescent="0.25">
      <c r="A562">
        <v>16</v>
      </c>
      <c r="B562">
        <v>35</v>
      </c>
      <c r="C562" s="5" t="str">
        <f>VLOOKUP(A562,'WinBUGS output'!A:C,3,FALSE)</f>
        <v>Fluoxetine</v>
      </c>
      <c r="D562" s="5" t="str">
        <f>VLOOKUP(B562,'WinBUGS output'!A:C,3,FALSE)</f>
        <v>CBT individual (over 15 sessions)</v>
      </c>
      <c r="E562" s="5" t="str">
        <f>FIXED('WinBUGS output'!N561,2)</f>
        <v>1.33</v>
      </c>
      <c r="F562" s="5" t="str">
        <f>FIXED('WinBUGS output'!M561,2)</f>
        <v>-0.04</v>
      </c>
      <c r="G562" s="5" t="str">
        <f>FIXED('WinBUGS output'!O561,2)</f>
        <v>2.73</v>
      </c>
      <c r="H562"/>
      <c r="I562"/>
      <c r="J562"/>
      <c r="X562" s="5" t="str">
        <f t="shared" si="24"/>
        <v>Fluoxetine</v>
      </c>
      <c r="Y562" s="5" t="str">
        <f t="shared" si="25"/>
        <v>CBT individual (over 15 sessions)</v>
      </c>
      <c r="Z562" s="5" t="str">
        <f>FIXED(EXP('WinBUGS output'!N561),2)</f>
        <v>3.77</v>
      </c>
      <c r="AA562" s="5" t="str">
        <f>FIXED(EXP('WinBUGS output'!M561),2)</f>
        <v>0.96</v>
      </c>
      <c r="AB562" s="5" t="str">
        <f>FIXED(EXP('WinBUGS output'!O561),2)</f>
        <v>15.29</v>
      </c>
    </row>
    <row r="563" spans="1:28" x14ac:dyDescent="0.25">
      <c r="A563">
        <v>16</v>
      </c>
      <c r="B563">
        <v>36</v>
      </c>
      <c r="C563" s="5" t="str">
        <f>VLOOKUP(A563,'WinBUGS output'!A:C,3,FALSE)</f>
        <v>Fluoxetine</v>
      </c>
      <c r="D563" s="5" t="str">
        <f>VLOOKUP(B563,'WinBUGS output'!A:C,3,FALSE)</f>
        <v>Third-wave cognitive therapy individual</v>
      </c>
      <c r="E563" s="5" t="str">
        <f>FIXED('WinBUGS output'!N562,2)</f>
        <v>1.43</v>
      </c>
      <c r="F563" s="5" t="str">
        <f>FIXED('WinBUGS output'!M562,2)</f>
        <v>-0.07</v>
      </c>
      <c r="G563" s="5" t="str">
        <f>FIXED('WinBUGS output'!O562,2)</f>
        <v>3.02</v>
      </c>
      <c r="H563"/>
      <c r="I563"/>
      <c r="J563"/>
      <c r="X563" s="5" t="str">
        <f t="shared" si="24"/>
        <v>Fluoxetine</v>
      </c>
      <c r="Y563" s="5" t="str">
        <f t="shared" si="25"/>
        <v>Third-wave cognitive therapy individual</v>
      </c>
      <c r="Z563" s="5" t="str">
        <f>FIXED(EXP('WinBUGS output'!N562),2)</f>
        <v>4.19</v>
      </c>
      <c r="AA563" s="5" t="str">
        <f>FIXED(EXP('WinBUGS output'!M562),2)</f>
        <v>0.93</v>
      </c>
      <c r="AB563" s="5" t="str">
        <f>FIXED(EXP('WinBUGS output'!O562),2)</f>
        <v>20.51</v>
      </c>
    </row>
    <row r="564" spans="1:28" x14ac:dyDescent="0.25">
      <c r="A564">
        <v>16</v>
      </c>
      <c r="B564">
        <v>37</v>
      </c>
      <c r="C564" s="5" t="str">
        <f>VLOOKUP(A564,'WinBUGS output'!A:C,3,FALSE)</f>
        <v>Fluoxetine</v>
      </c>
      <c r="D564" s="5" t="str">
        <f>VLOOKUP(B564,'WinBUGS output'!A:C,3,FALSE)</f>
        <v>CBT group (under 15 sessions)</v>
      </c>
      <c r="E564" s="5" t="str">
        <f>FIXED('WinBUGS output'!N563,2)</f>
        <v>7.36</v>
      </c>
      <c r="F564" s="5" t="str">
        <f>FIXED('WinBUGS output'!M563,2)</f>
        <v>5.05</v>
      </c>
      <c r="G564" s="5" t="str">
        <f>FIXED('WinBUGS output'!O563,2)</f>
        <v>9.71</v>
      </c>
      <c r="H564"/>
      <c r="I564"/>
      <c r="J564"/>
      <c r="X564" s="5" t="str">
        <f t="shared" si="24"/>
        <v>Fluoxetine</v>
      </c>
      <c r="Y564" s="5" t="str">
        <f t="shared" si="25"/>
        <v>CBT group (under 15 sessions)</v>
      </c>
      <c r="Z564" s="5" t="str">
        <f>FIXED(EXP('WinBUGS output'!N563),2)</f>
        <v>1,576.56</v>
      </c>
      <c r="AA564" s="5" t="str">
        <f>FIXED(EXP('WinBUGS output'!M563),2)</f>
        <v>155.87</v>
      </c>
      <c r="AB564" s="5" t="str">
        <f>FIXED(EXP('WinBUGS output'!O563),2)</f>
        <v>16,448.67</v>
      </c>
    </row>
    <row r="565" spans="1:28" x14ac:dyDescent="0.25">
      <c r="A565">
        <v>16</v>
      </c>
      <c r="B565">
        <v>38</v>
      </c>
      <c r="C565" s="5" t="str">
        <f>VLOOKUP(A565,'WinBUGS output'!A:C,3,FALSE)</f>
        <v>Fluoxetine</v>
      </c>
      <c r="D565" s="5" t="str">
        <f>VLOOKUP(B565,'WinBUGS output'!A:C,3,FALSE)</f>
        <v>Third-wave cognitive therapy group</v>
      </c>
      <c r="E565" s="5" t="str">
        <f>FIXED('WinBUGS output'!N564,2)</f>
        <v>7.34</v>
      </c>
      <c r="F565" s="5" t="str">
        <f>FIXED('WinBUGS output'!M564,2)</f>
        <v>4.90</v>
      </c>
      <c r="G565" s="5" t="str">
        <f>FIXED('WinBUGS output'!O564,2)</f>
        <v>9.78</v>
      </c>
      <c r="H565"/>
      <c r="I565"/>
      <c r="J565"/>
      <c r="X565" s="5" t="str">
        <f t="shared" si="24"/>
        <v>Fluoxetine</v>
      </c>
      <c r="Y565" s="5" t="str">
        <f t="shared" si="25"/>
        <v>Third-wave cognitive therapy group</v>
      </c>
      <c r="Z565" s="5" t="str">
        <f>FIXED(EXP('WinBUGS output'!N564),2)</f>
        <v>1,543.80</v>
      </c>
      <c r="AA565" s="5" t="str">
        <f>FIXED(EXP('WinBUGS output'!M564),2)</f>
        <v>134.29</v>
      </c>
      <c r="AB565" s="5" t="str">
        <f>FIXED(EXP('WinBUGS output'!O564),2)</f>
        <v>17,694.34</v>
      </c>
    </row>
    <row r="566" spans="1:28" x14ac:dyDescent="0.25">
      <c r="A566">
        <v>16</v>
      </c>
      <c r="B566">
        <v>39</v>
      </c>
      <c r="C566" s="5" t="str">
        <f>VLOOKUP(A566,'WinBUGS output'!A:C,3,FALSE)</f>
        <v>Fluoxetine</v>
      </c>
      <c r="D566" s="5" t="str">
        <f>VLOOKUP(B566,'WinBUGS output'!A:C,3,FALSE)</f>
        <v>CBT individual (under 15 sessions) + escitalopram</v>
      </c>
      <c r="E566" s="5" t="str">
        <f>FIXED('WinBUGS output'!N565,2)</f>
        <v>0.66</v>
      </c>
      <c r="F566" s="5" t="str">
        <f>FIXED('WinBUGS output'!M565,2)</f>
        <v>-0.83</v>
      </c>
      <c r="G566" s="5" t="str">
        <f>FIXED('WinBUGS output'!O565,2)</f>
        <v>2.20</v>
      </c>
      <c r="H566"/>
      <c r="I566"/>
      <c r="J566"/>
      <c r="X566" s="5" t="str">
        <f t="shared" si="24"/>
        <v>Fluoxetine</v>
      </c>
      <c r="Y566" s="5" t="str">
        <f t="shared" si="25"/>
        <v>CBT individual (under 15 sessions) + escitalopram</v>
      </c>
      <c r="Z566" s="5" t="str">
        <f>FIXED(EXP('WinBUGS output'!N565),2)</f>
        <v>1.94</v>
      </c>
      <c r="AA566" s="5" t="str">
        <f>FIXED(EXP('WinBUGS output'!M565),2)</f>
        <v>0.43</v>
      </c>
      <c r="AB566" s="5" t="str">
        <f>FIXED(EXP('WinBUGS output'!O565),2)</f>
        <v>9.02</v>
      </c>
    </row>
    <row r="567" spans="1:28" x14ac:dyDescent="0.25">
      <c r="A567">
        <v>16</v>
      </c>
      <c r="B567">
        <v>40</v>
      </c>
      <c r="C567" s="5" t="str">
        <f>VLOOKUP(A567,'WinBUGS output'!A:C,3,FALSE)</f>
        <v>Fluoxetine</v>
      </c>
      <c r="D567" s="5" t="str">
        <f>VLOOKUP(B567,'WinBUGS output'!A:C,3,FALSE)</f>
        <v>CBT individual (over 15 sessions) + amitriptyline</v>
      </c>
      <c r="E567" s="5" t="str">
        <f>FIXED('WinBUGS output'!N566,2)</f>
        <v>0.70</v>
      </c>
      <c r="F567" s="5" t="str">
        <f>FIXED('WinBUGS output'!M566,2)</f>
        <v>-0.89</v>
      </c>
      <c r="G567" s="5" t="str">
        <f>FIXED('WinBUGS output'!O566,2)</f>
        <v>2.35</v>
      </c>
      <c r="H567"/>
      <c r="I567"/>
      <c r="J567"/>
      <c r="X567" s="5" t="str">
        <f t="shared" si="24"/>
        <v>Fluoxetine</v>
      </c>
      <c r="Y567" s="5" t="str">
        <f t="shared" si="25"/>
        <v>CBT individual (over 15 sessions) + amitriptyline</v>
      </c>
      <c r="Z567" s="5" t="str">
        <f>FIXED(EXP('WinBUGS output'!N566),2)</f>
        <v>2.02</v>
      </c>
      <c r="AA567" s="5" t="str">
        <f>FIXED(EXP('WinBUGS output'!M566),2)</f>
        <v>0.41</v>
      </c>
      <c r="AB567" s="5" t="str">
        <f>FIXED(EXP('WinBUGS output'!O566),2)</f>
        <v>10.52</v>
      </c>
    </row>
    <row r="568" spans="1:28" x14ac:dyDescent="0.25">
      <c r="A568">
        <v>16</v>
      </c>
      <c r="B568">
        <v>41</v>
      </c>
      <c r="C568" s="5" t="str">
        <f>VLOOKUP(A568,'WinBUGS output'!A:C,3,FALSE)</f>
        <v>Fluoxetine</v>
      </c>
      <c r="D568" s="5" t="str">
        <f>VLOOKUP(B568,'WinBUGS output'!A:C,3,FALSE)</f>
        <v>CBT individual (over 15 sessions) + any SSRI</v>
      </c>
      <c r="E568" s="5" t="str">
        <f>FIXED('WinBUGS output'!N567,2)</f>
        <v>0.72</v>
      </c>
      <c r="F568" s="5" t="str">
        <f>FIXED('WinBUGS output'!M567,2)</f>
        <v>-0.86</v>
      </c>
      <c r="G568" s="5" t="str">
        <f>FIXED('WinBUGS output'!O567,2)</f>
        <v>2.37</v>
      </c>
      <c r="H568"/>
      <c r="I568"/>
      <c r="J568"/>
      <c r="X568" s="5" t="str">
        <f t="shared" si="24"/>
        <v>Fluoxetine</v>
      </c>
      <c r="Y568" s="5" t="str">
        <f t="shared" si="25"/>
        <v>CBT individual (over 15 sessions) + any SSRI</v>
      </c>
      <c r="Z568" s="5" t="str">
        <f>FIXED(EXP('WinBUGS output'!N567),2)</f>
        <v>2.06</v>
      </c>
      <c r="AA568" s="5" t="str">
        <f>FIXED(EXP('WinBUGS output'!M567),2)</f>
        <v>0.42</v>
      </c>
      <c r="AB568" s="5" t="str">
        <f>FIXED(EXP('WinBUGS output'!O567),2)</f>
        <v>10.73</v>
      </c>
    </row>
    <row r="569" spans="1:28" x14ac:dyDescent="0.25">
      <c r="A569">
        <v>16</v>
      </c>
      <c r="B569">
        <v>42</v>
      </c>
      <c r="C569" s="5" t="str">
        <f>VLOOKUP(A569,'WinBUGS output'!A:C,3,FALSE)</f>
        <v>Fluoxetine</v>
      </c>
      <c r="D569" s="5" t="str">
        <f>VLOOKUP(B569,'WinBUGS output'!A:C,3,FALSE)</f>
        <v>Interpersonal psychotherapy (IPT) + any AD</v>
      </c>
      <c r="E569" s="5" t="str">
        <f>FIXED('WinBUGS output'!N568,2)</f>
        <v>2.16</v>
      </c>
      <c r="F569" s="5" t="str">
        <f>FIXED('WinBUGS output'!M568,2)</f>
        <v>-1.14</v>
      </c>
      <c r="G569" s="5" t="str">
        <f>FIXED('WinBUGS output'!O568,2)</f>
        <v>5.51</v>
      </c>
      <c r="H569"/>
      <c r="I569"/>
      <c r="J569"/>
      <c r="X569" s="5" t="str">
        <f t="shared" si="24"/>
        <v>Fluoxetine</v>
      </c>
      <c r="Y569" s="5" t="str">
        <f t="shared" si="25"/>
        <v>Interpersonal psychotherapy (IPT) + any AD</v>
      </c>
      <c r="Z569" s="5" t="str">
        <f>FIXED(EXP('WinBUGS output'!N568),2)</f>
        <v>8.65</v>
      </c>
      <c r="AA569" s="5" t="str">
        <f>FIXED(EXP('WinBUGS output'!M568),2)</f>
        <v>0.32</v>
      </c>
      <c r="AB569" s="5" t="str">
        <f>FIXED(EXP('WinBUGS output'!O568),2)</f>
        <v>246.41</v>
      </c>
    </row>
    <row r="570" spans="1:28" x14ac:dyDescent="0.25">
      <c r="A570">
        <v>16</v>
      </c>
      <c r="B570">
        <v>43</v>
      </c>
      <c r="C570" s="5" t="str">
        <f>VLOOKUP(A570,'WinBUGS output'!A:C,3,FALSE)</f>
        <v>Fluoxetine</v>
      </c>
      <c r="D570" s="5" t="str">
        <f>VLOOKUP(B570,'WinBUGS output'!A:C,3,FALSE)</f>
        <v>Short-term psychodynamic psychotherapy individual + any TCA</v>
      </c>
      <c r="E570" s="5" t="str">
        <f>FIXED('WinBUGS output'!N569,2)</f>
        <v>0.92</v>
      </c>
      <c r="F570" s="5" t="str">
        <f>FIXED('WinBUGS output'!M569,2)</f>
        <v>-1.05</v>
      </c>
      <c r="G570" s="5" t="str">
        <f>FIXED('WinBUGS output'!O569,2)</f>
        <v>2.91</v>
      </c>
      <c r="H570"/>
      <c r="I570"/>
      <c r="J570"/>
      <c r="X570" s="5" t="str">
        <f t="shared" si="24"/>
        <v>Fluoxetine</v>
      </c>
      <c r="Y570" s="5" t="str">
        <f t="shared" si="25"/>
        <v>Short-term psychodynamic psychotherapy individual + any TCA</v>
      </c>
      <c r="Z570" s="5" t="str">
        <f>FIXED(EXP('WinBUGS output'!N569),2)</f>
        <v>2.51</v>
      </c>
      <c r="AA570" s="5" t="str">
        <f>FIXED(EXP('WinBUGS output'!M569),2)</f>
        <v>0.35</v>
      </c>
      <c r="AB570" s="5" t="str">
        <f>FIXED(EXP('WinBUGS output'!O569),2)</f>
        <v>18.30</v>
      </c>
    </row>
    <row r="571" spans="1:28" x14ac:dyDescent="0.25">
      <c r="A571">
        <v>16</v>
      </c>
      <c r="B571">
        <v>44</v>
      </c>
      <c r="C571" s="5" t="str">
        <f>VLOOKUP(A571,'WinBUGS output'!A:C,3,FALSE)</f>
        <v>Fluoxetine</v>
      </c>
      <c r="D571" s="5" t="str">
        <f>VLOOKUP(B571,'WinBUGS output'!A:C,3,FALSE)</f>
        <v>Interpersonal psychotherapy (IPT) + Pill placebo</v>
      </c>
      <c r="E571" s="5" t="str">
        <f>FIXED('WinBUGS output'!N570,2)</f>
        <v>1.82</v>
      </c>
      <c r="F571" s="5" t="str">
        <f>FIXED('WinBUGS output'!M570,2)</f>
        <v>-1.47</v>
      </c>
      <c r="G571" s="5" t="str">
        <f>FIXED('WinBUGS output'!O570,2)</f>
        <v>5.16</v>
      </c>
      <c r="H571"/>
      <c r="I571"/>
      <c r="J571"/>
      <c r="X571" s="5" t="str">
        <f t="shared" si="24"/>
        <v>Fluoxetine</v>
      </c>
      <c r="Y571" s="5" t="str">
        <f t="shared" si="25"/>
        <v>Interpersonal psychotherapy (IPT) + Pill placebo</v>
      </c>
      <c r="Z571" s="5" t="str">
        <f>FIXED(EXP('WinBUGS output'!N570),2)</f>
        <v>6.15</v>
      </c>
      <c r="AA571" s="5" t="str">
        <f>FIXED(EXP('WinBUGS output'!M570),2)</f>
        <v>0.23</v>
      </c>
      <c r="AB571" s="5" t="str">
        <f>FIXED(EXP('WinBUGS output'!O570),2)</f>
        <v>173.82</v>
      </c>
    </row>
    <row r="572" spans="1:28" x14ac:dyDescent="0.25">
      <c r="A572">
        <v>17</v>
      </c>
      <c r="B572">
        <v>18</v>
      </c>
      <c r="C572" s="5" t="str">
        <f>VLOOKUP(A572,'WinBUGS output'!A:C,3,FALSE)</f>
        <v>Sertraline</v>
      </c>
      <c r="D572" s="5" t="str">
        <f>VLOOKUP(B572,'WinBUGS output'!A:C,3,FALSE)</f>
        <v>Any AD</v>
      </c>
      <c r="E572" s="5" t="str">
        <f>FIXED('WinBUGS output'!N571,2)</f>
        <v>1.12</v>
      </c>
      <c r="F572" s="5" t="str">
        <f>FIXED('WinBUGS output'!M571,2)</f>
        <v>-1.68</v>
      </c>
      <c r="G572" s="5" t="str">
        <f>FIXED('WinBUGS output'!O571,2)</f>
        <v>3.98</v>
      </c>
      <c r="H572"/>
      <c r="I572"/>
      <c r="J572"/>
      <c r="X572" s="5" t="str">
        <f t="shared" si="24"/>
        <v>Sertraline</v>
      </c>
      <c r="Y572" s="5" t="str">
        <f t="shared" si="25"/>
        <v>Any AD</v>
      </c>
      <c r="Z572" s="5" t="str">
        <f>FIXED(EXP('WinBUGS output'!N571),2)</f>
        <v>3.06</v>
      </c>
      <c r="AA572" s="5" t="str">
        <f>FIXED(EXP('WinBUGS output'!M571),2)</f>
        <v>0.19</v>
      </c>
      <c r="AB572" s="5" t="str">
        <f>FIXED(EXP('WinBUGS output'!O571),2)</f>
        <v>53.57</v>
      </c>
    </row>
    <row r="573" spans="1:28" x14ac:dyDescent="0.25">
      <c r="A573">
        <v>17</v>
      </c>
      <c r="B573">
        <v>19</v>
      </c>
      <c r="C573" s="5" t="str">
        <f>VLOOKUP(A573,'WinBUGS output'!A:C,3,FALSE)</f>
        <v>Sertraline</v>
      </c>
      <c r="D573" s="5" t="str">
        <f>VLOOKUP(B573,'WinBUGS output'!A:C,3,FALSE)</f>
        <v>Mirtazapine</v>
      </c>
      <c r="E573" s="5" t="str">
        <f>FIXED('WinBUGS output'!N572,2)</f>
        <v>0.49</v>
      </c>
      <c r="F573" s="5" t="str">
        <f>FIXED('WinBUGS output'!M572,2)</f>
        <v>-0.40</v>
      </c>
      <c r="G573" s="5" t="str">
        <f>FIXED('WinBUGS output'!O572,2)</f>
        <v>1.40</v>
      </c>
      <c r="H573"/>
      <c r="I573"/>
      <c r="J573"/>
      <c r="X573" s="5" t="str">
        <f t="shared" si="24"/>
        <v>Sertraline</v>
      </c>
      <c r="Y573" s="5" t="str">
        <f t="shared" si="25"/>
        <v>Mirtazapine</v>
      </c>
      <c r="Z573" s="5" t="str">
        <f>FIXED(EXP('WinBUGS output'!N572),2)</f>
        <v>1.64</v>
      </c>
      <c r="AA573" s="5" t="str">
        <f>FIXED(EXP('WinBUGS output'!M572),2)</f>
        <v>0.67</v>
      </c>
      <c r="AB573" s="5" t="str">
        <f>FIXED(EXP('WinBUGS output'!O572),2)</f>
        <v>4.05</v>
      </c>
    </row>
    <row r="574" spans="1:28" x14ac:dyDescent="0.25">
      <c r="A574">
        <v>17</v>
      </c>
      <c r="B574">
        <v>20</v>
      </c>
      <c r="C574" s="5" t="str">
        <f>VLOOKUP(A574,'WinBUGS output'!A:C,3,FALSE)</f>
        <v>Sertraline</v>
      </c>
      <c r="D574" s="5" t="str">
        <f>VLOOKUP(B574,'WinBUGS output'!A:C,3,FALSE)</f>
        <v>Short-term psychodynamic psychotherapy individual + TAU</v>
      </c>
      <c r="E574" s="5" t="str">
        <f>FIXED('WinBUGS output'!N573,2)</f>
        <v>1.41</v>
      </c>
      <c r="F574" s="5" t="str">
        <f>FIXED('WinBUGS output'!M573,2)</f>
        <v>-1.09</v>
      </c>
      <c r="G574" s="5" t="str">
        <f>FIXED('WinBUGS output'!O573,2)</f>
        <v>4.00</v>
      </c>
      <c r="H574"/>
      <c r="I574"/>
      <c r="J574"/>
      <c r="X574" s="5" t="str">
        <f t="shared" si="24"/>
        <v>Sertraline</v>
      </c>
      <c r="Y574" s="5" t="str">
        <f t="shared" si="25"/>
        <v>Short-term psychodynamic psychotherapy individual + TAU</v>
      </c>
      <c r="Z574" s="5" t="str">
        <f>FIXED(EXP('WinBUGS output'!N573),2)</f>
        <v>4.09</v>
      </c>
      <c r="AA574" s="5" t="str">
        <f>FIXED(EXP('WinBUGS output'!M573),2)</f>
        <v>0.34</v>
      </c>
      <c r="AB574" s="5" t="str">
        <f>FIXED(EXP('WinBUGS output'!O573),2)</f>
        <v>54.60</v>
      </c>
    </row>
    <row r="575" spans="1:28" x14ac:dyDescent="0.25">
      <c r="A575">
        <v>17</v>
      </c>
      <c r="B575">
        <v>21</v>
      </c>
      <c r="C575" s="5" t="str">
        <f>VLOOKUP(A575,'WinBUGS output'!A:C,3,FALSE)</f>
        <v>Sertraline</v>
      </c>
      <c r="D575" s="5" t="str">
        <f>VLOOKUP(B575,'WinBUGS output'!A:C,3,FALSE)</f>
        <v>Cognitive bibliotherapy with support + TAU</v>
      </c>
      <c r="E575" s="5" t="str">
        <f>FIXED('WinBUGS output'!N574,2)</f>
        <v>1.01</v>
      </c>
      <c r="F575" s="5" t="str">
        <f>FIXED('WinBUGS output'!M574,2)</f>
        <v>-1.30</v>
      </c>
      <c r="G575" s="5" t="str">
        <f>FIXED('WinBUGS output'!O574,2)</f>
        <v>3.29</v>
      </c>
      <c r="H575"/>
      <c r="I575"/>
      <c r="J575"/>
      <c r="X575" s="5" t="str">
        <f t="shared" si="24"/>
        <v>Sertraline</v>
      </c>
      <c r="Y575" s="5" t="str">
        <f t="shared" si="25"/>
        <v>Cognitive bibliotherapy with support + TAU</v>
      </c>
      <c r="Z575" s="5" t="str">
        <f>FIXED(EXP('WinBUGS output'!N574),2)</f>
        <v>2.73</v>
      </c>
      <c r="AA575" s="5" t="str">
        <f>FIXED(EXP('WinBUGS output'!M574),2)</f>
        <v>0.27</v>
      </c>
      <c r="AB575" s="5" t="str">
        <f>FIXED(EXP('WinBUGS output'!O574),2)</f>
        <v>26.71</v>
      </c>
    </row>
    <row r="576" spans="1:28" x14ac:dyDescent="0.25">
      <c r="A576">
        <v>17</v>
      </c>
      <c r="B576">
        <v>22</v>
      </c>
      <c r="C576" s="5" t="str">
        <f>VLOOKUP(A576,'WinBUGS output'!A:C,3,FALSE)</f>
        <v>Sertraline</v>
      </c>
      <c r="D576" s="5" t="str">
        <f>VLOOKUP(B576,'WinBUGS output'!A:C,3,FALSE)</f>
        <v>Cognitive bibliotherapy + TAU</v>
      </c>
      <c r="E576" s="5" t="str">
        <f>FIXED('WinBUGS output'!N575,2)</f>
        <v>0.15</v>
      </c>
      <c r="F576" s="5" t="str">
        <f>FIXED('WinBUGS output'!M575,2)</f>
        <v>-1.68</v>
      </c>
      <c r="G576" s="5" t="str">
        <f>FIXED('WinBUGS output'!O575,2)</f>
        <v>2.03</v>
      </c>
      <c r="H576"/>
      <c r="I576"/>
      <c r="J576"/>
      <c r="X576" s="5" t="str">
        <f t="shared" si="24"/>
        <v>Sertraline</v>
      </c>
      <c r="Y576" s="5" t="str">
        <f t="shared" si="25"/>
        <v>Cognitive bibliotherapy + TAU</v>
      </c>
      <c r="Z576" s="5" t="str">
        <f>FIXED(EXP('WinBUGS output'!N575),2)</f>
        <v>1.16</v>
      </c>
      <c r="AA576" s="5" t="str">
        <f>FIXED(EXP('WinBUGS output'!M575),2)</f>
        <v>0.19</v>
      </c>
      <c r="AB576" s="5" t="str">
        <f>FIXED(EXP('WinBUGS output'!O575),2)</f>
        <v>7.61</v>
      </c>
    </row>
    <row r="577" spans="1:28" x14ac:dyDescent="0.25">
      <c r="A577">
        <v>17</v>
      </c>
      <c r="B577">
        <v>23</v>
      </c>
      <c r="C577" s="5" t="str">
        <f>VLOOKUP(A577,'WinBUGS output'!A:C,3,FALSE)</f>
        <v>Sertraline</v>
      </c>
      <c r="D577" s="5" t="str">
        <f>VLOOKUP(B577,'WinBUGS output'!A:C,3,FALSE)</f>
        <v>Computerised-CBT (CCBT)</v>
      </c>
      <c r="E577" s="5" t="str">
        <f>FIXED('WinBUGS output'!N576,2)</f>
        <v>0.23</v>
      </c>
      <c r="F577" s="5" t="str">
        <f>FIXED('WinBUGS output'!M576,2)</f>
        <v>-1.61</v>
      </c>
      <c r="G577" s="5" t="str">
        <f>FIXED('WinBUGS output'!O576,2)</f>
        <v>2.10</v>
      </c>
      <c r="H577"/>
      <c r="I577"/>
      <c r="J577"/>
      <c r="X577" s="5" t="str">
        <f t="shared" si="24"/>
        <v>Sertraline</v>
      </c>
      <c r="Y577" s="5" t="str">
        <f t="shared" si="25"/>
        <v>Computerised-CBT (CCBT)</v>
      </c>
      <c r="Z577" s="5" t="str">
        <f>FIXED(EXP('WinBUGS output'!N576),2)</f>
        <v>1.25</v>
      </c>
      <c r="AA577" s="5" t="str">
        <f>FIXED(EXP('WinBUGS output'!M576),2)</f>
        <v>0.20</v>
      </c>
      <c r="AB577" s="5" t="str">
        <f>FIXED(EXP('WinBUGS output'!O576),2)</f>
        <v>8.19</v>
      </c>
    </row>
    <row r="578" spans="1:28" x14ac:dyDescent="0.25">
      <c r="A578">
        <v>17</v>
      </c>
      <c r="B578">
        <v>24</v>
      </c>
      <c r="C578" s="5" t="str">
        <f>VLOOKUP(A578,'WinBUGS output'!A:C,3,FALSE)</f>
        <v>Sertraline</v>
      </c>
      <c r="D578" s="5" t="str">
        <f>VLOOKUP(B578,'WinBUGS output'!A:C,3,FALSE)</f>
        <v>Computerised-CBT (CCBT) + TAU</v>
      </c>
      <c r="E578" s="5" t="str">
        <f>FIXED('WinBUGS output'!N577,2)</f>
        <v>0.13</v>
      </c>
      <c r="F578" s="5" t="str">
        <f>FIXED('WinBUGS output'!M577,2)</f>
        <v>-1.71</v>
      </c>
      <c r="G578" s="5" t="str">
        <f>FIXED('WinBUGS output'!O577,2)</f>
        <v>2.01</v>
      </c>
      <c r="H578"/>
      <c r="I578"/>
      <c r="J578"/>
      <c r="X578" s="5" t="str">
        <f t="shared" si="24"/>
        <v>Sertraline</v>
      </c>
      <c r="Y578" s="5" t="str">
        <f t="shared" si="25"/>
        <v>Computerised-CBT (CCBT) + TAU</v>
      </c>
      <c r="Z578" s="5" t="str">
        <f>FIXED(EXP('WinBUGS output'!N577),2)</f>
        <v>1.14</v>
      </c>
      <c r="AA578" s="5" t="str">
        <f>FIXED(EXP('WinBUGS output'!M577),2)</f>
        <v>0.18</v>
      </c>
      <c r="AB578" s="5" t="str">
        <f>FIXED(EXP('WinBUGS output'!O577),2)</f>
        <v>7.44</v>
      </c>
    </row>
    <row r="579" spans="1:28" x14ac:dyDescent="0.25">
      <c r="A579">
        <v>17</v>
      </c>
      <c r="B579">
        <v>25</v>
      </c>
      <c r="C579" s="5" t="str">
        <f>VLOOKUP(A579,'WinBUGS output'!A:C,3,FALSE)</f>
        <v>Sertraline</v>
      </c>
      <c r="D579" s="5" t="str">
        <f>VLOOKUP(B579,'WinBUGS output'!A:C,3,FALSE)</f>
        <v>Computerised-CBT (CCBT) + enhanced TAU</v>
      </c>
      <c r="E579" s="5" t="str">
        <f>FIXED('WinBUGS output'!N578,2)</f>
        <v>0.14</v>
      </c>
      <c r="F579" s="5" t="str">
        <f>FIXED('WinBUGS output'!M578,2)</f>
        <v>-1.67</v>
      </c>
      <c r="G579" s="5" t="str">
        <f>FIXED('WinBUGS output'!O578,2)</f>
        <v>1.99</v>
      </c>
      <c r="H579"/>
      <c r="I579"/>
      <c r="J579"/>
      <c r="X579" s="5" t="str">
        <f t="shared" si="24"/>
        <v>Sertraline</v>
      </c>
      <c r="Y579" s="5" t="str">
        <f t="shared" si="25"/>
        <v>Computerised-CBT (CCBT) + enhanced TAU</v>
      </c>
      <c r="Z579" s="5" t="str">
        <f>FIXED(EXP('WinBUGS output'!N578),2)</f>
        <v>1.15</v>
      </c>
      <c r="AA579" s="5" t="str">
        <f>FIXED(EXP('WinBUGS output'!M578),2)</f>
        <v>0.19</v>
      </c>
      <c r="AB579" s="5" t="str">
        <f>FIXED(EXP('WinBUGS output'!O578),2)</f>
        <v>7.28</v>
      </c>
    </row>
    <row r="580" spans="1:28" x14ac:dyDescent="0.25">
      <c r="A580">
        <v>17</v>
      </c>
      <c r="B580">
        <v>26</v>
      </c>
      <c r="C580" s="5" t="str">
        <f>VLOOKUP(A580,'WinBUGS output'!A:C,3,FALSE)</f>
        <v>Sertraline</v>
      </c>
      <c r="D580" s="5" t="str">
        <f>VLOOKUP(B580,'WinBUGS output'!A:C,3,FALSE)</f>
        <v>Interpersonal psychotherapy (IPT)</v>
      </c>
      <c r="E580" s="5" t="str">
        <f>FIXED('WinBUGS output'!N579,2)</f>
        <v>1.77</v>
      </c>
      <c r="F580" s="5" t="str">
        <f>FIXED('WinBUGS output'!M579,2)</f>
        <v>-1.53</v>
      </c>
      <c r="G580" s="5" t="str">
        <f>FIXED('WinBUGS output'!O579,2)</f>
        <v>5.12</v>
      </c>
      <c r="H580"/>
      <c r="I580"/>
      <c r="J580"/>
      <c r="X580" s="5" t="str">
        <f t="shared" si="24"/>
        <v>Sertraline</v>
      </c>
      <c r="Y580" s="5" t="str">
        <f t="shared" si="25"/>
        <v>Interpersonal psychotherapy (IPT)</v>
      </c>
      <c r="Z580" s="5" t="str">
        <f>FIXED(EXP('WinBUGS output'!N579),2)</f>
        <v>5.86</v>
      </c>
      <c r="AA580" s="5" t="str">
        <f>FIXED(EXP('WinBUGS output'!M579),2)</f>
        <v>0.22</v>
      </c>
      <c r="AB580" s="5" t="str">
        <f>FIXED(EXP('WinBUGS output'!O579),2)</f>
        <v>168.01</v>
      </c>
    </row>
    <row r="581" spans="1:28" x14ac:dyDescent="0.25">
      <c r="A581">
        <v>17</v>
      </c>
      <c r="B581">
        <v>27</v>
      </c>
      <c r="C581" s="5" t="str">
        <f>VLOOKUP(A581,'WinBUGS output'!A:C,3,FALSE)</f>
        <v>Sertraline</v>
      </c>
      <c r="D581" s="5" t="str">
        <f>VLOOKUP(B581,'WinBUGS output'!A:C,3,FALSE)</f>
        <v>Counselling (any type)</v>
      </c>
      <c r="E581" s="5" t="str">
        <f>FIXED('WinBUGS output'!N580,2)</f>
        <v>1.10</v>
      </c>
      <c r="F581" s="5" t="str">
        <f>FIXED('WinBUGS output'!M580,2)</f>
        <v>-1.11</v>
      </c>
      <c r="G581" s="5" t="str">
        <f>FIXED('WinBUGS output'!O580,2)</f>
        <v>3.37</v>
      </c>
      <c r="H581"/>
      <c r="I581"/>
      <c r="J581"/>
      <c r="X581" s="5" t="str">
        <f t="shared" ref="X581:X644" si="26">C581</f>
        <v>Sertraline</v>
      </c>
      <c r="Y581" s="5" t="str">
        <f t="shared" ref="Y581:Y644" si="27">D581</f>
        <v>Counselling (any type)</v>
      </c>
      <c r="Z581" s="5" t="str">
        <f>FIXED(EXP('WinBUGS output'!N580),2)</f>
        <v>2.99</v>
      </c>
      <c r="AA581" s="5" t="str">
        <f>FIXED(EXP('WinBUGS output'!M580),2)</f>
        <v>0.33</v>
      </c>
      <c r="AB581" s="5" t="str">
        <f>FIXED(EXP('WinBUGS output'!O580),2)</f>
        <v>28.93</v>
      </c>
    </row>
    <row r="582" spans="1:28" x14ac:dyDescent="0.25">
      <c r="A582">
        <v>17</v>
      </c>
      <c r="B582">
        <v>28</v>
      </c>
      <c r="C582" s="5" t="str">
        <f>VLOOKUP(A582,'WinBUGS output'!A:C,3,FALSE)</f>
        <v>Sertraline</v>
      </c>
      <c r="D582" s="5" t="str">
        <f>VLOOKUP(B582,'WinBUGS output'!A:C,3,FALSE)</f>
        <v>Non-directive counselling</v>
      </c>
      <c r="E582" s="5" t="str">
        <f>FIXED('WinBUGS output'!N581,2)</f>
        <v>1.11</v>
      </c>
      <c r="F582" s="5" t="str">
        <f>FIXED('WinBUGS output'!M581,2)</f>
        <v>-0.93</v>
      </c>
      <c r="G582" s="5" t="str">
        <f>FIXED('WinBUGS output'!O581,2)</f>
        <v>3.17</v>
      </c>
      <c r="H582"/>
      <c r="I582"/>
      <c r="J582"/>
      <c r="X582" s="5" t="str">
        <f t="shared" si="26"/>
        <v>Sertraline</v>
      </c>
      <c r="Y582" s="5" t="str">
        <f t="shared" si="27"/>
        <v>Non-directive counselling</v>
      </c>
      <c r="Z582" s="5" t="str">
        <f>FIXED(EXP('WinBUGS output'!N581),2)</f>
        <v>3.02</v>
      </c>
      <c r="AA582" s="5" t="str">
        <f>FIXED(EXP('WinBUGS output'!M581),2)</f>
        <v>0.39</v>
      </c>
      <c r="AB582" s="5" t="str">
        <f>FIXED(EXP('WinBUGS output'!O581),2)</f>
        <v>23.83</v>
      </c>
    </row>
    <row r="583" spans="1:28" x14ac:dyDescent="0.25">
      <c r="A583">
        <v>17</v>
      </c>
      <c r="B583">
        <v>29</v>
      </c>
      <c r="C583" s="5" t="str">
        <f>VLOOKUP(A583,'WinBUGS output'!A:C,3,FALSE)</f>
        <v>Sertraline</v>
      </c>
      <c r="D583" s="5" t="str">
        <f>VLOOKUP(B583,'WinBUGS output'!A:C,3,FALSE)</f>
        <v>Problem solving group</v>
      </c>
      <c r="E583" s="5" t="str">
        <f>FIXED('WinBUGS output'!N582,2)</f>
        <v>8.86</v>
      </c>
      <c r="F583" s="5" t="str">
        <f>FIXED('WinBUGS output'!M582,2)</f>
        <v>5.19</v>
      </c>
      <c r="G583" s="5" t="str">
        <f>FIXED('WinBUGS output'!O582,2)</f>
        <v>12.90</v>
      </c>
      <c r="H583"/>
      <c r="I583"/>
      <c r="J583"/>
      <c r="X583" s="5" t="str">
        <f t="shared" si="26"/>
        <v>Sertraline</v>
      </c>
      <c r="Y583" s="5" t="str">
        <f t="shared" si="27"/>
        <v>Problem solving group</v>
      </c>
      <c r="Z583" s="5" t="str">
        <f>FIXED(EXP('WinBUGS output'!N582),2)</f>
        <v>7,030.41</v>
      </c>
      <c r="AA583" s="5" t="str">
        <f>FIXED(EXP('WinBUGS output'!M582),2)</f>
        <v>179.11</v>
      </c>
      <c r="AB583" s="5" t="str">
        <f>FIXED(EXP('WinBUGS output'!O582),2)</f>
        <v>400,312.19</v>
      </c>
    </row>
    <row r="584" spans="1:28" x14ac:dyDescent="0.25">
      <c r="A584">
        <v>17</v>
      </c>
      <c r="B584">
        <v>30</v>
      </c>
      <c r="C584" s="5" t="str">
        <f>VLOOKUP(A584,'WinBUGS output'!A:C,3,FALSE)</f>
        <v>Sertraline</v>
      </c>
      <c r="D584" s="5" t="str">
        <f>VLOOKUP(B584,'WinBUGS output'!A:C,3,FALSE)</f>
        <v>Behavioural activation (BA)</v>
      </c>
      <c r="E584" s="5" t="str">
        <f>FIXED('WinBUGS output'!N583,2)</f>
        <v>1.79</v>
      </c>
      <c r="F584" s="5" t="str">
        <f>FIXED('WinBUGS output'!M583,2)</f>
        <v>-0.06</v>
      </c>
      <c r="G584" s="5" t="str">
        <f>FIXED('WinBUGS output'!O583,2)</f>
        <v>3.66</v>
      </c>
      <c r="H584"/>
      <c r="I584"/>
      <c r="J584"/>
      <c r="X584" s="5" t="str">
        <f t="shared" si="26"/>
        <v>Sertraline</v>
      </c>
      <c r="Y584" s="5" t="str">
        <f t="shared" si="27"/>
        <v>Behavioural activation (BA)</v>
      </c>
      <c r="Z584" s="5" t="str">
        <f>FIXED(EXP('WinBUGS output'!N583),2)</f>
        <v>6.00</v>
      </c>
      <c r="AA584" s="5" t="str">
        <f>FIXED(EXP('WinBUGS output'!M583),2)</f>
        <v>0.94</v>
      </c>
      <c r="AB584" s="5" t="str">
        <f>FIXED(EXP('WinBUGS output'!O583),2)</f>
        <v>38.78</v>
      </c>
    </row>
    <row r="585" spans="1:28" x14ac:dyDescent="0.25">
      <c r="A585">
        <v>17</v>
      </c>
      <c r="B585">
        <v>31</v>
      </c>
      <c r="C585" s="5" t="str">
        <f>VLOOKUP(A585,'WinBUGS output'!A:C,3,FALSE)</f>
        <v>Sertraline</v>
      </c>
      <c r="D585" s="5" t="str">
        <f>VLOOKUP(B585,'WinBUGS output'!A:C,3,FALSE)</f>
        <v>Behavioural activation (BA) + TAU</v>
      </c>
      <c r="E585" s="5" t="str">
        <f>FIXED('WinBUGS output'!N584,2)</f>
        <v>1.72</v>
      </c>
      <c r="F585" s="5" t="str">
        <f>FIXED('WinBUGS output'!M584,2)</f>
        <v>-0.21</v>
      </c>
      <c r="G585" s="5" t="str">
        <f>FIXED('WinBUGS output'!O584,2)</f>
        <v>3.70</v>
      </c>
      <c r="H585"/>
      <c r="I585"/>
      <c r="J585"/>
      <c r="X585" s="5" t="str">
        <f t="shared" si="26"/>
        <v>Sertraline</v>
      </c>
      <c r="Y585" s="5" t="str">
        <f t="shared" si="27"/>
        <v>Behavioural activation (BA) + TAU</v>
      </c>
      <c r="Z585" s="5" t="str">
        <f>FIXED(EXP('WinBUGS output'!N584),2)</f>
        <v>5.60</v>
      </c>
      <c r="AA585" s="5" t="str">
        <f>FIXED(EXP('WinBUGS output'!M584),2)</f>
        <v>0.81</v>
      </c>
      <c r="AB585" s="5" t="str">
        <f>FIXED(EXP('WinBUGS output'!O584),2)</f>
        <v>40.33</v>
      </c>
    </row>
    <row r="586" spans="1:28" x14ac:dyDescent="0.25">
      <c r="A586">
        <v>17</v>
      </c>
      <c r="B586">
        <v>32</v>
      </c>
      <c r="C586" s="5" t="str">
        <f>VLOOKUP(A586,'WinBUGS output'!A:C,3,FALSE)</f>
        <v>Sertraline</v>
      </c>
      <c r="D586" s="5" t="str">
        <f>VLOOKUP(B586,'WinBUGS output'!A:C,3,FALSE)</f>
        <v>CBT individual (under 15 sessions)</v>
      </c>
      <c r="E586" s="5" t="str">
        <f>FIXED('WinBUGS output'!N585,2)</f>
        <v>1.41</v>
      </c>
      <c r="F586" s="5" t="str">
        <f>FIXED('WinBUGS output'!M585,2)</f>
        <v>-0.02</v>
      </c>
      <c r="G586" s="5" t="str">
        <f>FIXED('WinBUGS output'!O585,2)</f>
        <v>2.86</v>
      </c>
      <c r="H586"/>
      <c r="I586"/>
      <c r="J586"/>
      <c r="X586" s="5" t="str">
        <f t="shared" si="26"/>
        <v>Sertraline</v>
      </c>
      <c r="Y586" s="5" t="str">
        <f t="shared" si="27"/>
        <v>CBT individual (under 15 sessions)</v>
      </c>
      <c r="Z586" s="5" t="str">
        <f>FIXED(EXP('WinBUGS output'!N585),2)</f>
        <v>4.08</v>
      </c>
      <c r="AA586" s="5" t="str">
        <f>FIXED(EXP('WinBUGS output'!M585),2)</f>
        <v>0.98</v>
      </c>
      <c r="AB586" s="5" t="str">
        <f>FIXED(EXP('WinBUGS output'!O585),2)</f>
        <v>17.37</v>
      </c>
    </row>
    <row r="587" spans="1:28" x14ac:dyDescent="0.25">
      <c r="A587">
        <v>17</v>
      </c>
      <c r="B587">
        <v>33</v>
      </c>
      <c r="C587" s="5" t="str">
        <f>VLOOKUP(A587,'WinBUGS output'!A:C,3,FALSE)</f>
        <v>Sertraline</v>
      </c>
      <c r="D587" s="5" t="str">
        <f>VLOOKUP(B587,'WinBUGS output'!A:C,3,FALSE)</f>
        <v>CBT individual (under 15 sessions) + TAU</v>
      </c>
      <c r="E587" s="5" t="str">
        <f>FIXED('WinBUGS output'!N586,2)</f>
        <v>1.37</v>
      </c>
      <c r="F587" s="5" t="str">
        <f>FIXED('WinBUGS output'!M586,2)</f>
        <v>-0.18</v>
      </c>
      <c r="G587" s="5" t="str">
        <f>FIXED('WinBUGS output'!O586,2)</f>
        <v>2.93</v>
      </c>
      <c r="H587"/>
      <c r="I587"/>
      <c r="J587"/>
      <c r="X587" s="5" t="str">
        <f t="shared" si="26"/>
        <v>Sertraline</v>
      </c>
      <c r="Y587" s="5" t="str">
        <f t="shared" si="27"/>
        <v>CBT individual (under 15 sessions) + TAU</v>
      </c>
      <c r="Z587" s="5" t="str">
        <f>FIXED(EXP('WinBUGS output'!N586),2)</f>
        <v>3.94</v>
      </c>
      <c r="AA587" s="5" t="str">
        <f>FIXED(EXP('WinBUGS output'!M586),2)</f>
        <v>0.83</v>
      </c>
      <c r="AB587" s="5" t="str">
        <f>FIXED(EXP('WinBUGS output'!O586),2)</f>
        <v>18.69</v>
      </c>
    </row>
    <row r="588" spans="1:28" x14ac:dyDescent="0.25">
      <c r="A588">
        <v>17</v>
      </c>
      <c r="B588">
        <v>34</v>
      </c>
      <c r="C588" s="5" t="str">
        <f>VLOOKUP(A588,'WinBUGS output'!A:C,3,FALSE)</f>
        <v>Sertraline</v>
      </c>
      <c r="D588" s="5" t="str">
        <f>VLOOKUP(B588,'WinBUGS output'!A:C,3,FALSE)</f>
        <v>CBT individual (under 15 sessions) + enhanced TAU</v>
      </c>
      <c r="E588" s="5" t="str">
        <f>FIXED('WinBUGS output'!N587,2)</f>
        <v>1.56</v>
      </c>
      <c r="F588" s="5" t="str">
        <f>FIXED('WinBUGS output'!M587,2)</f>
        <v>0.02</v>
      </c>
      <c r="G588" s="5" t="str">
        <f>FIXED('WinBUGS output'!O587,2)</f>
        <v>3.15</v>
      </c>
      <c r="H588"/>
      <c r="I588"/>
      <c r="J588"/>
      <c r="X588" s="5" t="str">
        <f t="shared" si="26"/>
        <v>Sertraline</v>
      </c>
      <c r="Y588" s="5" t="str">
        <f t="shared" si="27"/>
        <v>CBT individual (under 15 sessions) + enhanced TAU</v>
      </c>
      <c r="Z588" s="5" t="str">
        <f>FIXED(EXP('WinBUGS output'!N587),2)</f>
        <v>4.75</v>
      </c>
      <c r="AA588" s="5" t="str">
        <f>FIXED(EXP('WinBUGS output'!M587),2)</f>
        <v>1.02</v>
      </c>
      <c r="AB588" s="5" t="str">
        <f>FIXED(EXP('WinBUGS output'!O587),2)</f>
        <v>23.38</v>
      </c>
    </row>
    <row r="589" spans="1:28" x14ac:dyDescent="0.25">
      <c r="A589">
        <v>17</v>
      </c>
      <c r="B589">
        <v>35</v>
      </c>
      <c r="C589" s="5" t="str">
        <f>VLOOKUP(A589,'WinBUGS output'!A:C,3,FALSE)</f>
        <v>Sertraline</v>
      </c>
      <c r="D589" s="5" t="str">
        <f>VLOOKUP(B589,'WinBUGS output'!A:C,3,FALSE)</f>
        <v>CBT individual (over 15 sessions)</v>
      </c>
      <c r="E589" s="5" t="str">
        <f>FIXED('WinBUGS output'!N588,2)</f>
        <v>1.48</v>
      </c>
      <c r="F589" s="5" t="str">
        <f>FIXED('WinBUGS output'!M588,2)</f>
        <v>0.07</v>
      </c>
      <c r="G589" s="5" t="str">
        <f>FIXED('WinBUGS output'!O588,2)</f>
        <v>2.91</v>
      </c>
      <c r="H589"/>
      <c r="I589"/>
      <c r="J589"/>
      <c r="X589" s="5" t="str">
        <f t="shared" si="26"/>
        <v>Sertraline</v>
      </c>
      <c r="Y589" s="5" t="str">
        <f t="shared" si="27"/>
        <v>CBT individual (over 15 sessions)</v>
      </c>
      <c r="Z589" s="5" t="str">
        <f>FIXED(EXP('WinBUGS output'!N588),2)</f>
        <v>4.37</v>
      </c>
      <c r="AA589" s="5" t="str">
        <f>FIXED(EXP('WinBUGS output'!M588),2)</f>
        <v>1.07</v>
      </c>
      <c r="AB589" s="5" t="str">
        <f>FIXED(EXP('WinBUGS output'!O588),2)</f>
        <v>18.38</v>
      </c>
    </row>
    <row r="590" spans="1:28" x14ac:dyDescent="0.25">
      <c r="A590">
        <v>17</v>
      </c>
      <c r="B590">
        <v>36</v>
      </c>
      <c r="C590" s="5" t="str">
        <f>VLOOKUP(A590,'WinBUGS output'!A:C,3,FALSE)</f>
        <v>Sertraline</v>
      </c>
      <c r="D590" s="5" t="str">
        <f>VLOOKUP(B590,'WinBUGS output'!A:C,3,FALSE)</f>
        <v>Third-wave cognitive therapy individual</v>
      </c>
      <c r="E590" s="5" t="str">
        <f>FIXED('WinBUGS output'!N589,2)</f>
        <v>1.58</v>
      </c>
      <c r="F590" s="5" t="str">
        <f>FIXED('WinBUGS output'!M589,2)</f>
        <v>0.03</v>
      </c>
      <c r="G590" s="5" t="str">
        <f>FIXED('WinBUGS output'!O589,2)</f>
        <v>3.21</v>
      </c>
      <c r="H590"/>
      <c r="I590"/>
      <c r="J590"/>
      <c r="X590" s="5" t="str">
        <f t="shared" si="26"/>
        <v>Sertraline</v>
      </c>
      <c r="Y590" s="5" t="str">
        <f t="shared" si="27"/>
        <v>Third-wave cognitive therapy individual</v>
      </c>
      <c r="Z590" s="5" t="str">
        <f>FIXED(EXP('WinBUGS output'!N589),2)</f>
        <v>4.86</v>
      </c>
      <c r="AA590" s="5" t="str">
        <f>FIXED(EXP('WinBUGS output'!M589),2)</f>
        <v>1.03</v>
      </c>
      <c r="AB590" s="5" t="str">
        <f>FIXED(EXP('WinBUGS output'!O589),2)</f>
        <v>24.73</v>
      </c>
    </row>
    <row r="591" spans="1:28" x14ac:dyDescent="0.25">
      <c r="A591">
        <v>17</v>
      </c>
      <c r="B591">
        <v>37</v>
      </c>
      <c r="C591" s="5" t="str">
        <f>VLOOKUP(A591,'WinBUGS output'!A:C,3,FALSE)</f>
        <v>Sertraline</v>
      </c>
      <c r="D591" s="5" t="str">
        <f>VLOOKUP(B591,'WinBUGS output'!A:C,3,FALSE)</f>
        <v>CBT group (under 15 sessions)</v>
      </c>
      <c r="E591" s="5" t="str">
        <f>FIXED('WinBUGS output'!N590,2)</f>
        <v>7.51</v>
      </c>
      <c r="F591" s="5" t="str">
        <f>FIXED('WinBUGS output'!M590,2)</f>
        <v>5.17</v>
      </c>
      <c r="G591" s="5" t="str">
        <f>FIXED('WinBUGS output'!O590,2)</f>
        <v>9.86</v>
      </c>
      <c r="H591"/>
      <c r="I591"/>
      <c r="J591"/>
      <c r="X591" s="5" t="str">
        <f t="shared" si="26"/>
        <v>Sertraline</v>
      </c>
      <c r="Y591" s="5" t="str">
        <f t="shared" si="27"/>
        <v>CBT group (under 15 sessions)</v>
      </c>
      <c r="Z591" s="5" t="str">
        <f>FIXED(EXP('WinBUGS output'!N590),2)</f>
        <v>1,828.04</v>
      </c>
      <c r="AA591" s="5" t="str">
        <f>FIXED(EXP('WinBUGS output'!M590),2)</f>
        <v>176.09</v>
      </c>
      <c r="AB591" s="5" t="str">
        <f>FIXED(EXP('WinBUGS output'!O590),2)</f>
        <v>19,187.23</v>
      </c>
    </row>
    <row r="592" spans="1:28" x14ac:dyDescent="0.25">
      <c r="A592">
        <v>17</v>
      </c>
      <c r="B592">
        <v>38</v>
      </c>
      <c r="C592" s="5" t="str">
        <f>VLOOKUP(A592,'WinBUGS output'!A:C,3,FALSE)</f>
        <v>Sertraline</v>
      </c>
      <c r="D592" s="5" t="str">
        <f>VLOOKUP(B592,'WinBUGS output'!A:C,3,FALSE)</f>
        <v>Third-wave cognitive therapy group</v>
      </c>
      <c r="E592" s="5" t="str">
        <f>FIXED('WinBUGS output'!N591,2)</f>
        <v>7.49</v>
      </c>
      <c r="F592" s="5" t="str">
        <f>FIXED('WinBUGS output'!M591,2)</f>
        <v>5.04</v>
      </c>
      <c r="G592" s="5" t="str">
        <f>FIXED('WinBUGS output'!O591,2)</f>
        <v>9.95</v>
      </c>
      <c r="H592"/>
      <c r="I592"/>
      <c r="J592"/>
      <c r="X592" s="5" t="str">
        <f t="shared" si="26"/>
        <v>Sertraline</v>
      </c>
      <c r="Y592" s="5" t="str">
        <f t="shared" si="27"/>
        <v>Third-wave cognitive therapy group</v>
      </c>
      <c r="Z592" s="5" t="str">
        <f>FIXED(EXP('WinBUGS output'!N591),2)</f>
        <v>1,784.69</v>
      </c>
      <c r="AA592" s="5" t="str">
        <f>FIXED(EXP('WinBUGS output'!M591),2)</f>
        <v>153.85</v>
      </c>
      <c r="AB592" s="5" t="str">
        <f>FIXED(EXP('WinBUGS output'!O591),2)</f>
        <v>20,973.19</v>
      </c>
    </row>
    <row r="593" spans="1:28" x14ac:dyDescent="0.25">
      <c r="A593">
        <v>17</v>
      </c>
      <c r="B593">
        <v>39</v>
      </c>
      <c r="C593" s="5" t="str">
        <f>VLOOKUP(A593,'WinBUGS output'!A:C,3,FALSE)</f>
        <v>Sertraline</v>
      </c>
      <c r="D593" s="5" t="str">
        <f>VLOOKUP(B593,'WinBUGS output'!A:C,3,FALSE)</f>
        <v>CBT individual (under 15 sessions) + escitalopram</v>
      </c>
      <c r="E593" s="5" t="str">
        <f>FIXED('WinBUGS output'!N592,2)</f>
        <v>0.81</v>
      </c>
      <c r="F593" s="5" t="str">
        <f>FIXED('WinBUGS output'!M592,2)</f>
        <v>-0.71</v>
      </c>
      <c r="G593" s="5" t="str">
        <f>FIXED('WinBUGS output'!O592,2)</f>
        <v>2.37</v>
      </c>
      <c r="H593"/>
      <c r="I593"/>
      <c r="J593"/>
      <c r="X593" s="5" t="str">
        <f t="shared" si="26"/>
        <v>Sertraline</v>
      </c>
      <c r="Y593" s="5" t="str">
        <f t="shared" si="27"/>
        <v>CBT individual (under 15 sessions) + escitalopram</v>
      </c>
      <c r="Z593" s="5" t="str">
        <f>FIXED(EXP('WinBUGS output'!N592),2)</f>
        <v>2.25</v>
      </c>
      <c r="AA593" s="5" t="str">
        <f>FIXED(EXP('WinBUGS output'!M592),2)</f>
        <v>0.49</v>
      </c>
      <c r="AB593" s="5" t="str">
        <f>FIXED(EXP('WinBUGS output'!O592),2)</f>
        <v>10.73</v>
      </c>
    </row>
    <row r="594" spans="1:28" x14ac:dyDescent="0.25">
      <c r="A594">
        <v>17</v>
      </c>
      <c r="B594">
        <v>40</v>
      </c>
      <c r="C594" s="5" t="str">
        <f>VLOOKUP(A594,'WinBUGS output'!A:C,3,FALSE)</f>
        <v>Sertraline</v>
      </c>
      <c r="D594" s="5" t="str">
        <f>VLOOKUP(B594,'WinBUGS output'!A:C,3,FALSE)</f>
        <v>CBT individual (over 15 sessions) + amitriptyline</v>
      </c>
      <c r="E594" s="5" t="str">
        <f>FIXED('WinBUGS output'!N593,2)</f>
        <v>0.85</v>
      </c>
      <c r="F594" s="5" t="str">
        <f>FIXED('WinBUGS output'!M593,2)</f>
        <v>-0.77</v>
      </c>
      <c r="G594" s="5" t="str">
        <f>FIXED('WinBUGS output'!O593,2)</f>
        <v>2.53</v>
      </c>
      <c r="H594"/>
      <c r="I594"/>
      <c r="J594"/>
      <c r="X594" s="5" t="str">
        <f t="shared" si="26"/>
        <v>Sertraline</v>
      </c>
      <c r="Y594" s="5" t="str">
        <f t="shared" si="27"/>
        <v>CBT individual (over 15 sessions) + amitriptyline</v>
      </c>
      <c r="Z594" s="5" t="str">
        <f>FIXED(EXP('WinBUGS output'!N593),2)</f>
        <v>2.34</v>
      </c>
      <c r="AA594" s="5" t="str">
        <f>FIXED(EXP('WinBUGS output'!M593),2)</f>
        <v>0.46</v>
      </c>
      <c r="AB594" s="5" t="str">
        <f>FIXED(EXP('WinBUGS output'!O593),2)</f>
        <v>12.58</v>
      </c>
    </row>
    <row r="595" spans="1:28" x14ac:dyDescent="0.25">
      <c r="A595">
        <v>17</v>
      </c>
      <c r="B595">
        <v>41</v>
      </c>
      <c r="C595" s="5" t="str">
        <f>VLOOKUP(A595,'WinBUGS output'!A:C,3,FALSE)</f>
        <v>Sertraline</v>
      </c>
      <c r="D595" s="5" t="str">
        <f>VLOOKUP(B595,'WinBUGS output'!A:C,3,FALSE)</f>
        <v>CBT individual (over 15 sessions) + any SSRI</v>
      </c>
      <c r="E595" s="5" t="str">
        <f>FIXED('WinBUGS output'!N594,2)</f>
        <v>0.87</v>
      </c>
      <c r="F595" s="5" t="str">
        <f>FIXED('WinBUGS output'!M594,2)</f>
        <v>-0.75</v>
      </c>
      <c r="G595" s="5" t="str">
        <f>FIXED('WinBUGS output'!O594,2)</f>
        <v>2.55</v>
      </c>
      <c r="H595"/>
      <c r="I595"/>
      <c r="J595"/>
      <c r="X595" s="5" t="str">
        <f t="shared" si="26"/>
        <v>Sertraline</v>
      </c>
      <c r="Y595" s="5" t="str">
        <f t="shared" si="27"/>
        <v>CBT individual (over 15 sessions) + any SSRI</v>
      </c>
      <c r="Z595" s="5" t="str">
        <f>FIXED(EXP('WinBUGS output'!N594),2)</f>
        <v>2.39</v>
      </c>
      <c r="AA595" s="5" t="str">
        <f>FIXED(EXP('WinBUGS output'!M594),2)</f>
        <v>0.47</v>
      </c>
      <c r="AB595" s="5" t="str">
        <f>FIXED(EXP('WinBUGS output'!O594),2)</f>
        <v>12.79</v>
      </c>
    </row>
    <row r="596" spans="1:28" x14ac:dyDescent="0.25">
      <c r="A596">
        <v>17</v>
      </c>
      <c r="B596">
        <v>42</v>
      </c>
      <c r="C596" s="5" t="str">
        <f>VLOOKUP(A596,'WinBUGS output'!A:C,3,FALSE)</f>
        <v>Sertraline</v>
      </c>
      <c r="D596" s="5" t="str">
        <f>VLOOKUP(B596,'WinBUGS output'!A:C,3,FALSE)</f>
        <v>Interpersonal psychotherapy (IPT) + any AD</v>
      </c>
      <c r="E596" s="5" t="str">
        <f>FIXED('WinBUGS output'!N595,2)</f>
        <v>2.30</v>
      </c>
      <c r="F596" s="5" t="str">
        <f>FIXED('WinBUGS output'!M595,2)</f>
        <v>-1.02</v>
      </c>
      <c r="G596" s="5" t="str">
        <f>FIXED('WinBUGS output'!O595,2)</f>
        <v>5.69</v>
      </c>
      <c r="H596"/>
      <c r="I596"/>
      <c r="J596"/>
      <c r="X596" s="5" t="str">
        <f t="shared" si="26"/>
        <v>Sertraline</v>
      </c>
      <c r="Y596" s="5" t="str">
        <f t="shared" si="27"/>
        <v>Interpersonal psychotherapy (IPT) + any AD</v>
      </c>
      <c r="Z596" s="5" t="str">
        <f>FIXED(EXP('WinBUGS output'!N595),2)</f>
        <v>9.98</v>
      </c>
      <c r="AA596" s="5" t="str">
        <f>FIXED(EXP('WinBUGS output'!M595),2)</f>
        <v>0.36</v>
      </c>
      <c r="AB596" s="5" t="str">
        <f>FIXED(EXP('WinBUGS output'!O595),2)</f>
        <v>296.19</v>
      </c>
    </row>
    <row r="597" spans="1:28" x14ac:dyDescent="0.25">
      <c r="A597">
        <v>17</v>
      </c>
      <c r="B597">
        <v>43</v>
      </c>
      <c r="C597" s="5" t="str">
        <f>VLOOKUP(A597,'WinBUGS output'!A:C,3,FALSE)</f>
        <v>Sertraline</v>
      </c>
      <c r="D597" s="5" t="str">
        <f>VLOOKUP(B597,'WinBUGS output'!A:C,3,FALSE)</f>
        <v>Short-term psychodynamic psychotherapy individual + any TCA</v>
      </c>
      <c r="E597" s="5" t="str">
        <f>FIXED('WinBUGS output'!N596,2)</f>
        <v>1.07</v>
      </c>
      <c r="F597" s="5" t="str">
        <f>FIXED('WinBUGS output'!M596,2)</f>
        <v>-0.93</v>
      </c>
      <c r="G597" s="5" t="str">
        <f>FIXED('WinBUGS output'!O596,2)</f>
        <v>3.09</v>
      </c>
      <c r="H597"/>
      <c r="I597"/>
      <c r="J597"/>
      <c r="X597" s="5" t="str">
        <f t="shared" si="26"/>
        <v>Sertraline</v>
      </c>
      <c r="Y597" s="5" t="str">
        <f t="shared" si="27"/>
        <v>Short-term psychodynamic psychotherapy individual + any TCA</v>
      </c>
      <c r="Z597" s="5" t="str">
        <f>FIXED(EXP('WinBUGS output'!N596),2)</f>
        <v>2.90</v>
      </c>
      <c r="AA597" s="5" t="str">
        <f>FIXED(EXP('WinBUGS output'!M596),2)</f>
        <v>0.40</v>
      </c>
      <c r="AB597" s="5" t="str">
        <f>FIXED(EXP('WinBUGS output'!O596),2)</f>
        <v>21.87</v>
      </c>
    </row>
    <row r="598" spans="1:28" x14ac:dyDescent="0.25">
      <c r="A598">
        <v>17</v>
      </c>
      <c r="B598">
        <v>44</v>
      </c>
      <c r="C598" s="5" t="str">
        <f>VLOOKUP(A598,'WinBUGS output'!A:C,3,FALSE)</f>
        <v>Sertraline</v>
      </c>
      <c r="D598" s="5" t="str">
        <f>VLOOKUP(B598,'WinBUGS output'!A:C,3,FALSE)</f>
        <v>Interpersonal psychotherapy (IPT) + Pill placebo</v>
      </c>
      <c r="E598" s="5" t="str">
        <f>FIXED('WinBUGS output'!N597,2)</f>
        <v>1.96</v>
      </c>
      <c r="F598" s="5" t="str">
        <f>FIXED('WinBUGS output'!M597,2)</f>
        <v>-1.32</v>
      </c>
      <c r="G598" s="5" t="str">
        <f>FIXED('WinBUGS output'!O597,2)</f>
        <v>5.34</v>
      </c>
      <c r="H598"/>
      <c r="I598"/>
      <c r="J598"/>
      <c r="X598" s="5" t="str">
        <f t="shared" si="26"/>
        <v>Sertraline</v>
      </c>
      <c r="Y598" s="5" t="str">
        <f t="shared" si="27"/>
        <v>Interpersonal psychotherapy (IPT) + Pill placebo</v>
      </c>
      <c r="Z598" s="5" t="str">
        <f>FIXED(EXP('WinBUGS output'!N597),2)</f>
        <v>7.11</v>
      </c>
      <c r="AA598" s="5" t="str">
        <f>FIXED(EXP('WinBUGS output'!M597),2)</f>
        <v>0.27</v>
      </c>
      <c r="AB598" s="5" t="str">
        <f>FIXED(EXP('WinBUGS output'!O597),2)</f>
        <v>208.30</v>
      </c>
    </row>
    <row r="599" spans="1:28" x14ac:dyDescent="0.25">
      <c r="A599">
        <v>18</v>
      </c>
      <c r="B599">
        <v>19</v>
      </c>
      <c r="C599" s="5" t="str">
        <f>VLOOKUP(A599,'WinBUGS output'!A:C,3,FALSE)</f>
        <v>Any AD</v>
      </c>
      <c r="D599" s="5" t="str">
        <f>VLOOKUP(B599,'WinBUGS output'!A:C,3,FALSE)</f>
        <v>Mirtazapine</v>
      </c>
      <c r="E599" s="5" t="str">
        <f>FIXED('WinBUGS output'!N598,2)</f>
        <v>-0.62</v>
      </c>
      <c r="F599" s="5" t="str">
        <f>FIXED('WinBUGS output'!M598,2)</f>
        <v>-3.55</v>
      </c>
      <c r="G599" s="5" t="str">
        <f>FIXED('WinBUGS output'!O598,2)</f>
        <v>2.24</v>
      </c>
      <c r="H599"/>
      <c r="I599"/>
      <c r="J599"/>
      <c r="X599" s="5" t="str">
        <f t="shared" si="26"/>
        <v>Any AD</v>
      </c>
      <c r="Y599" s="5" t="str">
        <f t="shared" si="27"/>
        <v>Mirtazapine</v>
      </c>
      <c r="Z599" s="5" t="str">
        <f>FIXED(EXP('WinBUGS output'!N598),2)</f>
        <v>0.54</v>
      </c>
      <c r="AA599" s="5" t="str">
        <f>FIXED(EXP('WinBUGS output'!M598),2)</f>
        <v>0.03</v>
      </c>
      <c r="AB599" s="5" t="str">
        <f>FIXED(EXP('WinBUGS output'!O598),2)</f>
        <v>9.42</v>
      </c>
    </row>
    <row r="600" spans="1:28" x14ac:dyDescent="0.25">
      <c r="A600">
        <v>18</v>
      </c>
      <c r="B600">
        <v>20</v>
      </c>
      <c r="C600" s="5" t="str">
        <f>VLOOKUP(A600,'WinBUGS output'!A:C,3,FALSE)</f>
        <v>Any AD</v>
      </c>
      <c r="D600" s="5" t="str">
        <f>VLOOKUP(B600,'WinBUGS output'!A:C,3,FALSE)</f>
        <v>Short-term psychodynamic psychotherapy individual + TAU</v>
      </c>
      <c r="E600" s="5" t="str">
        <f>FIXED('WinBUGS output'!N599,2)</f>
        <v>0.30</v>
      </c>
      <c r="F600" s="5" t="str">
        <f>FIXED('WinBUGS output'!M599,2)</f>
        <v>-2.95</v>
      </c>
      <c r="G600" s="5" t="str">
        <f>FIXED('WinBUGS output'!O599,2)</f>
        <v>3.44</v>
      </c>
      <c r="H600"/>
      <c r="I600"/>
      <c r="J600"/>
      <c r="X600" s="5" t="str">
        <f t="shared" si="26"/>
        <v>Any AD</v>
      </c>
      <c r="Y600" s="5" t="str">
        <f t="shared" si="27"/>
        <v>Short-term psychodynamic psychotherapy individual + TAU</v>
      </c>
      <c r="Z600" s="5" t="str">
        <f>FIXED(EXP('WinBUGS output'!N599),2)</f>
        <v>1.35</v>
      </c>
      <c r="AA600" s="5" t="str">
        <f>FIXED(EXP('WinBUGS output'!M599),2)</f>
        <v>0.05</v>
      </c>
      <c r="AB600" s="5" t="str">
        <f>FIXED(EXP('WinBUGS output'!O599),2)</f>
        <v>31.28</v>
      </c>
    </row>
    <row r="601" spans="1:28" x14ac:dyDescent="0.25">
      <c r="A601">
        <v>18</v>
      </c>
      <c r="B601">
        <v>21</v>
      </c>
      <c r="C601" s="5" t="str">
        <f>VLOOKUP(A601,'WinBUGS output'!A:C,3,FALSE)</f>
        <v>Any AD</v>
      </c>
      <c r="D601" s="5" t="str">
        <f>VLOOKUP(B601,'WinBUGS output'!A:C,3,FALSE)</f>
        <v>Cognitive bibliotherapy with support + TAU</v>
      </c>
      <c r="E601" s="5" t="str">
        <f>FIXED('WinBUGS output'!N600,2)</f>
        <v>-0.13</v>
      </c>
      <c r="F601" s="5" t="str">
        <f>FIXED('WinBUGS output'!M600,2)</f>
        <v>-3.11</v>
      </c>
      <c r="G601" s="5" t="str">
        <f>FIXED('WinBUGS output'!O600,2)</f>
        <v>2.89</v>
      </c>
      <c r="H601"/>
      <c r="I601"/>
      <c r="J601"/>
      <c r="X601" s="5" t="str">
        <f t="shared" si="26"/>
        <v>Any AD</v>
      </c>
      <c r="Y601" s="5" t="str">
        <f t="shared" si="27"/>
        <v>Cognitive bibliotherapy with support + TAU</v>
      </c>
      <c r="Z601" s="5" t="str">
        <f>FIXED(EXP('WinBUGS output'!N600),2)</f>
        <v>0.88</v>
      </c>
      <c r="AA601" s="5" t="str">
        <f>FIXED(EXP('WinBUGS output'!M600),2)</f>
        <v>0.04</v>
      </c>
      <c r="AB601" s="5" t="str">
        <f>FIXED(EXP('WinBUGS output'!O600),2)</f>
        <v>18.05</v>
      </c>
    </row>
    <row r="602" spans="1:28" x14ac:dyDescent="0.25">
      <c r="A602">
        <v>18</v>
      </c>
      <c r="B602">
        <v>22</v>
      </c>
      <c r="C602" s="5" t="str">
        <f>VLOOKUP(A602,'WinBUGS output'!A:C,3,FALSE)</f>
        <v>Any AD</v>
      </c>
      <c r="D602" s="5" t="str">
        <f>VLOOKUP(B602,'WinBUGS output'!A:C,3,FALSE)</f>
        <v>Cognitive bibliotherapy + TAU</v>
      </c>
      <c r="E602" s="5" t="str">
        <f>FIXED('WinBUGS output'!N601,2)</f>
        <v>-0.98</v>
      </c>
      <c r="F602" s="5" t="str">
        <f>FIXED('WinBUGS output'!M601,2)</f>
        <v>-3.74</v>
      </c>
      <c r="G602" s="5" t="str">
        <f>FIXED('WinBUGS output'!O601,2)</f>
        <v>1.75</v>
      </c>
      <c r="H602"/>
      <c r="I602"/>
      <c r="J602"/>
      <c r="X602" s="5" t="str">
        <f t="shared" si="26"/>
        <v>Any AD</v>
      </c>
      <c r="Y602" s="5" t="str">
        <f t="shared" si="27"/>
        <v>Cognitive bibliotherapy + TAU</v>
      </c>
      <c r="Z602" s="5" t="str">
        <f>FIXED(EXP('WinBUGS output'!N601),2)</f>
        <v>0.37</v>
      </c>
      <c r="AA602" s="5" t="str">
        <f>FIXED(EXP('WinBUGS output'!M601),2)</f>
        <v>0.02</v>
      </c>
      <c r="AB602" s="5" t="str">
        <f>FIXED(EXP('WinBUGS output'!O601),2)</f>
        <v>5.77</v>
      </c>
    </row>
    <row r="603" spans="1:28" x14ac:dyDescent="0.25">
      <c r="A603">
        <v>18</v>
      </c>
      <c r="B603">
        <v>23</v>
      </c>
      <c r="C603" s="5" t="str">
        <f>VLOOKUP(A603,'WinBUGS output'!A:C,3,FALSE)</f>
        <v>Any AD</v>
      </c>
      <c r="D603" s="5" t="str">
        <f>VLOOKUP(B603,'WinBUGS output'!A:C,3,FALSE)</f>
        <v>Computerised-CBT (CCBT)</v>
      </c>
      <c r="E603" s="5" t="str">
        <f>FIXED('WinBUGS output'!N602,2)</f>
        <v>-0.91</v>
      </c>
      <c r="F603" s="5" t="str">
        <f>FIXED('WinBUGS output'!M602,2)</f>
        <v>-3.66</v>
      </c>
      <c r="G603" s="5" t="str">
        <f>FIXED('WinBUGS output'!O602,2)</f>
        <v>1.83</v>
      </c>
      <c r="H603"/>
      <c r="I603"/>
      <c r="J603"/>
      <c r="X603" s="5" t="str">
        <f t="shared" si="26"/>
        <v>Any AD</v>
      </c>
      <c r="Y603" s="5" t="str">
        <f t="shared" si="27"/>
        <v>Computerised-CBT (CCBT)</v>
      </c>
      <c r="Z603" s="5" t="str">
        <f>FIXED(EXP('WinBUGS output'!N602),2)</f>
        <v>0.40</v>
      </c>
      <c r="AA603" s="5" t="str">
        <f>FIXED(EXP('WinBUGS output'!M602),2)</f>
        <v>0.03</v>
      </c>
      <c r="AB603" s="5" t="str">
        <f>FIXED(EXP('WinBUGS output'!O602),2)</f>
        <v>6.22</v>
      </c>
    </row>
    <row r="604" spans="1:28" x14ac:dyDescent="0.25">
      <c r="A604">
        <v>18</v>
      </c>
      <c r="B604">
        <v>24</v>
      </c>
      <c r="C604" s="5" t="str">
        <f>VLOOKUP(A604,'WinBUGS output'!A:C,3,FALSE)</f>
        <v>Any AD</v>
      </c>
      <c r="D604" s="5" t="str">
        <f>VLOOKUP(B604,'WinBUGS output'!A:C,3,FALSE)</f>
        <v>Computerised-CBT (CCBT) + TAU</v>
      </c>
      <c r="E604" s="5" t="str">
        <f>FIXED('WinBUGS output'!N603,2)</f>
        <v>-1.00</v>
      </c>
      <c r="F604" s="5" t="str">
        <f>FIXED('WinBUGS output'!M603,2)</f>
        <v>-3.75</v>
      </c>
      <c r="G604" s="5" t="str">
        <f>FIXED('WinBUGS output'!O603,2)</f>
        <v>1.75</v>
      </c>
      <c r="H604"/>
      <c r="I604"/>
      <c r="J604"/>
      <c r="X604" s="5" t="str">
        <f t="shared" si="26"/>
        <v>Any AD</v>
      </c>
      <c r="Y604" s="5" t="str">
        <f t="shared" si="27"/>
        <v>Computerised-CBT (CCBT) + TAU</v>
      </c>
      <c r="Z604" s="5" t="str">
        <f>FIXED(EXP('WinBUGS output'!N603),2)</f>
        <v>0.37</v>
      </c>
      <c r="AA604" s="5" t="str">
        <f>FIXED(EXP('WinBUGS output'!M603),2)</f>
        <v>0.02</v>
      </c>
      <c r="AB604" s="5" t="str">
        <f>FIXED(EXP('WinBUGS output'!O603),2)</f>
        <v>5.76</v>
      </c>
    </row>
    <row r="605" spans="1:28" x14ac:dyDescent="0.25">
      <c r="A605">
        <v>18</v>
      </c>
      <c r="B605">
        <v>25</v>
      </c>
      <c r="C605" s="5" t="str">
        <f>VLOOKUP(A605,'WinBUGS output'!A:C,3,FALSE)</f>
        <v>Any AD</v>
      </c>
      <c r="D605" s="5" t="str">
        <f>VLOOKUP(B605,'WinBUGS output'!A:C,3,FALSE)</f>
        <v>Computerised-CBT (CCBT) + enhanced TAU</v>
      </c>
      <c r="E605" s="5" t="str">
        <f>FIXED('WinBUGS output'!N604,2)</f>
        <v>-0.99</v>
      </c>
      <c r="F605" s="5" t="str">
        <f>FIXED('WinBUGS output'!M604,2)</f>
        <v>-3.73</v>
      </c>
      <c r="G605" s="5" t="str">
        <f>FIXED('WinBUGS output'!O604,2)</f>
        <v>1.74</v>
      </c>
      <c r="H605"/>
      <c r="I605"/>
      <c r="J605"/>
      <c r="X605" s="5" t="str">
        <f t="shared" si="26"/>
        <v>Any AD</v>
      </c>
      <c r="Y605" s="5" t="str">
        <f t="shared" si="27"/>
        <v>Computerised-CBT (CCBT) + enhanced TAU</v>
      </c>
      <c r="Z605" s="5" t="str">
        <f>FIXED(EXP('WinBUGS output'!N604),2)</f>
        <v>0.37</v>
      </c>
      <c r="AA605" s="5" t="str">
        <f>FIXED(EXP('WinBUGS output'!M604),2)</f>
        <v>0.02</v>
      </c>
      <c r="AB605" s="5" t="str">
        <f>FIXED(EXP('WinBUGS output'!O604),2)</f>
        <v>5.69</v>
      </c>
    </row>
    <row r="606" spans="1:28" x14ac:dyDescent="0.25">
      <c r="A606">
        <v>18</v>
      </c>
      <c r="B606">
        <v>26</v>
      </c>
      <c r="C606" s="5" t="str">
        <f>VLOOKUP(A606,'WinBUGS output'!A:C,3,FALSE)</f>
        <v>Any AD</v>
      </c>
      <c r="D606" s="5" t="str">
        <f>VLOOKUP(B606,'WinBUGS output'!A:C,3,FALSE)</f>
        <v>Interpersonal psychotherapy (IPT)</v>
      </c>
      <c r="E606" s="5" t="str">
        <f>FIXED('WinBUGS output'!N605,2)</f>
        <v>0.64</v>
      </c>
      <c r="F606" s="5" t="str">
        <f>FIXED('WinBUGS output'!M605,2)</f>
        <v>-1.17</v>
      </c>
      <c r="G606" s="5" t="str">
        <f>FIXED('WinBUGS output'!O605,2)</f>
        <v>2.46</v>
      </c>
      <c r="H606">
        <v>0.65649999999999997</v>
      </c>
      <c r="I606">
        <v>-1.4139999999999999</v>
      </c>
      <c r="J606">
        <v>2.7320000000000002</v>
      </c>
      <c r="X606" s="5" t="str">
        <f t="shared" si="26"/>
        <v>Any AD</v>
      </c>
      <c r="Y606" s="5" t="str">
        <f t="shared" si="27"/>
        <v>Interpersonal psychotherapy (IPT)</v>
      </c>
      <c r="Z606" s="5" t="str">
        <f>FIXED(EXP('WinBUGS output'!N605),2)</f>
        <v>1.90</v>
      </c>
      <c r="AA606" s="5" t="str">
        <f>FIXED(EXP('WinBUGS output'!M605),2)</f>
        <v>0.31</v>
      </c>
      <c r="AB606" s="5" t="str">
        <f>FIXED(EXP('WinBUGS output'!O605),2)</f>
        <v>11.70</v>
      </c>
    </row>
    <row r="607" spans="1:28" x14ac:dyDescent="0.25">
      <c r="A607">
        <v>18</v>
      </c>
      <c r="B607">
        <v>27</v>
      </c>
      <c r="C607" s="5" t="str">
        <f>VLOOKUP(A607,'WinBUGS output'!A:C,3,FALSE)</f>
        <v>Any AD</v>
      </c>
      <c r="D607" s="5" t="str">
        <f>VLOOKUP(B607,'WinBUGS output'!A:C,3,FALSE)</f>
        <v>Counselling (any type)</v>
      </c>
      <c r="E607" s="5" t="str">
        <f>FIXED('WinBUGS output'!N606,2)</f>
        <v>-0.03</v>
      </c>
      <c r="F607" s="5" t="str">
        <f>FIXED('WinBUGS output'!M606,2)</f>
        <v>-1.82</v>
      </c>
      <c r="G607" s="5" t="str">
        <f>FIXED('WinBUGS output'!O606,2)</f>
        <v>1.73</v>
      </c>
      <c r="H607">
        <v>-0.56699999999999995</v>
      </c>
      <c r="I607">
        <v>-2.97</v>
      </c>
      <c r="J607">
        <v>1.9830000000000001</v>
      </c>
      <c r="X607" s="5" t="str">
        <f t="shared" si="26"/>
        <v>Any AD</v>
      </c>
      <c r="Y607" s="5" t="str">
        <f t="shared" si="27"/>
        <v>Counselling (any type)</v>
      </c>
      <c r="Z607" s="5" t="str">
        <f>FIXED(EXP('WinBUGS output'!N606),2)</f>
        <v>0.97</v>
      </c>
      <c r="AA607" s="5" t="str">
        <f>FIXED(EXP('WinBUGS output'!M606),2)</f>
        <v>0.16</v>
      </c>
      <c r="AB607" s="5" t="str">
        <f>FIXED(EXP('WinBUGS output'!O606),2)</f>
        <v>5.64</v>
      </c>
    </row>
    <row r="608" spans="1:28" x14ac:dyDescent="0.25">
      <c r="A608">
        <v>18</v>
      </c>
      <c r="B608">
        <v>28</v>
      </c>
      <c r="C608" s="5" t="str">
        <f>VLOOKUP(A608,'WinBUGS output'!A:C,3,FALSE)</f>
        <v>Any AD</v>
      </c>
      <c r="D608" s="5" t="str">
        <f>VLOOKUP(B608,'WinBUGS output'!A:C,3,FALSE)</f>
        <v>Non-directive counselling</v>
      </c>
      <c r="E608" s="5" t="str">
        <f>FIXED('WinBUGS output'!N607,2)</f>
        <v>-0.02</v>
      </c>
      <c r="F608" s="5" t="str">
        <f>FIXED('WinBUGS output'!M607,2)</f>
        <v>-2.01</v>
      </c>
      <c r="G608" s="5" t="str">
        <f>FIXED('WinBUGS output'!O607,2)</f>
        <v>1.92</v>
      </c>
      <c r="H608"/>
      <c r="I608"/>
      <c r="J608"/>
      <c r="X608" s="5" t="str">
        <f t="shared" si="26"/>
        <v>Any AD</v>
      </c>
      <c r="Y608" s="5" t="str">
        <f t="shared" si="27"/>
        <v>Non-directive counselling</v>
      </c>
      <c r="Z608" s="5" t="str">
        <f>FIXED(EXP('WinBUGS output'!N607),2)</f>
        <v>0.98</v>
      </c>
      <c r="AA608" s="5" t="str">
        <f>FIXED(EXP('WinBUGS output'!M607),2)</f>
        <v>0.13</v>
      </c>
      <c r="AB608" s="5" t="str">
        <f>FIXED(EXP('WinBUGS output'!O607),2)</f>
        <v>6.85</v>
      </c>
    </row>
    <row r="609" spans="1:28" x14ac:dyDescent="0.25">
      <c r="A609">
        <v>18</v>
      </c>
      <c r="B609">
        <v>29</v>
      </c>
      <c r="C609" s="5" t="str">
        <f>VLOOKUP(A609,'WinBUGS output'!A:C,3,FALSE)</f>
        <v>Any AD</v>
      </c>
      <c r="D609" s="5" t="str">
        <f>VLOOKUP(B609,'WinBUGS output'!A:C,3,FALSE)</f>
        <v>Problem solving group</v>
      </c>
      <c r="E609" s="5" t="str">
        <f>FIXED('WinBUGS output'!N608,2)</f>
        <v>7.77</v>
      </c>
      <c r="F609" s="5" t="str">
        <f>FIXED('WinBUGS output'!M608,2)</f>
        <v>3.46</v>
      </c>
      <c r="G609" s="5" t="str">
        <f>FIXED('WinBUGS output'!O608,2)</f>
        <v>12.17</v>
      </c>
      <c r="H609"/>
      <c r="I609"/>
      <c r="J609"/>
      <c r="X609" s="5" t="str">
        <f t="shared" si="26"/>
        <v>Any AD</v>
      </c>
      <c r="Y609" s="5" t="str">
        <f t="shared" si="27"/>
        <v>Problem solving group</v>
      </c>
      <c r="Z609" s="5" t="str">
        <f>FIXED(EXP('WinBUGS output'!N608),2)</f>
        <v>2,373.21</v>
      </c>
      <c r="AA609" s="5" t="str">
        <f>FIXED(EXP('WinBUGS output'!M608),2)</f>
        <v>31.94</v>
      </c>
      <c r="AB609" s="5" t="str">
        <f>FIXED(EXP('WinBUGS output'!O608),2)</f>
        <v>192,914.04</v>
      </c>
    </row>
    <row r="610" spans="1:28" x14ac:dyDescent="0.25">
      <c r="A610">
        <v>18</v>
      </c>
      <c r="B610">
        <v>30</v>
      </c>
      <c r="C610" s="5" t="str">
        <f>VLOOKUP(A610,'WinBUGS output'!A:C,3,FALSE)</f>
        <v>Any AD</v>
      </c>
      <c r="D610" s="5" t="str">
        <f>VLOOKUP(B610,'WinBUGS output'!A:C,3,FALSE)</f>
        <v>Behavioural activation (BA)</v>
      </c>
      <c r="E610" s="5" t="str">
        <f>FIXED('WinBUGS output'!N609,2)</f>
        <v>0.66</v>
      </c>
      <c r="F610" s="5" t="str">
        <f>FIXED('WinBUGS output'!M609,2)</f>
        <v>-2.11</v>
      </c>
      <c r="G610" s="5" t="str">
        <f>FIXED('WinBUGS output'!O609,2)</f>
        <v>3.44</v>
      </c>
      <c r="H610"/>
      <c r="I610"/>
      <c r="J610"/>
      <c r="X610" s="5" t="str">
        <f t="shared" si="26"/>
        <v>Any AD</v>
      </c>
      <c r="Y610" s="5" t="str">
        <f t="shared" si="27"/>
        <v>Behavioural activation (BA)</v>
      </c>
      <c r="Z610" s="5" t="str">
        <f>FIXED(EXP('WinBUGS output'!N609),2)</f>
        <v>1.94</v>
      </c>
      <c r="AA610" s="5" t="str">
        <f>FIXED(EXP('WinBUGS output'!M609),2)</f>
        <v>0.12</v>
      </c>
      <c r="AB610" s="5" t="str">
        <f>FIXED(EXP('WinBUGS output'!O609),2)</f>
        <v>31.31</v>
      </c>
    </row>
    <row r="611" spans="1:28" x14ac:dyDescent="0.25">
      <c r="A611">
        <v>18</v>
      </c>
      <c r="B611">
        <v>31</v>
      </c>
      <c r="C611" s="5" t="str">
        <f>VLOOKUP(A611,'WinBUGS output'!A:C,3,FALSE)</f>
        <v>Any AD</v>
      </c>
      <c r="D611" s="5" t="str">
        <f>VLOOKUP(B611,'WinBUGS output'!A:C,3,FALSE)</f>
        <v>Behavioural activation (BA) + TAU</v>
      </c>
      <c r="E611" s="5" t="str">
        <f>FIXED('WinBUGS output'!N610,2)</f>
        <v>0.59</v>
      </c>
      <c r="F611" s="5" t="str">
        <f>FIXED('WinBUGS output'!M610,2)</f>
        <v>-2.22</v>
      </c>
      <c r="G611" s="5" t="str">
        <f>FIXED('WinBUGS output'!O610,2)</f>
        <v>3.43</v>
      </c>
      <c r="H611"/>
      <c r="I611"/>
      <c r="J611"/>
      <c r="X611" s="5" t="str">
        <f t="shared" si="26"/>
        <v>Any AD</v>
      </c>
      <c r="Y611" s="5" t="str">
        <f t="shared" si="27"/>
        <v>Behavioural activation (BA) + TAU</v>
      </c>
      <c r="Z611" s="5" t="str">
        <f>FIXED(EXP('WinBUGS output'!N610),2)</f>
        <v>1.81</v>
      </c>
      <c r="AA611" s="5" t="str">
        <f>FIXED(EXP('WinBUGS output'!M610),2)</f>
        <v>0.11</v>
      </c>
      <c r="AB611" s="5" t="str">
        <f>FIXED(EXP('WinBUGS output'!O610),2)</f>
        <v>30.88</v>
      </c>
    </row>
    <row r="612" spans="1:28" x14ac:dyDescent="0.25">
      <c r="A612">
        <v>18</v>
      </c>
      <c r="B612">
        <v>32</v>
      </c>
      <c r="C612" s="5" t="str">
        <f>VLOOKUP(A612,'WinBUGS output'!A:C,3,FALSE)</f>
        <v>Any AD</v>
      </c>
      <c r="D612" s="5" t="str">
        <f>VLOOKUP(B612,'WinBUGS output'!A:C,3,FALSE)</f>
        <v>CBT individual (under 15 sessions)</v>
      </c>
      <c r="E612" s="5" t="str">
        <f>FIXED('WinBUGS output'!N611,2)</f>
        <v>0.28</v>
      </c>
      <c r="F612" s="5" t="str">
        <f>FIXED('WinBUGS output'!M611,2)</f>
        <v>-2.25</v>
      </c>
      <c r="G612" s="5" t="str">
        <f>FIXED('WinBUGS output'!O611,2)</f>
        <v>2.79</v>
      </c>
      <c r="H612"/>
      <c r="I612"/>
      <c r="J612"/>
      <c r="X612" s="5" t="str">
        <f t="shared" si="26"/>
        <v>Any AD</v>
      </c>
      <c r="Y612" s="5" t="str">
        <f t="shared" si="27"/>
        <v>CBT individual (under 15 sessions)</v>
      </c>
      <c r="Z612" s="5" t="str">
        <f>FIXED(EXP('WinBUGS output'!N611),2)</f>
        <v>1.32</v>
      </c>
      <c r="AA612" s="5" t="str">
        <f>FIXED(EXP('WinBUGS output'!M611),2)</f>
        <v>0.11</v>
      </c>
      <c r="AB612" s="5" t="str">
        <f>FIXED(EXP('WinBUGS output'!O611),2)</f>
        <v>16.26</v>
      </c>
    </row>
    <row r="613" spans="1:28" x14ac:dyDescent="0.25">
      <c r="A613">
        <v>18</v>
      </c>
      <c r="B613">
        <v>33</v>
      </c>
      <c r="C613" s="5" t="str">
        <f>VLOOKUP(A613,'WinBUGS output'!A:C,3,FALSE)</f>
        <v>Any AD</v>
      </c>
      <c r="D613" s="5" t="str">
        <f>VLOOKUP(B613,'WinBUGS output'!A:C,3,FALSE)</f>
        <v>CBT individual (under 15 sessions) + TAU</v>
      </c>
      <c r="E613" s="5" t="str">
        <f>FIXED('WinBUGS output'!N612,2)</f>
        <v>0.24</v>
      </c>
      <c r="F613" s="5" t="str">
        <f>FIXED('WinBUGS output'!M612,2)</f>
        <v>-2.37</v>
      </c>
      <c r="G613" s="5" t="str">
        <f>FIXED('WinBUGS output'!O612,2)</f>
        <v>2.84</v>
      </c>
      <c r="H613"/>
      <c r="I613"/>
      <c r="J613"/>
      <c r="X613" s="5" t="str">
        <f t="shared" si="26"/>
        <v>Any AD</v>
      </c>
      <c r="Y613" s="5" t="str">
        <f t="shared" si="27"/>
        <v>CBT individual (under 15 sessions) + TAU</v>
      </c>
      <c r="Z613" s="5" t="str">
        <f>FIXED(EXP('WinBUGS output'!N612),2)</f>
        <v>1.27</v>
      </c>
      <c r="AA613" s="5" t="str">
        <f>FIXED(EXP('WinBUGS output'!M612),2)</f>
        <v>0.09</v>
      </c>
      <c r="AB613" s="5" t="str">
        <f>FIXED(EXP('WinBUGS output'!O612),2)</f>
        <v>17.13</v>
      </c>
    </row>
    <row r="614" spans="1:28" x14ac:dyDescent="0.25">
      <c r="A614">
        <v>18</v>
      </c>
      <c r="B614">
        <v>34</v>
      </c>
      <c r="C614" s="5" t="str">
        <f>VLOOKUP(A614,'WinBUGS output'!A:C,3,FALSE)</f>
        <v>Any AD</v>
      </c>
      <c r="D614" s="5" t="str">
        <f>VLOOKUP(B614,'WinBUGS output'!A:C,3,FALSE)</f>
        <v>CBT individual (under 15 sessions) + enhanced TAU</v>
      </c>
      <c r="E614" s="5" t="str">
        <f>FIXED('WinBUGS output'!N613,2)</f>
        <v>0.43</v>
      </c>
      <c r="F614" s="5" t="str">
        <f>FIXED('WinBUGS output'!M613,2)</f>
        <v>-2.19</v>
      </c>
      <c r="G614" s="5" t="str">
        <f>FIXED('WinBUGS output'!O613,2)</f>
        <v>3.05</v>
      </c>
      <c r="H614"/>
      <c r="I614"/>
      <c r="J614"/>
      <c r="X614" s="5" t="str">
        <f t="shared" si="26"/>
        <v>Any AD</v>
      </c>
      <c r="Y614" s="5" t="str">
        <f t="shared" si="27"/>
        <v>CBT individual (under 15 sessions) + enhanced TAU</v>
      </c>
      <c r="Z614" s="5" t="str">
        <f>FIXED(EXP('WinBUGS output'!N613),2)</f>
        <v>1.54</v>
      </c>
      <c r="AA614" s="5" t="str">
        <f>FIXED(EXP('WinBUGS output'!M613),2)</f>
        <v>0.11</v>
      </c>
      <c r="AB614" s="5" t="str">
        <f>FIXED(EXP('WinBUGS output'!O613),2)</f>
        <v>21.14</v>
      </c>
    </row>
    <row r="615" spans="1:28" x14ac:dyDescent="0.25">
      <c r="A615">
        <v>18</v>
      </c>
      <c r="B615">
        <v>35</v>
      </c>
      <c r="C615" s="5" t="str">
        <f>VLOOKUP(A615,'WinBUGS output'!A:C,3,FALSE)</f>
        <v>Any AD</v>
      </c>
      <c r="D615" s="5" t="str">
        <f>VLOOKUP(B615,'WinBUGS output'!A:C,3,FALSE)</f>
        <v>CBT individual (over 15 sessions)</v>
      </c>
      <c r="E615" s="5" t="str">
        <f>FIXED('WinBUGS output'!N614,2)</f>
        <v>0.35</v>
      </c>
      <c r="F615" s="5" t="str">
        <f>FIXED('WinBUGS output'!M614,2)</f>
        <v>-2.27</v>
      </c>
      <c r="G615" s="5" t="str">
        <f>FIXED('WinBUGS output'!O614,2)</f>
        <v>2.93</v>
      </c>
      <c r="H615"/>
      <c r="I615"/>
      <c r="J615"/>
      <c r="X615" s="5" t="str">
        <f t="shared" si="26"/>
        <v>Any AD</v>
      </c>
      <c r="Y615" s="5" t="str">
        <f t="shared" si="27"/>
        <v>CBT individual (over 15 sessions)</v>
      </c>
      <c r="Z615" s="5" t="str">
        <f>FIXED(EXP('WinBUGS output'!N614),2)</f>
        <v>1.42</v>
      </c>
      <c r="AA615" s="5" t="str">
        <f>FIXED(EXP('WinBUGS output'!M614),2)</f>
        <v>0.10</v>
      </c>
      <c r="AB615" s="5" t="str">
        <f>FIXED(EXP('WinBUGS output'!O614),2)</f>
        <v>18.67</v>
      </c>
    </row>
    <row r="616" spans="1:28" x14ac:dyDescent="0.25">
      <c r="A616">
        <v>18</v>
      </c>
      <c r="B616">
        <v>36</v>
      </c>
      <c r="C616" s="5" t="str">
        <f>VLOOKUP(A616,'WinBUGS output'!A:C,3,FALSE)</f>
        <v>Any AD</v>
      </c>
      <c r="D616" s="5" t="str">
        <f>VLOOKUP(B616,'WinBUGS output'!A:C,3,FALSE)</f>
        <v>Third-wave cognitive therapy individual</v>
      </c>
      <c r="E616" s="5" t="str">
        <f>FIXED('WinBUGS output'!N615,2)</f>
        <v>0.46</v>
      </c>
      <c r="F616" s="5" t="str">
        <f>FIXED('WinBUGS output'!M615,2)</f>
        <v>-2.19</v>
      </c>
      <c r="G616" s="5" t="str">
        <f>FIXED('WinBUGS output'!O615,2)</f>
        <v>3.11</v>
      </c>
      <c r="H616"/>
      <c r="I616"/>
      <c r="J616"/>
      <c r="X616" s="5" t="str">
        <f t="shared" si="26"/>
        <v>Any AD</v>
      </c>
      <c r="Y616" s="5" t="str">
        <f t="shared" si="27"/>
        <v>Third-wave cognitive therapy individual</v>
      </c>
      <c r="Z616" s="5" t="str">
        <f>FIXED(EXP('WinBUGS output'!N615),2)</f>
        <v>1.58</v>
      </c>
      <c r="AA616" s="5" t="str">
        <f>FIXED(EXP('WinBUGS output'!M615),2)</f>
        <v>0.11</v>
      </c>
      <c r="AB616" s="5" t="str">
        <f>FIXED(EXP('WinBUGS output'!O615),2)</f>
        <v>22.47</v>
      </c>
    </row>
    <row r="617" spans="1:28" x14ac:dyDescent="0.25">
      <c r="A617">
        <v>18</v>
      </c>
      <c r="B617">
        <v>37</v>
      </c>
      <c r="C617" s="5" t="str">
        <f>VLOOKUP(A617,'WinBUGS output'!A:C,3,FALSE)</f>
        <v>Any AD</v>
      </c>
      <c r="D617" s="5" t="str">
        <f>VLOOKUP(B617,'WinBUGS output'!A:C,3,FALSE)</f>
        <v>CBT group (under 15 sessions)</v>
      </c>
      <c r="E617" s="5" t="str">
        <f>FIXED('WinBUGS output'!N616,2)</f>
        <v>6.38</v>
      </c>
      <c r="F617" s="5" t="str">
        <f>FIXED('WinBUGS output'!M616,2)</f>
        <v>3.30</v>
      </c>
      <c r="G617" s="5" t="str">
        <f>FIXED('WinBUGS output'!O616,2)</f>
        <v>9.42</v>
      </c>
      <c r="H617"/>
      <c r="I617"/>
      <c r="J617"/>
      <c r="X617" s="5" t="str">
        <f t="shared" si="26"/>
        <v>Any AD</v>
      </c>
      <c r="Y617" s="5" t="str">
        <f t="shared" si="27"/>
        <v>CBT group (under 15 sessions)</v>
      </c>
      <c r="Z617" s="5" t="str">
        <f>FIXED(EXP('WinBUGS output'!N616),2)</f>
        <v>588.75</v>
      </c>
      <c r="AA617" s="5" t="str">
        <f>FIXED(EXP('WinBUGS output'!M616),2)</f>
        <v>27.00</v>
      </c>
      <c r="AB617" s="5" t="str">
        <f>FIXED(EXP('WinBUGS output'!O616),2)</f>
        <v>12,344.92</v>
      </c>
    </row>
    <row r="618" spans="1:28" x14ac:dyDescent="0.25">
      <c r="A618">
        <v>18</v>
      </c>
      <c r="B618">
        <v>38</v>
      </c>
      <c r="C618" s="5" t="str">
        <f>VLOOKUP(A618,'WinBUGS output'!A:C,3,FALSE)</f>
        <v>Any AD</v>
      </c>
      <c r="D618" s="5" t="str">
        <f>VLOOKUP(B618,'WinBUGS output'!A:C,3,FALSE)</f>
        <v>Third-wave cognitive therapy group</v>
      </c>
      <c r="E618" s="5" t="str">
        <f>FIXED('WinBUGS output'!N617,2)</f>
        <v>6.35</v>
      </c>
      <c r="F618" s="5" t="str">
        <f>FIXED('WinBUGS output'!M617,2)</f>
        <v>3.21</v>
      </c>
      <c r="G618" s="5" t="str">
        <f>FIXED('WinBUGS output'!O617,2)</f>
        <v>9.47</v>
      </c>
      <c r="H618"/>
      <c r="I618"/>
      <c r="J618"/>
      <c r="X618" s="5" t="str">
        <f t="shared" si="26"/>
        <v>Any AD</v>
      </c>
      <c r="Y618" s="5" t="str">
        <f t="shared" si="27"/>
        <v>Third-wave cognitive therapy group</v>
      </c>
      <c r="Z618" s="5" t="str">
        <f>FIXED(EXP('WinBUGS output'!N617),2)</f>
        <v>573.07</v>
      </c>
      <c r="AA618" s="5" t="str">
        <f>FIXED(EXP('WinBUGS output'!M617),2)</f>
        <v>24.66</v>
      </c>
      <c r="AB618" s="5" t="str">
        <f>FIXED(EXP('WinBUGS output'!O617),2)</f>
        <v>12,938.98</v>
      </c>
    </row>
    <row r="619" spans="1:28" x14ac:dyDescent="0.25">
      <c r="A619">
        <v>18</v>
      </c>
      <c r="B619">
        <v>39</v>
      </c>
      <c r="C619" s="5" t="str">
        <f>VLOOKUP(A619,'WinBUGS output'!A:C,3,FALSE)</f>
        <v>Any AD</v>
      </c>
      <c r="D619" s="5" t="str">
        <f>VLOOKUP(B619,'WinBUGS output'!A:C,3,FALSE)</f>
        <v>CBT individual (under 15 sessions) + escitalopram</v>
      </c>
      <c r="E619" s="5" t="str">
        <f>FIXED('WinBUGS output'!N618,2)</f>
        <v>-0.31</v>
      </c>
      <c r="F619" s="5" t="str">
        <f>FIXED('WinBUGS output'!M618,2)</f>
        <v>-3.19</v>
      </c>
      <c r="G619" s="5" t="str">
        <f>FIXED('WinBUGS output'!O618,2)</f>
        <v>2.52</v>
      </c>
      <c r="H619"/>
      <c r="I619"/>
      <c r="J619"/>
      <c r="X619" s="5" t="str">
        <f t="shared" si="26"/>
        <v>Any AD</v>
      </c>
      <c r="Y619" s="5" t="str">
        <f t="shared" si="27"/>
        <v>CBT individual (under 15 sessions) + escitalopram</v>
      </c>
      <c r="Z619" s="5" t="str">
        <f>FIXED(EXP('WinBUGS output'!N618),2)</f>
        <v>0.74</v>
      </c>
      <c r="AA619" s="5" t="str">
        <f>FIXED(EXP('WinBUGS output'!M618),2)</f>
        <v>0.04</v>
      </c>
      <c r="AB619" s="5" t="str">
        <f>FIXED(EXP('WinBUGS output'!O618),2)</f>
        <v>12.37</v>
      </c>
    </row>
    <row r="620" spans="1:28" x14ac:dyDescent="0.25">
      <c r="A620">
        <v>18</v>
      </c>
      <c r="B620">
        <v>40</v>
      </c>
      <c r="C620" s="5" t="str">
        <f>VLOOKUP(A620,'WinBUGS output'!A:C,3,FALSE)</f>
        <v>Any AD</v>
      </c>
      <c r="D620" s="5" t="str">
        <f>VLOOKUP(B620,'WinBUGS output'!A:C,3,FALSE)</f>
        <v>CBT individual (over 15 sessions) + amitriptyline</v>
      </c>
      <c r="E620" s="5" t="str">
        <f>FIXED('WinBUGS output'!N619,2)</f>
        <v>-0.27</v>
      </c>
      <c r="F620" s="5" t="str">
        <f>FIXED('WinBUGS output'!M619,2)</f>
        <v>-3.13</v>
      </c>
      <c r="G620" s="5" t="str">
        <f>FIXED('WinBUGS output'!O619,2)</f>
        <v>2.55</v>
      </c>
      <c r="H620"/>
      <c r="I620"/>
      <c r="J620"/>
      <c r="X620" s="5" t="str">
        <f t="shared" si="26"/>
        <v>Any AD</v>
      </c>
      <c r="Y620" s="5" t="str">
        <f t="shared" si="27"/>
        <v>CBT individual (over 15 sessions) + amitriptyline</v>
      </c>
      <c r="Z620" s="5" t="str">
        <f>FIXED(EXP('WinBUGS output'!N619),2)</f>
        <v>0.76</v>
      </c>
      <c r="AA620" s="5" t="str">
        <f>FIXED(EXP('WinBUGS output'!M619),2)</f>
        <v>0.04</v>
      </c>
      <c r="AB620" s="5" t="str">
        <f>FIXED(EXP('WinBUGS output'!O619),2)</f>
        <v>12.79</v>
      </c>
    </row>
    <row r="621" spans="1:28" x14ac:dyDescent="0.25">
      <c r="A621">
        <v>18</v>
      </c>
      <c r="B621">
        <v>41</v>
      </c>
      <c r="C621" s="5" t="str">
        <f>VLOOKUP(A621,'WinBUGS output'!A:C,3,FALSE)</f>
        <v>Any AD</v>
      </c>
      <c r="D621" s="5" t="str">
        <f>VLOOKUP(B621,'WinBUGS output'!A:C,3,FALSE)</f>
        <v>CBT individual (over 15 sessions) + any SSRI</v>
      </c>
      <c r="E621" s="5" t="str">
        <f>FIXED('WinBUGS output'!N620,2)</f>
        <v>-0.25</v>
      </c>
      <c r="F621" s="5" t="str">
        <f>FIXED('WinBUGS output'!M620,2)</f>
        <v>-3.08</v>
      </c>
      <c r="G621" s="5" t="str">
        <f>FIXED('WinBUGS output'!O620,2)</f>
        <v>2.56</v>
      </c>
      <c r="H621"/>
      <c r="I621"/>
      <c r="J621"/>
      <c r="X621" s="5" t="str">
        <f t="shared" si="26"/>
        <v>Any AD</v>
      </c>
      <c r="Y621" s="5" t="str">
        <f t="shared" si="27"/>
        <v>CBT individual (over 15 sessions) + any SSRI</v>
      </c>
      <c r="Z621" s="5" t="str">
        <f>FIXED(EXP('WinBUGS output'!N620),2)</f>
        <v>0.78</v>
      </c>
      <c r="AA621" s="5" t="str">
        <f>FIXED(EXP('WinBUGS output'!M620),2)</f>
        <v>0.05</v>
      </c>
      <c r="AB621" s="5" t="str">
        <f>FIXED(EXP('WinBUGS output'!O620),2)</f>
        <v>12.95</v>
      </c>
    </row>
    <row r="622" spans="1:28" x14ac:dyDescent="0.25">
      <c r="A622">
        <v>18</v>
      </c>
      <c r="B622">
        <v>42</v>
      </c>
      <c r="C622" s="5" t="str">
        <f>VLOOKUP(A622,'WinBUGS output'!A:C,3,FALSE)</f>
        <v>Any AD</v>
      </c>
      <c r="D622" s="5" t="str">
        <f>VLOOKUP(B622,'WinBUGS output'!A:C,3,FALSE)</f>
        <v>Interpersonal psychotherapy (IPT) + any AD</v>
      </c>
      <c r="E622" s="5" t="str">
        <f>FIXED('WinBUGS output'!N621,2)</f>
        <v>1.18</v>
      </c>
      <c r="F622" s="5" t="str">
        <f>FIXED('WinBUGS output'!M621,2)</f>
        <v>-0.62</v>
      </c>
      <c r="G622" s="5" t="str">
        <f>FIXED('WinBUGS output'!O621,2)</f>
        <v>3.00</v>
      </c>
      <c r="H622">
        <v>1.22</v>
      </c>
      <c r="I622">
        <v>-0.87480000000000002</v>
      </c>
      <c r="J622">
        <v>3.2759999999999998</v>
      </c>
      <c r="X622" s="5" t="str">
        <f t="shared" si="26"/>
        <v>Any AD</v>
      </c>
      <c r="Y622" s="5" t="str">
        <f t="shared" si="27"/>
        <v>Interpersonal psychotherapy (IPT) + any AD</v>
      </c>
      <c r="Z622" s="5" t="str">
        <f>FIXED(EXP('WinBUGS output'!N621),2)</f>
        <v>3.25</v>
      </c>
      <c r="AA622" s="5" t="str">
        <f>FIXED(EXP('WinBUGS output'!M621),2)</f>
        <v>0.54</v>
      </c>
      <c r="AB622" s="5" t="str">
        <f>FIXED(EXP('WinBUGS output'!O621),2)</f>
        <v>20.09</v>
      </c>
    </row>
    <row r="623" spans="1:28" x14ac:dyDescent="0.25">
      <c r="A623">
        <v>18</v>
      </c>
      <c r="B623">
        <v>43</v>
      </c>
      <c r="C623" s="5" t="str">
        <f>VLOOKUP(A623,'WinBUGS output'!A:C,3,FALSE)</f>
        <v>Any AD</v>
      </c>
      <c r="D623" s="5" t="str">
        <f>VLOOKUP(B623,'WinBUGS output'!A:C,3,FALSE)</f>
        <v>Short-term psychodynamic psychotherapy individual + any TCA</v>
      </c>
      <c r="E623" s="5" t="str">
        <f>FIXED('WinBUGS output'!N622,2)</f>
        <v>-0.06</v>
      </c>
      <c r="F623" s="5" t="str">
        <f>FIXED('WinBUGS output'!M622,2)</f>
        <v>-3.45</v>
      </c>
      <c r="G623" s="5" t="str">
        <f>FIXED('WinBUGS output'!O622,2)</f>
        <v>3.28</v>
      </c>
      <c r="H623"/>
      <c r="I623"/>
      <c r="J623"/>
      <c r="X623" s="5" t="str">
        <f t="shared" si="26"/>
        <v>Any AD</v>
      </c>
      <c r="Y623" s="5" t="str">
        <f t="shared" si="27"/>
        <v>Short-term psychodynamic psychotherapy individual + any TCA</v>
      </c>
      <c r="Z623" s="5" t="str">
        <f>FIXED(EXP('WinBUGS output'!N622),2)</f>
        <v>0.94</v>
      </c>
      <c r="AA623" s="5" t="str">
        <f>FIXED(EXP('WinBUGS output'!M622),2)</f>
        <v>0.03</v>
      </c>
      <c r="AB623" s="5" t="str">
        <f>FIXED(EXP('WinBUGS output'!O622),2)</f>
        <v>26.60</v>
      </c>
    </row>
    <row r="624" spans="1:28" x14ac:dyDescent="0.25">
      <c r="A624">
        <v>18</v>
      </c>
      <c r="B624">
        <v>44</v>
      </c>
      <c r="C624" s="5" t="str">
        <f>VLOOKUP(A624,'WinBUGS output'!A:C,3,FALSE)</f>
        <v>Any AD</v>
      </c>
      <c r="D624" s="5" t="str">
        <f>VLOOKUP(B624,'WinBUGS output'!A:C,3,FALSE)</f>
        <v>Interpersonal psychotherapy (IPT) + Pill placebo</v>
      </c>
      <c r="E624" s="5" t="str">
        <f>FIXED('WinBUGS output'!N623,2)</f>
        <v>0.85</v>
      </c>
      <c r="F624" s="5" t="str">
        <f>FIXED('WinBUGS output'!M623,2)</f>
        <v>-0.96</v>
      </c>
      <c r="G624" s="5" t="str">
        <f>FIXED('WinBUGS output'!O623,2)</f>
        <v>2.68</v>
      </c>
      <c r="H624">
        <v>0.88519999999999999</v>
      </c>
      <c r="I624">
        <v>-1.1970000000000001</v>
      </c>
      <c r="J624">
        <v>2.9769999999999999</v>
      </c>
      <c r="X624" s="5" t="str">
        <f t="shared" si="26"/>
        <v>Any AD</v>
      </c>
      <c r="Y624" s="5" t="str">
        <f t="shared" si="27"/>
        <v>Interpersonal psychotherapy (IPT) + Pill placebo</v>
      </c>
      <c r="Z624" s="5" t="str">
        <f>FIXED(EXP('WinBUGS output'!N623),2)</f>
        <v>2.34</v>
      </c>
      <c r="AA624" s="5" t="str">
        <f>FIXED(EXP('WinBUGS output'!M623),2)</f>
        <v>0.38</v>
      </c>
      <c r="AB624" s="5" t="str">
        <f>FIXED(EXP('WinBUGS output'!O623),2)</f>
        <v>14.64</v>
      </c>
    </row>
    <row r="625" spans="1:28" x14ac:dyDescent="0.25">
      <c r="A625">
        <v>19</v>
      </c>
      <c r="B625">
        <v>20</v>
      </c>
      <c r="C625" s="5" t="str">
        <f>VLOOKUP(A625,'WinBUGS output'!A:C,3,FALSE)</f>
        <v>Mirtazapine</v>
      </c>
      <c r="D625" s="5" t="str">
        <f>VLOOKUP(B625,'WinBUGS output'!A:C,3,FALSE)</f>
        <v>Short-term psychodynamic psychotherapy individual + TAU</v>
      </c>
      <c r="E625" s="5" t="str">
        <f>FIXED('WinBUGS output'!N624,2)</f>
        <v>0.91</v>
      </c>
      <c r="F625" s="5" t="str">
        <f>FIXED('WinBUGS output'!M624,2)</f>
        <v>-1.68</v>
      </c>
      <c r="G625" s="5" t="str">
        <f>FIXED('WinBUGS output'!O624,2)</f>
        <v>3.55</v>
      </c>
      <c r="H625"/>
      <c r="I625"/>
      <c r="J625"/>
      <c r="X625" s="5" t="str">
        <f t="shared" si="26"/>
        <v>Mirtazapine</v>
      </c>
      <c r="Y625" s="5" t="str">
        <f t="shared" si="27"/>
        <v>Short-term psychodynamic psychotherapy individual + TAU</v>
      </c>
      <c r="Z625" s="5" t="str">
        <f>FIXED(EXP('WinBUGS output'!N624),2)</f>
        <v>2.49</v>
      </c>
      <c r="AA625" s="5" t="str">
        <f>FIXED(EXP('WinBUGS output'!M624),2)</f>
        <v>0.19</v>
      </c>
      <c r="AB625" s="5" t="str">
        <f>FIXED(EXP('WinBUGS output'!O624),2)</f>
        <v>34.81</v>
      </c>
    </row>
    <row r="626" spans="1:28" x14ac:dyDescent="0.25">
      <c r="A626">
        <v>19</v>
      </c>
      <c r="B626">
        <v>21</v>
      </c>
      <c r="C626" s="5" t="str">
        <f>VLOOKUP(A626,'WinBUGS output'!A:C,3,FALSE)</f>
        <v>Mirtazapine</v>
      </c>
      <c r="D626" s="5" t="str">
        <f>VLOOKUP(B626,'WinBUGS output'!A:C,3,FALSE)</f>
        <v>Cognitive bibliotherapy with support + TAU</v>
      </c>
      <c r="E626" s="5" t="str">
        <f>FIXED('WinBUGS output'!N625,2)</f>
        <v>0.51</v>
      </c>
      <c r="F626" s="5" t="str">
        <f>FIXED('WinBUGS output'!M625,2)</f>
        <v>-1.87</v>
      </c>
      <c r="G626" s="5" t="str">
        <f>FIXED('WinBUGS output'!O625,2)</f>
        <v>2.87</v>
      </c>
      <c r="H626"/>
      <c r="I626"/>
      <c r="J626"/>
      <c r="X626" s="5" t="str">
        <f t="shared" si="26"/>
        <v>Mirtazapine</v>
      </c>
      <c r="Y626" s="5" t="str">
        <f t="shared" si="27"/>
        <v>Cognitive bibliotherapy with support + TAU</v>
      </c>
      <c r="Z626" s="5" t="str">
        <f>FIXED(EXP('WinBUGS output'!N625),2)</f>
        <v>1.66</v>
      </c>
      <c r="AA626" s="5" t="str">
        <f>FIXED(EXP('WinBUGS output'!M625),2)</f>
        <v>0.15</v>
      </c>
      <c r="AB626" s="5" t="str">
        <f>FIXED(EXP('WinBUGS output'!O625),2)</f>
        <v>17.58</v>
      </c>
    </row>
    <row r="627" spans="1:28" x14ac:dyDescent="0.25">
      <c r="A627">
        <v>19</v>
      </c>
      <c r="B627">
        <v>22</v>
      </c>
      <c r="C627" s="5" t="str">
        <f>VLOOKUP(A627,'WinBUGS output'!A:C,3,FALSE)</f>
        <v>Mirtazapine</v>
      </c>
      <c r="D627" s="5" t="str">
        <f>VLOOKUP(B627,'WinBUGS output'!A:C,3,FALSE)</f>
        <v>Cognitive bibliotherapy + TAU</v>
      </c>
      <c r="E627" s="5" t="str">
        <f>FIXED('WinBUGS output'!N626,2)</f>
        <v>-0.35</v>
      </c>
      <c r="F627" s="5" t="str">
        <f>FIXED('WinBUGS output'!M626,2)</f>
        <v>-2.27</v>
      </c>
      <c r="G627" s="5" t="str">
        <f>FIXED('WinBUGS output'!O626,2)</f>
        <v>1.62</v>
      </c>
      <c r="H627"/>
      <c r="I627"/>
      <c r="J627"/>
      <c r="X627" s="5" t="str">
        <f t="shared" si="26"/>
        <v>Mirtazapine</v>
      </c>
      <c r="Y627" s="5" t="str">
        <f t="shared" si="27"/>
        <v>Cognitive bibliotherapy + TAU</v>
      </c>
      <c r="Z627" s="5" t="str">
        <f>FIXED(EXP('WinBUGS output'!N626),2)</f>
        <v>0.71</v>
      </c>
      <c r="AA627" s="5" t="str">
        <f>FIXED(EXP('WinBUGS output'!M626),2)</f>
        <v>0.10</v>
      </c>
      <c r="AB627" s="5" t="str">
        <f>FIXED(EXP('WinBUGS output'!O626),2)</f>
        <v>5.05</v>
      </c>
    </row>
    <row r="628" spans="1:28" x14ac:dyDescent="0.25">
      <c r="A628">
        <v>19</v>
      </c>
      <c r="B628">
        <v>23</v>
      </c>
      <c r="C628" s="5" t="str">
        <f>VLOOKUP(A628,'WinBUGS output'!A:C,3,FALSE)</f>
        <v>Mirtazapine</v>
      </c>
      <c r="D628" s="5" t="str">
        <f>VLOOKUP(B628,'WinBUGS output'!A:C,3,FALSE)</f>
        <v>Computerised-CBT (CCBT)</v>
      </c>
      <c r="E628" s="5" t="str">
        <f>FIXED('WinBUGS output'!N627,2)</f>
        <v>-0.27</v>
      </c>
      <c r="F628" s="5" t="str">
        <f>FIXED('WinBUGS output'!M627,2)</f>
        <v>-2.20</v>
      </c>
      <c r="G628" s="5" t="str">
        <f>FIXED('WinBUGS output'!O627,2)</f>
        <v>1.69</v>
      </c>
      <c r="H628"/>
      <c r="I628"/>
      <c r="J628"/>
      <c r="X628" s="5" t="str">
        <f t="shared" si="26"/>
        <v>Mirtazapine</v>
      </c>
      <c r="Y628" s="5" t="str">
        <f t="shared" si="27"/>
        <v>Computerised-CBT (CCBT)</v>
      </c>
      <c r="Z628" s="5" t="str">
        <f>FIXED(EXP('WinBUGS output'!N627),2)</f>
        <v>0.76</v>
      </c>
      <c r="AA628" s="5" t="str">
        <f>FIXED(EXP('WinBUGS output'!M627),2)</f>
        <v>0.11</v>
      </c>
      <c r="AB628" s="5" t="str">
        <f>FIXED(EXP('WinBUGS output'!O627),2)</f>
        <v>5.44</v>
      </c>
    </row>
    <row r="629" spans="1:28" x14ac:dyDescent="0.25">
      <c r="A629">
        <v>19</v>
      </c>
      <c r="B629">
        <v>24</v>
      </c>
      <c r="C629" s="5" t="str">
        <f>VLOOKUP(A629,'WinBUGS output'!A:C,3,FALSE)</f>
        <v>Mirtazapine</v>
      </c>
      <c r="D629" s="5" t="str">
        <f>VLOOKUP(B629,'WinBUGS output'!A:C,3,FALSE)</f>
        <v>Computerised-CBT (CCBT) + TAU</v>
      </c>
      <c r="E629" s="5" t="str">
        <f>FIXED('WinBUGS output'!N628,2)</f>
        <v>-0.36</v>
      </c>
      <c r="F629" s="5" t="str">
        <f>FIXED('WinBUGS output'!M628,2)</f>
        <v>-2.30</v>
      </c>
      <c r="G629" s="5" t="str">
        <f>FIXED('WinBUGS output'!O628,2)</f>
        <v>1.60</v>
      </c>
      <c r="H629"/>
      <c r="I629"/>
      <c r="J629"/>
      <c r="X629" s="5" t="str">
        <f t="shared" si="26"/>
        <v>Mirtazapine</v>
      </c>
      <c r="Y629" s="5" t="str">
        <f t="shared" si="27"/>
        <v>Computerised-CBT (CCBT) + TAU</v>
      </c>
      <c r="Z629" s="5" t="str">
        <f>FIXED(EXP('WinBUGS output'!N628),2)</f>
        <v>0.70</v>
      </c>
      <c r="AA629" s="5" t="str">
        <f>FIXED(EXP('WinBUGS output'!M628),2)</f>
        <v>0.10</v>
      </c>
      <c r="AB629" s="5" t="str">
        <f>FIXED(EXP('WinBUGS output'!O628),2)</f>
        <v>4.95</v>
      </c>
    </row>
    <row r="630" spans="1:28" x14ac:dyDescent="0.25">
      <c r="A630">
        <v>19</v>
      </c>
      <c r="B630">
        <v>25</v>
      </c>
      <c r="C630" s="5" t="str">
        <f>VLOOKUP(A630,'WinBUGS output'!A:C,3,FALSE)</f>
        <v>Mirtazapine</v>
      </c>
      <c r="D630" s="5" t="str">
        <f>VLOOKUP(B630,'WinBUGS output'!A:C,3,FALSE)</f>
        <v>Computerised-CBT (CCBT) + enhanced TAU</v>
      </c>
      <c r="E630" s="5" t="str">
        <f>FIXED('WinBUGS output'!N629,2)</f>
        <v>-0.35</v>
      </c>
      <c r="F630" s="5" t="str">
        <f>FIXED('WinBUGS output'!M629,2)</f>
        <v>-2.26</v>
      </c>
      <c r="G630" s="5" t="str">
        <f>FIXED('WinBUGS output'!O629,2)</f>
        <v>1.58</v>
      </c>
      <c r="H630"/>
      <c r="I630"/>
      <c r="J630"/>
      <c r="X630" s="5" t="str">
        <f t="shared" si="26"/>
        <v>Mirtazapine</v>
      </c>
      <c r="Y630" s="5" t="str">
        <f t="shared" si="27"/>
        <v>Computerised-CBT (CCBT) + enhanced TAU</v>
      </c>
      <c r="Z630" s="5" t="str">
        <f>FIXED(EXP('WinBUGS output'!N629),2)</f>
        <v>0.70</v>
      </c>
      <c r="AA630" s="5" t="str">
        <f>FIXED(EXP('WinBUGS output'!M629),2)</f>
        <v>0.10</v>
      </c>
      <c r="AB630" s="5" t="str">
        <f>FIXED(EXP('WinBUGS output'!O629),2)</f>
        <v>4.85</v>
      </c>
    </row>
    <row r="631" spans="1:28" x14ac:dyDescent="0.25">
      <c r="A631">
        <v>19</v>
      </c>
      <c r="B631">
        <v>26</v>
      </c>
      <c r="C631" s="5" t="str">
        <f>VLOOKUP(A631,'WinBUGS output'!A:C,3,FALSE)</f>
        <v>Mirtazapine</v>
      </c>
      <c r="D631" s="5" t="str">
        <f>VLOOKUP(B631,'WinBUGS output'!A:C,3,FALSE)</f>
        <v>Interpersonal psychotherapy (IPT)</v>
      </c>
      <c r="E631" s="5" t="str">
        <f>FIXED('WinBUGS output'!N630,2)</f>
        <v>1.27</v>
      </c>
      <c r="F631" s="5" t="str">
        <f>FIXED('WinBUGS output'!M630,2)</f>
        <v>-2.07</v>
      </c>
      <c r="G631" s="5" t="str">
        <f>FIXED('WinBUGS output'!O630,2)</f>
        <v>4.69</v>
      </c>
      <c r="H631"/>
      <c r="I631"/>
      <c r="J631"/>
      <c r="X631" s="5" t="str">
        <f t="shared" si="26"/>
        <v>Mirtazapine</v>
      </c>
      <c r="Y631" s="5" t="str">
        <f t="shared" si="27"/>
        <v>Interpersonal psychotherapy (IPT)</v>
      </c>
      <c r="Z631" s="5" t="str">
        <f>FIXED(EXP('WinBUGS output'!N630),2)</f>
        <v>3.55</v>
      </c>
      <c r="AA631" s="5" t="str">
        <f>FIXED(EXP('WinBUGS output'!M630),2)</f>
        <v>0.13</v>
      </c>
      <c r="AB631" s="5" t="str">
        <f>FIXED(EXP('WinBUGS output'!O630),2)</f>
        <v>108.64</v>
      </c>
    </row>
    <row r="632" spans="1:28" x14ac:dyDescent="0.25">
      <c r="A632">
        <v>19</v>
      </c>
      <c r="B632">
        <v>27</v>
      </c>
      <c r="C632" s="5" t="str">
        <f>VLOOKUP(A632,'WinBUGS output'!A:C,3,FALSE)</f>
        <v>Mirtazapine</v>
      </c>
      <c r="D632" s="5" t="str">
        <f>VLOOKUP(B632,'WinBUGS output'!A:C,3,FALSE)</f>
        <v>Counselling (any type)</v>
      </c>
      <c r="E632" s="5" t="str">
        <f>FIXED('WinBUGS output'!N631,2)</f>
        <v>0.60</v>
      </c>
      <c r="F632" s="5" t="str">
        <f>FIXED('WinBUGS output'!M631,2)</f>
        <v>-1.68</v>
      </c>
      <c r="G632" s="5" t="str">
        <f>FIXED('WinBUGS output'!O631,2)</f>
        <v>2.94</v>
      </c>
      <c r="H632"/>
      <c r="I632"/>
      <c r="J632"/>
      <c r="X632" s="5" t="str">
        <f t="shared" si="26"/>
        <v>Mirtazapine</v>
      </c>
      <c r="Y632" s="5" t="str">
        <f t="shared" si="27"/>
        <v>Counselling (any type)</v>
      </c>
      <c r="Z632" s="5" t="str">
        <f>FIXED(EXP('WinBUGS output'!N631),2)</f>
        <v>1.83</v>
      </c>
      <c r="AA632" s="5" t="str">
        <f>FIXED(EXP('WinBUGS output'!M631),2)</f>
        <v>0.19</v>
      </c>
      <c r="AB632" s="5" t="str">
        <f>FIXED(EXP('WinBUGS output'!O631),2)</f>
        <v>18.82</v>
      </c>
    </row>
    <row r="633" spans="1:28" x14ac:dyDescent="0.25">
      <c r="A633">
        <v>19</v>
      </c>
      <c r="B633">
        <v>28</v>
      </c>
      <c r="C633" s="5" t="str">
        <f>VLOOKUP(A633,'WinBUGS output'!A:C,3,FALSE)</f>
        <v>Mirtazapine</v>
      </c>
      <c r="D633" s="5" t="str">
        <f>VLOOKUP(B633,'WinBUGS output'!A:C,3,FALSE)</f>
        <v>Non-directive counselling</v>
      </c>
      <c r="E633" s="5" t="str">
        <f>FIXED('WinBUGS output'!N632,2)</f>
        <v>0.61</v>
      </c>
      <c r="F633" s="5" t="str">
        <f>FIXED('WinBUGS output'!M632,2)</f>
        <v>-1.49</v>
      </c>
      <c r="G633" s="5" t="str">
        <f>FIXED('WinBUGS output'!O632,2)</f>
        <v>2.76</v>
      </c>
      <c r="H633"/>
      <c r="I633"/>
      <c r="J633"/>
      <c r="X633" s="5" t="str">
        <f t="shared" si="26"/>
        <v>Mirtazapine</v>
      </c>
      <c r="Y633" s="5" t="str">
        <f t="shared" si="27"/>
        <v>Non-directive counselling</v>
      </c>
      <c r="Z633" s="5" t="str">
        <f>FIXED(EXP('WinBUGS output'!N632),2)</f>
        <v>1.85</v>
      </c>
      <c r="AA633" s="5" t="str">
        <f>FIXED(EXP('WinBUGS output'!M632),2)</f>
        <v>0.23</v>
      </c>
      <c r="AB633" s="5" t="str">
        <f>FIXED(EXP('WinBUGS output'!O632),2)</f>
        <v>15.77</v>
      </c>
    </row>
    <row r="634" spans="1:28" x14ac:dyDescent="0.25">
      <c r="A634">
        <v>19</v>
      </c>
      <c r="B634">
        <v>29</v>
      </c>
      <c r="C634" s="5" t="str">
        <f>VLOOKUP(A634,'WinBUGS output'!A:C,3,FALSE)</f>
        <v>Mirtazapine</v>
      </c>
      <c r="D634" s="5" t="str">
        <f>VLOOKUP(B634,'WinBUGS output'!A:C,3,FALSE)</f>
        <v>Problem solving group</v>
      </c>
      <c r="E634" s="5" t="str">
        <f>FIXED('WinBUGS output'!N633,2)</f>
        <v>8.37</v>
      </c>
      <c r="F634" s="5" t="str">
        <f>FIXED('WinBUGS output'!M633,2)</f>
        <v>4.62</v>
      </c>
      <c r="G634" s="5" t="str">
        <f>FIXED('WinBUGS output'!O633,2)</f>
        <v>12.42</v>
      </c>
      <c r="H634"/>
      <c r="I634"/>
      <c r="J634"/>
      <c r="X634" s="5" t="str">
        <f t="shared" si="26"/>
        <v>Mirtazapine</v>
      </c>
      <c r="Y634" s="5" t="str">
        <f t="shared" si="27"/>
        <v>Problem solving group</v>
      </c>
      <c r="Z634" s="5" t="str">
        <f>FIXED(EXP('WinBUGS output'!N633),2)</f>
        <v>4,307.01</v>
      </c>
      <c r="AA634" s="5" t="str">
        <f>FIXED(EXP('WinBUGS output'!M633),2)</f>
        <v>101.90</v>
      </c>
      <c r="AB634" s="5" t="str">
        <f>FIXED(EXP('WinBUGS output'!O633),2)</f>
        <v>247,706.54</v>
      </c>
    </row>
    <row r="635" spans="1:28" x14ac:dyDescent="0.25">
      <c r="A635">
        <v>19</v>
      </c>
      <c r="B635">
        <v>30</v>
      </c>
      <c r="C635" s="5" t="str">
        <f>VLOOKUP(A635,'WinBUGS output'!A:C,3,FALSE)</f>
        <v>Mirtazapine</v>
      </c>
      <c r="D635" s="5" t="str">
        <f>VLOOKUP(B635,'WinBUGS output'!A:C,3,FALSE)</f>
        <v>Behavioural activation (BA)</v>
      </c>
      <c r="E635" s="5" t="str">
        <f>FIXED('WinBUGS output'!N634,2)</f>
        <v>1.30</v>
      </c>
      <c r="F635" s="5" t="str">
        <f>FIXED('WinBUGS output'!M634,2)</f>
        <v>-0.65</v>
      </c>
      <c r="G635" s="5" t="str">
        <f>FIXED('WinBUGS output'!O634,2)</f>
        <v>3.27</v>
      </c>
      <c r="H635"/>
      <c r="I635"/>
      <c r="J635"/>
      <c r="X635" s="5" t="str">
        <f t="shared" si="26"/>
        <v>Mirtazapine</v>
      </c>
      <c r="Y635" s="5" t="str">
        <f t="shared" si="27"/>
        <v>Behavioural activation (BA)</v>
      </c>
      <c r="Z635" s="5" t="str">
        <f>FIXED(EXP('WinBUGS output'!N634),2)</f>
        <v>3.65</v>
      </c>
      <c r="AA635" s="5" t="str">
        <f>FIXED(EXP('WinBUGS output'!M634),2)</f>
        <v>0.52</v>
      </c>
      <c r="AB635" s="5" t="str">
        <f>FIXED(EXP('WinBUGS output'!O634),2)</f>
        <v>26.21</v>
      </c>
    </row>
    <row r="636" spans="1:28" x14ac:dyDescent="0.25">
      <c r="A636">
        <v>19</v>
      </c>
      <c r="B636">
        <v>31</v>
      </c>
      <c r="C636" s="5" t="str">
        <f>VLOOKUP(A636,'WinBUGS output'!A:C,3,FALSE)</f>
        <v>Mirtazapine</v>
      </c>
      <c r="D636" s="5" t="str">
        <f>VLOOKUP(B636,'WinBUGS output'!A:C,3,FALSE)</f>
        <v>Behavioural activation (BA) + TAU</v>
      </c>
      <c r="E636" s="5" t="str">
        <f>FIXED('WinBUGS output'!N635,2)</f>
        <v>1.22</v>
      </c>
      <c r="F636" s="5" t="str">
        <f>FIXED('WinBUGS output'!M635,2)</f>
        <v>-0.81</v>
      </c>
      <c r="G636" s="5" t="str">
        <f>FIXED('WinBUGS output'!O635,2)</f>
        <v>3.28</v>
      </c>
      <c r="H636"/>
      <c r="I636"/>
      <c r="J636"/>
      <c r="X636" s="5" t="str">
        <f t="shared" si="26"/>
        <v>Mirtazapine</v>
      </c>
      <c r="Y636" s="5" t="str">
        <f t="shared" si="27"/>
        <v>Behavioural activation (BA) + TAU</v>
      </c>
      <c r="Z636" s="5" t="str">
        <f>FIXED(EXP('WinBUGS output'!N635),2)</f>
        <v>3.40</v>
      </c>
      <c r="AA636" s="5" t="str">
        <f>FIXED(EXP('WinBUGS output'!M635),2)</f>
        <v>0.45</v>
      </c>
      <c r="AB636" s="5" t="str">
        <f>FIXED(EXP('WinBUGS output'!O635),2)</f>
        <v>26.55</v>
      </c>
    </row>
    <row r="637" spans="1:28" x14ac:dyDescent="0.25">
      <c r="A637">
        <v>19</v>
      </c>
      <c r="B637">
        <v>32</v>
      </c>
      <c r="C637" s="5" t="str">
        <f>VLOOKUP(A637,'WinBUGS output'!A:C,3,FALSE)</f>
        <v>Mirtazapine</v>
      </c>
      <c r="D637" s="5" t="str">
        <f>VLOOKUP(B637,'WinBUGS output'!A:C,3,FALSE)</f>
        <v>CBT individual (under 15 sessions)</v>
      </c>
      <c r="E637" s="5" t="str">
        <f>FIXED('WinBUGS output'!N636,2)</f>
        <v>0.91</v>
      </c>
      <c r="F637" s="5" t="str">
        <f>FIXED('WinBUGS output'!M636,2)</f>
        <v>-0.64</v>
      </c>
      <c r="G637" s="5" t="str">
        <f>FIXED('WinBUGS output'!O636,2)</f>
        <v>2.48</v>
      </c>
      <c r="H637"/>
      <c r="I637"/>
      <c r="J637"/>
      <c r="X637" s="5" t="str">
        <f t="shared" si="26"/>
        <v>Mirtazapine</v>
      </c>
      <c r="Y637" s="5" t="str">
        <f t="shared" si="27"/>
        <v>CBT individual (under 15 sessions)</v>
      </c>
      <c r="Z637" s="5" t="str">
        <f>FIXED(EXP('WinBUGS output'!N636),2)</f>
        <v>2.49</v>
      </c>
      <c r="AA637" s="5" t="str">
        <f>FIXED(EXP('WinBUGS output'!M636),2)</f>
        <v>0.53</v>
      </c>
      <c r="AB637" s="5" t="str">
        <f>FIXED(EXP('WinBUGS output'!O636),2)</f>
        <v>11.91</v>
      </c>
    </row>
    <row r="638" spans="1:28" x14ac:dyDescent="0.25">
      <c r="A638">
        <v>19</v>
      </c>
      <c r="B638">
        <v>33</v>
      </c>
      <c r="C638" s="5" t="str">
        <f>VLOOKUP(A638,'WinBUGS output'!A:C,3,FALSE)</f>
        <v>Mirtazapine</v>
      </c>
      <c r="D638" s="5" t="str">
        <f>VLOOKUP(B638,'WinBUGS output'!A:C,3,FALSE)</f>
        <v>CBT individual (under 15 sessions) + TAU</v>
      </c>
      <c r="E638" s="5" t="str">
        <f>FIXED('WinBUGS output'!N637,2)</f>
        <v>0.87</v>
      </c>
      <c r="F638" s="5" t="str">
        <f>FIXED('WinBUGS output'!M637,2)</f>
        <v>-0.79</v>
      </c>
      <c r="G638" s="5" t="str">
        <f>FIXED('WinBUGS output'!O637,2)</f>
        <v>2.55</v>
      </c>
      <c r="H638"/>
      <c r="I638"/>
      <c r="J638"/>
      <c r="X638" s="5" t="str">
        <f t="shared" si="26"/>
        <v>Mirtazapine</v>
      </c>
      <c r="Y638" s="5" t="str">
        <f t="shared" si="27"/>
        <v>CBT individual (under 15 sessions) + TAU</v>
      </c>
      <c r="Z638" s="5" t="str">
        <f>FIXED(EXP('WinBUGS output'!N637),2)</f>
        <v>2.40</v>
      </c>
      <c r="AA638" s="5" t="str">
        <f>FIXED(EXP('WinBUGS output'!M637),2)</f>
        <v>0.46</v>
      </c>
      <c r="AB638" s="5" t="str">
        <f>FIXED(EXP('WinBUGS output'!O637),2)</f>
        <v>12.78</v>
      </c>
    </row>
    <row r="639" spans="1:28" x14ac:dyDescent="0.25">
      <c r="A639">
        <v>19</v>
      </c>
      <c r="B639">
        <v>34</v>
      </c>
      <c r="C639" s="5" t="str">
        <f>VLOOKUP(A639,'WinBUGS output'!A:C,3,FALSE)</f>
        <v>Mirtazapine</v>
      </c>
      <c r="D639" s="5" t="str">
        <f>VLOOKUP(B639,'WinBUGS output'!A:C,3,FALSE)</f>
        <v>CBT individual (under 15 sessions) + enhanced TAU</v>
      </c>
      <c r="E639" s="5" t="str">
        <f>FIXED('WinBUGS output'!N638,2)</f>
        <v>1.06</v>
      </c>
      <c r="F639" s="5" t="str">
        <f>FIXED('WinBUGS output'!M638,2)</f>
        <v>-0.59</v>
      </c>
      <c r="G639" s="5" t="str">
        <f>FIXED('WinBUGS output'!O638,2)</f>
        <v>2.75</v>
      </c>
      <c r="H639"/>
      <c r="I639"/>
      <c r="J639"/>
      <c r="X639" s="5" t="str">
        <f t="shared" si="26"/>
        <v>Mirtazapine</v>
      </c>
      <c r="Y639" s="5" t="str">
        <f t="shared" si="27"/>
        <v>CBT individual (under 15 sessions) + enhanced TAU</v>
      </c>
      <c r="Z639" s="5" t="str">
        <f>FIXED(EXP('WinBUGS output'!N638),2)</f>
        <v>2.89</v>
      </c>
      <c r="AA639" s="5" t="str">
        <f>FIXED(EXP('WinBUGS output'!M638),2)</f>
        <v>0.55</v>
      </c>
      <c r="AB639" s="5" t="str">
        <f>FIXED(EXP('WinBUGS output'!O638),2)</f>
        <v>15.69</v>
      </c>
    </row>
    <row r="640" spans="1:28" x14ac:dyDescent="0.25">
      <c r="A640">
        <v>19</v>
      </c>
      <c r="B640">
        <v>35</v>
      </c>
      <c r="C640" s="5" t="str">
        <f>VLOOKUP(A640,'WinBUGS output'!A:C,3,FALSE)</f>
        <v>Mirtazapine</v>
      </c>
      <c r="D640" s="5" t="str">
        <f>VLOOKUP(B640,'WinBUGS output'!A:C,3,FALSE)</f>
        <v>CBT individual (over 15 sessions)</v>
      </c>
      <c r="E640" s="5" t="str">
        <f>FIXED('WinBUGS output'!N639,2)</f>
        <v>0.98</v>
      </c>
      <c r="F640" s="5" t="str">
        <f>FIXED('WinBUGS output'!M639,2)</f>
        <v>-0.54</v>
      </c>
      <c r="G640" s="5" t="str">
        <f>FIXED('WinBUGS output'!O639,2)</f>
        <v>2.52</v>
      </c>
      <c r="H640"/>
      <c r="I640"/>
      <c r="J640"/>
      <c r="X640" s="5" t="str">
        <f t="shared" si="26"/>
        <v>Mirtazapine</v>
      </c>
      <c r="Y640" s="5" t="str">
        <f t="shared" si="27"/>
        <v>CBT individual (over 15 sessions)</v>
      </c>
      <c r="Z640" s="5" t="str">
        <f>FIXED(EXP('WinBUGS output'!N639),2)</f>
        <v>2.67</v>
      </c>
      <c r="AA640" s="5" t="str">
        <f>FIXED(EXP('WinBUGS output'!M639),2)</f>
        <v>0.58</v>
      </c>
      <c r="AB640" s="5" t="str">
        <f>FIXED(EXP('WinBUGS output'!O639),2)</f>
        <v>12.48</v>
      </c>
    </row>
    <row r="641" spans="1:28" x14ac:dyDescent="0.25">
      <c r="A641">
        <v>19</v>
      </c>
      <c r="B641">
        <v>36</v>
      </c>
      <c r="C641" s="5" t="str">
        <f>VLOOKUP(A641,'WinBUGS output'!A:C,3,FALSE)</f>
        <v>Mirtazapine</v>
      </c>
      <c r="D641" s="5" t="str">
        <f>VLOOKUP(B641,'WinBUGS output'!A:C,3,FALSE)</f>
        <v>Third-wave cognitive therapy individual</v>
      </c>
      <c r="E641" s="5" t="str">
        <f>FIXED('WinBUGS output'!N640,2)</f>
        <v>1.09</v>
      </c>
      <c r="F641" s="5" t="str">
        <f>FIXED('WinBUGS output'!M640,2)</f>
        <v>-0.57</v>
      </c>
      <c r="G641" s="5" t="str">
        <f>FIXED('WinBUGS output'!O640,2)</f>
        <v>2.81</v>
      </c>
      <c r="H641"/>
      <c r="I641"/>
      <c r="J641"/>
      <c r="X641" s="5" t="str">
        <f t="shared" si="26"/>
        <v>Mirtazapine</v>
      </c>
      <c r="Y641" s="5" t="str">
        <f t="shared" si="27"/>
        <v>Third-wave cognitive therapy individual</v>
      </c>
      <c r="Z641" s="5" t="str">
        <f>FIXED(EXP('WinBUGS output'!N640),2)</f>
        <v>2.97</v>
      </c>
      <c r="AA641" s="5" t="str">
        <f>FIXED(EXP('WinBUGS output'!M640),2)</f>
        <v>0.57</v>
      </c>
      <c r="AB641" s="5" t="str">
        <f>FIXED(EXP('WinBUGS output'!O640),2)</f>
        <v>16.66</v>
      </c>
    </row>
    <row r="642" spans="1:28" x14ac:dyDescent="0.25">
      <c r="A642">
        <v>19</v>
      </c>
      <c r="B642">
        <v>37</v>
      </c>
      <c r="C642" s="5" t="str">
        <f>VLOOKUP(A642,'WinBUGS output'!A:C,3,FALSE)</f>
        <v>Mirtazapine</v>
      </c>
      <c r="D642" s="5" t="str">
        <f>VLOOKUP(B642,'WinBUGS output'!A:C,3,FALSE)</f>
        <v>CBT group (under 15 sessions)</v>
      </c>
      <c r="E642" s="5" t="str">
        <f>FIXED('WinBUGS output'!N641,2)</f>
        <v>7.02</v>
      </c>
      <c r="F642" s="5" t="str">
        <f>FIXED('WinBUGS output'!M641,2)</f>
        <v>4.61</v>
      </c>
      <c r="G642" s="5" t="str">
        <f>FIXED('WinBUGS output'!O641,2)</f>
        <v>9.46</v>
      </c>
      <c r="H642"/>
      <c r="I642"/>
      <c r="J642"/>
      <c r="X642" s="5" t="str">
        <f t="shared" si="26"/>
        <v>Mirtazapine</v>
      </c>
      <c r="Y642" s="5" t="str">
        <f t="shared" si="27"/>
        <v>CBT group (under 15 sessions)</v>
      </c>
      <c r="Z642" s="5" t="str">
        <f>FIXED(EXP('WinBUGS output'!N641),2)</f>
        <v>1,113.21</v>
      </c>
      <c r="AA642" s="5" t="str">
        <f>FIXED(EXP('WinBUGS output'!M641),2)</f>
        <v>100.38</v>
      </c>
      <c r="AB642" s="5" t="str">
        <f>FIXED(EXP('WinBUGS output'!O641),2)</f>
        <v>12,797.43</v>
      </c>
    </row>
    <row r="643" spans="1:28" x14ac:dyDescent="0.25">
      <c r="A643">
        <v>19</v>
      </c>
      <c r="B643">
        <v>38</v>
      </c>
      <c r="C643" s="5" t="str">
        <f>VLOOKUP(A643,'WinBUGS output'!A:C,3,FALSE)</f>
        <v>Mirtazapine</v>
      </c>
      <c r="D643" s="5" t="str">
        <f>VLOOKUP(B643,'WinBUGS output'!A:C,3,FALSE)</f>
        <v>Third-wave cognitive therapy group</v>
      </c>
      <c r="E643" s="5" t="str">
        <f>FIXED('WinBUGS output'!N642,2)</f>
        <v>6.99</v>
      </c>
      <c r="F643" s="5" t="str">
        <f>FIXED('WinBUGS output'!M642,2)</f>
        <v>4.47</v>
      </c>
      <c r="G643" s="5" t="str">
        <f>FIXED('WinBUGS output'!O642,2)</f>
        <v>9.53</v>
      </c>
      <c r="H643"/>
      <c r="I643"/>
      <c r="J643"/>
      <c r="X643" s="5" t="str">
        <f t="shared" si="26"/>
        <v>Mirtazapine</v>
      </c>
      <c r="Y643" s="5" t="str">
        <f t="shared" si="27"/>
        <v>Third-wave cognitive therapy group</v>
      </c>
      <c r="Z643" s="5" t="str">
        <f>FIXED(EXP('WinBUGS output'!N642),2)</f>
        <v>1,086.81</v>
      </c>
      <c r="AA643" s="5" t="str">
        <f>FIXED(EXP('WinBUGS output'!M642),2)</f>
        <v>87.27</v>
      </c>
      <c r="AB643" s="5" t="str">
        <f>FIXED(EXP('WinBUGS output'!O642),2)</f>
        <v>13,725.35</v>
      </c>
    </row>
    <row r="644" spans="1:28" x14ac:dyDescent="0.25">
      <c r="A644">
        <v>19</v>
      </c>
      <c r="B644">
        <v>39</v>
      </c>
      <c r="C644" s="5" t="str">
        <f>VLOOKUP(A644,'WinBUGS output'!A:C,3,FALSE)</f>
        <v>Mirtazapine</v>
      </c>
      <c r="D644" s="5" t="str">
        <f>VLOOKUP(B644,'WinBUGS output'!A:C,3,FALSE)</f>
        <v>CBT individual (under 15 sessions) + escitalopram</v>
      </c>
      <c r="E644" s="5" t="str">
        <f>FIXED('WinBUGS output'!N643,2)</f>
        <v>0.32</v>
      </c>
      <c r="F644" s="5" t="str">
        <f>FIXED('WinBUGS output'!M643,2)</f>
        <v>-1.33</v>
      </c>
      <c r="G644" s="5" t="str">
        <f>FIXED('WinBUGS output'!O643,2)</f>
        <v>1.99</v>
      </c>
      <c r="H644"/>
      <c r="I644"/>
      <c r="J644"/>
      <c r="X644" s="5" t="str">
        <f t="shared" si="26"/>
        <v>Mirtazapine</v>
      </c>
      <c r="Y644" s="5" t="str">
        <f t="shared" si="27"/>
        <v>CBT individual (under 15 sessions) + escitalopram</v>
      </c>
      <c r="Z644" s="5" t="str">
        <f>FIXED(EXP('WinBUGS output'!N643),2)</f>
        <v>1.38</v>
      </c>
      <c r="AA644" s="5" t="str">
        <f>FIXED(EXP('WinBUGS output'!M643),2)</f>
        <v>0.26</v>
      </c>
      <c r="AB644" s="5" t="str">
        <f>FIXED(EXP('WinBUGS output'!O643),2)</f>
        <v>7.28</v>
      </c>
    </row>
    <row r="645" spans="1:28" x14ac:dyDescent="0.25">
      <c r="A645">
        <v>19</v>
      </c>
      <c r="B645">
        <v>40</v>
      </c>
      <c r="C645" s="5" t="str">
        <f>VLOOKUP(A645,'WinBUGS output'!A:C,3,FALSE)</f>
        <v>Mirtazapine</v>
      </c>
      <c r="D645" s="5" t="str">
        <f>VLOOKUP(B645,'WinBUGS output'!A:C,3,FALSE)</f>
        <v>CBT individual (over 15 sessions) + amitriptyline</v>
      </c>
      <c r="E645" s="5" t="str">
        <f>FIXED('WinBUGS output'!N644,2)</f>
        <v>0.36</v>
      </c>
      <c r="F645" s="5" t="str">
        <f>FIXED('WinBUGS output'!M644,2)</f>
        <v>-1.38</v>
      </c>
      <c r="G645" s="5" t="str">
        <f>FIXED('WinBUGS output'!O644,2)</f>
        <v>2.14</v>
      </c>
      <c r="H645"/>
      <c r="I645"/>
      <c r="J645"/>
      <c r="X645" s="5" t="str">
        <f t="shared" ref="X645:X708" si="28">C645</f>
        <v>Mirtazapine</v>
      </c>
      <c r="Y645" s="5" t="str">
        <f t="shared" ref="Y645:Y708" si="29">D645</f>
        <v>CBT individual (over 15 sessions) + amitriptyline</v>
      </c>
      <c r="Z645" s="5" t="str">
        <f>FIXED(EXP('WinBUGS output'!N644),2)</f>
        <v>1.43</v>
      </c>
      <c r="AA645" s="5" t="str">
        <f>FIXED(EXP('WinBUGS output'!M644),2)</f>
        <v>0.25</v>
      </c>
      <c r="AB645" s="5" t="str">
        <f>FIXED(EXP('WinBUGS output'!O644),2)</f>
        <v>8.53</v>
      </c>
    </row>
    <row r="646" spans="1:28" x14ac:dyDescent="0.25">
      <c r="A646">
        <v>19</v>
      </c>
      <c r="B646">
        <v>41</v>
      </c>
      <c r="C646" s="5" t="str">
        <f>VLOOKUP(A646,'WinBUGS output'!A:C,3,FALSE)</f>
        <v>Mirtazapine</v>
      </c>
      <c r="D646" s="5" t="str">
        <f>VLOOKUP(B646,'WinBUGS output'!A:C,3,FALSE)</f>
        <v>CBT individual (over 15 sessions) + any SSRI</v>
      </c>
      <c r="E646" s="5" t="str">
        <f>FIXED('WinBUGS output'!N645,2)</f>
        <v>0.38</v>
      </c>
      <c r="F646" s="5" t="str">
        <f>FIXED('WinBUGS output'!M645,2)</f>
        <v>-1.35</v>
      </c>
      <c r="G646" s="5" t="str">
        <f>FIXED('WinBUGS output'!O645,2)</f>
        <v>2.16</v>
      </c>
      <c r="H646"/>
      <c r="I646"/>
      <c r="J646"/>
      <c r="X646" s="5" t="str">
        <f t="shared" si="28"/>
        <v>Mirtazapine</v>
      </c>
      <c r="Y646" s="5" t="str">
        <f t="shared" si="29"/>
        <v>CBT individual (over 15 sessions) + any SSRI</v>
      </c>
      <c r="Z646" s="5" t="str">
        <f>FIXED(EXP('WinBUGS output'!N645),2)</f>
        <v>1.46</v>
      </c>
      <c r="AA646" s="5" t="str">
        <f>FIXED(EXP('WinBUGS output'!M645),2)</f>
        <v>0.26</v>
      </c>
      <c r="AB646" s="5" t="str">
        <f>FIXED(EXP('WinBUGS output'!O645),2)</f>
        <v>8.65</v>
      </c>
    </row>
    <row r="647" spans="1:28" x14ac:dyDescent="0.25">
      <c r="A647">
        <v>19</v>
      </c>
      <c r="B647">
        <v>42</v>
      </c>
      <c r="C647" s="5" t="str">
        <f>VLOOKUP(A647,'WinBUGS output'!A:C,3,FALSE)</f>
        <v>Mirtazapine</v>
      </c>
      <c r="D647" s="5" t="str">
        <f>VLOOKUP(B647,'WinBUGS output'!A:C,3,FALSE)</f>
        <v>Interpersonal psychotherapy (IPT) + any AD</v>
      </c>
      <c r="E647" s="5" t="str">
        <f>FIXED('WinBUGS output'!N646,2)</f>
        <v>1.80</v>
      </c>
      <c r="F647" s="5" t="str">
        <f>FIXED('WinBUGS output'!M646,2)</f>
        <v>-1.53</v>
      </c>
      <c r="G647" s="5" t="str">
        <f>FIXED('WinBUGS output'!O646,2)</f>
        <v>5.25</v>
      </c>
      <c r="H647"/>
      <c r="I647"/>
      <c r="J647"/>
      <c r="X647" s="5" t="str">
        <f t="shared" si="28"/>
        <v>Mirtazapine</v>
      </c>
      <c r="Y647" s="5" t="str">
        <f t="shared" si="29"/>
        <v>Interpersonal psychotherapy (IPT) + any AD</v>
      </c>
      <c r="Z647" s="5" t="str">
        <f>FIXED(EXP('WinBUGS output'!N646),2)</f>
        <v>6.06</v>
      </c>
      <c r="AA647" s="5" t="str">
        <f>FIXED(EXP('WinBUGS output'!M646),2)</f>
        <v>0.22</v>
      </c>
      <c r="AB647" s="5" t="str">
        <f>FIXED(EXP('WinBUGS output'!O646),2)</f>
        <v>189.81</v>
      </c>
    </row>
    <row r="648" spans="1:28" x14ac:dyDescent="0.25">
      <c r="A648">
        <v>19</v>
      </c>
      <c r="B648">
        <v>43</v>
      </c>
      <c r="C648" s="5" t="str">
        <f>VLOOKUP(A648,'WinBUGS output'!A:C,3,FALSE)</f>
        <v>Mirtazapine</v>
      </c>
      <c r="D648" s="5" t="str">
        <f>VLOOKUP(B648,'WinBUGS output'!A:C,3,FALSE)</f>
        <v>Short-term psychodynamic psychotherapy individual + any TCA</v>
      </c>
      <c r="E648" s="5" t="str">
        <f>FIXED('WinBUGS output'!N647,2)</f>
        <v>0.57</v>
      </c>
      <c r="F648" s="5" t="str">
        <f>FIXED('WinBUGS output'!M647,2)</f>
        <v>-1.51</v>
      </c>
      <c r="G648" s="5" t="str">
        <f>FIXED('WinBUGS output'!O647,2)</f>
        <v>2.67</v>
      </c>
      <c r="H648"/>
      <c r="I648"/>
      <c r="J648"/>
      <c r="X648" s="5" t="str">
        <f t="shared" si="28"/>
        <v>Mirtazapine</v>
      </c>
      <c r="Y648" s="5" t="str">
        <f t="shared" si="29"/>
        <v>Short-term psychodynamic psychotherapy individual + any TCA</v>
      </c>
      <c r="Z648" s="5" t="str">
        <f>FIXED(EXP('WinBUGS output'!N647),2)</f>
        <v>1.77</v>
      </c>
      <c r="AA648" s="5" t="str">
        <f>FIXED(EXP('WinBUGS output'!M647),2)</f>
        <v>0.22</v>
      </c>
      <c r="AB648" s="5" t="str">
        <f>FIXED(EXP('WinBUGS output'!O647),2)</f>
        <v>14.41</v>
      </c>
    </row>
    <row r="649" spans="1:28" x14ac:dyDescent="0.25">
      <c r="A649">
        <v>19</v>
      </c>
      <c r="B649">
        <v>44</v>
      </c>
      <c r="C649" s="5" t="str">
        <f>VLOOKUP(A649,'WinBUGS output'!A:C,3,FALSE)</f>
        <v>Mirtazapine</v>
      </c>
      <c r="D649" s="5" t="str">
        <f>VLOOKUP(B649,'WinBUGS output'!A:C,3,FALSE)</f>
        <v>Interpersonal psychotherapy (IPT) + Pill placebo</v>
      </c>
      <c r="E649" s="5" t="str">
        <f>FIXED('WinBUGS output'!N648,2)</f>
        <v>1.47</v>
      </c>
      <c r="F649" s="5" t="str">
        <f>FIXED('WinBUGS output'!M648,2)</f>
        <v>-1.88</v>
      </c>
      <c r="G649" s="5" t="str">
        <f>FIXED('WinBUGS output'!O648,2)</f>
        <v>4.89</v>
      </c>
      <c r="H649"/>
      <c r="I649"/>
      <c r="J649"/>
      <c r="X649" s="5" t="str">
        <f t="shared" si="28"/>
        <v>Mirtazapine</v>
      </c>
      <c r="Y649" s="5" t="str">
        <f t="shared" si="29"/>
        <v>Interpersonal psychotherapy (IPT) + Pill placebo</v>
      </c>
      <c r="Z649" s="5" t="str">
        <f>FIXED(EXP('WinBUGS output'!N648),2)</f>
        <v>4.34</v>
      </c>
      <c r="AA649" s="5" t="str">
        <f>FIXED(EXP('WinBUGS output'!M648),2)</f>
        <v>0.15</v>
      </c>
      <c r="AB649" s="5" t="str">
        <f>FIXED(EXP('WinBUGS output'!O648),2)</f>
        <v>132.69</v>
      </c>
    </row>
    <row r="650" spans="1:28" x14ac:dyDescent="0.25">
      <c r="A650">
        <v>20</v>
      </c>
      <c r="B650">
        <v>21</v>
      </c>
      <c r="C650" s="5" t="str">
        <f>VLOOKUP(A650,'WinBUGS output'!A:C,3,FALSE)</f>
        <v>Short-term psychodynamic psychotherapy individual + TAU</v>
      </c>
      <c r="D650" s="5" t="str">
        <f>VLOOKUP(B650,'WinBUGS output'!A:C,3,FALSE)</f>
        <v>Cognitive bibliotherapy with support + TAU</v>
      </c>
      <c r="E650" s="5" t="str">
        <f>FIXED('WinBUGS output'!N649,2)</f>
        <v>-0.40</v>
      </c>
      <c r="F650" s="5" t="str">
        <f>FIXED('WinBUGS output'!M649,2)</f>
        <v>-3.04</v>
      </c>
      <c r="G650" s="5" t="str">
        <f>FIXED('WinBUGS output'!O649,2)</f>
        <v>2.21</v>
      </c>
      <c r="H650"/>
      <c r="I650"/>
      <c r="J650"/>
      <c r="X650" s="5" t="str">
        <f t="shared" si="28"/>
        <v>Short-term psychodynamic psychotherapy individual + TAU</v>
      </c>
      <c r="Y650" s="5" t="str">
        <f t="shared" si="29"/>
        <v>Cognitive bibliotherapy with support + TAU</v>
      </c>
      <c r="Z650" s="5" t="str">
        <f>FIXED(EXP('WinBUGS output'!N649),2)</f>
        <v>0.67</v>
      </c>
      <c r="AA650" s="5" t="str">
        <f>FIXED(EXP('WinBUGS output'!M649),2)</f>
        <v>0.05</v>
      </c>
      <c r="AB650" s="5" t="str">
        <f>FIXED(EXP('WinBUGS output'!O649),2)</f>
        <v>9.09</v>
      </c>
    </row>
    <row r="651" spans="1:28" x14ac:dyDescent="0.25">
      <c r="A651">
        <v>20</v>
      </c>
      <c r="B651">
        <v>22</v>
      </c>
      <c r="C651" s="5" t="str">
        <f>VLOOKUP(A651,'WinBUGS output'!A:C,3,FALSE)</f>
        <v>Short-term psychodynamic psychotherapy individual + TAU</v>
      </c>
      <c r="D651" s="5" t="str">
        <f>VLOOKUP(B651,'WinBUGS output'!A:C,3,FALSE)</f>
        <v>Cognitive bibliotherapy + TAU</v>
      </c>
      <c r="E651" s="5" t="str">
        <f>FIXED('WinBUGS output'!N650,2)</f>
        <v>-1.26</v>
      </c>
      <c r="F651" s="5" t="str">
        <f>FIXED('WinBUGS output'!M650,2)</f>
        <v>-3.55</v>
      </c>
      <c r="G651" s="5" t="str">
        <f>FIXED('WinBUGS output'!O650,2)</f>
        <v>1.00</v>
      </c>
      <c r="H651"/>
      <c r="I651"/>
      <c r="J651"/>
      <c r="X651" s="5" t="str">
        <f t="shared" si="28"/>
        <v>Short-term psychodynamic psychotherapy individual + TAU</v>
      </c>
      <c r="Y651" s="5" t="str">
        <f t="shared" si="29"/>
        <v>Cognitive bibliotherapy + TAU</v>
      </c>
      <c r="Z651" s="5" t="str">
        <f>FIXED(EXP('WinBUGS output'!N650),2)</f>
        <v>0.28</v>
      </c>
      <c r="AA651" s="5" t="str">
        <f>FIXED(EXP('WinBUGS output'!M650),2)</f>
        <v>0.03</v>
      </c>
      <c r="AB651" s="5" t="str">
        <f>FIXED(EXP('WinBUGS output'!O650),2)</f>
        <v>2.73</v>
      </c>
    </row>
    <row r="652" spans="1:28" x14ac:dyDescent="0.25">
      <c r="A652">
        <v>20</v>
      </c>
      <c r="B652">
        <v>23</v>
      </c>
      <c r="C652" s="5" t="str">
        <f>VLOOKUP(A652,'WinBUGS output'!A:C,3,FALSE)</f>
        <v>Short-term psychodynamic psychotherapy individual + TAU</v>
      </c>
      <c r="D652" s="5" t="str">
        <f>VLOOKUP(B652,'WinBUGS output'!A:C,3,FALSE)</f>
        <v>Computerised-CBT (CCBT)</v>
      </c>
      <c r="E652" s="5" t="str">
        <f>FIXED('WinBUGS output'!N651,2)</f>
        <v>-1.19</v>
      </c>
      <c r="F652" s="5" t="str">
        <f>FIXED('WinBUGS output'!M651,2)</f>
        <v>-3.48</v>
      </c>
      <c r="G652" s="5" t="str">
        <f>FIXED('WinBUGS output'!O651,2)</f>
        <v>1.09</v>
      </c>
      <c r="H652"/>
      <c r="I652"/>
      <c r="J652"/>
      <c r="X652" s="5" t="str">
        <f t="shared" si="28"/>
        <v>Short-term psychodynamic psychotherapy individual + TAU</v>
      </c>
      <c r="Y652" s="5" t="str">
        <f t="shared" si="29"/>
        <v>Computerised-CBT (CCBT)</v>
      </c>
      <c r="Z652" s="5" t="str">
        <f>FIXED(EXP('WinBUGS output'!N651),2)</f>
        <v>0.31</v>
      </c>
      <c r="AA652" s="5" t="str">
        <f>FIXED(EXP('WinBUGS output'!M651),2)</f>
        <v>0.03</v>
      </c>
      <c r="AB652" s="5" t="str">
        <f>FIXED(EXP('WinBUGS output'!O651),2)</f>
        <v>2.97</v>
      </c>
    </row>
    <row r="653" spans="1:28" x14ac:dyDescent="0.25">
      <c r="A653">
        <v>20</v>
      </c>
      <c r="B653">
        <v>24</v>
      </c>
      <c r="C653" s="5" t="str">
        <f>VLOOKUP(A653,'WinBUGS output'!A:C,3,FALSE)</f>
        <v>Short-term psychodynamic psychotherapy individual + TAU</v>
      </c>
      <c r="D653" s="5" t="str">
        <f>VLOOKUP(B653,'WinBUGS output'!A:C,3,FALSE)</f>
        <v>Computerised-CBT (CCBT) + TAU</v>
      </c>
      <c r="E653" s="5" t="str">
        <f>FIXED('WinBUGS output'!N652,2)</f>
        <v>-1.28</v>
      </c>
      <c r="F653" s="5" t="str">
        <f>FIXED('WinBUGS output'!M652,2)</f>
        <v>-3.57</v>
      </c>
      <c r="G653" s="5" t="str">
        <f>FIXED('WinBUGS output'!O652,2)</f>
        <v>1.00</v>
      </c>
      <c r="H653"/>
      <c r="I653"/>
      <c r="J653"/>
      <c r="X653" s="5" t="str">
        <f t="shared" si="28"/>
        <v>Short-term psychodynamic psychotherapy individual + TAU</v>
      </c>
      <c r="Y653" s="5" t="str">
        <f t="shared" si="29"/>
        <v>Computerised-CBT (CCBT) + TAU</v>
      </c>
      <c r="Z653" s="5" t="str">
        <f>FIXED(EXP('WinBUGS output'!N652),2)</f>
        <v>0.28</v>
      </c>
      <c r="AA653" s="5" t="str">
        <f>FIXED(EXP('WinBUGS output'!M652),2)</f>
        <v>0.03</v>
      </c>
      <c r="AB653" s="5" t="str">
        <f>FIXED(EXP('WinBUGS output'!O652),2)</f>
        <v>2.71</v>
      </c>
    </row>
    <row r="654" spans="1:28" x14ac:dyDescent="0.25">
      <c r="A654">
        <v>20</v>
      </c>
      <c r="B654">
        <v>25</v>
      </c>
      <c r="C654" s="5" t="str">
        <f>VLOOKUP(A654,'WinBUGS output'!A:C,3,FALSE)</f>
        <v>Short-term psychodynamic psychotherapy individual + TAU</v>
      </c>
      <c r="D654" s="5" t="str">
        <f>VLOOKUP(B654,'WinBUGS output'!A:C,3,FALSE)</f>
        <v>Computerised-CBT (CCBT) + enhanced TAU</v>
      </c>
      <c r="E654" s="5" t="str">
        <f>FIXED('WinBUGS output'!N653,2)</f>
        <v>-1.27</v>
      </c>
      <c r="F654" s="5" t="str">
        <f>FIXED('WinBUGS output'!M653,2)</f>
        <v>-3.56</v>
      </c>
      <c r="G654" s="5" t="str">
        <f>FIXED('WinBUGS output'!O653,2)</f>
        <v>1.01</v>
      </c>
      <c r="H654"/>
      <c r="I654"/>
      <c r="J654"/>
      <c r="X654" s="5" t="str">
        <f t="shared" si="28"/>
        <v>Short-term psychodynamic psychotherapy individual + TAU</v>
      </c>
      <c r="Y654" s="5" t="str">
        <f t="shared" si="29"/>
        <v>Computerised-CBT (CCBT) + enhanced TAU</v>
      </c>
      <c r="Z654" s="5" t="str">
        <f>FIXED(EXP('WinBUGS output'!N653),2)</f>
        <v>0.28</v>
      </c>
      <c r="AA654" s="5" t="str">
        <f>FIXED(EXP('WinBUGS output'!M653),2)</f>
        <v>0.03</v>
      </c>
      <c r="AB654" s="5" t="str">
        <f>FIXED(EXP('WinBUGS output'!O653),2)</f>
        <v>2.73</v>
      </c>
    </row>
    <row r="655" spans="1:28" x14ac:dyDescent="0.25">
      <c r="A655">
        <v>20</v>
      </c>
      <c r="B655">
        <v>26</v>
      </c>
      <c r="C655" s="5" t="str">
        <f>VLOOKUP(A655,'WinBUGS output'!A:C,3,FALSE)</f>
        <v>Short-term psychodynamic psychotherapy individual + TAU</v>
      </c>
      <c r="D655" s="5" t="str">
        <f>VLOOKUP(B655,'WinBUGS output'!A:C,3,FALSE)</f>
        <v>Interpersonal psychotherapy (IPT)</v>
      </c>
      <c r="E655" s="5" t="str">
        <f>FIXED('WinBUGS output'!N654,2)</f>
        <v>0.34</v>
      </c>
      <c r="F655" s="5" t="str">
        <f>FIXED('WinBUGS output'!M654,2)</f>
        <v>-3.21</v>
      </c>
      <c r="G655" s="5" t="str">
        <f>FIXED('WinBUGS output'!O654,2)</f>
        <v>3.97</v>
      </c>
      <c r="H655"/>
      <c r="I655"/>
      <c r="J655"/>
      <c r="X655" s="5" t="str">
        <f t="shared" si="28"/>
        <v>Short-term psychodynamic psychotherapy individual + TAU</v>
      </c>
      <c r="Y655" s="5" t="str">
        <f t="shared" si="29"/>
        <v>Interpersonal psychotherapy (IPT)</v>
      </c>
      <c r="Z655" s="5" t="str">
        <f>FIXED(EXP('WinBUGS output'!N654),2)</f>
        <v>1.40</v>
      </c>
      <c r="AA655" s="5" t="str">
        <f>FIXED(EXP('WinBUGS output'!M654),2)</f>
        <v>0.04</v>
      </c>
      <c r="AB655" s="5" t="str">
        <f>FIXED(EXP('WinBUGS output'!O654),2)</f>
        <v>52.77</v>
      </c>
    </row>
    <row r="656" spans="1:28" x14ac:dyDescent="0.25">
      <c r="A656">
        <v>20</v>
      </c>
      <c r="B656">
        <v>27</v>
      </c>
      <c r="C656" s="5" t="str">
        <f>VLOOKUP(A656,'WinBUGS output'!A:C,3,FALSE)</f>
        <v>Short-term psychodynamic psychotherapy individual + TAU</v>
      </c>
      <c r="D656" s="5" t="str">
        <f>VLOOKUP(B656,'WinBUGS output'!A:C,3,FALSE)</f>
        <v>Counselling (any type)</v>
      </c>
      <c r="E656" s="5" t="str">
        <f>FIXED('WinBUGS output'!N655,2)</f>
        <v>-0.33</v>
      </c>
      <c r="F656" s="5" t="str">
        <f>FIXED('WinBUGS output'!M655,2)</f>
        <v>-2.95</v>
      </c>
      <c r="G656" s="5" t="str">
        <f>FIXED('WinBUGS output'!O655,2)</f>
        <v>2.38</v>
      </c>
      <c r="H656"/>
      <c r="I656"/>
      <c r="J656"/>
      <c r="X656" s="5" t="str">
        <f t="shared" si="28"/>
        <v>Short-term psychodynamic psychotherapy individual + TAU</v>
      </c>
      <c r="Y656" s="5" t="str">
        <f t="shared" si="29"/>
        <v>Counselling (any type)</v>
      </c>
      <c r="Z656" s="5" t="str">
        <f>FIXED(EXP('WinBUGS output'!N655),2)</f>
        <v>0.72</v>
      </c>
      <c r="AA656" s="5" t="str">
        <f>FIXED(EXP('WinBUGS output'!M655),2)</f>
        <v>0.05</v>
      </c>
      <c r="AB656" s="5" t="str">
        <f>FIXED(EXP('WinBUGS output'!O655),2)</f>
        <v>10.84</v>
      </c>
    </row>
    <row r="657" spans="1:28" x14ac:dyDescent="0.25">
      <c r="A657">
        <v>20</v>
      </c>
      <c r="B657">
        <v>28</v>
      </c>
      <c r="C657" s="5" t="str">
        <f>VLOOKUP(A657,'WinBUGS output'!A:C,3,FALSE)</f>
        <v>Short-term psychodynamic psychotherapy individual + TAU</v>
      </c>
      <c r="D657" s="5" t="str">
        <f>VLOOKUP(B657,'WinBUGS output'!A:C,3,FALSE)</f>
        <v>Non-directive counselling</v>
      </c>
      <c r="E657" s="5" t="str">
        <f>FIXED('WinBUGS output'!N656,2)</f>
        <v>-0.31</v>
      </c>
      <c r="F657" s="5" t="str">
        <f>FIXED('WinBUGS output'!M656,2)</f>
        <v>-2.81</v>
      </c>
      <c r="G657" s="5" t="str">
        <f>FIXED('WinBUGS output'!O656,2)</f>
        <v>2.24</v>
      </c>
      <c r="H657"/>
      <c r="I657"/>
      <c r="J657"/>
      <c r="X657" s="5" t="str">
        <f t="shared" si="28"/>
        <v>Short-term psychodynamic psychotherapy individual + TAU</v>
      </c>
      <c r="Y657" s="5" t="str">
        <f t="shared" si="29"/>
        <v>Non-directive counselling</v>
      </c>
      <c r="Z657" s="5" t="str">
        <f>FIXED(EXP('WinBUGS output'!N656),2)</f>
        <v>0.73</v>
      </c>
      <c r="AA657" s="5" t="str">
        <f>FIXED(EXP('WinBUGS output'!M656),2)</f>
        <v>0.06</v>
      </c>
      <c r="AB657" s="5" t="str">
        <f>FIXED(EXP('WinBUGS output'!O656),2)</f>
        <v>9.42</v>
      </c>
    </row>
    <row r="658" spans="1:28" x14ac:dyDescent="0.25">
      <c r="A658">
        <v>20</v>
      </c>
      <c r="B658">
        <v>29</v>
      </c>
      <c r="C658" s="5" t="str">
        <f>VLOOKUP(A658,'WinBUGS output'!A:C,3,FALSE)</f>
        <v>Short-term psychodynamic psychotherapy individual + TAU</v>
      </c>
      <c r="D658" s="5" t="str">
        <f>VLOOKUP(B658,'WinBUGS output'!A:C,3,FALSE)</f>
        <v>Problem solving group</v>
      </c>
      <c r="E658" s="5" t="str">
        <f>FIXED('WinBUGS output'!N657,2)</f>
        <v>7.48</v>
      </c>
      <c r="F658" s="5" t="str">
        <f>FIXED('WinBUGS output'!M657,2)</f>
        <v>3.48</v>
      </c>
      <c r="G658" s="5" t="str">
        <f>FIXED('WinBUGS output'!O657,2)</f>
        <v>11.62</v>
      </c>
      <c r="H658"/>
      <c r="I658"/>
      <c r="J658"/>
      <c r="X658" s="5" t="str">
        <f t="shared" si="28"/>
        <v>Short-term psychodynamic psychotherapy individual + TAU</v>
      </c>
      <c r="Y658" s="5" t="str">
        <f t="shared" si="29"/>
        <v>Problem solving group</v>
      </c>
      <c r="Z658" s="5" t="str">
        <f>FIXED(EXP('WinBUGS output'!N657),2)</f>
        <v>1,774.01</v>
      </c>
      <c r="AA658" s="5" t="str">
        <f>FIXED(EXP('WinBUGS output'!M657),2)</f>
        <v>32.30</v>
      </c>
      <c r="AB658" s="5" t="str">
        <f>FIXED(EXP('WinBUGS output'!O657),2)</f>
        <v>111,301.72</v>
      </c>
    </row>
    <row r="659" spans="1:28" x14ac:dyDescent="0.25">
      <c r="A659">
        <v>20</v>
      </c>
      <c r="B659">
        <v>30</v>
      </c>
      <c r="C659" s="5" t="str">
        <f>VLOOKUP(A659,'WinBUGS output'!A:C,3,FALSE)</f>
        <v>Short-term psychodynamic psychotherapy individual + TAU</v>
      </c>
      <c r="D659" s="5" t="str">
        <f>VLOOKUP(B659,'WinBUGS output'!A:C,3,FALSE)</f>
        <v>Behavioural activation (BA)</v>
      </c>
      <c r="E659" s="5" t="str">
        <f>FIXED('WinBUGS output'!N658,2)</f>
        <v>0.39</v>
      </c>
      <c r="F659" s="5" t="str">
        <f>FIXED('WinBUGS output'!M658,2)</f>
        <v>-2.01</v>
      </c>
      <c r="G659" s="5" t="str">
        <f>FIXED('WinBUGS output'!O658,2)</f>
        <v>2.76</v>
      </c>
      <c r="H659"/>
      <c r="I659"/>
      <c r="J659"/>
      <c r="X659" s="5" t="str">
        <f t="shared" si="28"/>
        <v>Short-term psychodynamic psychotherapy individual + TAU</v>
      </c>
      <c r="Y659" s="5" t="str">
        <f t="shared" si="29"/>
        <v>Behavioural activation (BA)</v>
      </c>
      <c r="Z659" s="5" t="str">
        <f>FIXED(EXP('WinBUGS output'!N658),2)</f>
        <v>1.48</v>
      </c>
      <c r="AA659" s="5" t="str">
        <f>FIXED(EXP('WinBUGS output'!M658),2)</f>
        <v>0.13</v>
      </c>
      <c r="AB659" s="5" t="str">
        <f>FIXED(EXP('WinBUGS output'!O658),2)</f>
        <v>15.86</v>
      </c>
    </row>
    <row r="660" spans="1:28" x14ac:dyDescent="0.25">
      <c r="A660">
        <v>20</v>
      </c>
      <c r="B660">
        <v>31</v>
      </c>
      <c r="C660" s="5" t="str">
        <f>VLOOKUP(A660,'WinBUGS output'!A:C,3,FALSE)</f>
        <v>Short-term psychodynamic psychotherapy individual + TAU</v>
      </c>
      <c r="D660" s="5" t="str">
        <f>VLOOKUP(B660,'WinBUGS output'!A:C,3,FALSE)</f>
        <v>Behavioural activation (BA) + TAU</v>
      </c>
      <c r="E660" s="5" t="str">
        <f>FIXED('WinBUGS output'!N659,2)</f>
        <v>0.32</v>
      </c>
      <c r="F660" s="5" t="str">
        <f>FIXED('WinBUGS output'!M659,2)</f>
        <v>-2.12</v>
      </c>
      <c r="G660" s="5" t="str">
        <f>FIXED('WinBUGS output'!O659,2)</f>
        <v>2.74</v>
      </c>
      <c r="H660"/>
      <c r="I660"/>
      <c r="J660"/>
      <c r="X660" s="5" t="str">
        <f t="shared" si="28"/>
        <v>Short-term psychodynamic psychotherapy individual + TAU</v>
      </c>
      <c r="Y660" s="5" t="str">
        <f t="shared" si="29"/>
        <v>Behavioural activation (BA) + TAU</v>
      </c>
      <c r="Z660" s="5" t="str">
        <f>FIXED(EXP('WinBUGS output'!N659),2)</f>
        <v>1.38</v>
      </c>
      <c r="AA660" s="5" t="str">
        <f>FIXED(EXP('WinBUGS output'!M659),2)</f>
        <v>0.12</v>
      </c>
      <c r="AB660" s="5" t="str">
        <f>FIXED(EXP('WinBUGS output'!O659),2)</f>
        <v>15.49</v>
      </c>
    </row>
    <row r="661" spans="1:28" x14ac:dyDescent="0.25">
      <c r="A661">
        <v>20</v>
      </c>
      <c r="B661">
        <v>32</v>
      </c>
      <c r="C661" s="5" t="str">
        <f>VLOOKUP(A661,'WinBUGS output'!A:C,3,FALSE)</f>
        <v>Short-term psychodynamic psychotherapy individual + TAU</v>
      </c>
      <c r="D661" s="5" t="str">
        <f>VLOOKUP(B661,'WinBUGS output'!A:C,3,FALSE)</f>
        <v>CBT individual (under 15 sessions)</v>
      </c>
      <c r="E661" s="5" t="str">
        <f>FIXED('WinBUGS output'!N660,2)</f>
        <v>0.01</v>
      </c>
      <c r="F661" s="5" t="str">
        <f>FIXED('WinBUGS output'!M660,2)</f>
        <v>-2.27</v>
      </c>
      <c r="G661" s="5" t="str">
        <f>FIXED('WinBUGS output'!O660,2)</f>
        <v>2.23</v>
      </c>
      <c r="H661"/>
      <c r="I661"/>
      <c r="J661"/>
      <c r="X661" s="5" t="str">
        <f t="shared" si="28"/>
        <v>Short-term psychodynamic psychotherapy individual + TAU</v>
      </c>
      <c r="Y661" s="5" t="str">
        <f t="shared" si="29"/>
        <v>CBT individual (under 15 sessions)</v>
      </c>
      <c r="Z661" s="5" t="str">
        <f>FIXED(EXP('WinBUGS output'!N660),2)</f>
        <v>1.01</v>
      </c>
      <c r="AA661" s="5" t="str">
        <f>FIXED(EXP('WinBUGS output'!M660),2)</f>
        <v>0.10</v>
      </c>
      <c r="AB661" s="5" t="str">
        <f>FIXED(EXP('WinBUGS output'!O660),2)</f>
        <v>9.29</v>
      </c>
    </row>
    <row r="662" spans="1:28" x14ac:dyDescent="0.25">
      <c r="A662">
        <v>20</v>
      </c>
      <c r="B662">
        <v>33</v>
      </c>
      <c r="C662" s="5" t="str">
        <f>VLOOKUP(A662,'WinBUGS output'!A:C,3,FALSE)</f>
        <v>Short-term psychodynamic psychotherapy individual + TAU</v>
      </c>
      <c r="D662" s="5" t="str">
        <f>VLOOKUP(B662,'WinBUGS output'!A:C,3,FALSE)</f>
        <v>CBT individual (under 15 sessions) + TAU</v>
      </c>
      <c r="E662" s="5" t="str">
        <f>FIXED('WinBUGS output'!N661,2)</f>
        <v>-0.03</v>
      </c>
      <c r="F662" s="5" t="str">
        <f>FIXED('WinBUGS output'!M661,2)</f>
        <v>-2.32</v>
      </c>
      <c r="G662" s="5" t="str">
        <f>FIXED('WinBUGS output'!O661,2)</f>
        <v>2.20</v>
      </c>
      <c r="H662"/>
      <c r="I662"/>
      <c r="J662"/>
      <c r="X662" s="5" t="str">
        <f t="shared" si="28"/>
        <v>Short-term psychodynamic psychotherapy individual + TAU</v>
      </c>
      <c r="Y662" s="5" t="str">
        <f t="shared" si="29"/>
        <v>CBT individual (under 15 sessions) + TAU</v>
      </c>
      <c r="Z662" s="5" t="str">
        <f>FIXED(EXP('WinBUGS output'!N661),2)</f>
        <v>0.97</v>
      </c>
      <c r="AA662" s="5" t="str">
        <f>FIXED(EXP('WinBUGS output'!M661),2)</f>
        <v>0.10</v>
      </c>
      <c r="AB662" s="5" t="str">
        <f>FIXED(EXP('WinBUGS output'!O661),2)</f>
        <v>9.03</v>
      </c>
    </row>
    <row r="663" spans="1:28" x14ac:dyDescent="0.25">
      <c r="A663">
        <v>20</v>
      </c>
      <c r="B663">
        <v>34</v>
      </c>
      <c r="C663" s="5" t="str">
        <f>VLOOKUP(A663,'WinBUGS output'!A:C,3,FALSE)</f>
        <v>Short-term psychodynamic psychotherapy individual + TAU</v>
      </c>
      <c r="D663" s="5" t="str">
        <f>VLOOKUP(B663,'WinBUGS output'!A:C,3,FALSE)</f>
        <v>CBT individual (under 15 sessions) + enhanced TAU</v>
      </c>
      <c r="E663" s="5" t="str">
        <f>FIXED('WinBUGS output'!N662,2)</f>
        <v>0.16</v>
      </c>
      <c r="F663" s="5" t="str">
        <f>FIXED('WinBUGS output'!M662,2)</f>
        <v>-2.14</v>
      </c>
      <c r="G663" s="5" t="str">
        <f>FIXED('WinBUGS output'!O662,2)</f>
        <v>2.40</v>
      </c>
      <c r="H663"/>
      <c r="I663"/>
      <c r="J663"/>
      <c r="X663" s="5" t="str">
        <f t="shared" si="28"/>
        <v>Short-term psychodynamic psychotherapy individual + TAU</v>
      </c>
      <c r="Y663" s="5" t="str">
        <f t="shared" si="29"/>
        <v>CBT individual (under 15 sessions) + enhanced TAU</v>
      </c>
      <c r="Z663" s="5" t="str">
        <f>FIXED(EXP('WinBUGS output'!N662),2)</f>
        <v>1.18</v>
      </c>
      <c r="AA663" s="5" t="str">
        <f>FIXED(EXP('WinBUGS output'!M662),2)</f>
        <v>0.12</v>
      </c>
      <c r="AB663" s="5" t="str">
        <f>FIXED(EXP('WinBUGS output'!O662),2)</f>
        <v>11.06</v>
      </c>
    </row>
    <row r="664" spans="1:28" x14ac:dyDescent="0.25">
      <c r="A664">
        <v>20</v>
      </c>
      <c r="B664">
        <v>35</v>
      </c>
      <c r="C664" s="5" t="str">
        <f>VLOOKUP(A664,'WinBUGS output'!A:C,3,FALSE)</f>
        <v>Short-term psychodynamic psychotherapy individual + TAU</v>
      </c>
      <c r="D664" s="5" t="str">
        <f>VLOOKUP(B664,'WinBUGS output'!A:C,3,FALSE)</f>
        <v>CBT individual (over 15 sessions)</v>
      </c>
      <c r="E664" s="5" t="str">
        <f>FIXED('WinBUGS output'!N663,2)</f>
        <v>0.08</v>
      </c>
      <c r="F664" s="5" t="str">
        <f>FIXED('WinBUGS output'!M663,2)</f>
        <v>-2.22</v>
      </c>
      <c r="G664" s="5" t="str">
        <f>FIXED('WinBUGS output'!O663,2)</f>
        <v>2.31</v>
      </c>
      <c r="H664"/>
      <c r="I664"/>
      <c r="J664"/>
      <c r="X664" s="5" t="str">
        <f t="shared" si="28"/>
        <v>Short-term psychodynamic psychotherapy individual + TAU</v>
      </c>
      <c r="Y664" s="5" t="str">
        <f t="shared" si="29"/>
        <v>CBT individual (over 15 sessions)</v>
      </c>
      <c r="Z664" s="5" t="str">
        <f>FIXED(EXP('WinBUGS output'!N663),2)</f>
        <v>1.08</v>
      </c>
      <c r="AA664" s="5" t="str">
        <f>FIXED(EXP('WinBUGS output'!M663),2)</f>
        <v>0.11</v>
      </c>
      <c r="AB664" s="5" t="str">
        <f>FIXED(EXP('WinBUGS output'!O663),2)</f>
        <v>10.02</v>
      </c>
    </row>
    <row r="665" spans="1:28" x14ac:dyDescent="0.25">
      <c r="A665">
        <v>20</v>
      </c>
      <c r="B665">
        <v>36</v>
      </c>
      <c r="C665" s="5" t="str">
        <f>VLOOKUP(A665,'WinBUGS output'!A:C,3,FALSE)</f>
        <v>Short-term psychodynamic psychotherapy individual + TAU</v>
      </c>
      <c r="D665" s="5" t="str">
        <f>VLOOKUP(B665,'WinBUGS output'!A:C,3,FALSE)</f>
        <v>Third-wave cognitive therapy individual</v>
      </c>
      <c r="E665" s="5" t="str">
        <f>FIXED('WinBUGS output'!N664,2)</f>
        <v>0.18</v>
      </c>
      <c r="F665" s="5" t="str">
        <f>FIXED('WinBUGS output'!M664,2)</f>
        <v>-2.16</v>
      </c>
      <c r="G665" s="5" t="str">
        <f>FIXED('WinBUGS output'!O664,2)</f>
        <v>2.49</v>
      </c>
      <c r="H665"/>
      <c r="I665"/>
      <c r="J665"/>
      <c r="X665" s="5" t="str">
        <f t="shared" si="28"/>
        <v>Short-term psychodynamic psychotherapy individual + TAU</v>
      </c>
      <c r="Y665" s="5" t="str">
        <f t="shared" si="29"/>
        <v>Third-wave cognitive therapy individual</v>
      </c>
      <c r="Z665" s="5" t="str">
        <f>FIXED(EXP('WinBUGS output'!N664),2)</f>
        <v>1.20</v>
      </c>
      <c r="AA665" s="5" t="str">
        <f>FIXED(EXP('WinBUGS output'!M664),2)</f>
        <v>0.12</v>
      </c>
      <c r="AB665" s="5" t="str">
        <f>FIXED(EXP('WinBUGS output'!O664),2)</f>
        <v>12.01</v>
      </c>
    </row>
    <row r="666" spans="1:28" x14ac:dyDescent="0.25">
      <c r="A666">
        <v>20</v>
      </c>
      <c r="B666">
        <v>37</v>
      </c>
      <c r="C666" s="5" t="str">
        <f>VLOOKUP(A666,'WinBUGS output'!A:C,3,FALSE)</f>
        <v>Short-term psychodynamic psychotherapy individual + TAU</v>
      </c>
      <c r="D666" s="5" t="str">
        <f>VLOOKUP(B666,'WinBUGS output'!A:C,3,FALSE)</f>
        <v>CBT group (under 15 sessions)</v>
      </c>
      <c r="E666" s="5" t="str">
        <f>FIXED('WinBUGS output'!N665,2)</f>
        <v>6.11</v>
      </c>
      <c r="F666" s="5" t="str">
        <f>FIXED('WinBUGS output'!M665,2)</f>
        <v>3.40</v>
      </c>
      <c r="G666" s="5" t="str">
        <f>FIXED('WinBUGS output'!O665,2)</f>
        <v>8.76</v>
      </c>
      <c r="H666"/>
      <c r="I666"/>
      <c r="J666"/>
      <c r="X666" s="5" t="str">
        <f t="shared" si="28"/>
        <v>Short-term psychodynamic psychotherapy individual + TAU</v>
      </c>
      <c r="Y666" s="5" t="str">
        <f t="shared" si="29"/>
        <v>CBT group (under 15 sessions)</v>
      </c>
      <c r="Z666" s="5" t="str">
        <f>FIXED(EXP('WinBUGS output'!N665),2)</f>
        <v>450.34</v>
      </c>
      <c r="AA666" s="5" t="str">
        <f>FIXED(EXP('WinBUGS output'!M665),2)</f>
        <v>29.87</v>
      </c>
      <c r="AB666" s="5" t="str">
        <f>FIXED(EXP('WinBUGS output'!O665),2)</f>
        <v>6,399.66</v>
      </c>
    </row>
    <row r="667" spans="1:28" x14ac:dyDescent="0.25">
      <c r="A667">
        <v>20</v>
      </c>
      <c r="B667">
        <v>38</v>
      </c>
      <c r="C667" s="5" t="str">
        <f>VLOOKUP(A667,'WinBUGS output'!A:C,3,FALSE)</f>
        <v>Short-term psychodynamic psychotherapy individual + TAU</v>
      </c>
      <c r="D667" s="5" t="str">
        <f>VLOOKUP(B667,'WinBUGS output'!A:C,3,FALSE)</f>
        <v>Third-wave cognitive therapy group</v>
      </c>
      <c r="E667" s="5" t="str">
        <f>FIXED('WinBUGS output'!N666,2)</f>
        <v>6.09</v>
      </c>
      <c r="F667" s="5" t="str">
        <f>FIXED('WinBUGS output'!M666,2)</f>
        <v>3.27</v>
      </c>
      <c r="G667" s="5" t="str">
        <f>FIXED('WinBUGS output'!O666,2)</f>
        <v>8.84</v>
      </c>
      <c r="H667"/>
      <c r="I667"/>
      <c r="J667"/>
      <c r="X667" s="5" t="str">
        <f t="shared" si="28"/>
        <v>Short-term psychodynamic psychotherapy individual + TAU</v>
      </c>
      <c r="Y667" s="5" t="str">
        <f t="shared" si="29"/>
        <v>Third-wave cognitive therapy group</v>
      </c>
      <c r="Z667" s="5" t="str">
        <f>FIXED(EXP('WinBUGS output'!N666),2)</f>
        <v>439.66</v>
      </c>
      <c r="AA667" s="5" t="str">
        <f>FIXED(EXP('WinBUGS output'!M666),2)</f>
        <v>26.18</v>
      </c>
      <c r="AB667" s="5" t="str">
        <f>FIXED(EXP('WinBUGS output'!O666),2)</f>
        <v>6,870.55</v>
      </c>
    </row>
    <row r="668" spans="1:28" x14ac:dyDescent="0.25">
      <c r="A668">
        <v>20</v>
      </c>
      <c r="B668">
        <v>39</v>
      </c>
      <c r="C668" s="5" t="str">
        <f>VLOOKUP(A668,'WinBUGS output'!A:C,3,FALSE)</f>
        <v>Short-term psychodynamic psychotherapy individual + TAU</v>
      </c>
      <c r="D668" s="5" t="str">
        <f>VLOOKUP(B668,'WinBUGS output'!A:C,3,FALSE)</f>
        <v>CBT individual (under 15 sessions) + escitalopram</v>
      </c>
      <c r="E668" s="5" t="str">
        <f>FIXED('WinBUGS output'!N667,2)</f>
        <v>-0.59</v>
      </c>
      <c r="F668" s="5" t="str">
        <f>FIXED('WinBUGS output'!M667,2)</f>
        <v>-3.12</v>
      </c>
      <c r="G668" s="5" t="str">
        <f>FIXED('WinBUGS output'!O667,2)</f>
        <v>1.90</v>
      </c>
      <c r="H668"/>
      <c r="I668"/>
      <c r="J668"/>
      <c r="X668" s="5" t="str">
        <f t="shared" si="28"/>
        <v>Short-term psychodynamic psychotherapy individual + TAU</v>
      </c>
      <c r="Y668" s="5" t="str">
        <f t="shared" si="29"/>
        <v>CBT individual (under 15 sessions) + escitalopram</v>
      </c>
      <c r="Z668" s="5" t="str">
        <f>FIXED(EXP('WinBUGS output'!N667),2)</f>
        <v>0.55</v>
      </c>
      <c r="AA668" s="5" t="str">
        <f>FIXED(EXP('WinBUGS output'!M667),2)</f>
        <v>0.04</v>
      </c>
      <c r="AB668" s="5" t="str">
        <f>FIXED(EXP('WinBUGS output'!O667),2)</f>
        <v>6.67</v>
      </c>
    </row>
    <row r="669" spans="1:28" x14ac:dyDescent="0.25">
      <c r="A669">
        <v>20</v>
      </c>
      <c r="B669">
        <v>40</v>
      </c>
      <c r="C669" s="5" t="str">
        <f>VLOOKUP(A669,'WinBUGS output'!A:C,3,FALSE)</f>
        <v>Short-term psychodynamic psychotherapy individual + TAU</v>
      </c>
      <c r="D669" s="5" t="str">
        <f>VLOOKUP(B669,'WinBUGS output'!A:C,3,FALSE)</f>
        <v>CBT individual (over 15 sessions) + amitriptyline</v>
      </c>
      <c r="E669" s="5" t="str">
        <f>FIXED('WinBUGS output'!N668,2)</f>
        <v>-0.55</v>
      </c>
      <c r="F669" s="5" t="str">
        <f>FIXED('WinBUGS output'!M668,2)</f>
        <v>-3.06</v>
      </c>
      <c r="G669" s="5" t="str">
        <f>FIXED('WinBUGS output'!O668,2)</f>
        <v>1.93</v>
      </c>
      <c r="H669"/>
      <c r="I669"/>
      <c r="J669"/>
      <c r="X669" s="5" t="str">
        <f t="shared" si="28"/>
        <v>Short-term psychodynamic psychotherapy individual + TAU</v>
      </c>
      <c r="Y669" s="5" t="str">
        <f t="shared" si="29"/>
        <v>CBT individual (over 15 sessions) + amitriptyline</v>
      </c>
      <c r="Z669" s="5" t="str">
        <f>FIXED(EXP('WinBUGS output'!N668),2)</f>
        <v>0.58</v>
      </c>
      <c r="AA669" s="5" t="str">
        <f>FIXED(EXP('WinBUGS output'!M668),2)</f>
        <v>0.05</v>
      </c>
      <c r="AB669" s="5" t="str">
        <f>FIXED(EXP('WinBUGS output'!O668),2)</f>
        <v>6.91</v>
      </c>
    </row>
    <row r="670" spans="1:28" x14ac:dyDescent="0.25">
      <c r="A670">
        <v>20</v>
      </c>
      <c r="B670">
        <v>41</v>
      </c>
      <c r="C670" s="5" t="str">
        <f>VLOOKUP(A670,'WinBUGS output'!A:C,3,FALSE)</f>
        <v>Short-term psychodynamic psychotherapy individual + TAU</v>
      </c>
      <c r="D670" s="5" t="str">
        <f>VLOOKUP(B670,'WinBUGS output'!A:C,3,FALSE)</f>
        <v>CBT individual (over 15 sessions) + any SSRI</v>
      </c>
      <c r="E670" s="5" t="str">
        <f>FIXED('WinBUGS output'!N669,2)</f>
        <v>-0.53</v>
      </c>
      <c r="F670" s="5" t="str">
        <f>FIXED('WinBUGS output'!M669,2)</f>
        <v>-2.99</v>
      </c>
      <c r="G670" s="5" t="str">
        <f>FIXED('WinBUGS output'!O669,2)</f>
        <v>1.92</v>
      </c>
      <c r="H670"/>
      <c r="I670"/>
      <c r="J670"/>
      <c r="X670" s="5" t="str">
        <f t="shared" si="28"/>
        <v>Short-term psychodynamic psychotherapy individual + TAU</v>
      </c>
      <c r="Y670" s="5" t="str">
        <f t="shared" si="29"/>
        <v>CBT individual (over 15 sessions) + any SSRI</v>
      </c>
      <c r="Z670" s="5" t="str">
        <f>FIXED(EXP('WinBUGS output'!N669),2)</f>
        <v>0.59</v>
      </c>
      <c r="AA670" s="5" t="str">
        <f>FIXED(EXP('WinBUGS output'!M669),2)</f>
        <v>0.05</v>
      </c>
      <c r="AB670" s="5" t="str">
        <f>FIXED(EXP('WinBUGS output'!O669),2)</f>
        <v>6.85</v>
      </c>
    </row>
    <row r="671" spans="1:28" x14ac:dyDescent="0.25">
      <c r="A671">
        <v>20</v>
      </c>
      <c r="B671">
        <v>42</v>
      </c>
      <c r="C671" s="5" t="str">
        <f>VLOOKUP(A671,'WinBUGS output'!A:C,3,FALSE)</f>
        <v>Short-term psychodynamic psychotherapy individual + TAU</v>
      </c>
      <c r="D671" s="5" t="str">
        <f>VLOOKUP(B671,'WinBUGS output'!A:C,3,FALSE)</f>
        <v>Interpersonal psychotherapy (IPT) + any AD</v>
      </c>
      <c r="E671" s="5" t="str">
        <f>FIXED('WinBUGS output'!N670,2)</f>
        <v>0.88</v>
      </c>
      <c r="F671" s="5" t="str">
        <f>FIXED('WinBUGS output'!M670,2)</f>
        <v>-2.65</v>
      </c>
      <c r="G671" s="5" t="str">
        <f>FIXED('WinBUGS output'!O670,2)</f>
        <v>4.60</v>
      </c>
      <c r="H671"/>
      <c r="I671"/>
      <c r="J671"/>
      <c r="X671" s="5" t="str">
        <f t="shared" si="28"/>
        <v>Short-term psychodynamic psychotherapy individual + TAU</v>
      </c>
      <c r="Y671" s="5" t="str">
        <f t="shared" si="29"/>
        <v>Interpersonal psychotherapy (IPT) + any AD</v>
      </c>
      <c r="Z671" s="5" t="str">
        <f>FIXED(EXP('WinBUGS output'!N670),2)</f>
        <v>2.40</v>
      </c>
      <c r="AA671" s="5" t="str">
        <f>FIXED(EXP('WinBUGS output'!M670),2)</f>
        <v>0.07</v>
      </c>
      <c r="AB671" s="5" t="str">
        <f>FIXED(EXP('WinBUGS output'!O670),2)</f>
        <v>99.38</v>
      </c>
    </row>
    <row r="672" spans="1:28" x14ac:dyDescent="0.25">
      <c r="A672">
        <v>20</v>
      </c>
      <c r="B672">
        <v>43</v>
      </c>
      <c r="C672" s="5" t="str">
        <f>VLOOKUP(A672,'WinBUGS output'!A:C,3,FALSE)</f>
        <v>Short-term psychodynamic psychotherapy individual + TAU</v>
      </c>
      <c r="D672" s="5" t="str">
        <f>VLOOKUP(B672,'WinBUGS output'!A:C,3,FALSE)</f>
        <v>Short-term psychodynamic psychotherapy individual + any TCA</v>
      </c>
      <c r="E672" s="5" t="str">
        <f>FIXED('WinBUGS output'!N671,2)</f>
        <v>-0.35</v>
      </c>
      <c r="F672" s="5" t="str">
        <f>FIXED('WinBUGS output'!M671,2)</f>
        <v>-3.46</v>
      </c>
      <c r="G672" s="5" t="str">
        <f>FIXED('WinBUGS output'!O671,2)</f>
        <v>2.76</v>
      </c>
      <c r="H672"/>
      <c r="I672"/>
      <c r="J672"/>
      <c r="X672" s="5" t="str">
        <f t="shared" si="28"/>
        <v>Short-term psychodynamic psychotherapy individual + TAU</v>
      </c>
      <c r="Y672" s="5" t="str">
        <f t="shared" si="29"/>
        <v>Short-term psychodynamic psychotherapy individual + any TCA</v>
      </c>
      <c r="Z672" s="5" t="str">
        <f>FIXED(EXP('WinBUGS output'!N671),2)</f>
        <v>0.70</v>
      </c>
      <c r="AA672" s="5" t="str">
        <f>FIXED(EXP('WinBUGS output'!M671),2)</f>
        <v>0.03</v>
      </c>
      <c r="AB672" s="5" t="str">
        <f>FIXED(EXP('WinBUGS output'!O671),2)</f>
        <v>15.83</v>
      </c>
    </row>
    <row r="673" spans="1:28" x14ac:dyDescent="0.25">
      <c r="A673">
        <v>20</v>
      </c>
      <c r="B673">
        <v>44</v>
      </c>
      <c r="C673" s="5" t="str">
        <f>VLOOKUP(A673,'WinBUGS output'!A:C,3,FALSE)</f>
        <v>Short-term psychodynamic psychotherapy individual + TAU</v>
      </c>
      <c r="D673" s="5" t="str">
        <f>VLOOKUP(B673,'WinBUGS output'!A:C,3,FALSE)</f>
        <v>Interpersonal psychotherapy (IPT) + Pill placebo</v>
      </c>
      <c r="E673" s="5" t="str">
        <f>FIXED('WinBUGS output'!N672,2)</f>
        <v>0.53</v>
      </c>
      <c r="F673" s="5" t="str">
        <f>FIXED('WinBUGS output'!M672,2)</f>
        <v>-2.98</v>
      </c>
      <c r="G673" s="5" t="str">
        <f>FIXED('WinBUGS output'!O672,2)</f>
        <v>4.24</v>
      </c>
      <c r="H673"/>
      <c r="I673"/>
      <c r="J673"/>
      <c r="X673" s="5" t="str">
        <f t="shared" si="28"/>
        <v>Short-term psychodynamic psychotherapy individual + TAU</v>
      </c>
      <c r="Y673" s="5" t="str">
        <f t="shared" si="29"/>
        <v>Interpersonal psychotherapy (IPT) + Pill placebo</v>
      </c>
      <c r="Z673" s="5" t="str">
        <f>FIXED(EXP('WinBUGS output'!N672),2)</f>
        <v>1.71</v>
      </c>
      <c r="AA673" s="5" t="str">
        <f>FIXED(EXP('WinBUGS output'!M672),2)</f>
        <v>0.05</v>
      </c>
      <c r="AB673" s="5" t="str">
        <f>FIXED(EXP('WinBUGS output'!O672),2)</f>
        <v>69.34</v>
      </c>
    </row>
    <row r="674" spans="1:28" x14ac:dyDescent="0.25">
      <c r="A674">
        <v>21</v>
      </c>
      <c r="B674">
        <v>22</v>
      </c>
      <c r="C674" s="5" t="str">
        <f>VLOOKUP(A674,'WinBUGS output'!A:C,3,FALSE)</f>
        <v>Cognitive bibliotherapy with support + TAU</v>
      </c>
      <c r="D674" s="5" t="str">
        <f>VLOOKUP(B674,'WinBUGS output'!A:C,3,FALSE)</f>
        <v>Cognitive bibliotherapy + TAU</v>
      </c>
      <c r="E674" s="5" t="str">
        <f>FIXED('WinBUGS output'!N673,2)</f>
        <v>-0.85</v>
      </c>
      <c r="F674" s="5" t="str">
        <f>FIXED('WinBUGS output'!M673,2)</f>
        <v>-2.88</v>
      </c>
      <c r="G674" s="5" t="str">
        <f>FIXED('WinBUGS output'!O673,2)</f>
        <v>1.19</v>
      </c>
      <c r="H674"/>
      <c r="I674"/>
      <c r="J674"/>
      <c r="X674" s="5" t="str">
        <f t="shared" si="28"/>
        <v>Cognitive bibliotherapy with support + TAU</v>
      </c>
      <c r="Y674" s="5" t="str">
        <f t="shared" si="29"/>
        <v>Cognitive bibliotherapy + TAU</v>
      </c>
      <c r="Z674" s="5" t="str">
        <f>FIXED(EXP('WinBUGS output'!N673),2)</f>
        <v>0.43</v>
      </c>
      <c r="AA674" s="5" t="str">
        <f>FIXED(EXP('WinBUGS output'!M673),2)</f>
        <v>0.06</v>
      </c>
      <c r="AB674" s="5" t="str">
        <f>FIXED(EXP('WinBUGS output'!O673),2)</f>
        <v>3.30</v>
      </c>
    </row>
    <row r="675" spans="1:28" x14ac:dyDescent="0.25">
      <c r="A675">
        <v>21</v>
      </c>
      <c r="B675">
        <v>23</v>
      </c>
      <c r="C675" s="5" t="str">
        <f>VLOOKUP(A675,'WinBUGS output'!A:C,3,FALSE)</f>
        <v>Cognitive bibliotherapy with support + TAU</v>
      </c>
      <c r="D675" s="5" t="str">
        <f>VLOOKUP(B675,'WinBUGS output'!A:C,3,FALSE)</f>
        <v>Computerised-CBT (CCBT)</v>
      </c>
      <c r="E675" s="5" t="str">
        <f>FIXED('WinBUGS output'!N674,2)</f>
        <v>-0.78</v>
      </c>
      <c r="F675" s="5" t="str">
        <f>FIXED('WinBUGS output'!M674,2)</f>
        <v>-2.81</v>
      </c>
      <c r="G675" s="5" t="str">
        <f>FIXED('WinBUGS output'!O674,2)</f>
        <v>1.27</v>
      </c>
      <c r="H675"/>
      <c r="I675"/>
      <c r="J675"/>
      <c r="X675" s="5" t="str">
        <f t="shared" si="28"/>
        <v>Cognitive bibliotherapy with support + TAU</v>
      </c>
      <c r="Y675" s="5" t="str">
        <f t="shared" si="29"/>
        <v>Computerised-CBT (CCBT)</v>
      </c>
      <c r="Z675" s="5" t="str">
        <f>FIXED(EXP('WinBUGS output'!N674),2)</f>
        <v>0.46</v>
      </c>
      <c r="AA675" s="5" t="str">
        <f>FIXED(EXP('WinBUGS output'!M674),2)</f>
        <v>0.06</v>
      </c>
      <c r="AB675" s="5" t="str">
        <f>FIXED(EXP('WinBUGS output'!O674),2)</f>
        <v>3.55</v>
      </c>
    </row>
    <row r="676" spans="1:28" x14ac:dyDescent="0.25">
      <c r="A676">
        <v>21</v>
      </c>
      <c r="B676">
        <v>24</v>
      </c>
      <c r="C676" s="5" t="str">
        <f>VLOOKUP(A676,'WinBUGS output'!A:C,3,FALSE)</f>
        <v>Cognitive bibliotherapy with support + TAU</v>
      </c>
      <c r="D676" s="5" t="str">
        <f>VLOOKUP(B676,'WinBUGS output'!A:C,3,FALSE)</f>
        <v>Computerised-CBT (CCBT) + TAU</v>
      </c>
      <c r="E676" s="5" t="str">
        <f>FIXED('WinBUGS output'!N675,2)</f>
        <v>-0.87</v>
      </c>
      <c r="F676" s="5" t="str">
        <f>FIXED('WinBUGS output'!M675,2)</f>
        <v>-2.91</v>
      </c>
      <c r="G676" s="5" t="str">
        <f>FIXED('WinBUGS output'!O675,2)</f>
        <v>1.18</v>
      </c>
      <c r="H676"/>
      <c r="I676"/>
      <c r="J676"/>
      <c r="X676" s="5" t="str">
        <f t="shared" si="28"/>
        <v>Cognitive bibliotherapy with support + TAU</v>
      </c>
      <c r="Y676" s="5" t="str">
        <f t="shared" si="29"/>
        <v>Computerised-CBT (CCBT) + TAU</v>
      </c>
      <c r="Z676" s="5" t="str">
        <f>FIXED(EXP('WinBUGS output'!N675),2)</f>
        <v>0.42</v>
      </c>
      <c r="AA676" s="5" t="str">
        <f>FIXED(EXP('WinBUGS output'!M675),2)</f>
        <v>0.05</v>
      </c>
      <c r="AB676" s="5" t="str">
        <f>FIXED(EXP('WinBUGS output'!O675),2)</f>
        <v>3.25</v>
      </c>
    </row>
    <row r="677" spans="1:28" x14ac:dyDescent="0.25">
      <c r="A677">
        <v>21</v>
      </c>
      <c r="B677">
        <v>25</v>
      </c>
      <c r="C677" s="5" t="str">
        <f>VLOOKUP(A677,'WinBUGS output'!A:C,3,FALSE)</f>
        <v>Cognitive bibliotherapy with support + TAU</v>
      </c>
      <c r="D677" s="5" t="str">
        <f>VLOOKUP(B677,'WinBUGS output'!A:C,3,FALSE)</f>
        <v>Computerised-CBT (CCBT) + enhanced TAU</v>
      </c>
      <c r="E677" s="5" t="str">
        <f>FIXED('WinBUGS output'!N676,2)</f>
        <v>-0.86</v>
      </c>
      <c r="F677" s="5" t="str">
        <f>FIXED('WinBUGS output'!M676,2)</f>
        <v>-2.88</v>
      </c>
      <c r="G677" s="5" t="str">
        <f>FIXED('WinBUGS output'!O676,2)</f>
        <v>1.17</v>
      </c>
      <c r="H677"/>
      <c r="I677"/>
      <c r="J677"/>
      <c r="X677" s="5" t="str">
        <f t="shared" si="28"/>
        <v>Cognitive bibliotherapy with support + TAU</v>
      </c>
      <c r="Y677" s="5" t="str">
        <f t="shared" si="29"/>
        <v>Computerised-CBT (CCBT) + enhanced TAU</v>
      </c>
      <c r="Z677" s="5" t="str">
        <f>FIXED(EXP('WinBUGS output'!N676),2)</f>
        <v>0.42</v>
      </c>
      <c r="AA677" s="5" t="str">
        <f>FIXED(EXP('WinBUGS output'!M676),2)</f>
        <v>0.06</v>
      </c>
      <c r="AB677" s="5" t="str">
        <f>FIXED(EXP('WinBUGS output'!O676),2)</f>
        <v>3.23</v>
      </c>
    </row>
    <row r="678" spans="1:28" x14ac:dyDescent="0.25">
      <c r="A678">
        <v>21</v>
      </c>
      <c r="B678">
        <v>26</v>
      </c>
      <c r="C678" s="5" t="str">
        <f>VLOOKUP(A678,'WinBUGS output'!A:C,3,FALSE)</f>
        <v>Cognitive bibliotherapy with support + TAU</v>
      </c>
      <c r="D678" s="5" t="str">
        <f>VLOOKUP(B678,'WinBUGS output'!A:C,3,FALSE)</f>
        <v>Interpersonal psychotherapy (IPT)</v>
      </c>
      <c r="E678" s="5" t="str">
        <f>FIXED('WinBUGS output'!N677,2)</f>
        <v>0.78</v>
      </c>
      <c r="F678" s="5" t="str">
        <f>FIXED('WinBUGS output'!M677,2)</f>
        <v>-2.78</v>
      </c>
      <c r="G678" s="5" t="str">
        <f>FIXED('WinBUGS output'!O677,2)</f>
        <v>4.21</v>
      </c>
      <c r="H678"/>
      <c r="I678"/>
      <c r="J678"/>
      <c r="X678" s="5" t="str">
        <f t="shared" si="28"/>
        <v>Cognitive bibliotherapy with support + TAU</v>
      </c>
      <c r="Y678" s="5" t="str">
        <f t="shared" si="29"/>
        <v>Interpersonal psychotherapy (IPT)</v>
      </c>
      <c r="Z678" s="5" t="str">
        <f>FIXED(EXP('WinBUGS output'!N677),2)</f>
        <v>2.18</v>
      </c>
      <c r="AA678" s="5" t="str">
        <f>FIXED(EXP('WinBUGS output'!M677),2)</f>
        <v>0.06</v>
      </c>
      <c r="AB678" s="5" t="str">
        <f>FIXED(EXP('WinBUGS output'!O677),2)</f>
        <v>67.56</v>
      </c>
    </row>
    <row r="679" spans="1:28" x14ac:dyDescent="0.25">
      <c r="A679">
        <v>21</v>
      </c>
      <c r="B679">
        <v>27</v>
      </c>
      <c r="C679" s="5" t="str">
        <f>VLOOKUP(A679,'WinBUGS output'!A:C,3,FALSE)</f>
        <v>Cognitive bibliotherapy with support + TAU</v>
      </c>
      <c r="D679" s="5" t="str">
        <f>VLOOKUP(B679,'WinBUGS output'!A:C,3,FALSE)</f>
        <v>Counselling (any type)</v>
      </c>
      <c r="E679" s="5" t="str">
        <f>FIXED('WinBUGS output'!N678,2)</f>
        <v>0.09</v>
      </c>
      <c r="F679" s="5" t="str">
        <f>FIXED('WinBUGS output'!M678,2)</f>
        <v>-2.32</v>
      </c>
      <c r="G679" s="5" t="str">
        <f>FIXED('WinBUGS output'!O678,2)</f>
        <v>2.53</v>
      </c>
      <c r="H679"/>
      <c r="I679"/>
      <c r="J679"/>
      <c r="X679" s="5" t="str">
        <f t="shared" si="28"/>
        <v>Cognitive bibliotherapy with support + TAU</v>
      </c>
      <c r="Y679" s="5" t="str">
        <f t="shared" si="29"/>
        <v>Counselling (any type)</v>
      </c>
      <c r="Z679" s="5" t="str">
        <f>FIXED(EXP('WinBUGS output'!N678),2)</f>
        <v>1.10</v>
      </c>
      <c r="AA679" s="5" t="str">
        <f>FIXED(EXP('WinBUGS output'!M678),2)</f>
        <v>0.10</v>
      </c>
      <c r="AB679" s="5" t="str">
        <f>FIXED(EXP('WinBUGS output'!O678),2)</f>
        <v>12.60</v>
      </c>
    </row>
    <row r="680" spans="1:28" x14ac:dyDescent="0.25">
      <c r="A680">
        <v>21</v>
      </c>
      <c r="B680">
        <v>28</v>
      </c>
      <c r="C680" s="5" t="str">
        <f>VLOOKUP(A680,'WinBUGS output'!A:C,3,FALSE)</f>
        <v>Cognitive bibliotherapy with support + TAU</v>
      </c>
      <c r="D680" s="5" t="str">
        <f>VLOOKUP(B680,'WinBUGS output'!A:C,3,FALSE)</f>
        <v>Non-directive counselling</v>
      </c>
      <c r="E680" s="5" t="str">
        <f>FIXED('WinBUGS output'!N679,2)</f>
        <v>0.11</v>
      </c>
      <c r="F680" s="5" t="str">
        <f>FIXED('WinBUGS output'!M679,2)</f>
        <v>-2.15</v>
      </c>
      <c r="G680" s="5" t="str">
        <f>FIXED('WinBUGS output'!O679,2)</f>
        <v>2.39</v>
      </c>
      <c r="H680"/>
      <c r="I680"/>
      <c r="J680"/>
      <c r="X680" s="5" t="str">
        <f t="shared" si="28"/>
        <v>Cognitive bibliotherapy with support + TAU</v>
      </c>
      <c r="Y680" s="5" t="str">
        <f t="shared" si="29"/>
        <v>Non-directive counselling</v>
      </c>
      <c r="Z680" s="5" t="str">
        <f>FIXED(EXP('WinBUGS output'!N679),2)</f>
        <v>1.11</v>
      </c>
      <c r="AA680" s="5" t="str">
        <f>FIXED(EXP('WinBUGS output'!M679),2)</f>
        <v>0.12</v>
      </c>
      <c r="AB680" s="5" t="str">
        <f>FIXED(EXP('WinBUGS output'!O679),2)</f>
        <v>10.87</v>
      </c>
    </row>
    <row r="681" spans="1:28" x14ac:dyDescent="0.25">
      <c r="A681">
        <v>21</v>
      </c>
      <c r="B681">
        <v>29</v>
      </c>
      <c r="C681" s="5" t="str">
        <f>VLOOKUP(A681,'WinBUGS output'!A:C,3,FALSE)</f>
        <v>Cognitive bibliotherapy with support + TAU</v>
      </c>
      <c r="D681" s="5" t="str">
        <f>VLOOKUP(B681,'WinBUGS output'!A:C,3,FALSE)</f>
        <v>Problem solving group</v>
      </c>
      <c r="E681" s="5" t="str">
        <f>FIXED('WinBUGS output'!N680,2)</f>
        <v>7.87</v>
      </c>
      <c r="F681" s="5" t="str">
        <f>FIXED('WinBUGS output'!M680,2)</f>
        <v>4.07</v>
      </c>
      <c r="G681" s="5" t="str">
        <f>FIXED('WinBUGS output'!O680,2)</f>
        <v>11.90</v>
      </c>
      <c r="H681"/>
      <c r="I681"/>
      <c r="J681"/>
      <c r="X681" s="5" t="str">
        <f t="shared" si="28"/>
        <v>Cognitive bibliotherapy with support + TAU</v>
      </c>
      <c r="Y681" s="5" t="str">
        <f t="shared" si="29"/>
        <v>Problem solving group</v>
      </c>
      <c r="Z681" s="5" t="str">
        <f>FIXED(EXP('WinBUGS output'!N680),2)</f>
        <v>2,620.18</v>
      </c>
      <c r="AA681" s="5" t="str">
        <f>FIXED(EXP('WinBUGS output'!M680),2)</f>
        <v>58.50</v>
      </c>
      <c r="AB681" s="5" t="str">
        <f>FIXED(EXP('WinBUGS output'!O680),2)</f>
        <v>147,266.63</v>
      </c>
    </row>
    <row r="682" spans="1:28" x14ac:dyDescent="0.25">
      <c r="A682">
        <v>21</v>
      </c>
      <c r="B682">
        <v>30</v>
      </c>
      <c r="C682" s="5" t="str">
        <f>VLOOKUP(A682,'WinBUGS output'!A:C,3,FALSE)</f>
        <v>Cognitive bibliotherapy with support + TAU</v>
      </c>
      <c r="D682" s="5" t="str">
        <f>VLOOKUP(B682,'WinBUGS output'!A:C,3,FALSE)</f>
        <v>Behavioural activation (BA)</v>
      </c>
      <c r="E682" s="5" t="str">
        <f>FIXED('WinBUGS output'!N681,2)</f>
        <v>0.79</v>
      </c>
      <c r="F682" s="5" t="str">
        <f>FIXED('WinBUGS output'!M681,2)</f>
        <v>-1.32</v>
      </c>
      <c r="G682" s="5" t="str">
        <f>FIXED('WinBUGS output'!O681,2)</f>
        <v>2.92</v>
      </c>
      <c r="H682"/>
      <c r="I682"/>
      <c r="J682"/>
      <c r="X682" s="5" t="str">
        <f t="shared" si="28"/>
        <v>Cognitive bibliotherapy with support + TAU</v>
      </c>
      <c r="Y682" s="5" t="str">
        <f t="shared" si="29"/>
        <v>Behavioural activation (BA)</v>
      </c>
      <c r="Z682" s="5" t="str">
        <f>FIXED(EXP('WinBUGS output'!N681),2)</f>
        <v>2.20</v>
      </c>
      <c r="AA682" s="5" t="str">
        <f>FIXED(EXP('WinBUGS output'!M681),2)</f>
        <v>0.27</v>
      </c>
      <c r="AB682" s="5" t="str">
        <f>FIXED(EXP('WinBUGS output'!O681),2)</f>
        <v>18.56</v>
      </c>
    </row>
    <row r="683" spans="1:28" x14ac:dyDescent="0.25">
      <c r="A683">
        <v>21</v>
      </c>
      <c r="B683">
        <v>31</v>
      </c>
      <c r="C683" s="5" t="str">
        <f>VLOOKUP(A683,'WinBUGS output'!A:C,3,FALSE)</f>
        <v>Cognitive bibliotherapy with support + TAU</v>
      </c>
      <c r="D683" s="5" t="str">
        <f>VLOOKUP(B683,'WinBUGS output'!A:C,3,FALSE)</f>
        <v>Behavioural activation (BA) + TAU</v>
      </c>
      <c r="E683" s="5" t="str">
        <f>FIXED('WinBUGS output'!N682,2)</f>
        <v>0.72</v>
      </c>
      <c r="F683" s="5" t="str">
        <f>FIXED('WinBUGS output'!M682,2)</f>
        <v>-1.46</v>
      </c>
      <c r="G683" s="5" t="str">
        <f>FIXED('WinBUGS output'!O682,2)</f>
        <v>2.92</v>
      </c>
      <c r="H683"/>
      <c r="I683"/>
      <c r="J683"/>
      <c r="X683" s="5" t="str">
        <f t="shared" si="28"/>
        <v>Cognitive bibliotherapy with support + TAU</v>
      </c>
      <c r="Y683" s="5" t="str">
        <f t="shared" si="29"/>
        <v>Behavioural activation (BA) + TAU</v>
      </c>
      <c r="Z683" s="5" t="str">
        <f>FIXED(EXP('WinBUGS output'!N682),2)</f>
        <v>2.05</v>
      </c>
      <c r="AA683" s="5" t="str">
        <f>FIXED(EXP('WinBUGS output'!M682),2)</f>
        <v>0.23</v>
      </c>
      <c r="AB683" s="5" t="str">
        <f>FIXED(EXP('WinBUGS output'!O682),2)</f>
        <v>18.62</v>
      </c>
    </row>
    <row r="684" spans="1:28" x14ac:dyDescent="0.25">
      <c r="A684">
        <v>21</v>
      </c>
      <c r="B684">
        <v>32</v>
      </c>
      <c r="C684" s="5" t="str">
        <f>VLOOKUP(A684,'WinBUGS output'!A:C,3,FALSE)</f>
        <v>Cognitive bibliotherapy with support + TAU</v>
      </c>
      <c r="D684" s="5" t="str">
        <f>VLOOKUP(B684,'WinBUGS output'!A:C,3,FALSE)</f>
        <v>CBT individual (under 15 sessions)</v>
      </c>
      <c r="E684" s="5" t="str">
        <f>FIXED('WinBUGS output'!N683,2)</f>
        <v>0.40</v>
      </c>
      <c r="F684" s="5" t="str">
        <f>FIXED('WinBUGS output'!M683,2)</f>
        <v>-1.54</v>
      </c>
      <c r="G684" s="5" t="str">
        <f>FIXED('WinBUGS output'!O683,2)</f>
        <v>2.37</v>
      </c>
      <c r="H684"/>
      <c r="I684"/>
      <c r="J684"/>
      <c r="X684" s="5" t="str">
        <f t="shared" si="28"/>
        <v>Cognitive bibliotherapy with support + TAU</v>
      </c>
      <c r="Y684" s="5" t="str">
        <f t="shared" si="29"/>
        <v>CBT individual (under 15 sessions)</v>
      </c>
      <c r="Z684" s="5" t="str">
        <f>FIXED(EXP('WinBUGS output'!N683),2)</f>
        <v>1.49</v>
      </c>
      <c r="AA684" s="5" t="str">
        <f>FIXED(EXP('WinBUGS output'!M683),2)</f>
        <v>0.21</v>
      </c>
      <c r="AB684" s="5" t="str">
        <f>FIXED(EXP('WinBUGS output'!O683),2)</f>
        <v>10.70</v>
      </c>
    </row>
    <row r="685" spans="1:28" x14ac:dyDescent="0.25">
      <c r="A685">
        <v>21</v>
      </c>
      <c r="B685">
        <v>33</v>
      </c>
      <c r="C685" s="5" t="str">
        <f>VLOOKUP(A685,'WinBUGS output'!A:C,3,FALSE)</f>
        <v>Cognitive bibliotherapy with support + TAU</v>
      </c>
      <c r="D685" s="5" t="str">
        <f>VLOOKUP(B685,'WinBUGS output'!A:C,3,FALSE)</f>
        <v>CBT individual (under 15 sessions) + TAU</v>
      </c>
      <c r="E685" s="5" t="str">
        <f>FIXED('WinBUGS output'!N684,2)</f>
        <v>0.37</v>
      </c>
      <c r="F685" s="5" t="str">
        <f>FIXED('WinBUGS output'!M684,2)</f>
        <v>-1.62</v>
      </c>
      <c r="G685" s="5" t="str">
        <f>FIXED('WinBUGS output'!O684,2)</f>
        <v>2.36</v>
      </c>
      <c r="H685"/>
      <c r="I685"/>
      <c r="J685"/>
      <c r="X685" s="5" t="str">
        <f t="shared" si="28"/>
        <v>Cognitive bibliotherapy with support + TAU</v>
      </c>
      <c r="Y685" s="5" t="str">
        <f t="shared" si="29"/>
        <v>CBT individual (under 15 sessions) + TAU</v>
      </c>
      <c r="Z685" s="5" t="str">
        <f>FIXED(EXP('WinBUGS output'!N684),2)</f>
        <v>1.44</v>
      </c>
      <c r="AA685" s="5" t="str">
        <f>FIXED(EXP('WinBUGS output'!M684),2)</f>
        <v>0.20</v>
      </c>
      <c r="AB685" s="5" t="str">
        <f>FIXED(EXP('WinBUGS output'!O684),2)</f>
        <v>10.57</v>
      </c>
    </row>
    <row r="686" spans="1:28" x14ac:dyDescent="0.25">
      <c r="A686">
        <v>21</v>
      </c>
      <c r="B686">
        <v>34</v>
      </c>
      <c r="C686" s="5" t="str">
        <f>VLOOKUP(A686,'WinBUGS output'!A:C,3,FALSE)</f>
        <v>Cognitive bibliotherapy with support + TAU</v>
      </c>
      <c r="D686" s="5" t="str">
        <f>VLOOKUP(B686,'WinBUGS output'!A:C,3,FALSE)</f>
        <v>CBT individual (under 15 sessions) + enhanced TAU</v>
      </c>
      <c r="E686" s="5" t="str">
        <f>FIXED('WinBUGS output'!N685,2)</f>
        <v>0.55</v>
      </c>
      <c r="F686" s="5" t="str">
        <f>FIXED('WinBUGS output'!M685,2)</f>
        <v>-1.41</v>
      </c>
      <c r="G686" s="5" t="str">
        <f>FIXED('WinBUGS output'!O685,2)</f>
        <v>2.56</v>
      </c>
      <c r="H686"/>
      <c r="I686"/>
      <c r="J686"/>
      <c r="X686" s="5" t="str">
        <f t="shared" si="28"/>
        <v>Cognitive bibliotherapy with support + TAU</v>
      </c>
      <c r="Y686" s="5" t="str">
        <f t="shared" si="29"/>
        <v>CBT individual (under 15 sessions) + enhanced TAU</v>
      </c>
      <c r="Z686" s="5" t="str">
        <f>FIXED(EXP('WinBUGS output'!N685),2)</f>
        <v>1.74</v>
      </c>
      <c r="AA686" s="5" t="str">
        <f>FIXED(EXP('WinBUGS output'!M685),2)</f>
        <v>0.24</v>
      </c>
      <c r="AB686" s="5" t="str">
        <f>FIXED(EXP('WinBUGS output'!O685),2)</f>
        <v>12.96</v>
      </c>
    </row>
    <row r="687" spans="1:28" x14ac:dyDescent="0.25">
      <c r="A687">
        <v>21</v>
      </c>
      <c r="B687">
        <v>35</v>
      </c>
      <c r="C687" s="5" t="str">
        <f>VLOOKUP(A687,'WinBUGS output'!A:C,3,FALSE)</f>
        <v>Cognitive bibliotherapy with support + TAU</v>
      </c>
      <c r="D687" s="5" t="str">
        <f>VLOOKUP(B687,'WinBUGS output'!A:C,3,FALSE)</f>
        <v>CBT individual (over 15 sessions)</v>
      </c>
      <c r="E687" s="5" t="str">
        <f>FIXED('WinBUGS output'!N686,2)</f>
        <v>0.47</v>
      </c>
      <c r="F687" s="5" t="str">
        <f>FIXED('WinBUGS output'!M686,2)</f>
        <v>-1.49</v>
      </c>
      <c r="G687" s="5" t="str">
        <f>FIXED('WinBUGS output'!O686,2)</f>
        <v>2.46</v>
      </c>
      <c r="H687"/>
      <c r="I687"/>
      <c r="J687"/>
      <c r="X687" s="5" t="str">
        <f t="shared" si="28"/>
        <v>Cognitive bibliotherapy with support + TAU</v>
      </c>
      <c r="Y687" s="5" t="str">
        <f t="shared" si="29"/>
        <v>CBT individual (over 15 sessions)</v>
      </c>
      <c r="Z687" s="5" t="str">
        <f>FIXED(EXP('WinBUGS output'!N686),2)</f>
        <v>1.60</v>
      </c>
      <c r="AA687" s="5" t="str">
        <f>FIXED(EXP('WinBUGS output'!M686),2)</f>
        <v>0.22</v>
      </c>
      <c r="AB687" s="5" t="str">
        <f>FIXED(EXP('WinBUGS output'!O686),2)</f>
        <v>11.67</v>
      </c>
    </row>
    <row r="688" spans="1:28" x14ac:dyDescent="0.25">
      <c r="A688">
        <v>21</v>
      </c>
      <c r="B688">
        <v>36</v>
      </c>
      <c r="C688" s="5" t="str">
        <f>VLOOKUP(A688,'WinBUGS output'!A:C,3,FALSE)</f>
        <v>Cognitive bibliotherapy with support + TAU</v>
      </c>
      <c r="D688" s="5" t="str">
        <f>VLOOKUP(B688,'WinBUGS output'!A:C,3,FALSE)</f>
        <v>Third-wave cognitive therapy individual</v>
      </c>
      <c r="E688" s="5" t="str">
        <f>FIXED('WinBUGS output'!N687,2)</f>
        <v>0.58</v>
      </c>
      <c r="F688" s="5" t="str">
        <f>FIXED('WinBUGS output'!M687,2)</f>
        <v>-1.44</v>
      </c>
      <c r="G688" s="5" t="str">
        <f>FIXED('WinBUGS output'!O687,2)</f>
        <v>2.65</v>
      </c>
      <c r="H688"/>
      <c r="I688"/>
      <c r="J688"/>
      <c r="X688" s="5" t="str">
        <f t="shared" si="28"/>
        <v>Cognitive bibliotherapy with support + TAU</v>
      </c>
      <c r="Y688" s="5" t="str">
        <f t="shared" si="29"/>
        <v>Third-wave cognitive therapy individual</v>
      </c>
      <c r="Z688" s="5" t="str">
        <f>FIXED(EXP('WinBUGS output'!N687),2)</f>
        <v>1.78</v>
      </c>
      <c r="AA688" s="5" t="str">
        <f>FIXED(EXP('WinBUGS output'!M687),2)</f>
        <v>0.24</v>
      </c>
      <c r="AB688" s="5" t="str">
        <f>FIXED(EXP('WinBUGS output'!O687),2)</f>
        <v>14.08</v>
      </c>
    </row>
    <row r="689" spans="1:28" x14ac:dyDescent="0.25">
      <c r="A689">
        <v>21</v>
      </c>
      <c r="B689">
        <v>37</v>
      </c>
      <c r="C689" s="5" t="str">
        <f>VLOOKUP(A689,'WinBUGS output'!A:C,3,FALSE)</f>
        <v>Cognitive bibliotherapy with support + TAU</v>
      </c>
      <c r="D689" s="5" t="str">
        <f>VLOOKUP(B689,'WinBUGS output'!A:C,3,FALSE)</f>
        <v>CBT group (under 15 sessions)</v>
      </c>
      <c r="E689" s="5" t="str">
        <f>FIXED('WinBUGS output'!N688,2)</f>
        <v>6.51</v>
      </c>
      <c r="F689" s="5" t="str">
        <f>FIXED('WinBUGS output'!M688,2)</f>
        <v>4.07</v>
      </c>
      <c r="G689" s="5" t="str">
        <f>FIXED('WinBUGS output'!O688,2)</f>
        <v>8.94</v>
      </c>
      <c r="H689"/>
      <c r="I689"/>
      <c r="J689"/>
      <c r="X689" s="5" t="str">
        <f t="shared" si="28"/>
        <v>Cognitive bibliotherapy with support + TAU</v>
      </c>
      <c r="Y689" s="5" t="str">
        <f t="shared" si="29"/>
        <v>CBT group (under 15 sessions)</v>
      </c>
      <c r="Z689" s="5" t="str">
        <f>FIXED(EXP('WinBUGS output'!N688),2)</f>
        <v>671.83</v>
      </c>
      <c r="AA689" s="5" t="str">
        <f>FIXED(EXP('WinBUGS output'!M688),2)</f>
        <v>58.44</v>
      </c>
      <c r="AB689" s="5" t="str">
        <f>FIXED(EXP('WinBUGS output'!O688),2)</f>
        <v>7,593.14</v>
      </c>
    </row>
    <row r="690" spans="1:28" x14ac:dyDescent="0.25">
      <c r="A690">
        <v>21</v>
      </c>
      <c r="B690">
        <v>38</v>
      </c>
      <c r="C690" s="5" t="str">
        <f>VLOOKUP(A690,'WinBUGS output'!A:C,3,FALSE)</f>
        <v>Cognitive bibliotherapy with support + TAU</v>
      </c>
      <c r="D690" s="5" t="str">
        <f>VLOOKUP(B690,'WinBUGS output'!A:C,3,FALSE)</f>
        <v>Third-wave cognitive therapy group</v>
      </c>
      <c r="E690" s="5" t="str">
        <f>FIXED('WinBUGS output'!N689,2)</f>
        <v>6.48</v>
      </c>
      <c r="F690" s="5" t="str">
        <f>FIXED('WinBUGS output'!M689,2)</f>
        <v>3.94</v>
      </c>
      <c r="G690" s="5" t="str">
        <f>FIXED('WinBUGS output'!O689,2)</f>
        <v>9.02</v>
      </c>
      <c r="H690"/>
      <c r="I690"/>
      <c r="J690"/>
      <c r="X690" s="5" t="str">
        <f t="shared" si="28"/>
        <v>Cognitive bibliotherapy with support + TAU</v>
      </c>
      <c r="Y690" s="5" t="str">
        <f t="shared" si="29"/>
        <v>Third-wave cognitive therapy group</v>
      </c>
      <c r="Z690" s="5" t="str">
        <f>FIXED(EXP('WinBUGS output'!N689),2)</f>
        <v>651.97</v>
      </c>
      <c r="AA690" s="5" t="str">
        <f>FIXED(EXP('WinBUGS output'!M689),2)</f>
        <v>51.32</v>
      </c>
      <c r="AB690" s="5" t="str">
        <f>FIXED(EXP('WinBUGS output'!O689),2)</f>
        <v>8,283.33</v>
      </c>
    </row>
    <row r="691" spans="1:28" x14ac:dyDescent="0.25">
      <c r="A691">
        <v>21</v>
      </c>
      <c r="B691">
        <v>39</v>
      </c>
      <c r="C691" s="5" t="str">
        <f>VLOOKUP(A691,'WinBUGS output'!A:C,3,FALSE)</f>
        <v>Cognitive bibliotherapy with support + TAU</v>
      </c>
      <c r="D691" s="5" t="str">
        <f>VLOOKUP(B691,'WinBUGS output'!A:C,3,FALSE)</f>
        <v>CBT individual (under 15 sessions) + escitalopram</v>
      </c>
      <c r="E691" s="5" t="str">
        <f>FIXED('WinBUGS output'!N690,2)</f>
        <v>-0.18</v>
      </c>
      <c r="F691" s="5" t="str">
        <f>FIXED('WinBUGS output'!M690,2)</f>
        <v>-2.45</v>
      </c>
      <c r="G691" s="5" t="str">
        <f>FIXED('WinBUGS output'!O690,2)</f>
        <v>2.07</v>
      </c>
      <c r="H691"/>
      <c r="I691"/>
      <c r="J691"/>
      <c r="X691" s="5" t="str">
        <f t="shared" si="28"/>
        <v>Cognitive bibliotherapy with support + TAU</v>
      </c>
      <c r="Y691" s="5" t="str">
        <f t="shared" si="29"/>
        <v>CBT individual (under 15 sessions) + escitalopram</v>
      </c>
      <c r="Z691" s="5" t="str">
        <f>FIXED(EXP('WinBUGS output'!N690),2)</f>
        <v>0.84</v>
      </c>
      <c r="AA691" s="5" t="str">
        <f>FIXED(EXP('WinBUGS output'!M690),2)</f>
        <v>0.09</v>
      </c>
      <c r="AB691" s="5" t="str">
        <f>FIXED(EXP('WinBUGS output'!O690),2)</f>
        <v>7.95</v>
      </c>
    </row>
    <row r="692" spans="1:28" x14ac:dyDescent="0.25">
      <c r="A692">
        <v>21</v>
      </c>
      <c r="B692">
        <v>40</v>
      </c>
      <c r="C692" s="5" t="str">
        <f>VLOOKUP(A692,'WinBUGS output'!A:C,3,FALSE)</f>
        <v>Cognitive bibliotherapy with support + TAU</v>
      </c>
      <c r="D692" s="5" t="str">
        <f>VLOOKUP(B692,'WinBUGS output'!A:C,3,FALSE)</f>
        <v>CBT individual (over 15 sessions) + amitriptyline</v>
      </c>
      <c r="E692" s="5" t="str">
        <f>FIXED('WinBUGS output'!N691,2)</f>
        <v>-0.13</v>
      </c>
      <c r="F692" s="5" t="str">
        <f>FIXED('WinBUGS output'!M691,2)</f>
        <v>-2.39</v>
      </c>
      <c r="G692" s="5" t="str">
        <f>FIXED('WinBUGS output'!O691,2)</f>
        <v>2.11</v>
      </c>
      <c r="H692"/>
      <c r="I692"/>
      <c r="J692"/>
      <c r="X692" s="5" t="str">
        <f t="shared" si="28"/>
        <v>Cognitive bibliotherapy with support + TAU</v>
      </c>
      <c r="Y692" s="5" t="str">
        <f t="shared" si="29"/>
        <v>CBT individual (over 15 sessions) + amitriptyline</v>
      </c>
      <c r="Z692" s="5" t="str">
        <f>FIXED(EXP('WinBUGS output'!N691),2)</f>
        <v>0.88</v>
      </c>
      <c r="AA692" s="5" t="str">
        <f>FIXED(EXP('WinBUGS output'!M691),2)</f>
        <v>0.09</v>
      </c>
      <c r="AB692" s="5" t="str">
        <f>FIXED(EXP('WinBUGS output'!O691),2)</f>
        <v>8.28</v>
      </c>
    </row>
    <row r="693" spans="1:28" x14ac:dyDescent="0.25">
      <c r="A693">
        <v>21</v>
      </c>
      <c r="B693">
        <v>41</v>
      </c>
      <c r="C693" s="5" t="str">
        <f>VLOOKUP(A693,'WinBUGS output'!A:C,3,FALSE)</f>
        <v>Cognitive bibliotherapy with support + TAU</v>
      </c>
      <c r="D693" s="5" t="str">
        <f>VLOOKUP(B693,'WinBUGS output'!A:C,3,FALSE)</f>
        <v>CBT individual (over 15 sessions) + any SSRI</v>
      </c>
      <c r="E693" s="5" t="str">
        <f>FIXED('WinBUGS output'!N692,2)</f>
        <v>-0.11</v>
      </c>
      <c r="F693" s="5" t="str">
        <f>FIXED('WinBUGS output'!M692,2)</f>
        <v>-2.33</v>
      </c>
      <c r="G693" s="5" t="str">
        <f>FIXED('WinBUGS output'!O692,2)</f>
        <v>2.08</v>
      </c>
      <c r="H693"/>
      <c r="I693"/>
      <c r="J693"/>
      <c r="X693" s="5" t="str">
        <f t="shared" si="28"/>
        <v>Cognitive bibliotherapy with support + TAU</v>
      </c>
      <c r="Y693" s="5" t="str">
        <f t="shared" si="29"/>
        <v>CBT individual (over 15 sessions) + any SSRI</v>
      </c>
      <c r="Z693" s="5" t="str">
        <f>FIXED(EXP('WinBUGS output'!N692),2)</f>
        <v>0.89</v>
      </c>
      <c r="AA693" s="5" t="str">
        <f>FIXED(EXP('WinBUGS output'!M692),2)</f>
        <v>0.10</v>
      </c>
      <c r="AB693" s="5" t="str">
        <f>FIXED(EXP('WinBUGS output'!O692),2)</f>
        <v>8.04</v>
      </c>
    </row>
    <row r="694" spans="1:28" x14ac:dyDescent="0.25">
      <c r="A694">
        <v>21</v>
      </c>
      <c r="B694">
        <v>42</v>
      </c>
      <c r="C694" s="5" t="str">
        <f>VLOOKUP(A694,'WinBUGS output'!A:C,3,FALSE)</f>
        <v>Cognitive bibliotherapy with support + TAU</v>
      </c>
      <c r="D694" s="5" t="str">
        <f>VLOOKUP(B694,'WinBUGS output'!A:C,3,FALSE)</f>
        <v>Interpersonal psychotherapy (IPT) + any AD</v>
      </c>
      <c r="E694" s="5" t="str">
        <f>FIXED('WinBUGS output'!N693,2)</f>
        <v>1.31</v>
      </c>
      <c r="F694" s="5" t="str">
        <f>FIXED('WinBUGS output'!M693,2)</f>
        <v>-2.19</v>
      </c>
      <c r="G694" s="5" t="str">
        <f>FIXED('WinBUGS output'!O693,2)</f>
        <v>4.82</v>
      </c>
      <c r="H694"/>
      <c r="I694"/>
      <c r="J694"/>
      <c r="X694" s="5" t="str">
        <f t="shared" si="28"/>
        <v>Cognitive bibliotherapy with support + TAU</v>
      </c>
      <c r="Y694" s="5" t="str">
        <f t="shared" si="29"/>
        <v>Interpersonal psychotherapy (IPT) + any AD</v>
      </c>
      <c r="Z694" s="5" t="str">
        <f>FIXED(EXP('WinBUGS output'!N693),2)</f>
        <v>3.72</v>
      </c>
      <c r="AA694" s="5" t="str">
        <f>FIXED(EXP('WinBUGS output'!M693),2)</f>
        <v>0.11</v>
      </c>
      <c r="AB694" s="5" t="str">
        <f>FIXED(EXP('WinBUGS output'!O693),2)</f>
        <v>123.59</v>
      </c>
    </row>
    <row r="695" spans="1:28" x14ac:dyDescent="0.25">
      <c r="A695">
        <v>21</v>
      </c>
      <c r="B695">
        <v>43</v>
      </c>
      <c r="C695" s="5" t="str">
        <f>VLOOKUP(A695,'WinBUGS output'!A:C,3,FALSE)</f>
        <v>Cognitive bibliotherapy with support + TAU</v>
      </c>
      <c r="D695" s="5" t="str">
        <f>VLOOKUP(B695,'WinBUGS output'!A:C,3,FALSE)</f>
        <v>Short-term psychodynamic psychotherapy individual + any TCA</v>
      </c>
      <c r="E695" s="5" t="str">
        <f>FIXED('WinBUGS output'!N694,2)</f>
        <v>0.06</v>
      </c>
      <c r="F695" s="5" t="str">
        <f>FIXED('WinBUGS output'!M694,2)</f>
        <v>-2.83</v>
      </c>
      <c r="G695" s="5" t="str">
        <f>FIXED('WinBUGS output'!O694,2)</f>
        <v>2.95</v>
      </c>
      <c r="H695"/>
      <c r="I695"/>
      <c r="J695"/>
      <c r="X695" s="5" t="str">
        <f t="shared" si="28"/>
        <v>Cognitive bibliotherapy with support + TAU</v>
      </c>
      <c r="Y695" s="5" t="str">
        <f t="shared" si="29"/>
        <v>Short-term psychodynamic psychotherapy individual + any TCA</v>
      </c>
      <c r="Z695" s="5" t="str">
        <f>FIXED(EXP('WinBUGS output'!N694),2)</f>
        <v>1.07</v>
      </c>
      <c r="AA695" s="5" t="str">
        <f>FIXED(EXP('WinBUGS output'!M694),2)</f>
        <v>0.06</v>
      </c>
      <c r="AB695" s="5" t="str">
        <f>FIXED(EXP('WinBUGS output'!O694),2)</f>
        <v>19.13</v>
      </c>
    </row>
    <row r="696" spans="1:28" x14ac:dyDescent="0.25">
      <c r="A696">
        <v>21</v>
      </c>
      <c r="B696">
        <v>44</v>
      </c>
      <c r="C696" s="5" t="str">
        <f>VLOOKUP(A696,'WinBUGS output'!A:C,3,FALSE)</f>
        <v>Cognitive bibliotherapy with support + TAU</v>
      </c>
      <c r="D696" s="5" t="str">
        <f>VLOOKUP(B696,'WinBUGS output'!A:C,3,FALSE)</f>
        <v>Interpersonal psychotherapy (IPT) + Pill placebo</v>
      </c>
      <c r="E696" s="5" t="str">
        <f>FIXED('WinBUGS output'!N695,2)</f>
        <v>0.98</v>
      </c>
      <c r="F696" s="5" t="str">
        <f>FIXED('WinBUGS output'!M695,2)</f>
        <v>-2.56</v>
      </c>
      <c r="G696" s="5" t="str">
        <f>FIXED('WinBUGS output'!O695,2)</f>
        <v>4.50</v>
      </c>
      <c r="H696"/>
      <c r="I696"/>
      <c r="J696"/>
      <c r="X696" s="5" t="str">
        <f t="shared" si="28"/>
        <v>Cognitive bibliotherapy with support + TAU</v>
      </c>
      <c r="Y696" s="5" t="str">
        <f t="shared" si="29"/>
        <v>Interpersonal psychotherapy (IPT) + Pill placebo</v>
      </c>
      <c r="Z696" s="5" t="str">
        <f>FIXED(EXP('WinBUGS output'!N695),2)</f>
        <v>2.66</v>
      </c>
      <c r="AA696" s="5" t="str">
        <f>FIXED(EXP('WinBUGS output'!M695),2)</f>
        <v>0.08</v>
      </c>
      <c r="AB696" s="5" t="str">
        <f>FIXED(EXP('WinBUGS output'!O695),2)</f>
        <v>90.11</v>
      </c>
    </row>
    <row r="697" spans="1:28" x14ac:dyDescent="0.25">
      <c r="A697">
        <v>22</v>
      </c>
      <c r="B697">
        <v>23</v>
      </c>
      <c r="C697" s="5" t="str">
        <f>VLOOKUP(A697,'WinBUGS output'!A:C,3,FALSE)</f>
        <v>Cognitive bibliotherapy + TAU</v>
      </c>
      <c r="D697" s="5" t="str">
        <f>VLOOKUP(B697,'WinBUGS output'!A:C,3,FALSE)</f>
        <v>Computerised-CBT (CCBT)</v>
      </c>
      <c r="E697" s="5" t="str">
        <f>FIXED('WinBUGS output'!N696,2)</f>
        <v>0.05</v>
      </c>
      <c r="F697" s="5" t="str">
        <f>FIXED('WinBUGS output'!M696,2)</f>
        <v>-0.84</v>
      </c>
      <c r="G697" s="5" t="str">
        <f>FIXED('WinBUGS output'!O696,2)</f>
        <v>1.05</v>
      </c>
      <c r="H697"/>
      <c r="I697"/>
      <c r="J697"/>
      <c r="X697" s="5" t="str">
        <f t="shared" si="28"/>
        <v>Cognitive bibliotherapy + TAU</v>
      </c>
      <c r="Y697" s="5" t="str">
        <f t="shared" si="29"/>
        <v>Computerised-CBT (CCBT)</v>
      </c>
      <c r="Z697" s="5" t="str">
        <f>FIXED(EXP('WinBUGS output'!N696),2)</f>
        <v>1.05</v>
      </c>
      <c r="AA697" s="5" t="str">
        <f>FIXED(EXP('WinBUGS output'!M696),2)</f>
        <v>0.43</v>
      </c>
      <c r="AB697" s="5" t="str">
        <f>FIXED(EXP('WinBUGS output'!O696),2)</f>
        <v>2.87</v>
      </c>
    </row>
    <row r="698" spans="1:28" x14ac:dyDescent="0.25">
      <c r="A698">
        <v>22</v>
      </c>
      <c r="B698">
        <v>24</v>
      </c>
      <c r="C698" s="5" t="str">
        <f>VLOOKUP(A698,'WinBUGS output'!A:C,3,FALSE)</f>
        <v>Cognitive bibliotherapy + TAU</v>
      </c>
      <c r="D698" s="5" t="str">
        <f>VLOOKUP(B698,'WinBUGS output'!A:C,3,FALSE)</f>
        <v>Computerised-CBT (CCBT) + TAU</v>
      </c>
      <c r="E698" s="5" t="str">
        <f>FIXED('WinBUGS output'!N697,2)</f>
        <v>-0.01</v>
      </c>
      <c r="F698" s="5" t="str">
        <f>FIXED('WinBUGS output'!M697,2)</f>
        <v>-0.96</v>
      </c>
      <c r="G698" s="5" t="str">
        <f>FIXED('WinBUGS output'!O697,2)</f>
        <v>0.92</v>
      </c>
      <c r="H698"/>
      <c r="I698"/>
      <c r="J698"/>
      <c r="X698" s="5" t="str">
        <f t="shared" si="28"/>
        <v>Cognitive bibliotherapy + TAU</v>
      </c>
      <c r="Y698" s="5" t="str">
        <f t="shared" si="29"/>
        <v>Computerised-CBT (CCBT) + TAU</v>
      </c>
      <c r="Z698" s="5" t="str">
        <f>FIXED(EXP('WinBUGS output'!N697),2)</f>
        <v>0.99</v>
      </c>
      <c r="AA698" s="5" t="str">
        <f>FIXED(EXP('WinBUGS output'!M697),2)</f>
        <v>0.38</v>
      </c>
      <c r="AB698" s="5" t="str">
        <f>FIXED(EXP('WinBUGS output'!O697),2)</f>
        <v>2.50</v>
      </c>
    </row>
    <row r="699" spans="1:28" x14ac:dyDescent="0.25">
      <c r="A699">
        <v>22</v>
      </c>
      <c r="B699">
        <v>25</v>
      </c>
      <c r="C699" s="5" t="str">
        <f>VLOOKUP(A699,'WinBUGS output'!A:C,3,FALSE)</f>
        <v>Cognitive bibliotherapy + TAU</v>
      </c>
      <c r="D699" s="5" t="str">
        <f>VLOOKUP(B699,'WinBUGS output'!A:C,3,FALSE)</f>
        <v>Computerised-CBT (CCBT) + enhanced TAU</v>
      </c>
      <c r="E699" s="5" t="str">
        <f>FIXED('WinBUGS output'!N698,2)</f>
        <v>-0.01</v>
      </c>
      <c r="F699" s="5" t="str">
        <f>FIXED('WinBUGS output'!M698,2)</f>
        <v>-0.98</v>
      </c>
      <c r="G699" s="5" t="str">
        <f>FIXED('WinBUGS output'!O698,2)</f>
        <v>0.95</v>
      </c>
      <c r="H699"/>
      <c r="I699"/>
      <c r="J699"/>
      <c r="X699" s="5" t="str">
        <f t="shared" si="28"/>
        <v>Cognitive bibliotherapy + TAU</v>
      </c>
      <c r="Y699" s="5" t="str">
        <f t="shared" si="29"/>
        <v>Computerised-CBT (CCBT) + enhanced TAU</v>
      </c>
      <c r="Z699" s="5" t="str">
        <f>FIXED(EXP('WinBUGS output'!N698),2)</f>
        <v>0.99</v>
      </c>
      <c r="AA699" s="5" t="str">
        <f>FIXED(EXP('WinBUGS output'!M698),2)</f>
        <v>0.38</v>
      </c>
      <c r="AB699" s="5" t="str">
        <f>FIXED(EXP('WinBUGS output'!O698),2)</f>
        <v>2.59</v>
      </c>
    </row>
    <row r="700" spans="1:28" x14ac:dyDescent="0.25">
      <c r="A700">
        <v>22</v>
      </c>
      <c r="B700">
        <v>26</v>
      </c>
      <c r="C700" s="5" t="str">
        <f>VLOOKUP(A700,'WinBUGS output'!A:C,3,FALSE)</f>
        <v>Cognitive bibliotherapy + TAU</v>
      </c>
      <c r="D700" s="5" t="str">
        <f>VLOOKUP(B700,'WinBUGS output'!A:C,3,FALSE)</f>
        <v>Interpersonal psychotherapy (IPT)</v>
      </c>
      <c r="E700" s="5" t="str">
        <f>FIXED('WinBUGS output'!N699,2)</f>
        <v>1.63</v>
      </c>
      <c r="F700" s="5" t="str">
        <f>FIXED('WinBUGS output'!M699,2)</f>
        <v>-1.66</v>
      </c>
      <c r="G700" s="5" t="str">
        <f>FIXED('WinBUGS output'!O699,2)</f>
        <v>4.90</v>
      </c>
      <c r="H700"/>
      <c r="I700"/>
      <c r="J700"/>
      <c r="X700" s="5" t="str">
        <f t="shared" si="28"/>
        <v>Cognitive bibliotherapy + TAU</v>
      </c>
      <c r="Y700" s="5" t="str">
        <f t="shared" si="29"/>
        <v>Interpersonal psychotherapy (IPT)</v>
      </c>
      <c r="Z700" s="5" t="str">
        <f>FIXED(EXP('WinBUGS output'!N699),2)</f>
        <v>5.12</v>
      </c>
      <c r="AA700" s="5" t="str">
        <f>FIXED(EXP('WinBUGS output'!M699),2)</f>
        <v>0.19</v>
      </c>
      <c r="AB700" s="5" t="str">
        <f>FIXED(EXP('WinBUGS output'!O699),2)</f>
        <v>134.16</v>
      </c>
    </row>
    <row r="701" spans="1:28" x14ac:dyDescent="0.25">
      <c r="A701">
        <v>22</v>
      </c>
      <c r="B701">
        <v>27</v>
      </c>
      <c r="C701" s="5" t="str">
        <f>VLOOKUP(A701,'WinBUGS output'!A:C,3,FALSE)</f>
        <v>Cognitive bibliotherapy + TAU</v>
      </c>
      <c r="D701" s="5" t="str">
        <f>VLOOKUP(B701,'WinBUGS output'!A:C,3,FALSE)</f>
        <v>Counselling (any type)</v>
      </c>
      <c r="E701" s="5" t="str">
        <f>FIXED('WinBUGS output'!N700,2)</f>
        <v>0.95</v>
      </c>
      <c r="F701" s="5" t="str">
        <f>FIXED('WinBUGS output'!M700,2)</f>
        <v>-1.13</v>
      </c>
      <c r="G701" s="5" t="str">
        <f>FIXED('WinBUGS output'!O700,2)</f>
        <v>3.04</v>
      </c>
      <c r="H701"/>
      <c r="I701"/>
      <c r="J701"/>
      <c r="X701" s="5" t="str">
        <f t="shared" si="28"/>
        <v>Cognitive bibliotherapy + TAU</v>
      </c>
      <c r="Y701" s="5" t="str">
        <f t="shared" si="29"/>
        <v>Counselling (any type)</v>
      </c>
      <c r="Z701" s="5" t="str">
        <f>FIXED(EXP('WinBUGS output'!N700),2)</f>
        <v>2.57</v>
      </c>
      <c r="AA701" s="5" t="str">
        <f>FIXED(EXP('WinBUGS output'!M700),2)</f>
        <v>0.32</v>
      </c>
      <c r="AB701" s="5" t="str">
        <f>FIXED(EXP('WinBUGS output'!O700),2)</f>
        <v>20.95</v>
      </c>
    </row>
    <row r="702" spans="1:28" x14ac:dyDescent="0.25">
      <c r="A702">
        <v>22</v>
      </c>
      <c r="B702">
        <v>28</v>
      </c>
      <c r="C702" s="5" t="str">
        <f>VLOOKUP(A702,'WinBUGS output'!A:C,3,FALSE)</f>
        <v>Cognitive bibliotherapy + TAU</v>
      </c>
      <c r="D702" s="5" t="str">
        <f>VLOOKUP(B702,'WinBUGS output'!A:C,3,FALSE)</f>
        <v>Non-directive counselling</v>
      </c>
      <c r="E702" s="5" t="str">
        <f>FIXED('WinBUGS output'!N701,2)</f>
        <v>0.95</v>
      </c>
      <c r="F702" s="5" t="str">
        <f>FIXED('WinBUGS output'!M701,2)</f>
        <v>-0.93</v>
      </c>
      <c r="G702" s="5" t="str">
        <f>FIXED('WinBUGS output'!O701,2)</f>
        <v>2.86</v>
      </c>
      <c r="H702"/>
      <c r="I702"/>
      <c r="J702"/>
      <c r="X702" s="5" t="str">
        <f t="shared" si="28"/>
        <v>Cognitive bibliotherapy + TAU</v>
      </c>
      <c r="Y702" s="5" t="str">
        <f t="shared" si="29"/>
        <v>Non-directive counselling</v>
      </c>
      <c r="Z702" s="5" t="str">
        <f>FIXED(EXP('WinBUGS output'!N701),2)</f>
        <v>2.59</v>
      </c>
      <c r="AA702" s="5" t="str">
        <f>FIXED(EXP('WinBUGS output'!M701),2)</f>
        <v>0.39</v>
      </c>
      <c r="AB702" s="5" t="str">
        <f>FIXED(EXP('WinBUGS output'!O701),2)</f>
        <v>17.48</v>
      </c>
    </row>
    <row r="703" spans="1:28" x14ac:dyDescent="0.25">
      <c r="A703">
        <v>22</v>
      </c>
      <c r="B703">
        <v>29</v>
      </c>
      <c r="C703" s="5" t="str">
        <f>VLOOKUP(A703,'WinBUGS output'!A:C,3,FALSE)</f>
        <v>Cognitive bibliotherapy + TAU</v>
      </c>
      <c r="D703" s="5" t="str">
        <f>VLOOKUP(B703,'WinBUGS output'!A:C,3,FALSE)</f>
        <v>Problem solving group</v>
      </c>
      <c r="E703" s="5" t="str">
        <f>FIXED('WinBUGS output'!N702,2)</f>
        <v>8.73</v>
      </c>
      <c r="F703" s="5" t="str">
        <f>FIXED('WinBUGS output'!M702,2)</f>
        <v>5.12</v>
      </c>
      <c r="G703" s="5" t="str">
        <f>FIXED('WinBUGS output'!O702,2)</f>
        <v>12.53</v>
      </c>
      <c r="H703"/>
      <c r="I703"/>
      <c r="J703"/>
      <c r="X703" s="5" t="str">
        <f t="shared" si="28"/>
        <v>Cognitive bibliotherapy + TAU</v>
      </c>
      <c r="Y703" s="5" t="str">
        <f t="shared" si="29"/>
        <v>Problem solving group</v>
      </c>
      <c r="Z703" s="5" t="str">
        <f>FIXED(EXP('WinBUGS output'!N702),2)</f>
        <v>6,204.31</v>
      </c>
      <c r="AA703" s="5" t="str">
        <f>FIXED(EXP('WinBUGS output'!M702),2)</f>
        <v>167.50</v>
      </c>
      <c r="AB703" s="5" t="str">
        <f>FIXED(EXP('WinBUGS output'!O702),2)</f>
        <v>276,509.37</v>
      </c>
    </row>
    <row r="704" spans="1:28" x14ac:dyDescent="0.25">
      <c r="A704">
        <v>22</v>
      </c>
      <c r="B704">
        <v>30</v>
      </c>
      <c r="C704" s="5" t="str">
        <f>VLOOKUP(A704,'WinBUGS output'!A:C,3,FALSE)</f>
        <v>Cognitive bibliotherapy + TAU</v>
      </c>
      <c r="D704" s="5" t="str">
        <f>VLOOKUP(B704,'WinBUGS output'!A:C,3,FALSE)</f>
        <v>Behavioural activation (BA)</v>
      </c>
      <c r="E704" s="5" t="str">
        <f>FIXED('WinBUGS output'!N703,2)</f>
        <v>1.64</v>
      </c>
      <c r="F704" s="5" t="str">
        <f>FIXED('WinBUGS output'!M703,2)</f>
        <v>-0.01</v>
      </c>
      <c r="G704" s="5" t="str">
        <f>FIXED('WinBUGS output'!O703,2)</f>
        <v>3.32</v>
      </c>
      <c r="H704"/>
      <c r="I704"/>
      <c r="J704"/>
      <c r="X704" s="5" t="str">
        <f t="shared" si="28"/>
        <v>Cognitive bibliotherapy + TAU</v>
      </c>
      <c r="Y704" s="5" t="str">
        <f t="shared" si="29"/>
        <v>Behavioural activation (BA)</v>
      </c>
      <c r="Z704" s="5" t="str">
        <f>FIXED(EXP('WinBUGS output'!N703),2)</f>
        <v>5.16</v>
      </c>
      <c r="AA704" s="5" t="str">
        <f>FIXED(EXP('WinBUGS output'!M703),2)</f>
        <v>0.99</v>
      </c>
      <c r="AB704" s="5" t="str">
        <f>FIXED(EXP('WinBUGS output'!O703),2)</f>
        <v>27.69</v>
      </c>
    </row>
    <row r="705" spans="1:28" x14ac:dyDescent="0.25">
      <c r="A705">
        <v>22</v>
      </c>
      <c r="B705">
        <v>31</v>
      </c>
      <c r="C705" s="5" t="str">
        <f>VLOOKUP(A705,'WinBUGS output'!A:C,3,FALSE)</f>
        <v>Cognitive bibliotherapy + TAU</v>
      </c>
      <c r="D705" s="5" t="str">
        <f>VLOOKUP(B705,'WinBUGS output'!A:C,3,FALSE)</f>
        <v>Behavioural activation (BA) + TAU</v>
      </c>
      <c r="E705" s="5" t="str">
        <f>FIXED('WinBUGS output'!N704,2)</f>
        <v>1.57</v>
      </c>
      <c r="F705" s="5" t="str">
        <f>FIXED('WinBUGS output'!M704,2)</f>
        <v>-0.16</v>
      </c>
      <c r="G705" s="5" t="str">
        <f>FIXED('WinBUGS output'!O704,2)</f>
        <v>3.33</v>
      </c>
      <c r="H705"/>
      <c r="I705"/>
      <c r="J705"/>
      <c r="X705" s="5" t="str">
        <f t="shared" si="28"/>
        <v>Cognitive bibliotherapy + TAU</v>
      </c>
      <c r="Y705" s="5" t="str">
        <f t="shared" si="29"/>
        <v>Behavioural activation (BA) + TAU</v>
      </c>
      <c r="Z705" s="5" t="str">
        <f>FIXED(EXP('WinBUGS output'!N704),2)</f>
        <v>4.82</v>
      </c>
      <c r="AA705" s="5" t="str">
        <f>FIXED(EXP('WinBUGS output'!M704),2)</f>
        <v>0.86</v>
      </c>
      <c r="AB705" s="5" t="str">
        <f>FIXED(EXP('WinBUGS output'!O704),2)</f>
        <v>28.02</v>
      </c>
    </row>
    <row r="706" spans="1:28" x14ac:dyDescent="0.25">
      <c r="A706">
        <v>22</v>
      </c>
      <c r="B706">
        <v>32</v>
      </c>
      <c r="C706" s="5" t="str">
        <f>VLOOKUP(A706,'WinBUGS output'!A:C,3,FALSE)</f>
        <v>Cognitive bibliotherapy + TAU</v>
      </c>
      <c r="D706" s="5" t="str">
        <f>VLOOKUP(B706,'WinBUGS output'!A:C,3,FALSE)</f>
        <v>CBT individual (under 15 sessions)</v>
      </c>
      <c r="E706" s="5" t="str">
        <f>FIXED('WinBUGS output'!N705,2)</f>
        <v>1.26</v>
      </c>
      <c r="F706" s="5" t="str">
        <f>FIXED('WinBUGS output'!M705,2)</f>
        <v>-0.18</v>
      </c>
      <c r="G706" s="5" t="str">
        <f>FIXED('WinBUGS output'!O705,2)</f>
        <v>2.68</v>
      </c>
      <c r="H706"/>
      <c r="I706"/>
      <c r="J706"/>
      <c r="X706" s="5" t="str">
        <f t="shared" si="28"/>
        <v>Cognitive bibliotherapy + TAU</v>
      </c>
      <c r="Y706" s="5" t="str">
        <f t="shared" si="29"/>
        <v>CBT individual (under 15 sessions)</v>
      </c>
      <c r="Z706" s="5" t="str">
        <f>FIXED(EXP('WinBUGS output'!N705),2)</f>
        <v>3.51</v>
      </c>
      <c r="AA706" s="5" t="str">
        <f>FIXED(EXP('WinBUGS output'!M705),2)</f>
        <v>0.84</v>
      </c>
      <c r="AB706" s="5" t="str">
        <f>FIXED(EXP('WinBUGS output'!O705),2)</f>
        <v>14.59</v>
      </c>
    </row>
    <row r="707" spans="1:28" x14ac:dyDescent="0.25">
      <c r="A707">
        <v>22</v>
      </c>
      <c r="B707">
        <v>33</v>
      </c>
      <c r="C707" s="5" t="str">
        <f>VLOOKUP(A707,'WinBUGS output'!A:C,3,FALSE)</f>
        <v>Cognitive bibliotherapy + TAU</v>
      </c>
      <c r="D707" s="5" t="str">
        <f>VLOOKUP(B707,'WinBUGS output'!A:C,3,FALSE)</f>
        <v>CBT individual (under 15 sessions) + TAU</v>
      </c>
      <c r="E707" s="5" t="str">
        <f>FIXED('WinBUGS output'!N706,2)</f>
        <v>1.22</v>
      </c>
      <c r="F707" s="5" t="str">
        <f>FIXED('WinBUGS output'!M706,2)</f>
        <v>-0.23</v>
      </c>
      <c r="G707" s="5" t="str">
        <f>FIXED('WinBUGS output'!O706,2)</f>
        <v>2.68</v>
      </c>
      <c r="H707"/>
      <c r="I707"/>
      <c r="J707"/>
      <c r="X707" s="5" t="str">
        <f t="shared" si="28"/>
        <v>Cognitive bibliotherapy + TAU</v>
      </c>
      <c r="Y707" s="5" t="str">
        <f t="shared" si="29"/>
        <v>CBT individual (under 15 sessions) + TAU</v>
      </c>
      <c r="Z707" s="5" t="str">
        <f>FIXED(EXP('WinBUGS output'!N706),2)</f>
        <v>3.39</v>
      </c>
      <c r="AA707" s="5" t="str">
        <f>FIXED(EXP('WinBUGS output'!M706),2)</f>
        <v>0.79</v>
      </c>
      <c r="AB707" s="5" t="str">
        <f>FIXED(EXP('WinBUGS output'!O706),2)</f>
        <v>14.51</v>
      </c>
    </row>
    <row r="708" spans="1:28" x14ac:dyDescent="0.25">
      <c r="A708">
        <v>22</v>
      </c>
      <c r="B708">
        <v>34</v>
      </c>
      <c r="C708" s="5" t="str">
        <f>VLOOKUP(A708,'WinBUGS output'!A:C,3,FALSE)</f>
        <v>Cognitive bibliotherapy + TAU</v>
      </c>
      <c r="D708" s="5" t="str">
        <f>VLOOKUP(B708,'WinBUGS output'!A:C,3,FALSE)</f>
        <v>CBT individual (under 15 sessions) + enhanced TAU</v>
      </c>
      <c r="E708" s="5" t="str">
        <f>FIXED('WinBUGS output'!N707,2)</f>
        <v>1.41</v>
      </c>
      <c r="F708" s="5" t="str">
        <f>FIXED('WinBUGS output'!M707,2)</f>
        <v>0.01</v>
      </c>
      <c r="G708" s="5" t="str">
        <f>FIXED('WinBUGS output'!O707,2)</f>
        <v>2.83</v>
      </c>
      <c r="H708"/>
      <c r="I708"/>
      <c r="J708"/>
      <c r="X708" s="5" t="str">
        <f t="shared" si="28"/>
        <v>Cognitive bibliotherapy + TAU</v>
      </c>
      <c r="Y708" s="5" t="str">
        <f t="shared" si="29"/>
        <v>CBT individual (under 15 sessions) + enhanced TAU</v>
      </c>
      <c r="Z708" s="5" t="str">
        <f>FIXED(EXP('WinBUGS output'!N707),2)</f>
        <v>4.10</v>
      </c>
      <c r="AA708" s="5" t="str">
        <f>FIXED(EXP('WinBUGS output'!M707),2)</f>
        <v>1.01</v>
      </c>
      <c r="AB708" s="5" t="str">
        <f>FIXED(EXP('WinBUGS output'!O707),2)</f>
        <v>16.95</v>
      </c>
    </row>
    <row r="709" spans="1:28" x14ac:dyDescent="0.25">
      <c r="A709">
        <v>22</v>
      </c>
      <c r="B709">
        <v>35</v>
      </c>
      <c r="C709" s="5" t="str">
        <f>VLOOKUP(A709,'WinBUGS output'!A:C,3,FALSE)</f>
        <v>Cognitive bibliotherapy + TAU</v>
      </c>
      <c r="D709" s="5" t="str">
        <f>VLOOKUP(B709,'WinBUGS output'!A:C,3,FALSE)</f>
        <v>CBT individual (over 15 sessions)</v>
      </c>
      <c r="E709" s="5" t="str">
        <f>FIXED('WinBUGS output'!N708,2)</f>
        <v>1.33</v>
      </c>
      <c r="F709" s="5" t="str">
        <f>FIXED('WinBUGS output'!M708,2)</f>
        <v>-0.10</v>
      </c>
      <c r="G709" s="5" t="str">
        <f>FIXED('WinBUGS output'!O708,2)</f>
        <v>2.76</v>
      </c>
      <c r="H709"/>
      <c r="I709"/>
      <c r="J709"/>
      <c r="X709" s="5" t="str">
        <f t="shared" ref="X709:X742" si="30">C709</f>
        <v>Cognitive bibliotherapy + TAU</v>
      </c>
      <c r="Y709" s="5" t="str">
        <f t="shared" ref="Y709:Y742" si="31">D709</f>
        <v>CBT individual (over 15 sessions)</v>
      </c>
      <c r="Z709" s="5" t="str">
        <f>FIXED(EXP('WinBUGS output'!N708),2)</f>
        <v>3.77</v>
      </c>
      <c r="AA709" s="5" t="str">
        <f>FIXED(EXP('WinBUGS output'!M708),2)</f>
        <v>0.91</v>
      </c>
      <c r="AB709" s="5" t="str">
        <f>FIXED(EXP('WinBUGS output'!O708),2)</f>
        <v>15.74</v>
      </c>
    </row>
    <row r="710" spans="1:28" x14ac:dyDescent="0.25">
      <c r="A710">
        <v>22</v>
      </c>
      <c r="B710">
        <v>36</v>
      </c>
      <c r="C710" s="5" t="str">
        <f>VLOOKUP(A710,'WinBUGS output'!A:C,3,FALSE)</f>
        <v>Cognitive bibliotherapy + TAU</v>
      </c>
      <c r="D710" s="5" t="str">
        <f>VLOOKUP(B710,'WinBUGS output'!A:C,3,FALSE)</f>
        <v>Third-wave cognitive therapy individual</v>
      </c>
      <c r="E710" s="5" t="str">
        <f>FIXED('WinBUGS output'!N709,2)</f>
        <v>1.43</v>
      </c>
      <c r="F710" s="5" t="str">
        <f>FIXED('WinBUGS output'!M709,2)</f>
        <v>-0.07</v>
      </c>
      <c r="G710" s="5" t="str">
        <f>FIXED('WinBUGS output'!O709,2)</f>
        <v>3.00</v>
      </c>
      <c r="H710"/>
      <c r="I710"/>
      <c r="J710"/>
      <c r="X710" s="5" t="str">
        <f t="shared" si="30"/>
        <v>Cognitive bibliotherapy + TAU</v>
      </c>
      <c r="Y710" s="5" t="str">
        <f t="shared" si="31"/>
        <v>Third-wave cognitive therapy individual</v>
      </c>
      <c r="Z710" s="5" t="str">
        <f>FIXED(EXP('WinBUGS output'!N709),2)</f>
        <v>4.18</v>
      </c>
      <c r="AA710" s="5" t="str">
        <f>FIXED(EXP('WinBUGS output'!M709),2)</f>
        <v>0.93</v>
      </c>
      <c r="AB710" s="5" t="str">
        <f>FIXED(EXP('WinBUGS output'!O709),2)</f>
        <v>20.17</v>
      </c>
    </row>
    <row r="711" spans="1:28" x14ac:dyDescent="0.25">
      <c r="A711">
        <v>22</v>
      </c>
      <c r="B711">
        <v>37</v>
      </c>
      <c r="C711" s="5" t="str">
        <f>VLOOKUP(A711,'WinBUGS output'!A:C,3,FALSE)</f>
        <v>Cognitive bibliotherapy + TAU</v>
      </c>
      <c r="D711" s="5" t="str">
        <f>VLOOKUP(B711,'WinBUGS output'!A:C,3,FALSE)</f>
        <v>CBT group (under 15 sessions)</v>
      </c>
      <c r="E711" s="5" t="str">
        <f>FIXED('WinBUGS output'!N710,2)</f>
        <v>7.37</v>
      </c>
      <c r="F711" s="5" t="str">
        <f>FIXED('WinBUGS output'!M710,2)</f>
        <v>5.26</v>
      </c>
      <c r="G711" s="5" t="str">
        <f>FIXED('WinBUGS output'!O710,2)</f>
        <v>9.42</v>
      </c>
      <c r="H711"/>
      <c r="I711"/>
      <c r="J711"/>
      <c r="X711" s="5" t="str">
        <f t="shared" si="30"/>
        <v>Cognitive bibliotherapy + TAU</v>
      </c>
      <c r="Y711" s="5" t="str">
        <f t="shared" si="31"/>
        <v>CBT group (under 15 sessions)</v>
      </c>
      <c r="Z711" s="5" t="str">
        <f>FIXED(EXP('WinBUGS output'!N710),2)</f>
        <v>1,579.72</v>
      </c>
      <c r="AA711" s="5" t="str">
        <f>FIXED(EXP('WinBUGS output'!M710),2)</f>
        <v>192.48</v>
      </c>
      <c r="AB711" s="5" t="str">
        <f>FIXED(EXP('WinBUGS output'!O710),2)</f>
        <v>12,307.94</v>
      </c>
    </row>
    <row r="712" spans="1:28" x14ac:dyDescent="0.25">
      <c r="A712">
        <v>22</v>
      </c>
      <c r="B712">
        <v>38</v>
      </c>
      <c r="C712" s="5" t="str">
        <f>VLOOKUP(A712,'WinBUGS output'!A:C,3,FALSE)</f>
        <v>Cognitive bibliotherapy + TAU</v>
      </c>
      <c r="D712" s="5" t="str">
        <f>VLOOKUP(B712,'WinBUGS output'!A:C,3,FALSE)</f>
        <v>Third-wave cognitive therapy group</v>
      </c>
      <c r="E712" s="5" t="str">
        <f>FIXED('WinBUGS output'!N711,2)</f>
        <v>7.34</v>
      </c>
      <c r="F712" s="5" t="str">
        <f>FIXED('WinBUGS output'!M711,2)</f>
        <v>5.11</v>
      </c>
      <c r="G712" s="5" t="str">
        <f>FIXED('WinBUGS output'!O711,2)</f>
        <v>9.51</v>
      </c>
      <c r="H712"/>
      <c r="I712"/>
      <c r="J712"/>
      <c r="X712" s="5" t="str">
        <f t="shared" si="30"/>
        <v>Cognitive bibliotherapy + TAU</v>
      </c>
      <c r="Y712" s="5" t="str">
        <f t="shared" si="31"/>
        <v>Third-wave cognitive therapy group</v>
      </c>
      <c r="Z712" s="5" t="str">
        <f>FIXED(EXP('WinBUGS output'!N711),2)</f>
        <v>1,542.25</v>
      </c>
      <c r="AA712" s="5" t="str">
        <f>FIXED(EXP('WinBUGS output'!M711),2)</f>
        <v>165.50</v>
      </c>
      <c r="AB712" s="5" t="str">
        <f>FIXED(EXP('WinBUGS output'!O711),2)</f>
        <v>13,426.69</v>
      </c>
    </row>
    <row r="713" spans="1:28" x14ac:dyDescent="0.25">
      <c r="A713">
        <v>22</v>
      </c>
      <c r="B713">
        <v>39</v>
      </c>
      <c r="C713" s="5" t="str">
        <f>VLOOKUP(A713,'WinBUGS output'!A:C,3,FALSE)</f>
        <v>Cognitive bibliotherapy + TAU</v>
      </c>
      <c r="D713" s="5" t="str">
        <f>VLOOKUP(B713,'WinBUGS output'!A:C,3,FALSE)</f>
        <v>CBT individual (under 15 sessions) + escitalopram</v>
      </c>
      <c r="E713" s="5" t="str">
        <f>FIXED('WinBUGS output'!N712,2)</f>
        <v>0.67</v>
      </c>
      <c r="F713" s="5" t="str">
        <f>FIXED('WinBUGS output'!M712,2)</f>
        <v>-1.16</v>
      </c>
      <c r="G713" s="5" t="str">
        <f>FIXED('WinBUGS output'!O712,2)</f>
        <v>2.50</v>
      </c>
      <c r="H713"/>
      <c r="I713"/>
      <c r="J713"/>
      <c r="X713" s="5" t="str">
        <f t="shared" si="30"/>
        <v>Cognitive bibliotherapy + TAU</v>
      </c>
      <c r="Y713" s="5" t="str">
        <f t="shared" si="31"/>
        <v>CBT individual (under 15 sessions) + escitalopram</v>
      </c>
      <c r="Z713" s="5" t="str">
        <f>FIXED(EXP('WinBUGS output'!N712),2)</f>
        <v>1.95</v>
      </c>
      <c r="AA713" s="5" t="str">
        <f>FIXED(EXP('WinBUGS output'!M712),2)</f>
        <v>0.31</v>
      </c>
      <c r="AB713" s="5" t="str">
        <f>FIXED(EXP('WinBUGS output'!O712),2)</f>
        <v>12.16</v>
      </c>
    </row>
    <row r="714" spans="1:28" x14ac:dyDescent="0.25">
      <c r="A714">
        <v>22</v>
      </c>
      <c r="B714">
        <v>40</v>
      </c>
      <c r="C714" s="5" t="str">
        <f>VLOOKUP(A714,'WinBUGS output'!A:C,3,FALSE)</f>
        <v>Cognitive bibliotherapy + TAU</v>
      </c>
      <c r="D714" s="5" t="str">
        <f>VLOOKUP(B714,'WinBUGS output'!A:C,3,FALSE)</f>
        <v>CBT individual (over 15 sessions) + amitriptyline</v>
      </c>
      <c r="E714" s="5" t="str">
        <f>FIXED('WinBUGS output'!N713,2)</f>
        <v>0.71</v>
      </c>
      <c r="F714" s="5" t="str">
        <f>FIXED('WinBUGS output'!M713,2)</f>
        <v>-1.11</v>
      </c>
      <c r="G714" s="5" t="str">
        <f>FIXED('WinBUGS output'!O713,2)</f>
        <v>2.54</v>
      </c>
      <c r="H714"/>
      <c r="I714"/>
      <c r="J714"/>
      <c r="X714" s="5" t="str">
        <f t="shared" si="30"/>
        <v>Cognitive bibliotherapy + TAU</v>
      </c>
      <c r="Y714" s="5" t="str">
        <f t="shared" si="31"/>
        <v>CBT individual (over 15 sessions) + amitriptyline</v>
      </c>
      <c r="Z714" s="5" t="str">
        <f>FIXED(EXP('WinBUGS output'!N713),2)</f>
        <v>2.03</v>
      </c>
      <c r="AA714" s="5" t="str">
        <f>FIXED(EXP('WinBUGS output'!M713),2)</f>
        <v>0.33</v>
      </c>
      <c r="AB714" s="5" t="str">
        <f>FIXED(EXP('WinBUGS output'!O713),2)</f>
        <v>12.67</v>
      </c>
    </row>
    <row r="715" spans="1:28" x14ac:dyDescent="0.25">
      <c r="A715">
        <v>22</v>
      </c>
      <c r="B715">
        <v>41</v>
      </c>
      <c r="C715" s="5" t="str">
        <f>VLOOKUP(A715,'WinBUGS output'!A:C,3,FALSE)</f>
        <v>Cognitive bibliotherapy + TAU</v>
      </c>
      <c r="D715" s="5" t="str">
        <f>VLOOKUP(B715,'WinBUGS output'!A:C,3,FALSE)</f>
        <v>CBT individual (over 15 sessions) + any SSRI</v>
      </c>
      <c r="E715" s="5" t="str">
        <f>FIXED('WinBUGS output'!N714,2)</f>
        <v>0.73</v>
      </c>
      <c r="F715" s="5" t="str">
        <f>FIXED('WinBUGS output'!M714,2)</f>
        <v>-1.05</v>
      </c>
      <c r="G715" s="5" t="str">
        <f>FIXED('WinBUGS output'!O714,2)</f>
        <v>2.50</v>
      </c>
      <c r="H715"/>
      <c r="I715"/>
      <c r="J715"/>
      <c r="X715" s="5" t="str">
        <f t="shared" si="30"/>
        <v>Cognitive bibliotherapy + TAU</v>
      </c>
      <c r="Y715" s="5" t="str">
        <f t="shared" si="31"/>
        <v>CBT individual (over 15 sessions) + any SSRI</v>
      </c>
      <c r="Z715" s="5" t="str">
        <f>FIXED(EXP('WinBUGS output'!N714),2)</f>
        <v>2.07</v>
      </c>
      <c r="AA715" s="5" t="str">
        <f>FIXED(EXP('WinBUGS output'!M714),2)</f>
        <v>0.35</v>
      </c>
      <c r="AB715" s="5" t="str">
        <f>FIXED(EXP('WinBUGS output'!O714),2)</f>
        <v>12.23</v>
      </c>
    </row>
    <row r="716" spans="1:28" x14ac:dyDescent="0.25">
      <c r="A716">
        <v>22</v>
      </c>
      <c r="B716">
        <v>42</v>
      </c>
      <c r="C716" s="5" t="str">
        <f>VLOOKUP(A716,'WinBUGS output'!A:C,3,FALSE)</f>
        <v>Cognitive bibliotherapy + TAU</v>
      </c>
      <c r="D716" s="5" t="str">
        <f>VLOOKUP(B716,'WinBUGS output'!A:C,3,FALSE)</f>
        <v>Interpersonal psychotherapy (IPT) + any AD</v>
      </c>
      <c r="E716" s="5" t="str">
        <f>FIXED('WinBUGS output'!N715,2)</f>
        <v>2.16</v>
      </c>
      <c r="F716" s="5" t="str">
        <f>FIXED('WinBUGS output'!M715,2)</f>
        <v>-1.08</v>
      </c>
      <c r="G716" s="5" t="str">
        <f>FIXED('WinBUGS output'!O715,2)</f>
        <v>5.49</v>
      </c>
      <c r="H716"/>
      <c r="I716"/>
      <c r="J716"/>
      <c r="X716" s="5" t="str">
        <f t="shared" si="30"/>
        <v>Cognitive bibliotherapy + TAU</v>
      </c>
      <c r="Y716" s="5" t="str">
        <f t="shared" si="31"/>
        <v>Interpersonal psychotherapy (IPT) + any AD</v>
      </c>
      <c r="Z716" s="5" t="str">
        <f>FIXED(EXP('WinBUGS output'!N715),2)</f>
        <v>8.68</v>
      </c>
      <c r="AA716" s="5" t="str">
        <f>FIXED(EXP('WinBUGS output'!M715),2)</f>
        <v>0.34</v>
      </c>
      <c r="AB716" s="5" t="str">
        <f>FIXED(EXP('WinBUGS output'!O715),2)</f>
        <v>241.29</v>
      </c>
    </row>
    <row r="717" spans="1:28" x14ac:dyDescent="0.25">
      <c r="A717">
        <v>22</v>
      </c>
      <c r="B717">
        <v>43</v>
      </c>
      <c r="C717" s="5" t="str">
        <f>VLOOKUP(A717,'WinBUGS output'!A:C,3,FALSE)</f>
        <v>Cognitive bibliotherapy + TAU</v>
      </c>
      <c r="D717" s="5" t="str">
        <f>VLOOKUP(B717,'WinBUGS output'!A:C,3,FALSE)</f>
        <v>Short-term psychodynamic psychotherapy individual + any TCA</v>
      </c>
      <c r="E717" s="5" t="str">
        <f>FIXED('WinBUGS output'!N716,2)</f>
        <v>0.93</v>
      </c>
      <c r="F717" s="5" t="str">
        <f>FIXED('WinBUGS output'!M716,2)</f>
        <v>-1.68</v>
      </c>
      <c r="G717" s="5" t="str">
        <f>FIXED('WinBUGS output'!O716,2)</f>
        <v>3.45</v>
      </c>
      <c r="H717"/>
      <c r="I717"/>
      <c r="J717"/>
      <c r="X717" s="5" t="str">
        <f t="shared" si="30"/>
        <v>Cognitive bibliotherapy + TAU</v>
      </c>
      <c r="Y717" s="5" t="str">
        <f t="shared" si="31"/>
        <v>Short-term psychodynamic psychotherapy individual + any TCA</v>
      </c>
      <c r="Z717" s="5" t="str">
        <f>FIXED(EXP('WinBUGS output'!N716),2)</f>
        <v>2.53</v>
      </c>
      <c r="AA717" s="5" t="str">
        <f>FIXED(EXP('WinBUGS output'!M716),2)</f>
        <v>0.19</v>
      </c>
      <c r="AB717" s="5" t="str">
        <f>FIXED(EXP('WinBUGS output'!O716),2)</f>
        <v>31.41</v>
      </c>
    </row>
    <row r="718" spans="1:28" x14ac:dyDescent="0.25">
      <c r="A718">
        <v>22</v>
      </c>
      <c r="B718">
        <v>44</v>
      </c>
      <c r="C718" s="5" t="str">
        <f>VLOOKUP(A718,'WinBUGS output'!A:C,3,FALSE)</f>
        <v>Cognitive bibliotherapy + TAU</v>
      </c>
      <c r="D718" s="5" t="str">
        <f>VLOOKUP(B718,'WinBUGS output'!A:C,3,FALSE)</f>
        <v>Interpersonal psychotherapy (IPT) + Pill placebo</v>
      </c>
      <c r="E718" s="5" t="str">
        <f>FIXED('WinBUGS output'!N717,2)</f>
        <v>1.83</v>
      </c>
      <c r="F718" s="5" t="str">
        <f>FIXED('WinBUGS output'!M717,2)</f>
        <v>-1.41</v>
      </c>
      <c r="G718" s="5" t="str">
        <f>FIXED('WinBUGS output'!O717,2)</f>
        <v>5.16</v>
      </c>
      <c r="H718"/>
      <c r="I718"/>
      <c r="J718"/>
      <c r="X718" s="5" t="str">
        <f t="shared" si="30"/>
        <v>Cognitive bibliotherapy + TAU</v>
      </c>
      <c r="Y718" s="5" t="str">
        <f t="shared" si="31"/>
        <v>Interpersonal psychotherapy (IPT) + Pill placebo</v>
      </c>
      <c r="Z718" s="5" t="str">
        <f>FIXED(EXP('WinBUGS output'!N717),2)</f>
        <v>6.23</v>
      </c>
      <c r="AA718" s="5" t="str">
        <f>FIXED(EXP('WinBUGS output'!M717),2)</f>
        <v>0.24</v>
      </c>
      <c r="AB718" s="5" t="str">
        <f>FIXED(EXP('WinBUGS output'!O717),2)</f>
        <v>173.47</v>
      </c>
    </row>
    <row r="719" spans="1:28" x14ac:dyDescent="0.25">
      <c r="A719">
        <v>23</v>
      </c>
      <c r="B719">
        <v>24</v>
      </c>
      <c r="C719" s="5" t="str">
        <f>VLOOKUP(A719,'WinBUGS output'!A:C,3,FALSE)</f>
        <v>Computerised-CBT (CCBT)</v>
      </c>
      <c r="D719" s="5" t="str">
        <f>VLOOKUP(B719,'WinBUGS output'!A:C,3,FALSE)</f>
        <v>Computerised-CBT (CCBT) + TAU</v>
      </c>
      <c r="E719" s="5" t="str">
        <f>FIXED('WinBUGS output'!N718,2)</f>
        <v>-0.07</v>
      </c>
      <c r="F719" s="5" t="str">
        <f>FIXED('WinBUGS output'!M718,2)</f>
        <v>-0.99</v>
      </c>
      <c r="G719" s="5" t="str">
        <f>FIXED('WinBUGS output'!O718,2)</f>
        <v>0.73</v>
      </c>
      <c r="H719"/>
      <c r="I719"/>
      <c r="J719"/>
      <c r="X719" s="5" t="str">
        <f t="shared" si="30"/>
        <v>Computerised-CBT (CCBT)</v>
      </c>
      <c r="Y719" s="5" t="str">
        <f t="shared" si="31"/>
        <v>Computerised-CBT (CCBT) + TAU</v>
      </c>
      <c r="Z719" s="5" t="str">
        <f>FIXED(EXP('WinBUGS output'!N718),2)</f>
        <v>0.94</v>
      </c>
      <c r="AA719" s="5" t="str">
        <f>FIXED(EXP('WinBUGS output'!M718),2)</f>
        <v>0.37</v>
      </c>
      <c r="AB719" s="5" t="str">
        <f>FIXED(EXP('WinBUGS output'!O718),2)</f>
        <v>2.08</v>
      </c>
    </row>
    <row r="720" spans="1:28" x14ac:dyDescent="0.25">
      <c r="A720">
        <v>23</v>
      </c>
      <c r="B720">
        <v>25</v>
      </c>
      <c r="C720" s="5" t="str">
        <f>VLOOKUP(A720,'WinBUGS output'!A:C,3,FALSE)</f>
        <v>Computerised-CBT (CCBT)</v>
      </c>
      <c r="D720" s="5" t="str">
        <f>VLOOKUP(B720,'WinBUGS output'!A:C,3,FALSE)</f>
        <v>Computerised-CBT (CCBT) + enhanced TAU</v>
      </c>
      <c r="E720" s="5" t="str">
        <f>FIXED('WinBUGS output'!N719,2)</f>
        <v>-0.05</v>
      </c>
      <c r="F720" s="5" t="str">
        <f>FIXED('WinBUGS output'!M719,2)</f>
        <v>-1.08</v>
      </c>
      <c r="G720" s="5" t="str">
        <f>FIXED('WinBUGS output'!O719,2)</f>
        <v>0.83</v>
      </c>
      <c r="H720"/>
      <c r="I720"/>
      <c r="J720"/>
      <c r="X720" s="5" t="str">
        <f t="shared" si="30"/>
        <v>Computerised-CBT (CCBT)</v>
      </c>
      <c r="Y720" s="5" t="str">
        <f t="shared" si="31"/>
        <v>Computerised-CBT (CCBT) + enhanced TAU</v>
      </c>
      <c r="Z720" s="5" t="str">
        <f>FIXED(EXP('WinBUGS output'!N719),2)</f>
        <v>0.95</v>
      </c>
      <c r="AA720" s="5" t="str">
        <f>FIXED(EXP('WinBUGS output'!M719),2)</f>
        <v>0.34</v>
      </c>
      <c r="AB720" s="5" t="str">
        <f>FIXED(EXP('WinBUGS output'!O719),2)</f>
        <v>2.29</v>
      </c>
    </row>
    <row r="721" spans="1:28" x14ac:dyDescent="0.25">
      <c r="A721">
        <v>23</v>
      </c>
      <c r="B721">
        <v>26</v>
      </c>
      <c r="C721" s="5" t="str">
        <f>VLOOKUP(A721,'WinBUGS output'!A:C,3,FALSE)</f>
        <v>Computerised-CBT (CCBT)</v>
      </c>
      <c r="D721" s="5" t="str">
        <f>VLOOKUP(B721,'WinBUGS output'!A:C,3,FALSE)</f>
        <v>Interpersonal psychotherapy (IPT)</v>
      </c>
      <c r="E721" s="5" t="str">
        <f>FIXED('WinBUGS output'!N720,2)</f>
        <v>1.56</v>
      </c>
      <c r="F721" s="5" t="str">
        <f>FIXED('WinBUGS output'!M720,2)</f>
        <v>-1.73</v>
      </c>
      <c r="G721" s="5" t="str">
        <f>FIXED('WinBUGS output'!O720,2)</f>
        <v>4.84</v>
      </c>
      <c r="H721"/>
      <c r="I721"/>
      <c r="J721"/>
      <c r="X721" s="5" t="str">
        <f t="shared" si="30"/>
        <v>Computerised-CBT (CCBT)</v>
      </c>
      <c r="Y721" s="5" t="str">
        <f t="shared" si="31"/>
        <v>Interpersonal psychotherapy (IPT)</v>
      </c>
      <c r="Z721" s="5" t="str">
        <f>FIXED(EXP('WinBUGS output'!N720),2)</f>
        <v>4.78</v>
      </c>
      <c r="AA721" s="5" t="str">
        <f>FIXED(EXP('WinBUGS output'!M720),2)</f>
        <v>0.18</v>
      </c>
      <c r="AB721" s="5" t="str">
        <f>FIXED(EXP('WinBUGS output'!O720),2)</f>
        <v>126.09</v>
      </c>
    </row>
    <row r="722" spans="1:28" x14ac:dyDescent="0.25">
      <c r="A722">
        <v>23</v>
      </c>
      <c r="B722">
        <v>27</v>
      </c>
      <c r="C722" s="5" t="str">
        <f>VLOOKUP(A722,'WinBUGS output'!A:C,3,FALSE)</f>
        <v>Computerised-CBT (CCBT)</v>
      </c>
      <c r="D722" s="5" t="str">
        <f>VLOOKUP(B722,'WinBUGS output'!A:C,3,FALSE)</f>
        <v>Counselling (any type)</v>
      </c>
      <c r="E722" s="5" t="str">
        <f>FIXED('WinBUGS output'!N721,2)</f>
        <v>0.88</v>
      </c>
      <c r="F722" s="5" t="str">
        <f>FIXED('WinBUGS output'!M721,2)</f>
        <v>-1.22</v>
      </c>
      <c r="G722" s="5" t="str">
        <f>FIXED('WinBUGS output'!O721,2)</f>
        <v>2.98</v>
      </c>
      <c r="H722"/>
      <c r="I722"/>
      <c r="J722"/>
      <c r="X722" s="5" t="str">
        <f t="shared" si="30"/>
        <v>Computerised-CBT (CCBT)</v>
      </c>
      <c r="Y722" s="5" t="str">
        <f t="shared" si="31"/>
        <v>Counselling (any type)</v>
      </c>
      <c r="Z722" s="5" t="str">
        <f>FIXED(EXP('WinBUGS output'!N721),2)</f>
        <v>2.40</v>
      </c>
      <c r="AA722" s="5" t="str">
        <f>FIXED(EXP('WinBUGS output'!M721),2)</f>
        <v>0.29</v>
      </c>
      <c r="AB722" s="5" t="str">
        <f>FIXED(EXP('WinBUGS output'!O721),2)</f>
        <v>19.73</v>
      </c>
    </row>
    <row r="723" spans="1:28" x14ac:dyDescent="0.25">
      <c r="A723">
        <v>23</v>
      </c>
      <c r="B723">
        <v>28</v>
      </c>
      <c r="C723" s="5" t="str">
        <f>VLOOKUP(A723,'WinBUGS output'!A:C,3,FALSE)</f>
        <v>Computerised-CBT (CCBT)</v>
      </c>
      <c r="D723" s="5" t="str">
        <f>VLOOKUP(B723,'WinBUGS output'!A:C,3,FALSE)</f>
        <v>Non-directive counselling</v>
      </c>
      <c r="E723" s="5" t="str">
        <f>FIXED('WinBUGS output'!N722,2)</f>
        <v>0.88</v>
      </c>
      <c r="F723" s="5" t="str">
        <f>FIXED('WinBUGS output'!M722,2)</f>
        <v>-1.02</v>
      </c>
      <c r="G723" s="5" t="str">
        <f>FIXED('WinBUGS output'!O722,2)</f>
        <v>2.80</v>
      </c>
      <c r="H723"/>
      <c r="I723"/>
      <c r="J723"/>
      <c r="X723" s="5" t="str">
        <f t="shared" si="30"/>
        <v>Computerised-CBT (CCBT)</v>
      </c>
      <c r="Y723" s="5" t="str">
        <f t="shared" si="31"/>
        <v>Non-directive counselling</v>
      </c>
      <c r="Z723" s="5" t="str">
        <f>FIXED(EXP('WinBUGS output'!N722),2)</f>
        <v>2.42</v>
      </c>
      <c r="AA723" s="5" t="str">
        <f>FIXED(EXP('WinBUGS output'!M722),2)</f>
        <v>0.36</v>
      </c>
      <c r="AB723" s="5" t="str">
        <f>FIXED(EXP('WinBUGS output'!O722),2)</f>
        <v>16.40</v>
      </c>
    </row>
    <row r="724" spans="1:28" x14ac:dyDescent="0.25">
      <c r="A724">
        <v>23</v>
      </c>
      <c r="B724">
        <v>29</v>
      </c>
      <c r="C724" s="5" t="str">
        <f>VLOOKUP(A724,'WinBUGS output'!A:C,3,FALSE)</f>
        <v>Computerised-CBT (CCBT)</v>
      </c>
      <c r="D724" s="5" t="str">
        <f>VLOOKUP(B724,'WinBUGS output'!A:C,3,FALSE)</f>
        <v>Problem solving group</v>
      </c>
      <c r="E724" s="5" t="str">
        <f>FIXED('WinBUGS output'!N723,2)</f>
        <v>8.67</v>
      </c>
      <c r="F724" s="5" t="str">
        <f>FIXED('WinBUGS output'!M723,2)</f>
        <v>5.06</v>
      </c>
      <c r="G724" s="5" t="str">
        <f>FIXED('WinBUGS output'!O723,2)</f>
        <v>12.45</v>
      </c>
      <c r="H724"/>
      <c r="I724"/>
      <c r="J724"/>
      <c r="X724" s="5" t="str">
        <f t="shared" si="30"/>
        <v>Computerised-CBT (CCBT)</v>
      </c>
      <c r="Y724" s="5" t="str">
        <f t="shared" si="31"/>
        <v>Problem solving group</v>
      </c>
      <c r="Z724" s="5" t="str">
        <f>FIXED(EXP('WinBUGS output'!N723),2)</f>
        <v>5,819.68</v>
      </c>
      <c r="AA724" s="5" t="str">
        <f>FIXED(EXP('WinBUGS output'!M723),2)</f>
        <v>158.06</v>
      </c>
      <c r="AB724" s="5" t="str">
        <f>FIXED(EXP('WinBUGS output'!O723),2)</f>
        <v>255,250.32</v>
      </c>
    </row>
    <row r="725" spans="1:28" x14ac:dyDescent="0.25">
      <c r="A725">
        <v>23</v>
      </c>
      <c r="B725">
        <v>30</v>
      </c>
      <c r="C725" s="5" t="str">
        <f>VLOOKUP(A725,'WinBUGS output'!A:C,3,FALSE)</f>
        <v>Computerised-CBT (CCBT)</v>
      </c>
      <c r="D725" s="5" t="str">
        <f>VLOOKUP(B725,'WinBUGS output'!A:C,3,FALSE)</f>
        <v>Behavioural activation (BA)</v>
      </c>
      <c r="E725" s="5" t="str">
        <f>FIXED('WinBUGS output'!N724,2)</f>
        <v>1.57</v>
      </c>
      <c r="F725" s="5" t="str">
        <f>FIXED('WinBUGS output'!M724,2)</f>
        <v>-0.09</v>
      </c>
      <c r="G725" s="5" t="str">
        <f>FIXED('WinBUGS output'!O724,2)</f>
        <v>3.25</v>
      </c>
      <c r="H725"/>
      <c r="I725"/>
      <c r="J725"/>
      <c r="X725" s="5" t="str">
        <f t="shared" si="30"/>
        <v>Computerised-CBT (CCBT)</v>
      </c>
      <c r="Y725" s="5" t="str">
        <f t="shared" si="31"/>
        <v>Behavioural activation (BA)</v>
      </c>
      <c r="Z725" s="5" t="str">
        <f>FIXED(EXP('WinBUGS output'!N724),2)</f>
        <v>4.80</v>
      </c>
      <c r="AA725" s="5" t="str">
        <f>FIXED(EXP('WinBUGS output'!M724),2)</f>
        <v>0.92</v>
      </c>
      <c r="AB725" s="5" t="str">
        <f>FIXED(EXP('WinBUGS output'!O724),2)</f>
        <v>25.87</v>
      </c>
    </row>
    <row r="726" spans="1:28" x14ac:dyDescent="0.25">
      <c r="A726">
        <v>23</v>
      </c>
      <c r="B726">
        <v>31</v>
      </c>
      <c r="C726" s="5" t="str">
        <f>VLOOKUP(A726,'WinBUGS output'!A:C,3,FALSE)</f>
        <v>Computerised-CBT (CCBT)</v>
      </c>
      <c r="D726" s="5" t="str">
        <f>VLOOKUP(B726,'WinBUGS output'!A:C,3,FALSE)</f>
        <v>Behavioural activation (BA) + TAU</v>
      </c>
      <c r="E726" s="5" t="str">
        <f>FIXED('WinBUGS output'!N725,2)</f>
        <v>1.50</v>
      </c>
      <c r="F726" s="5" t="str">
        <f>FIXED('WinBUGS output'!M725,2)</f>
        <v>-0.23</v>
      </c>
      <c r="G726" s="5" t="str">
        <f>FIXED('WinBUGS output'!O725,2)</f>
        <v>3.27</v>
      </c>
      <c r="H726"/>
      <c r="I726"/>
      <c r="J726"/>
      <c r="X726" s="5" t="str">
        <f t="shared" si="30"/>
        <v>Computerised-CBT (CCBT)</v>
      </c>
      <c r="Y726" s="5" t="str">
        <f t="shared" si="31"/>
        <v>Behavioural activation (BA) + TAU</v>
      </c>
      <c r="Z726" s="5" t="str">
        <f>FIXED(EXP('WinBUGS output'!N725),2)</f>
        <v>4.49</v>
      </c>
      <c r="AA726" s="5" t="str">
        <f>FIXED(EXP('WinBUGS output'!M725),2)</f>
        <v>0.79</v>
      </c>
      <c r="AB726" s="5" t="str">
        <f>FIXED(EXP('WinBUGS output'!O725),2)</f>
        <v>26.18</v>
      </c>
    </row>
    <row r="727" spans="1:28" x14ac:dyDescent="0.25">
      <c r="A727">
        <v>23</v>
      </c>
      <c r="B727">
        <v>32</v>
      </c>
      <c r="C727" s="5" t="str">
        <f>VLOOKUP(A727,'WinBUGS output'!A:C,3,FALSE)</f>
        <v>Computerised-CBT (CCBT)</v>
      </c>
      <c r="D727" s="5" t="str">
        <f>VLOOKUP(B727,'WinBUGS output'!A:C,3,FALSE)</f>
        <v>CBT individual (under 15 sessions)</v>
      </c>
      <c r="E727" s="5" t="str">
        <f>FIXED('WinBUGS output'!N726,2)</f>
        <v>1.19</v>
      </c>
      <c r="F727" s="5" t="str">
        <f>FIXED('WinBUGS output'!M726,2)</f>
        <v>-0.25</v>
      </c>
      <c r="G727" s="5" t="str">
        <f>FIXED('WinBUGS output'!O726,2)</f>
        <v>2.61</v>
      </c>
      <c r="H727"/>
      <c r="I727"/>
      <c r="J727"/>
      <c r="X727" s="5" t="str">
        <f t="shared" si="30"/>
        <v>Computerised-CBT (CCBT)</v>
      </c>
      <c r="Y727" s="5" t="str">
        <f t="shared" si="31"/>
        <v>CBT individual (under 15 sessions)</v>
      </c>
      <c r="Z727" s="5" t="str">
        <f>FIXED(EXP('WinBUGS output'!N726),2)</f>
        <v>3.28</v>
      </c>
      <c r="AA727" s="5" t="str">
        <f>FIXED(EXP('WinBUGS output'!M726),2)</f>
        <v>0.78</v>
      </c>
      <c r="AB727" s="5" t="str">
        <f>FIXED(EXP('WinBUGS output'!O726),2)</f>
        <v>13.60</v>
      </c>
    </row>
    <row r="728" spans="1:28" x14ac:dyDescent="0.25">
      <c r="A728">
        <v>23</v>
      </c>
      <c r="B728">
        <v>33</v>
      </c>
      <c r="C728" s="5" t="str">
        <f>VLOOKUP(A728,'WinBUGS output'!A:C,3,FALSE)</f>
        <v>Computerised-CBT (CCBT)</v>
      </c>
      <c r="D728" s="5" t="str">
        <f>VLOOKUP(B728,'WinBUGS output'!A:C,3,FALSE)</f>
        <v>CBT individual (under 15 sessions) + TAU</v>
      </c>
      <c r="E728" s="5" t="str">
        <f>FIXED('WinBUGS output'!N727,2)</f>
        <v>1.15</v>
      </c>
      <c r="F728" s="5" t="str">
        <f>FIXED('WinBUGS output'!M727,2)</f>
        <v>-0.33</v>
      </c>
      <c r="G728" s="5" t="str">
        <f>FIXED('WinBUGS output'!O727,2)</f>
        <v>2.60</v>
      </c>
      <c r="H728"/>
      <c r="I728"/>
      <c r="J728"/>
      <c r="X728" s="5" t="str">
        <f t="shared" si="30"/>
        <v>Computerised-CBT (CCBT)</v>
      </c>
      <c r="Y728" s="5" t="str">
        <f t="shared" si="31"/>
        <v>CBT individual (under 15 sessions) + TAU</v>
      </c>
      <c r="Z728" s="5" t="str">
        <f>FIXED(EXP('WinBUGS output'!N727),2)</f>
        <v>3.16</v>
      </c>
      <c r="AA728" s="5" t="str">
        <f>FIXED(EXP('WinBUGS output'!M727),2)</f>
        <v>0.72</v>
      </c>
      <c r="AB728" s="5" t="str">
        <f>FIXED(EXP('WinBUGS output'!O727),2)</f>
        <v>13.42</v>
      </c>
    </row>
    <row r="729" spans="1:28" x14ac:dyDescent="0.25">
      <c r="A729">
        <v>23</v>
      </c>
      <c r="B729">
        <v>34</v>
      </c>
      <c r="C729" s="5" t="str">
        <f>VLOOKUP(A729,'WinBUGS output'!A:C,3,FALSE)</f>
        <v>Computerised-CBT (CCBT)</v>
      </c>
      <c r="D729" s="5" t="str">
        <f>VLOOKUP(B729,'WinBUGS output'!A:C,3,FALSE)</f>
        <v>CBT individual (under 15 sessions) + enhanced TAU</v>
      </c>
      <c r="E729" s="5" t="str">
        <f>FIXED('WinBUGS output'!N728,2)</f>
        <v>1.34</v>
      </c>
      <c r="F729" s="5" t="str">
        <f>FIXED('WinBUGS output'!M728,2)</f>
        <v>-0.07</v>
      </c>
      <c r="G729" s="5" t="str">
        <f>FIXED('WinBUGS output'!O728,2)</f>
        <v>2.76</v>
      </c>
      <c r="H729"/>
      <c r="I729"/>
      <c r="J729"/>
      <c r="X729" s="5" t="str">
        <f t="shared" si="30"/>
        <v>Computerised-CBT (CCBT)</v>
      </c>
      <c r="Y729" s="5" t="str">
        <f t="shared" si="31"/>
        <v>CBT individual (under 15 sessions) + enhanced TAU</v>
      </c>
      <c r="Z729" s="5" t="str">
        <f>FIXED(EXP('WinBUGS output'!N728),2)</f>
        <v>3.82</v>
      </c>
      <c r="AA729" s="5" t="str">
        <f>FIXED(EXP('WinBUGS output'!M728),2)</f>
        <v>0.93</v>
      </c>
      <c r="AB729" s="5" t="str">
        <f>FIXED(EXP('WinBUGS output'!O728),2)</f>
        <v>15.77</v>
      </c>
    </row>
    <row r="730" spans="1:28" x14ac:dyDescent="0.25">
      <c r="A730">
        <v>23</v>
      </c>
      <c r="B730">
        <v>35</v>
      </c>
      <c r="C730" s="5" t="str">
        <f>VLOOKUP(A730,'WinBUGS output'!A:C,3,FALSE)</f>
        <v>Computerised-CBT (CCBT)</v>
      </c>
      <c r="D730" s="5" t="str">
        <f>VLOOKUP(B730,'WinBUGS output'!A:C,3,FALSE)</f>
        <v>CBT individual (over 15 sessions)</v>
      </c>
      <c r="E730" s="5" t="str">
        <f>FIXED('WinBUGS output'!N729,2)</f>
        <v>1.26</v>
      </c>
      <c r="F730" s="5" t="str">
        <f>FIXED('WinBUGS output'!M729,2)</f>
        <v>-0.18</v>
      </c>
      <c r="G730" s="5" t="str">
        <f>FIXED('WinBUGS output'!O729,2)</f>
        <v>2.69</v>
      </c>
      <c r="H730"/>
      <c r="I730"/>
      <c r="J730"/>
      <c r="X730" s="5" t="str">
        <f t="shared" si="30"/>
        <v>Computerised-CBT (CCBT)</v>
      </c>
      <c r="Y730" s="5" t="str">
        <f t="shared" si="31"/>
        <v>CBT individual (over 15 sessions)</v>
      </c>
      <c r="Z730" s="5" t="str">
        <f>FIXED(EXP('WinBUGS output'!N729),2)</f>
        <v>3.52</v>
      </c>
      <c r="AA730" s="5" t="str">
        <f>FIXED(EXP('WinBUGS output'!M729),2)</f>
        <v>0.84</v>
      </c>
      <c r="AB730" s="5" t="str">
        <f>FIXED(EXP('WinBUGS output'!O729),2)</f>
        <v>14.67</v>
      </c>
    </row>
    <row r="731" spans="1:28" x14ac:dyDescent="0.25">
      <c r="A731">
        <v>23</v>
      </c>
      <c r="B731">
        <v>36</v>
      </c>
      <c r="C731" s="5" t="str">
        <f>VLOOKUP(A731,'WinBUGS output'!A:C,3,FALSE)</f>
        <v>Computerised-CBT (CCBT)</v>
      </c>
      <c r="D731" s="5" t="str">
        <f>VLOOKUP(B731,'WinBUGS output'!A:C,3,FALSE)</f>
        <v>Third-wave cognitive therapy individual</v>
      </c>
      <c r="E731" s="5" t="str">
        <f>FIXED('WinBUGS output'!N730,2)</f>
        <v>1.36</v>
      </c>
      <c r="F731" s="5" t="str">
        <f>FIXED('WinBUGS output'!M730,2)</f>
        <v>-0.15</v>
      </c>
      <c r="G731" s="5" t="str">
        <f>FIXED('WinBUGS output'!O730,2)</f>
        <v>2.92</v>
      </c>
      <c r="H731"/>
      <c r="I731"/>
      <c r="J731"/>
      <c r="X731" s="5" t="str">
        <f t="shared" si="30"/>
        <v>Computerised-CBT (CCBT)</v>
      </c>
      <c r="Y731" s="5" t="str">
        <f t="shared" si="31"/>
        <v>Third-wave cognitive therapy individual</v>
      </c>
      <c r="Z731" s="5" t="str">
        <f>FIXED(EXP('WinBUGS output'!N730),2)</f>
        <v>3.89</v>
      </c>
      <c r="AA731" s="5" t="str">
        <f>FIXED(EXP('WinBUGS output'!M730),2)</f>
        <v>0.86</v>
      </c>
      <c r="AB731" s="5" t="str">
        <f>FIXED(EXP('WinBUGS output'!O730),2)</f>
        <v>18.56</v>
      </c>
    </row>
    <row r="732" spans="1:28" x14ac:dyDescent="0.25">
      <c r="A732">
        <v>23</v>
      </c>
      <c r="B732">
        <v>37</v>
      </c>
      <c r="C732" s="5" t="str">
        <f>VLOOKUP(A732,'WinBUGS output'!A:C,3,FALSE)</f>
        <v>Computerised-CBT (CCBT)</v>
      </c>
      <c r="D732" s="5" t="str">
        <f>VLOOKUP(B732,'WinBUGS output'!A:C,3,FALSE)</f>
        <v>CBT group (under 15 sessions)</v>
      </c>
      <c r="E732" s="5" t="str">
        <f>FIXED('WinBUGS output'!N731,2)</f>
        <v>7.30</v>
      </c>
      <c r="F732" s="5" t="str">
        <f>FIXED('WinBUGS output'!M731,2)</f>
        <v>5.18</v>
      </c>
      <c r="G732" s="5" t="str">
        <f>FIXED('WinBUGS output'!O731,2)</f>
        <v>9.35</v>
      </c>
      <c r="H732"/>
      <c r="I732"/>
      <c r="J732"/>
      <c r="X732" s="5" t="str">
        <f t="shared" si="30"/>
        <v>Computerised-CBT (CCBT)</v>
      </c>
      <c r="Y732" s="5" t="str">
        <f t="shared" si="31"/>
        <v>CBT group (under 15 sessions)</v>
      </c>
      <c r="Z732" s="5" t="str">
        <f>FIXED(EXP('WinBUGS output'!N731),2)</f>
        <v>1,475.87</v>
      </c>
      <c r="AA732" s="5" t="str">
        <f>FIXED(EXP('WinBUGS output'!M731),2)</f>
        <v>177.51</v>
      </c>
      <c r="AB732" s="5" t="str">
        <f>FIXED(EXP('WinBUGS output'!O731),2)</f>
        <v>11,521.84</v>
      </c>
    </row>
    <row r="733" spans="1:28" x14ac:dyDescent="0.25">
      <c r="A733">
        <v>23</v>
      </c>
      <c r="B733">
        <v>38</v>
      </c>
      <c r="C733" s="5" t="str">
        <f>VLOOKUP(A733,'WinBUGS output'!A:C,3,FALSE)</f>
        <v>Computerised-CBT (CCBT)</v>
      </c>
      <c r="D733" s="5" t="str">
        <f>VLOOKUP(B733,'WinBUGS output'!A:C,3,FALSE)</f>
        <v>Third-wave cognitive therapy group</v>
      </c>
      <c r="E733" s="5" t="str">
        <f>FIXED('WinBUGS output'!N732,2)</f>
        <v>7.27</v>
      </c>
      <c r="F733" s="5" t="str">
        <f>FIXED('WinBUGS output'!M732,2)</f>
        <v>5.03</v>
      </c>
      <c r="G733" s="5" t="str">
        <f>FIXED('WinBUGS output'!O732,2)</f>
        <v>9.44</v>
      </c>
      <c r="H733"/>
      <c r="I733"/>
      <c r="J733"/>
      <c r="X733" s="5" t="str">
        <f t="shared" si="30"/>
        <v>Computerised-CBT (CCBT)</v>
      </c>
      <c r="Y733" s="5" t="str">
        <f t="shared" si="31"/>
        <v>Third-wave cognitive therapy group</v>
      </c>
      <c r="Z733" s="5" t="str">
        <f>FIXED(EXP('WinBUGS output'!N732),2)</f>
        <v>1,435.11</v>
      </c>
      <c r="AA733" s="5" t="str">
        <f>FIXED(EXP('WinBUGS output'!M732),2)</f>
        <v>152.78</v>
      </c>
      <c r="AB733" s="5" t="str">
        <f>FIXED(EXP('WinBUGS output'!O732),2)</f>
        <v>12,544.03</v>
      </c>
    </row>
    <row r="734" spans="1:28" x14ac:dyDescent="0.25">
      <c r="A734">
        <v>23</v>
      </c>
      <c r="B734">
        <v>39</v>
      </c>
      <c r="C734" s="5" t="str">
        <f>VLOOKUP(A734,'WinBUGS output'!A:C,3,FALSE)</f>
        <v>Computerised-CBT (CCBT)</v>
      </c>
      <c r="D734" s="5" t="str">
        <f>VLOOKUP(B734,'WinBUGS output'!A:C,3,FALSE)</f>
        <v>CBT individual (under 15 sessions) + escitalopram</v>
      </c>
      <c r="E734" s="5" t="str">
        <f>FIXED('WinBUGS output'!N733,2)</f>
        <v>0.60</v>
      </c>
      <c r="F734" s="5" t="str">
        <f>FIXED('WinBUGS output'!M733,2)</f>
        <v>-1.24</v>
      </c>
      <c r="G734" s="5" t="str">
        <f>FIXED('WinBUGS output'!O733,2)</f>
        <v>2.42</v>
      </c>
      <c r="H734"/>
      <c r="I734"/>
      <c r="J734"/>
      <c r="X734" s="5" t="str">
        <f t="shared" si="30"/>
        <v>Computerised-CBT (CCBT)</v>
      </c>
      <c r="Y734" s="5" t="str">
        <f t="shared" si="31"/>
        <v>CBT individual (under 15 sessions) + escitalopram</v>
      </c>
      <c r="Z734" s="5" t="str">
        <f>FIXED(EXP('WinBUGS output'!N733),2)</f>
        <v>1.81</v>
      </c>
      <c r="AA734" s="5" t="str">
        <f>FIXED(EXP('WinBUGS output'!M733),2)</f>
        <v>0.29</v>
      </c>
      <c r="AB734" s="5" t="str">
        <f>FIXED(EXP('WinBUGS output'!O733),2)</f>
        <v>11.23</v>
      </c>
    </row>
    <row r="735" spans="1:28" x14ac:dyDescent="0.25">
      <c r="A735">
        <v>23</v>
      </c>
      <c r="B735">
        <v>40</v>
      </c>
      <c r="C735" s="5" t="str">
        <f>VLOOKUP(A735,'WinBUGS output'!A:C,3,FALSE)</f>
        <v>Computerised-CBT (CCBT)</v>
      </c>
      <c r="D735" s="5" t="str">
        <f>VLOOKUP(B735,'WinBUGS output'!A:C,3,FALSE)</f>
        <v>CBT individual (over 15 sessions) + amitriptyline</v>
      </c>
      <c r="E735" s="5" t="str">
        <f>FIXED('WinBUGS output'!N734,2)</f>
        <v>0.64</v>
      </c>
      <c r="F735" s="5" t="str">
        <f>FIXED('WinBUGS output'!M734,2)</f>
        <v>-1.18</v>
      </c>
      <c r="G735" s="5" t="str">
        <f>FIXED('WinBUGS output'!O734,2)</f>
        <v>2.47</v>
      </c>
      <c r="H735"/>
      <c r="I735"/>
      <c r="J735"/>
      <c r="X735" s="5" t="str">
        <f t="shared" si="30"/>
        <v>Computerised-CBT (CCBT)</v>
      </c>
      <c r="Y735" s="5" t="str">
        <f t="shared" si="31"/>
        <v>CBT individual (over 15 sessions) + amitriptyline</v>
      </c>
      <c r="Z735" s="5" t="str">
        <f>FIXED(EXP('WinBUGS output'!N734),2)</f>
        <v>1.89</v>
      </c>
      <c r="AA735" s="5" t="str">
        <f>FIXED(EXP('WinBUGS output'!M734),2)</f>
        <v>0.31</v>
      </c>
      <c r="AB735" s="5" t="str">
        <f>FIXED(EXP('WinBUGS output'!O734),2)</f>
        <v>11.80</v>
      </c>
    </row>
    <row r="736" spans="1:28" x14ac:dyDescent="0.25">
      <c r="A736">
        <v>23</v>
      </c>
      <c r="B736">
        <v>41</v>
      </c>
      <c r="C736" s="5" t="str">
        <f>VLOOKUP(A736,'WinBUGS output'!A:C,3,FALSE)</f>
        <v>Computerised-CBT (CCBT)</v>
      </c>
      <c r="D736" s="5" t="str">
        <f>VLOOKUP(B736,'WinBUGS output'!A:C,3,FALSE)</f>
        <v>CBT individual (over 15 sessions) + any SSRI</v>
      </c>
      <c r="E736" s="5" t="str">
        <f>FIXED('WinBUGS output'!N735,2)</f>
        <v>0.66</v>
      </c>
      <c r="F736" s="5" t="str">
        <f>FIXED('WinBUGS output'!M735,2)</f>
        <v>-1.12</v>
      </c>
      <c r="G736" s="5" t="str">
        <f>FIXED('WinBUGS output'!O735,2)</f>
        <v>2.43</v>
      </c>
      <c r="H736"/>
      <c r="I736"/>
      <c r="J736"/>
      <c r="X736" s="5" t="str">
        <f t="shared" si="30"/>
        <v>Computerised-CBT (CCBT)</v>
      </c>
      <c r="Y736" s="5" t="str">
        <f t="shared" si="31"/>
        <v>CBT individual (over 15 sessions) + any SSRI</v>
      </c>
      <c r="Z736" s="5" t="str">
        <f>FIXED(EXP('WinBUGS output'!N735),2)</f>
        <v>1.93</v>
      </c>
      <c r="AA736" s="5" t="str">
        <f>FIXED(EXP('WinBUGS output'!M735),2)</f>
        <v>0.33</v>
      </c>
      <c r="AB736" s="5" t="str">
        <f>FIXED(EXP('WinBUGS output'!O735),2)</f>
        <v>11.37</v>
      </c>
    </row>
    <row r="737" spans="1:28" x14ac:dyDescent="0.25">
      <c r="A737">
        <v>23</v>
      </c>
      <c r="B737">
        <v>42</v>
      </c>
      <c r="C737" s="5" t="str">
        <f>VLOOKUP(A737,'WinBUGS output'!A:C,3,FALSE)</f>
        <v>Computerised-CBT (CCBT)</v>
      </c>
      <c r="D737" s="5" t="str">
        <f>VLOOKUP(B737,'WinBUGS output'!A:C,3,FALSE)</f>
        <v>Interpersonal psychotherapy (IPT) + any AD</v>
      </c>
      <c r="E737" s="5" t="str">
        <f>FIXED('WinBUGS output'!N736,2)</f>
        <v>2.10</v>
      </c>
      <c r="F737" s="5" t="str">
        <f>FIXED('WinBUGS output'!M736,2)</f>
        <v>-1.16</v>
      </c>
      <c r="G737" s="5" t="str">
        <f>FIXED('WinBUGS output'!O736,2)</f>
        <v>5.42</v>
      </c>
      <c r="H737"/>
      <c r="I737"/>
      <c r="J737"/>
      <c r="X737" s="5" t="str">
        <f t="shared" si="30"/>
        <v>Computerised-CBT (CCBT)</v>
      </c>
      <c r="Y737" s="5" t="str">
        <f t="shared" si="31"/>
        <v>Interpersonal psychotherapy (IPT) + any AD</v>
      </c>
      <c r="Z737" s="5" t="str">
        <f>FIXED(EXP('WinBUGS output'!N736),2)</f>
        <v>8.13</v>
      </c>
      <c r="AA737" s="5" t="str">
        <f>FIXED(EXP('WinBUGS output'!M736),2)</f>
        <v>0.32</v>
      </c>
      <c r="AB737" s="5" t="str">
        <f>FIXED(EXP('WinBUGS output'!O736),2)</f>
        <v>224.75</v>
      </c>
    </row>
    <row r="738" spans="1:28" x14ac:dyDescent="0.25">
      <c r="A738">
        <v>23</v>
      </c>
      <c r="B738">
        <v>43</v>
      </c>
      <c r="C738" s="5" t="str">
        <f>VLOOKUP(A738,'WinBUGS output'!A:C,3,FALSE)</f>
        <v>Computerised-CBT (CCBT)</v>
      </c>
      <c r="D738" s="5" t="str">
        <f>VLOOKUP(B738,'WinBUGS output'!A:C,3,FALSE)</f>
        <v>Short-term psychodynamic psychotherapy individual + any TCA</v>
      </c>
      <c r="E738" s="5" t="str">
        <f>FIXED('WinBUGS output'!N737,2)</f>
        <v>0.85</v>
      </c>
      <c r="F738" s="5" t="str">
        <f>FIXED('WinBUGS output'!M737,2)</f>
        <v>-1.75</v>
      </c>
      <c r="G738" s="5" t="str">
        <f>FIXED('WinBUGS output'!O737,2)</f>
        <v>3.39</v>
      </c>
      <c r="H738"/>
      <c r="I738"/>
      <c r="J738"/>
      <c r="X738" s="5" t="str">
        <f t="shared" si="30"/>
        <v>Computerised-CBT (CCBT)</v>
      </c>
      <c r="Y738" s="5" t="str">
        <f t="shared" si="31"/>
        <v>Short-term psychodynamic psychotherapy individual + any TCA</v>
      </c>
      <c r="Z738" s="5" t="str">
        <f>FIXED(EXP('WinBUGS output'!N737),2)</f>
        <v>2.35</v>
      </c>
      <c r="AA738" s="5" t="str">
        <f>FIXED(EXP('WinBUGS output'!M737),2)</f>
        <v>0.17</v>
      </c>
      <c r="AB738" s="5" t="str">
        <f>FIXED(EXP('WinBUGS output'!O737),2)</f>
        <v>29.55</v>
      </c>
    </row>
    <row r="739" spans="1:28" x14ac:dyDescent="0.25">
      <c r="A739">
        <v>23</v>
      </c>
      <c r="B739">
        <v>44</v>
      </c>
      <c r="C739" s="5" t="str">
        <f>VLOOKUP(A739,'WinBUGS output'!A:C,3,FALSE)</f>
        <v>Computerised-CBT (CCBT)</v>
      </c>
      <c r="D739" s="5" t="str">
        <f>VLOOKUP(B739,'WinBUGS output'!A:C,3,FALSE)</f>
        <v>Interpersonal psychotherapy (IPT) + Pill placebo</v>
      </c>
      <c r="E739" s="5" t="str">
        <f>FIXED('WinBUGS output'!N738,2)</f>
        <v>1.76</v>
      </c>
      <c r="F739" s="5" t="str">
        <f>FIXED('WinBUGS output'!M738,2)</f>
        <v>-1.49</v>
      </c>
      <c r="G739" s="5" t="str">
        <f>FIXED('WinBUGS output'!O738,2)</f>
        <v>5.08</v>
      </c>
      <c r="H739"/>
      <c r="I739"/>
      <c r="J739"/>
      <c r="X739" s="5" t="str">
        <f t="shared" si="30"/>
        <v>Computerised-CBT (CCBT)</v>
      </c>
      <c r="Y739" s="5" t="str">
        <f t="shared" si="31"/>
        <v>Interpersonal psychotherapy (IPT) + Pill placebo</v>
      </c>
      <c r="Z739" s="5" t="str">
        <f>FIXED(EXP('WinBUGS output'!N738),2)</f>
        <v>5.83</v>
      </c>
      <c r="AA739" s="5" t="str">
        <f>FIXED(EXP('WinBUGS output'!M738),2)</f>
        <v>0.22</v>
      </c>
      <c r="AB739" s="5" t="str">
        <f>FIXED(EXP('WinBUGS output'!O738),2)</f>
        <v>160.61</v>
      </c>
    </row>
    <row r="740" spans="1:28" x14ac:dyDescent="0.25">
      <c r="A740">
        <v>24</v>
      </c>
      <c r="B740">
        <v>25</v>
      </c>
      <c r="C740" s="5" t="str">
        <f>VLOOKUP(A740,'WinBUGS output'!A:C,3,FALSE)</f>
        <v>Computerised-CBT (CCBT) + TAU</v>
      </c>
      <c r="D740" s="5" t="str">
        <f>VLOOKUP(B740,'WinBUGS output'!A:C,3,FALSE)</f>
        <v>Computerised-CBT (CCBT) + enhanced TAU</v>
      </c>
      <c r="E740" s="5" t="str">
        <f>FIXED('WinBUGS output'!N739,2)</f>
        <v>0.01</v>
      </c>
      <c r="F740" s="5" t="str">
        <f>FIXED('WinBUGS output'!M739,2)</f>
        <v>-0.94</v>
      </c>
      <c r="G740" s="5" t="str">
        <f>FIXED('WinBUGS output'!O739,2)</f>
        <v>0.95</v>
      </c>
      <c r="H740"/>
      <c r="I740"/>
      <c r="J740"/>
      <c r="X740" s="5" t="str">
        <f t="shared" si="30"/>
        <v>Computerised-CBT (CCBT) + TAU</v>
      </c>
      <c r="Y740" s="5" t="str">
        <f t="shared" si="31"/>
        <v>Computerised-CBT (CCBT) + enhanced TAU</v>
      </c>
      <c r="Z740" s="5" t="str">
        <f>FIXED(EXP('WinBUGS output'!N739),2)</f>
        <v>1.01</v>
      </c>
      <c r="AA740" s="5" t="str">
        <f>FIXED(EXP('WinBUGS output'!M739),2)</f>
        <v>0.39</v>
      </c>
      <c r="AB740" s="5" t="str">
        <f>FIXED(EXP('WinBUGS output'!O739),2)</f>
        <v>2.58</v>
      </c>
    </row>
    <row r="741" spans="1:28" x14ac:dyDescent="0.25">
      <c r="A741">
        <v>24</v>
      </c>
      <c r="B741">
        <v>26</v>
      </c>
      <c r="C741" s="5" t="str">
        <f>VLOOKUP(A741,'WinBUGS output'!A:C,3,FALSE)</f>
        <v>Computerised-CBT (CCBT) + TAU</v>
      </c>
      <c r="D741" s="5" t="str">
        <f>VLOOKUP(B741,'WinBUGS output'!A:C,3,FALSE)</f>
        <v>Interpersonal psychotherapy (IPT)</v>
      </c>
      <c r="E741" s="5" t="str">
        <f>FIXED('WinBUGS output'!N740,2)</f>
        <v>1.65</v>
      </c>
      <c r="F741" s="5" t="str">
        <f>FIXED('WinBUGS output'!M740,2)</f>
        <v>-1.65</v>
      </c>
      <c r="G741" s="5" t="str">
        <f>FIXED('WinBUGS output'!O740,2)</f>
        <v>4.93</v>
      </c>
      <c r="H741"/>
      <c r="I741"/>
      <c r="J741"/>
      <c r="X741" s="5" t="str">
        <f t="shared" si="30"/>
        <v>Computerised-CBT (CCBT) + TAU</v>
      </c>
      <c r="Y741" s="5" t="str">
        <f t="shared" si="31"/>
        <v>Interpersonal psychotherapy (IPT)</v>
      </c>
      <c r="Z741" s="5" t="str">
        <f>FIXED(EXP('WinBUGS output'!N740),2)</f>
        <v>5.22</v>
      </c>
      <c r="AA741" s="5" t="str">
        <f>FIXED(EXP('WinBUGS output'!M740),2)</f>
        <v>0.19</v>
      </c>
      <c r="AB741" s="5" t="str">
        <f>FIXED(EXP('WinBUGS output'!O740),2)</f>
        <v>137.96</v>
      </c>
    </row>
    <row r="742" spans="1:28" x14ac:dyDescent="0.25">
      <c r="A742">
        <v>24</v>
      </c>
      <c r="B742">
        <v>27</v>
      </c>
      <c r="C742" s="5" t="str">
        <f>VLOOKUP(A742,'WinBUGS output'!A:C,3,FALSE)</f>
        <v>Computerised-CBT (CCBT) + TAU</v>
      </c>
      <c r="D742" s="5" t="str">
        <f>VLOOKUP(B742,'WinBUGS output'!A:C,3,FALSE)</f>
        <v>Counselling (any type)</v>
      </c>
      <c r="E742" s="5" t="str">
        <f>FIXED('WinBUGS output'!N741,2)</f>
        <v>0.97</v>
      </c>
      <c r="F742" s="5" t="str">
        <f>FIXED('WinBUGS output'!M741,2)</f>
        <v>-1.12</v>
      </c>
      <c r="G742" s="5" t="str">
        <f>FIXED('WinBUGS output'!O741,2)</f>
        <v>3.07</v>
      </c>
      <c r="H742"/>
      <c r="I742"/>
      <c r="J742"/>
      <c r="X742" s="5" t="str">
        <f t="shared" si="30"/>
        <v>Computerised-CBT (CCBT) + TAU</v>
      </c>
      <c r="Y742" s="5" t="str">
        <f t="shared" si="31"/>
        <v>Counselling (any type)</v>
      </c>
      <c r="Z742" s="5" t="str">
        <f>FIXED(EXP('WinBUGS output'!N741),2)</f>
        <v>2.63</v>
      </c>
      <c r="AA742" s="5" t="str">
        <f>FIXED(EXP('WinBUGS output'!M741),2)</f>
        <v>0.33</v>
      </c>
      <c r="AB742" s="5" t="str">
        <f>FIXED(EXP('WinBUGS output'!O741),2)</f>
        <v>21.52</v>
      </c>
    </row>
    <row r="743" spans="1:28" x14ac:dyDescent="0.25">
      <c r="A743">
        <v>24</v>
      </c>
      <c r="B743">
        <v>28</v>
      </c>
      <c r="C743" s="5" t="str">
        <f>VLOOKUP(A743,'WinBUGS output'!A:C,3,FALSE)</f>
        <v>Computerised-CBT (CCBT) + TAU</v>
      </c>
      <c r="D743" s="5" t="str">
        <f>VLOOKUP(B743,'WinBUGS output'!A:C,3,FALSE)</f>
        <v>Non-directive counselling</v>
      </c>
      <c r="E743" s="5" t="str">
        <f>FIXED('WinBUGS output'!N742,2)</f>
        <v>0.97</v>
      </c>
      <c r="F743" s="5" t="str">
        <f>FIXED('WinBUGS output'!M742,2)</f>
        <v>-0.92</v>
      </c>
      <c r="G743" s="5" t="str">
        <f>FIXED('WinBUGS output'!O742,2)</f>
        <v>2.89</v>
      </c>
      <c r="H743"/>
      <c r="I743"/>
      <c r="J743"/>
      <c r="X743" s="5" t="str">
        <f>C743</f>
        <v>Computerised-CBT (CCBT) + TAU</v>
      </c>
      <c r="Y743" s="5" t="str">
        <f>D743</f>
        <v>Non-directive counselling</v>
      </c>
      <c r="Z743" s="5" t="str">
        <f>FIXED(EXP('WinBUGS output'!N742),2)</f>
        <v>2.65</v>
      </c>
      <c r="AA743" s="5" t="str">
        <f>FIXED(EXP('WinBUGS output'!M742),2)</f>
        <v>0.40</v>
      </c>
      <c r="AB743" s="5" t="str">
        <f>FIXED(EXP('WinBUGS output'!O742),2)</f>
        <v>17.96</v>
      </c>
    </row>
    <row r="744" spans="1:28" x14ac:dyDescent="0.25">
      <c r="A744">
        <v>24</v>
      </c>
      <c r="B744">
        <v>29</v>
      </c>
      <c r="C744" s="5" t="str">
        <f>VLOOKUP(A744,'WinBUGS output'!A:C,3,FALSE)</f>
        <v>Computerised-CBT (CCBT) + TAU</v>
      </c>
      <c r="D744" s="5" t="str">
        <f>VLOOKUP(B744,'WinBUGS output'!A:C,3,FALSE)</f>
        <v>Problem solving group</v>
      </c>
      <c r="E744" s="5" t="str">
        <f>FIXED('WinBUGS output'!N743,2)</f>
        <v>8.76</v>
      </c>
      <c r="F744" s="5" t="str">
        <f>FIXED('WinBUGS output'!M743,2)</f>
        <v>5.15</v>
      </c>
      <c r="G744" s="5" t="str">
        <f>FIXED('WinBUGS output'!O743,2)</f>
        <v>12.56</v>
      </c>
      <c r="H744"/>
      <c r="I744"/>
      <c r="J744"/>
      <c r="X744" s="5" t="str">
        <f t="shared" ref="X744:X807" si="32">C744</f>
        <v>Computerised-CBT (CCBT) + TAU</v>
      </c>
      <c r="Y744" s="5" t="str">
        <f t="shared" ref="Y744:Y807" si="33">D744</f>
        <v>Problem solving group</v>
      </c>
      <c r="Z744" s="5" t="str">
        <f>FIXED(EXP('WinBUGS output'!N743),2)</f>
        <v>6,348.67</v>
      </c>
      <c r="AA744" s="5" t="str">
        <f>FIXED(EXP('WinBUGS output'!M743),2)</f>
        <v>171.57</v>
      </c>
      <c r="AB744" s="5" t="str">
        <f>FIXED(EXP('WinBUGS output'!O743),2)</f>
        <v>284,930.34</v>
      </c>
    </row>
    <row r="745" spans="1:28" x14ac:dyDescent="0.25">
      <c r="A745">
        <v>24</v>
      </c>
      <c r="B745">
        <v>30</v>
      </c>
      <c r="C745" s="5" t="str">
        <f>VLOOKUP(A745,'WinBUGS output'!A:C,3,FALSE)</f>
        <v>Computerised-CBT (CCBT) + TAU</v>
      </c>
      <c r="D745" s="5" t="str">
        <f>VLOOKUP(B745,'WinBUGS output'!A:C,3,FALSE)</f>
        <v>Behavioural activation (BA)</v>
      </c>
      <c r="E745" s="5" t="str">
        <f>FIXED('WinBUGS output'!N744,2)</f>
        <v>1.66</v>
      </c>
      <c r="F745" s="5" t="str">
        <f>FIXED('WinBUGS output'!M744,2)</f>
        <v>0.01</v>
      </c>
      <c r="G745" s="5" t="str">
        <f>FIXED('WinBUGS output'!O744,2)</f>
        <v>3.34</v>
      </c>
      <c r="H745"/>
      <c r="I745"/>
      <c r="J745"/>
      <c r="X745" s="5" t="str">
        <f t="shared" si="32"/>
        <v>Computerised-CBT (CCBT) + TAU</v>
      </c>
      <c r="Y745" s="5" t="str">
        <f t="shared" si="33"/>
        <v>Behavioural activation (BA)</v>
      </c>
      <c r="Z745" s="5" t="str">
        <f>FIXED(EXP('WinBUGS output'!N744),2)</f>
        <v>5.24</v>
      </c>
      <c r="AA745" s="5" t="str">
        <f>FIXED(EXP('WinBUGS output'!M744),2)</f>
        <v>1.01</v>
      </c>
      <c r="AB745" s="5" t="str">
        <f>FIXED(EXP('WinBUGS output'!O744),2)</f>
        <v>28.25</v>
      </c>
    </row>
    <row r="746" spans="1:28" x14ac:dyDescent="0.25">
      <c r="A746">
        <v>24</v>
      </c>
      <c r="B746">
        <v>31</v>
      </c>
      <c r="C746" s="5" t="str">
        <f>VLOOKUP(A746,'WinBUGS output'!A:C,3,FALSE)</f>
        <v>Computerised-CBT (CCBT) + TAU</v>
      </c>
      <c r="D746" s="5" t="str">
        <f>VLOOKUP(B746,'WinBUGS output'!A:C,3,FALSE)</f>
        <v>Behavioural activation (BA) + TAU</v>
      </c>
      <c r="E746" s="5" t="str">
        <f>FIXED('WinBUGS output'!N745,2)</f>
        <v>1.59</v>
      </c>
      <c r="F746" s="5" t="str">
        <f>FIXED('WinBUGS output'!M745,2)</f>
        <v>-0.14</v>
      </c>
      <c r="G746" s="5" t="str">
        <f>FIXED('WinBUGS output'!O745,2)</f>
        <v>3.36</v>
      </c>
      <c r="H746"/>
      <c r="I746"/>
      <c r="J746"/>
      <c r="X746" s="5" t="str">
        <f t="shared" si="32"/>
        <v>Computerised-CBT (CCBT) + TAU</v>
      </c>
      <c r="Y746" s="5" t="str">
        <f t="shared" si="33"/>
        <v>Behavioural activation (BA) + TAU</v>
      </c>
      <c r="Z746" s="5" t="str">
        <f>FIXED(EXP('WinBUGS output'!N745),2)</f>
        <v>4.90</v>
      </c>
      <c r="AA746" s="5" t="str">
        <f>FIXED(EXP('WinBUGS output'!M745),2)</f>
        <v>0.87</v>
      </c>
      <c r="AB746" s="5" t="str">
        <f>FIXED(EXP('WinBUGS output'!O745),2)</f>
        <v>28.67</v>
      </c>
    </row>
    <row r="747" spans="1:28" x14ac:dyDescent="0.25">
      <c r="A747">
        <v>24</v>
      </c>
      <c r="B747">
        <v>32</v>
      </c>
      <c r="C747" s="5" t="str">
        <f>VLOOKUP(A747,'WinBUGS output'!A:C,3,FALSE)</f>
        <v>Computerised-CBT (CCBT) + TAU</v>
      </c>
      <c r="D747" s="5" t="str">
        <f>VLOOKUP(B747,'WinBUGS output'!A:C,3,FALSE)</f>
        <v>CBT individual (under 15 sessions)</v>
      </c>
      <c r="E747" s="5" t="str">
        <f>FIXED('WinBUGS output'!N746,2)</f>
        <v>1.28</v>
      </c>
      <c r="F747" s="5" t="str">
        <f>FIXED('WinBUGS output'!M746,2)</f>
        <v>-0.16</v>
      </c>
      <c r="G747" s="5" t="str">
        <f>FIXED('WinBUGS output'!O746,2)</f>
        <v>2.71</v>
      </c>
      <c r="H747"/>
      <c r="I747"/>
      <c r="J747"/>
      <c r="X747" s="5" t="str">
        <f t="shared" si="32"/>
        <v>Computerised-CBT (CCBT) + TAU</v>
      </c>
      <c r="Y747" s="5" t="str">
        <f t="shared" si="33"/>
        <v>CBT individual (under 15 sessions)</v>
      </c>
      <c r="Z747" s="5" t="str">
        <f>FIXED(EXP('WinBUGS output'!N746),2)</f>
        <v>3.58</v>
      </c>
      <c r="AA747" s="5" t="str">
        <f>FIXED(EXP('WinBUGS output'!M746),2)</f>
        <v>0.85</v>
      </c>
      <c r="AB747" s="5" t="str">
        <f>FIXED(EXP('WinBUGS output'!O746),2)</f>
        <v>14.95</v>
      </c>
    </row>
    <row r="748" spans="1:28" x14ac:dyDescent="0.25">
      <c r="A748">
        <v>24</v>
      </c>
      <c r="B748">
        <v>33</v>
      </c>
      <c r="C748" s="5" t="str">
        <f>VLOOKUP(A748,'WinBUGS output'!A:C,3,FALSE)</f>
        <v>Computerised-CBT (CCBT) + TAU</v>
      </c>
      <c r="D748" s="5" t="str">
        <f>VLOOKUP(B748,'WinBUGS output'!A:C,3,FALSE)</f>
        <v>CBT individual (under 15 sessions) + TAU</v>
      </c>
      <c r="E748" s="5" t="str">
        <f>FIXED('WinBUGS output'!N747,2)</f>
        <v>1.24</v>
      </c>
      <c r="F748" s="5" t="str">
        <f>FIXED('WinBUGS output'!M747,2)</f>
        <v>-0.23</v>
      </c>
      <c r="G748" s="5" t="str">
        <f>FIXED('WinBUGS output'!O747,2)</f>
        <v>2.69</v>
      </c>
      <c r="H748"/>
      <c r="I748"/>
      <c r="J748"/>
      <c r="X748" s="5" t="str">
        <f t="shared" si="32"/>
        <v>Computerised-CBT (CCBT) + TAU</v>
      </c>
      <c r="Y748" s="5" t="str">
        <f t="shared" si="33"/>
        <v>CBT individual (under 15 sessions) + TAU</v>
      </c>
      <c r="Z748" s="5" t="str">
        <f>FIXED(EXP('WinBUGS output'!N747),2)</f>
        <v>3.46</v>
      </c>
      <c r="AA748" s="5" t="str">
        <f>FIXED(EXP('WinBUGS output'!M747),2)</f>
        <v>0.80</v>
      </c>
      <c r="AB748" s="5" t="str">
        <f>FIXED(EXP('WinBUGS output'!O747),2)</f>
        <v>14.66</v>
      </c>
    </row>
    <row r="749" spans="1:28" x14ac:dyDescent="0.25">
      <c r="A749">
        <v>24</v>
      </c>
      <c r="B749">
        <v>34</v>
      </c>
      <c r="C749" s="5" t="str">
        <f>VLOOKUP(A749,'WinBUGS output'!A:C,3,FALSE)</f>
        <v>Computerised-CBT (CCBT) + TAU</v>
      </c>
      <c r="D749" s="5" t="str">
        <f>VLOOKUP(B749,'WinBUGS output'!A:C,3,FALSE)</f>
        <v>CBT individual (under 15 sessions) + enhanced TAU</v>
      </c>
      <c r="E749" s="5" t="str">
        <f>FIXED('WinBUGS output'!N748,2)</f>
        <v>1.43</v>
      </c>
      <c r="F749" s="5" t="str">
        <f>FIXED('WinBUGS output'!M748,2)</f>
        <v>0.02</v>
      </c>
      <c r="G749" s="5" t="str">
        <f>FIXED('WinBUGS output'!O748,2)</f>
        <v>2.85</v>
      </c>
      <c r="H749"/>
      <c r="I749"/>
      <c r="J749"/>
      <c r="X749" s="5" t="str">
        <f t="shared" si="32"/>
        <v>Computerised-CBT (CCBT) + TAU</v>
      </c>
      <c r="Y749" s="5" t="str">
        <f t="shared" si="33"/>
        <v>CBT individual (under 15 sessions) + enhanced TAU</v>
      </c>
      <c r="Z749" s="5" t="str">
        <f>FIXED(EXP('WinBUGS output'!N748),2)</f>
        <v>4.17</v>
      </c>
      <c r="AA749" s="5" t="str">
        <f>FIXED(EXP('WinBUGS output'!M748),2)</f>
        <v>1.02</v>
      </c>
      <c r="AB749" s="5" t="str">
        <f>FIXED(EXP('WinBUGS output'!O748),2)</f>
        <v>17.25</v>
      </c>
    </row>
    <row r="750" spans="1:28" x14ac:dyDescent="0.25">
      <c r="A750">
        <v>24</v>
      </c>
      <c r="B750">
        <v>35</v>
      </c>
      <c r="C750" s="5" t="str">
        <f>VLOOKUP(A750,'WinBUGS output'!A:C,3,FALSE)</f>
        <v>Computerised-CBT (CCBT) + TAU</v>
      </c>
      <c r="D750" s="5" t="str">
        <f>VLOOKUP(B750,'WinBUGS output'!A:C,3,FALSE)</f>
        <v>CBT individual (over 15 sessions)</v>
      </c>
      <c r="E750" s="5" t="str">
        <f>FIXED('WinBUGS output'!N749,2)</f>
        <v>1.34</v>
      </c>
      <c r="F750" s="5" t="str">
        <f>FIXED('WinBUGS output'!M749,2)</f>
        <v>-0.09</v>
      </c>
      <c r="G750" s="5" t="str">
        <f>FIXED('WinBUGS output'!O749,2)</f>
        <v>2.77</v>
      </c>
      <c r="H750"/>
      <c r="I750"/>
      <c r="J750"/>
      <c r="X750" s="5" t="str">
        <f t="shared" si="32"/>
        <v>Computerised-CBT (CCBT) + TAU</v>
      </c>
      <c r="Y750" s="5" t="str">
        <f t="shared" si="33"/>
        <v>CBT individual (over 15 sessions)</v>
      </c>
      <c r="Z750" s="5" t="str">
        <f>FIXED(EXP('WinBUGS output'!N749),2)</f>
        <v>3.83</v>
      </c>
      <c r="AA750" s="5" t="str">
        <f>FIXED(EXP('WinBUGS output'!M749),2)</f>
        <v>0.92</v>
      </c>
      <c r="AB750" s="5" t="str">
        <f>FIXED(EXP('WinBUGS output'!O749),2)</f>
        <v>15.97</v>
      </c>
    </row>
    <row r="751" spans="1:28" x14ac:dyDescent="0.25">
      <c r="A751">
        <v>24</v>
      </c>
      <c r="B751">
        <v>36</v>
      </c>
      <c r="C751" s="5" t="str">
        <f>VLOOKUP(A751,'WinBUGS output'!A:C,3,FALSE)</f>
        <v>Computerised-CBT (CCBT) + TAU</v>
      </c>
      <c r="D751" s="5" t="str">
        <f>VLOOKUP(B751,'WinBUGS output'!A:C,3,FALSE)</f>
        <v>Third-wave cognitive therapy individual</v>
      </c>
      <c r="E751" s="5" t="str">
        <f>FIXED('WinBUGS output'!N750,2)</f>
        <v>1.45</v>
      </c>
      <c r="F751" s="5" t="str">
        <f>FIXED('WinBUGS output'!M750,2)</f>
        <v>-0.06</v>
      </c>
      <c r="G751" s="5" t="str">
        <f>FIXED('WinBUGS output'!O750,2)</f>
        <v>3.02</v>
      </c>
      <c r="H751"/>
      <c r="I751"/>
      <c r="J751"/>
      <c r="X751" s="5" t="str">
        <f t="shared" si="32"/>
        <v>Computerised-CBT (CCBT) + TAU</v>
      </c>
      <c r="Y751" s="5" t="str">
        <f t="shared" si="33"/>
        <v>Third-wave cognitive therapy individual</v>
      </c>
      <c r="Z751" s="5" t="str">
        <f>FIXED(EXP('WinBUGS output'!N750),2)</f>
        <v>4.26</v>
      </c>
      <c r="AA751" s="5" t="str">
        <f>FIXED(EXP('WinBUGS output'!M750),2)</f>
        <v>0.94</v>
      </c>
      <c r="AB751" s="5" t="str">
        <f>FIXED(EXP('WinBUGS output'!O750),2)</f>
        <v>20.51</v>
      </c>
    </row>
    <row r="752" spans="1:28" x14ac:dyDescent="0.25">
      <c r="A752">
        <v>24</v>
      </c>
      <c r="B752">
        <v>37</v>
      </c>
      <c r="C752" s="5" t="str">
        <f>VLOOKUP(A752,'WinBUGS output'!A:C,3,FALSE)</f>
        <v>Computerised-CBT (CCBT) + TAU</v>
      </c>
      <c r="D752" s="5" t="str">
        <f>VLOOKUP(B752,'WinBUGS output'!A:C,3,FALSE)</f>
        <v>CBT group (under 15 sessions)</v>
      </c>
      <c r="E752" s="5" t="str">
        <f>FIXED('WinBUGS output'!N751,2)</f>
        <v>7.39</v>
      </c>
      <c r="F752" s="5" t="str">
        <f>FIXED('WinBUGS output'!M751,2)</f>
        <v>5.27</v>
      </c>
      <c r="G752" s="5" t="str">
        <f>FIXED('WinBUGS output'!O751,2)</f>
        <v>9.45</v>
      </c>
      <c r="H752"/>
      <c r="I752"/>
      <c r="J752"/>
      <c r="X752" s="5" t="str">
        <f t="shared" si="32"/>
        <v>Computerised-CBT (CCBT) + TAU</v>
      </c>
      <c r="Y752" s="5" t="str">
        <f t="shared" si="33"/>
        <v>CBT group (under 15 sessions)</v>
      </c>
      <c r="Z752" s="5" t="str">
        <f>FIXED(EXP('WinBUGS output'!N751),2)</f>
        <v>1,611.63</v>
      </c>
      <c r="AA752" s="5" t="str">
        <f>FIXED(EXP('WinBUGS output'!M751),2)</f>
        <v>195.00</v>
      </c>
      <c r="AB752" s="5" t="str">
        <f>FIXED(EXP('WinBUGS output'!O751),2)</f>
        <v>12,682.77</v>
      </c>
    </row>
    <row r="753" spans="1:28" x14ac:dyDescent="0.25">
      <c r="A753">
        <v>24</v>
      </c>
      <c r="B753">
        <v>38</v>
      </c>
      <c r="C753" s="5" t="str">
        <f>VLOOKUP(A753,'WinBUGS output'!A:C,3,FALSE)</f>
        <v>Computerised-CBT (CCBT) + TAU</v>
      </c>
      <c r="D753" s="5" t="str">
        <f>VLOOKUP(B753,'WinBUGS output'!A:C,3,FALSE)</f>
        <v>Third-wave cognitive therapy group</v>
      </c>
      <c r="E753" s="5" t="str">
        <f>FIXED('WinBUGS output'!N752,2)</f>
        <v>7.36</v>
      </c>
      <c r="F753" s="5" t="str">
        <f>FIXED('WinBUGS output'!M752,2)</f>
        <v>5.13</v>
      </c>
      <c r="G753" s="5" t="str">
        <f>FIXED('WinBUGS output'!O752,2)</f>
        <v>9.54</v>
      </c>
      <c r="H753"/>
      <c r="I753"/>
      <c r="J753"/>
      <c r="X753" s="5" t="str">
        <f t="shared" si="32"/>
        <v>Computerised-CBT (CCBT) + TAU</v>
      </c>
      <c r="Y753" s="5" t="str">
        <f t="shared" si="33"/>
        <v>Third-wave cognitive therapy group</v>
      </c>
      <c r="Z753" s="5" t="str">
        <f>FIXED(EXP('WinBUGS output'!N752),2)</f>
        <v>1,571.84</v>
      </c>
      <c r="AA753" s="5" t="str">
        <f>FIXED(EXP('WinBUGS output'!M752),2)</f>
        <v>168.17</v>
      </c>
      <c r="AB753" s="5" t="str">
        <f>FIXED(EXP('WinBUGS output'!O752),2)</f>
        <v>13,863.30</v>
      </c>
    </row>
    <row r="754" spans="1:28" x14ac:dyDescent="0.25">
      <c r="A754">
        <v>24</v>
      </c>
      <c r="B754">
        <v>39</v>
      </c>
      <c r="C754" s="5" t="str">
        <f>VLOOKUP(A754,'WinBUGS output'!A:C,3,FALSE)</f>
        <v>Computerised-CBT (CCBT) + TAU</v>
      </c>
      <c r="D754" s="5" t="str">
        <f>VLOOKUP(B754,'WinBUGS output'!A:C,3,FALSE)</f>
        <v>CBT individual (under 15 sessions) + escitalopram</v>
      </c>
      <c r="E754" s="5" t="str">
        <f>FIXED('WinBUGS output'!N753,2)</f>
        <v>0.68</v>
      </c>
      <c r="F754" s="5" t="str">
        <f>FIXED('WinBUGS output'!M753,2)</f>
        <v>-1.15</v>
      </c>
      <c r="G754" s="5" t="str">
        <f>FIXED('WinBUGS output'!O753,2)</f>
        <v>2.51</v>
      </c>
      <c r="H754"/>
      <c r="I754"/>
      <c r="J754"/>
      <c r="X754" s="5" t="str">
        <f t="shared" si="32"/>
        <v>Computerised-CBT (CCBT) + TAU</v>
      </c>
      <c r="Y754" s="5" t="str">
        <f t="shared" si="33"/>
        <v>CBT individual (under 15 sessions) + escitalopram</v>
      </c>
      <c r="Z754" s="5" t="str">
        <f>FIXED(EXP('WinBUGS output'!N753),2)</f>
        <v>1.98</v>
      </c>
      <c r="AA754" s="5" t="str">
        <f>FIXED(EXP('WinBUGS output'!M753),2)</f>
        <v>0.32</v>
      </c>
      <c r="AB754" s="5" t="str">
        <f>FIXED(EXP('WinBUGS output'!O753),2)</f>
        <v>12.33</v>
      </c>
    </row>
    <row r="755" spans="1:28" x14ac:dyDescent="0.25">
      <c r="A755">
        <v>24</v>
      </c>
      <c r="B755">
        <v>40</v>
      </c>
      <c r="C755" s="5" t="str">
        <f>VLOOKUP(A755,'WinBUGS output'!A:C,3,FALSE)</f>
        <v>Computerised-CBT (CCBT) + TAU</v>
      </c>
      <c r="D755" s="5" t="str">
        <f>VLOOKUP(B755,'WinBUGS output'!A:C,3,FALSE)</f>
        <v>CBT individual (over 15 sessions) + amitriptyline</v>
      </c>
      <c r="E755" s="5" t="str">
        <f>FIXED('WinBUGS output'!N754,2)</f>
        <v>0.72</v>
      </c>
      <c r="F755" s="5" t="str">
        <f>FIXED('WinBUGS output'!M754,2)</f>
        <v>-1.09</v>
      </c>
      <c r="G755" s="5" t="str">
        <f>FIXED('WinBUGS output'!O754,2)</f>
        <v>2.56</v>
      </c>
      <c r="H755"/>
      <c r="I755"/>
      <c r="J755"/>
      <c r="X755" s="5" t="str">
        <f t="shared" si="32"/>
        <v>Computerised-CBT (CCBT) + TAU</v>
      </c>
      <c r="Y755" s="5" t="str">
        <f t="shared" si="33"/>
        <v>CBT individual (over 15 sessions) + amitriptyline</v>
      </c>
      <c r="Z755" s="5" t="str">
        <f>FIXED(EXP('WinBUGS output'!N754),2)</f>
        <v>2.06</v>
      </c>
      <c r="AA755" s="5" t="str">
        <f>FIXED(EXP('WinBUGS output'!M754),2)</f>
        <v>0.34</v>
      </c>
      <c r="AB755" s="5" t="str">
        <f>FIXED(EXP('WinBUGS output'!O754),2)</f>
        <v>12.92</v>
      </c>
    </row>
    <row r="756" spans="1:28" x14ac:dyDescent="0.25">
      <c r="A756">
        <v>24</v>
      </c>
      <c r="B756">
        <v>41</v>
      </c>
      <c r="C756" s="5" t="str">
        <f>VLOOKUP(A756,'WinBUGS output'!A:C,3,FALSE)</f>
        <v>Computerised-CBT (CCBT) + TAU</v>
      </c>
      <c r="D756" s="5" t="str">
        <f>VLOOKUP(B756,'WinBUGS output'!A:C,3,FALSE)</f>
        <v>CBT individual (over 15 sessions) + any SSRI</v>
      </c>
      <c r="E756" s="5" t="str">
        <f>FIXED('WinBUGS output'!N755,2)</f>
        <v>0.75</v>
      </c>
      <c r="F756" s="5" t="str">
        <f>FIXED('WinBUGS output'!M755,2)</f>
        <v>-1.02</v>
      </c>
      <c r="G756" s="5" t="str">
        <f>FIXED('WinBUGS output'!O755,2)</f>
        <v>2.52</v>
      </c>
      <c r="H756"/>
      <c r="I756"/>
      <c r="J756"/>
      <c r="X756" s="5" t="str">
        <f t="shared" si="32"/>
        <v>Computerised-CBT (CCBT) + TAU</v>
      </c>
      <c r="Y756" s="5" t="str">
        <f t="shared" si="33"/>
        <v>CBT individual (over 15 sessions) + any SSRI</v>
      </c>
      <c r="Z756" s="5" t="str">
        <f>FIXED(EXP('WinBUGS output'!N755),2)</f>
        <v>2.11</v>
      </c>
      <c r="AA756" s="5" t="str">
        <f>FIXED(EXP('WinBUGS output'!M755),2)</f>
        <v>0.36</v>
      </c>
      <c r="AB756" s="5" t="str">
        <f>FIXED(EXP('WinBUGS output'!O755),2)</f>
        <v>12.42</v>
      </c>
    </row>
    <row r="757" spans="1:28" x14ac:dyDescent="0.25">
      <c r="A757">
        <v>24</v>
      </c>
      <c r="B757">
        <v>42</v>
      </c>
      <c r="C757" s="5" t="str">
        <f>VLOOKUP(A757,'WinBUGS output'!A:C,3,FALSE)</f>
        <v>Computerised-CBT (CCBT) + TAU</v>
      </c>
      <c r="D757" s="5" t="str">
        <f>VLOOKUP(B757,'WinBUGS output'!A:C,3,FALSE)</f>
        <v>Interpersonal psychotherapy (IPT) + any AD</v>
      </c>
      <c r="E757" s="5" t="str">
        <f>FIXED('WinBUGS output'!N756,2)</f>
        <v>2.18</v>
      </c>
      <c r="F757" s="5" t="str">
        <f>FIXED('WinBUGS output'!M756,2)</f>
        <v>-1.07</v>
      </c>
      <c r="G757" s="5" t="str">
        <f>FIXED('WinBUGS output'!O756,2)</f>
        <v>5.51</v>
      </c>
      <c r="H757"/>
      <c r="I757"/>
      <c r="J757"/>
      <c r="X757" s="5" t="str">
        <f t="shared" si="32"/>
        <v>Computerised-CBT (CCBT) + TAU</v>
      </c>
      <c r="Y757" s="5" t="str">
        <f t="shared" si="33"/>
        <v>Interpersonal psychotherapy (IPT) + any AD</v>
      </c>
      <c r="Z757" s="5" t="str">
        <f>FIXED(EXP('WinBUGS output'!N756),2)</f>
        <v>8.86</v>
      </c>
      <c r="AA757" s="5" t="str">
        <f>FIXED(EXP('WinBUGS output'!M756),2)</f>
        <v>0.34</v>
      </c>
      <c r="AB757" s="5" t="str">
        <f>FIXED(EXP('WinBUGS output'!O756),2)</f>
        <v>246.16</v>
      </c>
    </row>
    <row r="758" spans="1:28" x14ac:dyDescent="0.25">
      <c r="A758">
        <v>24</v>
      </c>
      <c r="B758">
        <v>43</v>
      </c>
      <c r="C758" s="5" t="str">
        <f>VLOOKUP(A758,'WinBUGS output'!A:C,3,FALSE)</f>
        <v>Computerised-CBT (CCBT) + TAU</v>
      </c>
      <c r="D758" s="5" t="str">
        <f>VLOOKUP(B758,'WinBUGS output'!A:C,3,FALSE)</f>
        <v>Short-term psychodynamic psychotherapy individual + any TCA</v>
      </c>
      <c r="E758" s="5" t="str">
        <f>FIXED('WinBUGS output'!N757,2)</f>
        <v>0.94</v>
      </c>
      <c r="F758" s="5" t="str">
        <f>FIXED('WinBUGS output'!M757,2)</f>
        <v>-1.67</v>
      </c>
      <c r="G758" s="5" t="str">
        <f>FIXED('WinBUGS output'!O757,2)</f>
        <v>3.47</v>
      </c>
      <c r="H758"/>
      <c r="I758"/>
      <c r="J758"/>
      <c r="X758" s="5" t="str">
        <f t="shared" si="32"/>
        <v>Computerised-CBT (CCBT) + TAU</v>
      </c>
      <c r="Y758" s="5" t="str">
        <f t="shared" si="33"/>
        <v>Short-term psychodynamic psychotherapy individual + any TCA</v>
      </c>
      <c r="Z758" s="5" t="str">
        <f>FIXED(EXP('WinBUGS output'!N757),2)</f>
        <v>2.56</v>
      </c>
      <c r="AA758" s="5" t="str">
        <f>FIXED(EXP('WinBUGS output'!M757),2)</f>
        <v>0.19</v>
      </c>
      <c r="AB758" s="5" t="str">
        <f>FIXED(EXP('WinBUGS output'!O757),2)</f>
        <v>32.10</v>
      </c>
    </row>
    <row r="759" spans="1:28" x14ac:dyDescent="0.25">
      <c r="A759">
        <v>24</v>
      </c>
      <c r="B759">
        <v>44</v>
      </c>
      <c r="C759" s="5" t="str">
        <f>VLOOKUP(A759,'WinBUGS output'!A:C,3,FALSE)</f>
        <v>Computerised-CBT (CCBT) + TAU</v>
      </c>
      <c r="D759" s="5" t="str">
        <f>VLOOKUP(B759,'WinBUGS output'!A:C,3,FALSE)</f>
        <v>Interpersonal psychotherapy (IPT) + Pill placebo</v>
      </c>
      <c r="E759" s="5" t="str">
        <f>FIXED('WinBUGS output'!N758,2)</f>
        <v>1.85</v>
      </c>
      <c r="F759" s="5" t="str">
        <f>FIXED('WinBUGS output'!M758,2)</f>
        <v>-1.40</v>
      </c>
      <c r="G759" s="5" t="str">
        <f>FIXED('WinBUGS output'!O758,2)</f>
        <v>5.18</v>
      </c>
      <c r="H759"/>
      <c r="I759"/>
      <c r="J759"/>
      <c r="X759" s="5" t="str">
        <f t="shared" si="32"/>
        <v>Computerised-CBT (CCBT) + TAU</v>
      </c>
      <c r="Y759" s="5" t="str">
        <f t="shared" si="33"/>
        <v>Interpersonal psychotherapy (IPT) + Pill placebo</v>
      </c>
      <c r="Z759" s="5" t="str">
        <f>FIXED(EXP('WinBUGS output'!N758),2)</f>
        <v>6.36</v>
      </c>
      <c r="AA759" s="5" t="str">
        <f>FIXED(EXP('WinBUGS output'!M758),2)</f>
        <v>0.25</v>
      </c>
      <c r="AB759" s="5" t="str">
        <f>FIXED(EXP('WinBUGS output'!O758),2)</f>
        <v>177.51</v>
      </c>
    </row>
    <row r="760" spans="1:28" x14ac:dyDescent="0.25">
      <c r="A760">
        <v>25</v>
      </c>
      <c r="B760">
        <v>26</v>
      </c>
      <c r="C760" s="5" t="str">
        <f>VLOOKUP(A760,'WinBUGS output'!A:C,3,FALSE)</f>
        <v>Computerised-CBT (CCBT) + enhanced TAU</v>
      </c>
      <c r="D760" s="5" t="str">
        <f>VLOOKUP(B760,'WinBUGS output'!A:C,3,FALSE)</f>
        <v>Interpersonal psychotherapy (IPT)</v>
      </c>
      <c r="E760" s="5" t="str">
        <f>FIXED('WinBUGS output'!N759,2)</f>
        <v>1.65</v>
      </c>
      <c r="F760" s="5" t="str">
        <f>FIXED('WinBUGS output'!M759,2)</f>
        <v>-1.66</v>
      </c>
      <c r="G760" s="5" t="str">
        <f>FIXED('WinBUGS output'!O759,2)</f>
        <v>4.90</v>
      </c>
      <c r="H760"/>
      <c r="I760"/>
      <c r="J760"/>
      <c r="X760" s="5" t="str">
        <f t="shared" si="32"/>
        <v>Computerised-CBT (CCBT) + enhanced TAU</v>
      </c>
      <c r="Y760" s="5" t="str">
        <f t="shared" si="33"/>
        <v>Interpersonal psychotherapy (IPT)</v>
      </c>
      <c r="Z760" s="5" t="str">
        <f>FIXED(EXP('WinBUGS output'!N759),2)</f>
        <v>5.20</v>
      </c>
      <c r="AA760" s="5" t="str">
        <f>FIXED(EXP('WinBUGS output'!M759),2)</f>
        <v>0.19</v>
      </c>
      <c r="AB760" s="5" t="str">
        <f>FIXED(EXP('WinBUGS output'!O759),2)</f>
        <v>134.69</v>
      </c>
    </row>
    <row r="761" spans="1:28" x14ac:dyDescent="0.25">
      <c r="A761">
        <v>25</v>
      </c>
      <c r="B761">
        <v>27</v>
      </c>
      <c r="C761" s="5" t="str">
        <f>VLOOKUP(A761,'WinBUGS output'!A:C,3,FALSE)</f>
        <v>Computerised-CBT (CCBT) + enhanced TAU</v>
      </c>
      <c r="D761" s="5" t="str">
        <f>VLOOKUP(B761,'WinBUGS output'!A:C,3,FALSE)</f>
        <v>Counselling (any type)</v>
      </c>
      <c r="E761" s="5" t="str">
        <f>FIXED('WinBUGS output'!N760,2)</f>
        <v>0.96</v>
      </c>
      <c r="F761" s="5" t="str">
        <f>FIXED('WinBUGS output'!M760,2)</f>
        <v>-1.12</v>
      </c>
      <c r="G761" s="5" t="str">
        <f>FIXED('WinBUGS output'!O760,2)</f>
        <v>3.06</v>
      </c>
      <c r="H761"/>
      <c r="I761"/>
      <c r="J761"/>
      <c r="X761" s="5" t="str">
        <f t="shared" si="32"/>
        <v>Computerised-CBT (CCBT) + enhanced TAU</v>
      </c>
      <c r="Y761" s="5" t="str">
        <f t="shared" si="33"/>
        <v>Counselling (any type)</v>
      </c>
      <c r="Z761" s="5" t="str">
        <f>FIXED(EXP('WinBUGS output'!N760),2)</f>
        <v>2.60</v>
      </c>
      <c r="AA761" s="5" t="str">
        <f>FIXED(EXP('WinBUGS output'!M760),2)</f>
        <v>0.33</v>
      </c>
      <c r="AB761" s="5" t="str">
        <f>FIXED(EXP('WinBUGS output'!O760),2)</f>
        <v>21.28</v>
      </c>
    </row>
    <row r="762" spans="1:28" x14ac:dyDescent="0.25">
      <c r="A762">
        <v>25</v>
      </c>
      <c r="B762">
        <v>28</v>
      </c>
      <c r="C762" s="5" t="str">
        <f>VLOOKUP(A762,'WinBUGS output'!A:C,3,FALSE)</f>
        <v>Computerised-CBT (CCBT) + enhanced TAU</v>
      </c>
      <c r="D762" s="5" t="str">
        <f>VLOOKUP(B762,'WinBUGS output'!A:C,3,FALSE)</f>
        <v>Non-directive counselling</v>
      </c>
      <c r="E762" s="5" t="str">
        <f>FIXED('WinBUGS output'!N761,2)</f>
        <v>0.96</v>
      </c>
      <c r="F762" s="5" t="str">
        <f>FIXED('WinBUGS output'!M761,2)</f>
        <v>-0.91</v>
      </c>
      <c r="G762" s="5" t="str">
        <f>FIXED('WinBUGS output'!O761,2)</f>
        <v>2.87</v>
      </c>
      <c r="H762"/>
      <c r="I762"/>
      <c r="J762"/>
      <c r="X762" s="5" t="str">
        <f t="shared" si="32"/>
        <v>Computerised-CBT (CCBT) + enhanced TAU</v>
      </c>
      <c r="Y762" s="5" t="str">
        <f t="shared" si="33"/>
        <v>Non-directive counselling</v>
      </c>
      <c r="Z762" s="5" t="str">
        <f>FIXED(EXP('WinBUGS output'!N761),2)</f>
        <v>2.62</v>
      </c>
      <c r="AA762" s="5" t="str">
        <f>FIXED(EXP('WinBUGS output'!M761),2)</f>
        <v>0.40</v>
      </c>
      <c r="AB762" s="5" t="str">
        <f>FIXED(EXP('WinBUGS output'!O761),2)</f>
        <v>17.64</v>
      </c>
    </row>
    <row r="763" spans="1:28" x14ac:dyDescent="0.25">
      <c r="A763">
        <v>25</v>
      </c>
      <c r="B763">
        <v>29</v>
      </c>
      <c r="C763" s="5" t="str">
        <f>VLOOKUP(A763,'WinBUGS output'!A:C,3,FALSE)</f>
        <v>Computerised-CBT (CCBT) + enhanced TAU</v>
      </c>
      <c r="D763" s="5" t="str">
        <f>VLOOKUP(B763,'WinBUGS output'!A:C,3,FALSE)</f>
        <v>Problem solving group</v>
      </c>
      <c r="E763" s="5" t="str">
        <f>FIXED('WinBUGS output'!N762,2)</f>
        <v>8.75</v>
      </c>
      <c r="F763" s="5" t="str">
        <f>FIXED('WinBUGS output'!M762,2)</f>
        <v>5.15</v>
      </c>
      <c r="G763" s="5" t="str">
        <f>FIXED('WinBUGS output'!O762,2)</f>
        <v>12.54</v>
      </c>
      <c r="H763"/>
      <c r="I763"/>
      <c r="J763"/>
      <c r="X763" s="5" t="str">
        <f t="shared" si="32"/>
        <v>Computerised-CBT (CCBT) + enhanced TAU</v>
      </c>
      <c r="Y763" s="5" t="str">
        <f t="shared" si="33"/>
        <v>Problem solving group</v>
      </c>
      <c r="Z763" s="5" t="str">
        <f>FIXED(EXP('WinBUGS output'!N762),2)</f>
        <v>6,304.38</v>
      </c>
      <c r="AA763" s="5" t="str">
        <f>FIXED(EXP('WinBUGS output'!M762),2)</f>
        <v>172.09</v>
      </c>
      <c r="AB763" s="5" t="str">
        <f>FIXED(EXP('WinBUGS output'!O762),2)</f>
        <v>279,288.34</v>
      </c>
    </row>
    <row r="764" spans="1:28" x14ac:dyDescent="0.25">
      <c r="A764">
        <v>25</v>
      </c>
      <c r="B764">
        <v>30</v>
      </c>
      <c r="C764" s="5" t="str">
        <f>VLOOKUP(A764,'WinBUGS output'!A:C,3,FALSE)</f>
        <v>Computerised-CBT (CCBT) + enhanced TAU</v>
      </c>
      <c r="D764" s="5" t="str">
        <f>VLOOKUP(B764,'WinBUGS output'!A:C,3,FALSE)</f>
        <v>Behavioural activation (BA)</v>
      </c>
      <c r="E764" s="5" t="str">
        <f>FIXED('WinBUGS output'!N763,2)</f>
        <v>1.65</v>
      </c>
      <c r="F764" s="5" t="str">
        <f>FIXED('WinBUGS output'!M763,2)</f>
        <v>0.01</v>
      </c>
      <c r="G764" s="5" t="str">
        <f>FIXED('WinBUGS output'!O763,2)</f>
        <v>3.32</v>
      </c>
      <c r="H764"/>
      <c r="I764"/>
      <c r="J764"/>
      <c r="X764" s="5" t="str">
        <f t="shared" si="32"/>
        <v>Computerised-CBT (CCBT) + enhanced TAU</v>
      </c>
      <c r="Y764" s="5" t="str">
        <f t="shared" si="33"/>
        <v>Behavioural activation (BA)</v>
      </c>
      <c r="Z764" s="5" t="str">
        <f>FIXED(EXP('WinBUGS output'!N763),2)</f>
        <v>5.19</v>
      </c>
      <c r="AA764" s="5" t="str">
        <f>FIXED(EXP('WinBUGS output'!M763),2)</f>
        <v>1.01</v>
      </c>
      <c r="AB764" s="5" t="str">
        <f>FIXED(EXP('WinBUGS output'!O763),2)</f>
        <v>27.74</v>
      </c>
    </row>
    <row r="765" spans="1:28" x14ac:dyDescent="0.25">
      <c r="A765">
        <v>25</v>
      </c>
      <c r="B765">
        <v>31</v>
      </c>
      <c r="C765" s="5" t="str">
        <f>VLOOKUP(A765,'WinBUGS output'!A:C,3,FALSE)</f>
        <v>Computerised-CBT (CCBT) + enhanced TAU</v>
      </c>
      <c r="D765" s="5" t="str">
        <f>VLOOKUP(B765,'WinBUGS output'!A:C,3,FALSE)</f>
        <v>Behavioural activation (BA) + TAU</v>
      </c>
      <c r="E765" s="5" t="str">
        <f>FIXED('WinBUGS output'!N764,2)</f>
        <v>1.58</v>
      </c>
      <c r="F765" s="5" t="str">
        <f>FIXED('WinBUGS output'!M764,2)</f>
        <v>-0.13</v>
      </c>
      <c r="G765" s="5" t="str">
        <f>FIXED('WinBUGS output'!O764,2)</f>
        <v>3.33</v>
      </c>
      <c r="H765"/>
      <c r="I765"/>
      <c r="J765"/>
      <c r="X765" s="5" t="str">
        <f t="shared" si="32"/>
        <v>Computerised-CBT (CCBT) + enhanced TAU</v>
      </c>
      <c r="Y765" s="5" t="str">
        <f t="shared" si="33"/>
        <v>Behavioural activation (BA) + TAU</v>
      </c>
      <c r="Z765" s="5" t="str">
        <f>FIXED(EXP('WinBUGS output'!N764),2)</f>
        <v>4.85</v>
      </c>
      <c r="AA765" s="5" t="str">
        <f>FIXED(EXP('WinBUGS output'!M764),2)</f>
        <v>0.88</v>
      </c>
      <c r="AB765" s="5" t="str">
        <f>FIXED(EXP('WinBUGS output'!O764),2)</f>
        <v>28.02</v>
      </c>
    </row>
    <row r="766" spans="1:28" x14ac:dyDescent="0.25">
      <c r="A766">
        <v>25</v>
      </c>
      <c r="B766">
        <v>32</v>
      </c>
      <c r="C766" s="5" t="str">
        <f>VLOOKUP(A766,'WinBUGS output'!A:C,3,FALSE)</f>
        <v>Computerised-CBT (CCBT) + enhanced TAU</v>
      </c>
      <c r="D766" s="5" t="str">
        <f>VLOOKUP(B766,'WinBUGS output'!A:C,3,FALSE)</f>
        <v>CBT individual (under 15 sessions)</v>
      </c>
      <c r="E766" s="5" t="str">
        <f>FIXED('WinBUGS output'!N765,2)</f>
        <v>1.27</v>
      </c>
      <c r="F766" s="5" t="str">
        <f>FIXED('WinBUGS output'!M765,2)</f>
        <v>-0.13</v>
      </c>
      <c r="G766" s="5" t="str">
        <f>FIXED('WinBUGS output'!O765,2)</f>
        <v>2.66</v>
      </c>
      <c r="H766"/>
      <c r="I766"/>
      <c r="J766"/>
      <c r="X766" s="5" t="str">
        <f t="shared" si="32"/>
        <v>Computerised-CBT (CCBT) + enhanced TAU</v>
      </c>
      <c r="Y766" s="5" t="str">
        <f t="shared" si="33"/>
        <v>CBT individual (under 15 sessions)</v>
      </c>
      <c r="Z766" s="5" t="str">
        <f>FIXED(EXP('WinBUGS output'!N765),2)</f>
        <v>3.55</v>
      </c>
      <c r="AA766" s="5" t="str">
        <f>FIXED(EXP('WinBUGS output'!M765),2)</f>
        <v>0.88</v>
      </c>
      <c r="AB766" s="5" t="str">
        <f>FIXED(EXP('WinBUGS output'!O765),2)</f>
        <v>14.28</v>
      </c>
    </row>
    <row r="767" spans="1:28" x14ac:dyDescent="0.25">
      <c r="A767">
        <v>25</v>
      </c>
      <c r="B767">
        <v>33</v>
      </c>
      <c r="C767" s="5" t="str">
        <f>VLOOKUP(A767,'WinBUGS output'!A:C,3,FALSE)</f>
        <v>Computerised-CBT (CCBT) + enhanced TAU</v>
      </c>
      <c r="D767" s="5" t="str">
        <f>VLOOKUP(B767,'WinBUGS output'!A:C,3,FALSE)</f>
        <v>CBT individual (under 15 sessions) + TAU</v>
      </c>
      <c r="E767" s="5" t="str">
        <f>FIXED('WinBUGS output'!N766,2)</f>
        <v>1.23</v>
      </c>
      <c r="F767" s="5" t="str">
        <f>FIXED('WinBUGS output'!M766,2)</f>
        <v>-0.20</v>
      </c>
      <c r="G767" s="5" t="str">
        <f>FIXED('WinBUGS output'!O766,2)</f>
        <v>2.64</v>
      </c>
      <c r="H767"/>
      <c r="I767"/>
      <c r="J767"/>
      <c r="X767" s="5" t="str">
        <f t="shared" si="32"/>
        <v>Computerised-CBT (CCBT) + enhanced TAU</v>
      </c>
      <c r="Y767" s="5" t="str">
        <f t="shared" si="33"/>
        <v>CBT individual (under 15 sessions) + TAU</v>
      </c>
      <c r="Z767" s="5" t="str">
        <f>FIXED(EXP('WinBUGS output'!N766),2)</f>
        <v>3.43</v>
      </c>
      <c r="AA767" s="5" t="str">
        <f>FIXED(EXP('WinBUGS output'!M766),2)</f>
        <v>0.82</v>
      </c>
      <c r="AB767" s="5" t="str">
        <f>FIXED(EXP('WinBUGS output'!O766),2)</f>
        <v>14.04</v>
      </c>
    </row>
    <row r="768" spans="1:28" x14ac:dyDescent="0.25">
      <c r="A768">
        <v>25</v>
      </c>
      <c r="B768">
        <v>34</v>
      </c>
      <c r="C768" s="5" t="str">
        <f>VLOOKUP(A768,'WinBUGS output'!A:C,3,FALSE)</f>
        <v>Computerised-CBT (CCBT) + enhanced TAU</v>
      </c>
      <c r="D768" s="5" t="str">
        <f>VLOOKUP(B768,'WinBUGS output'!A:C,3,FALSE)</f>
        <v>CBT individual (under 15 sessions) + enhanced TAU</v>
      </c>
      <c r="E768" s="5" t="str">
        <f>FIXED('WinBUGS output'!N767,2)</f>
        <v>1.42</v>
      </c>
      <c r="F768" s="5" t="str">
        <f>FIXED('WinBUGS output'!M767,2)</f>
        <v>0.08</v>
      </c>
      <c r="G768" s="5" t="str">
        <f>FIXED('WinBUGS output'!O767,2)</f>
        <v>2.78</v>
      </c>
      <c r="H768"/>
      <c r="I768"/>
      <c r="J768"/>
      <c r="X768" s="5" t="str">
        <f t="shared" si="32"/>
        <v>Computerised-CBT (CCBT) + enhanced TAU</v>
      </c>
      <c r="Y768" s="5" t="str">
        <f t="shared" si="33"/>
        <v>CBT individual (under 15 sessions) + enhanced TAU</v>
      </c>
      <c r="Z768" s="5" t="str">
        <f>FIXED(EXP('WinBUGS output'!N767),2)</f>
        <v>4.14</v>
      </c>
      <c r="AA768" s="5" t="str">
        <f>FIXED(EXP('WinBUGS output'!M767),2)</f>
        <v>1.08</v>
      </c>
      <c r="AB768" s="5" t="str">
        <f>FIXED(EXP('WinBUGS output'!O767),2)</f>
        <v>16.12</v>
      </c>
    </row>
    <row r="769" spans="1:28" x14ac:dyDescent="0.25">
      <c r="A769">
        <v>25</v>
      </c>
      <c r="B769">
        <v>35</v>
      </c>
      <c r="C769" s="5" t="str">
        <f>VLOOKUP(A769,'WinBUGS output'!A:C,3,FALSE)</f>
        <v>Computerised-CBT (CCBT) + enhanced TAU</v>
      </c>
      <c r="D769" s="5" t="str">
        <f>VLOOKUP(B769,'WinBUGS output'!A:C,3,FALSE)</f>
        <v>CBT individual (over 15 sessions)</v>
      </c>
      <c r="E769" s="5" t="str">
        <f>FIXED('WinBUGS output'!N768,2)</f>
        <v>1.34</v>
      </c>
      <c r="F769" s="5" t="str">
        <f>FIXED('WinBUGS output'!M768,2)</f>
        <v>-0.06</v>
      </c>
      <c r="G769" s="5" t="str">
        <f>FIXED('WinBUGS output'!O768,2)</f>
        <v>2.73</v>
      </c>
      <c r="H769"/>
      <c r="I769"/>
      <c r="J769"/>
      <c r="X769" s="5" t="str">
        <f t="shared" si="32"/>
        <v>Computerised-CBT (CCBT) + enhanced TAU</v>
      </c>
      <c r="Y769" s="5" t="str">
        <f t="shared" si="33"/>
        <v>CBT individual (over 15 sessions)</v>
      </c>
      <c r="Z769" s="5" t="str">
        <f>FIXED(EXP('WinBUGS output'!N768),2)</f>
        <v>3.80</v>
      </c>
      <c r="AA769" s="5" t="str">
        <f>FIXED(EXP('WinBUGS output'!M768),2)</f>
        <v>0.95</v>
      </c>
      <c r="AB769" s="5" t="str">
        <f>FIXED(EXP('WinBUGS output'!O768),2)</f>
        <v>15.33</v>
      </c>
    </row>
    <row r="770" spans="1:28" x14ac:dyDescent="0.25">
      <c r="A770">
        <v>25</v>
      </c>
      <c r="B770">
        <v>36</v>
      </c>
      <c r="C770" s="5" t="str">
        <f>VLOOKUP(A770,'WinBUGS output'!A:C,3,FALSE)</f>
        <v>Computerised-CBT (CCBT) + enhanced TAU</v>
      </c>
      <c r="D770" s="5" t="str">
        <f>VLOOKUP(B770,'WinBUGS output'!A:C,3,FALSE)</f>
        <v>Third-wave cognitive therapy individual</v>
      </c>
      <c r="E770" s="5" t="str">
        <f>FIXED('WinBUGS output'!N769,2)</f>
        <v>1.44</v>
      </c>
      <c r="F770" s="5" t="str">
        <f>FIXED('WinBUGS output'!M769,2)</f>
        <v>-0.02</v>
      </c>
      <c r="G770" s="5" t="str">
        <f>FIXED('WinBUGS output'!O769,2)</f>
        <v>2.97</v>
      </c>
      <c r="H770"/>
      <c r="I770"/>
      <c r="J770"/>
      <c r="X770" s="5" t="str">
        <f t="shared" si="32"/>
        <v>Computerised-CBT (CCBT) + enhanced TAU</v>
      </c>
      <c r="Y770" s="5" t="str">
        <f t="shared" si="33"/>
        <v>Third-wave cognitive therapy individual</v>
      </c>
      <c r="Z770" s="5" t="str">
        <f>FIXED(EXP('WinBUGS output'!N769),2)</f>
        <v>4.22</v>
      </c>
      <c r="AA770" s="5" t="str">
        <f>FIXED(EXP('WinBUGS output'!M769),2)</f>
        <v>0.98</v>
      </c>
      <c r="AB770" s="5" t="str">
        <f>FIXED(EXP('WinBUGS output'!O769),2)</f>
        <v>19.41</v>
      </c>
    </row>
    <row r="771" spans="1:28" x14ac:dyDescent="0.25">
      <c r="A771">
        <v>25</v>
      </c>
      <c r="B771">
        <v>37</v>
      </c>
      <c r="C771" s="5" t="str">
        <f>VLOOKUP(A771,'WinBUGS output'!A:C,3,FALSE)</f>
        <v>Computerised-CBT (CCBT) + enhanced TAU</v>
      </c>
      <c r="D771" s="5" t="str">
        <f>VLOOKUP(B771,'WinBUGS output'!A:C,3,FALSE)</f>
        <v>CBT group (under 15 sessions)</v>
      </c>
      <c r="E771" s="5" t="str">
        <f>FIXED('WinBUGS output'!N770,2)</f>
        <v>7.38</v>
      </c>
      <c r="F771" s="5" t="str">
        <f>FIXED('WinBUGS output'!M770,2)</f>
        <v>5.26</v>
      </c>
      <c r="G771" s="5" t="str">
        <f>FIXED('WinBUGS output'!O770,2)</f>
        <v>9.44</v>
      </c>
      <c r="H771"/>
      <c r="I771"/>
      <c r="J771"/>
      <c r="X771" s="5" t="str">
        <f t="shared" si="32"/>
        <v>Computerised-CBT (CCBT) + enhanced TAU</v>
      </c>
      <c r="Y771" s="5" t="str">
        <f t="shared" si="33"/>
        <v>CBT group (under 15 sessions)</v>
      </c>
      <c r="Z771" s="5" t="str">
        <f>FIXED(EXP('WinBUGS output'!N770),2)</f>
        <v>1,597.19</v>
      </c>
      <c r="AA771" s="5" t="str">
        <f>FIXED(EXP('WinBUGS output'!M770),2)</f>
        <v>193.25</v>
      </c>
      <c r="AB771" s="5" t="str">
        <f>FIXED(EXP('WinBUGS output'!O770),2)</f>
        <v>12,606.91</v>
      </c>
    </row>
    <row r="772" spans="1:28" x14ac:dyDescent="0.25">
      <c r="A772">
        <v>25</v>
      </c>
      <c r="B772">
        <v>38</v>
      </c>
      <c r="C772" s="5" t="str">
        <f>VLOOKUP(A772,'WinBUGS output'!A:C,3,FALSE)</f>
        <v>Computerised-CBT (CCBT) + enhanced TAU</v>
      </c>
      <c r="D772" s="5" t="str">
        <f>VLOOKUP(B772,'WinBUGS output'!A:C,3,FALSE)</f>
        <v>Third-wave cognitive therapy group</v>
      </c>
      <c r="E772" s="5" t="str">
        <f>FIXED('WinBUGS output'!N771,2)</f>
        <v>7.35</v>
      </c>
      <c r="F772" s="5" t="str">
        <f>FIXED('WinBUGS output'!M771,2)</f>
        <v>5.12</v>
      </c>
      <c r="G772" s="5" t="str">
        <f>FIXED('WinBUGS output'!O771,2)</f>
        <v>9.54</v>
      </c>
      <c r="H772"/>
      <c r="I772"/>
      <c r="J772"/>
      <c r="X772" s="5" t="str">
        <f t="shared" si="32"/>
        <v>Computerised-CBT (CCBT) + enhanced TAU</v>
      </c>
      <c r="Y772" s="5" t="str">
        <f t="shared" si="33"/>
        <v>Third-wave cognitive therapy group</v>
      </c>
      <c r="Z772" s="5" t="str">
        <f>FIXED(EXP('WinBUGS output'!N771),2)</f>
        <v>1,556.20</v>
      </c>
      <c r="AA772" s="5" t="str">
        <f>FIXED(EXP('WinBUGS output'!M771),2)</f>
        <v>166.50</v>
      </c>
      <c r="AB772" s="5" t="str">
        <f>FIXED(EXP('WinBUGS output'!O771),2)</f>
        <v>13,863.30</v>
      </c>
    </row>
    <row r="773" spans="1:28" x14ac:dyDescent="0.25">
      <c r="A773">
        <v>25</v>
      </c>
      <c r="B773">
        <v>39</v>
      </c>
      <c r="C773" s="5" t="str">
        <f>VLOOKUP(A773,'WinBUGS output'!A:C,3,FALSE)</f>
        <v>Computerised-CBT (CCBT) + enhanced TAU</v>
      </c>
      <c r="D773" s="5" t="str">
        <f>VLOOKUP(B773,'WinBUGS output'!A:C,3,FALSE)</f>
        <v>CBT individual (under 15 sessions) + escitalopram</v>
      </c>
      <c r="E773" s="5" t="str">
        <f>FIXED('WinBUGS output'!N772,2)</f>
        <v>0.68</v>
      </c>
      <c r="F773" s="5" t="str">
        <f>FIXED('WinBUGS output'!M772,2)</f>
        <v>-1.14</v>
      </c>
      <c r="G773" s="5" t="str">
        <f>FIXED('WinBUGS output'!O772,2)</f>
        <v>2.48</v>
      </c>
      <c r="H773"/>
      <c r="I773"/>
      <c r="J773"/>
      <c r="X773" s="5" t="str">
        <f t="shared" si="32"/>
        <v>Computerised-CBT (CCBT) + enhanced TAU</v>
      </c>
      <c r="Y773" s="5" t="str">
        <f t="shared" si="33"/>
        <v>CBT individual (under 15 sessions) + escitalopram</v>
      </c>
      <c r="Z773" s="5" t="str">
        <f>FIXED(EXP('WinBUGS output'!N772),2)</f>
        <v>1.97</v>
      </c>
      <c r="AA773" s="5" t="str">
        <f>FIXED(EXP('WinBUGS output'!M772),2)</f>
        <v>0.32</v>
      </c>
      <c r="AB773" s="5" t="str">
        <f>FIXED(EXP('WinBUGS output'!O772),2)</f>
        <v>11.94</v>
      </c>
    </row>
    <row r="774" spans="1:28" x14ac:dyDescent="0.25">
      <c r="A774">
        <v>25</v>
      </c>
      <c r="B774">
        <v>40</v>
      </c>
      <c r="C774" s="5" t="str">
        <f>VLOOKUP(A774,'WinBUGS output'!A:C,3,FALSE)</f>
        <v>Computerised-CBT (CCBT) + enhanced TAU</v>
      </c>
      <c r="D774" s="5" t="str">
        <f>VLOOKUP(B774,'WinBUGS output'!A:C,3,FALSE)</f>
        <v>CBT individual (over 15 sessions) + amitriptyline</v>
      </c>
      <c r="E774" s="5" t="str">
        <f>FIXED('WinBUGS output'!N773,2)</f>
        <v>0.72</v>
      </c>
      <c r="F774" s="5" t="str">
        <f>FIXED('WinBUGS output'!M773,2)</f>
        <v>-1.08</v>
      </c>
      <c r="G774" s="5" t="str">
        <f>FIXED('WinBUGS output'!O773,2)</f>
        <v>2.52</v>
      </c>
      <c r="H774"/>
      <c r="I774"/>
      <c r="J774"/>
      <c r="X774" s="5" t="str">
        <f t="shared" si="32"/>
        <v>Computerised-CBT (CCBT) + enhanced TAU</v>
      </c>
      <c r="Y774" s="5" t="str">
        <f t="shared" si="33"/>
        <v>CBT individual (over 15 sessions) + amitriptyline</v>
      </c>
      <c r="Z774" s="5" t="str">
        <f>FIXED(EXP('WinBUGS output'!N773),2)</f>
        <v>2.05</v>
      </c>
      <c r="AA774" s="5" t="str">
        <f>FIXED(EXP('WinBUGS output'!M773),2)</f>
        <v>0.34</v>
      </c>
      <c r="AB774" s="5" t="str">
        <f>FIXED(EXP('WinBUGS output'!O773),2)</f>
        <v>12.38</v>
      </c>
    </row>
    <row r="775" spans="1:28" x14ac:dyDescent="0.25">
      <c r="A775">
        <v>25</v>
      </c>
      <c r="B775">
        <v>41</v>
      </c>
      <c r="C775" s="5" t="str">
        <f>VLOOKUP(A775,'WinBUGS output'!A:C,3,FALSE)</f>
        <v>Computerised-CBT (CCBT) + enhanced TAU</v>
      </c>
      <c r="D775" s="5" t="str">
        <f>VLOOKUP(B775,'WinBUGS output'!A:C,3,FALSE)</f>
        <v>CBT individual (over 15 sessions) + any SSRI</v>
      </c>
      <c r="E775" s="5" t="str">
        <f>FIXED('WinBUGS output'!N774,2)</f>
        <v>0.74</v>
      </c>
      <c r="F775" s="5" t="str">
        <f>FIXED('WinBUGS output'!M774,2)</f>
        <v>-1.02</v>
      </c>
      <c r="G775" s="5" t="str">
        <f>FIXED('WinBUGS output'!O774,2)</f>
        <v>2.49</v>
      </c>
      <c r="H775"/>
      <c r="I775"/>
      <c r="J775"/>
      <c r="X775" s="5" t="str">
        <f t="shared" si="32"/>
        <v>Computerised-CBT (CCBT) + enhanced TAU</v>
      </c>
      <c r="Y775" s="5" t="str">
        <f t="shared" si="33"/>
        <v>CBT individual (over 15 sessions) + any SSRI</v>
      </c>
      <c r="Z775" s="5" t="str">
        <f>FIXED(EXP('WinBUGS output'!N774),2)</f>
        <v>2.10</v>
      </c>
      <c r="AA775" s="5" t="str">
        <f>FIXED(EXP('WinBUGS output'!M774),2)</f>
        <v>0.36</v>
      </c>
      <c r="AB775" s="5" t="str">
        <f>FIXED(EXP('WinBUGS output'!O774),2)</f>
        <v>12.11</v>
      </c>
    </row>
    <row r="776" spans="1:28" x14ac:dyDescent="0.25">
      <c r="A776">
        <v>25</v>
      </c>
      <c r="B776">
        <v>42</v>
      </c>
      <c r="C776" s="5" t="str">
        <f>VLOOKUP(A776,'WinBUGS output'!A:C,3,FALSE)</f>
        <v>Computerised-CBT (CCBT) + enhanced TAU</v>
      </c>
      <c r="D776" s="5" t="str">
        <f>VLOOKUP(B776,'WinBUGS output'!A:C,3,FALSE)</f>
        <v>Interpersonal psychotherapy (IPT) + any AD</v>
      </c>
      <c r="E776" s="5" t="str">
        <f>FIXED('WinBUGS output'!N775,2)</f>
        <v>2.17</v>
      </c>
      <c r="F776" s="5" t="str">
        <f>FIXED('WinBUGS output'!M775,2)</f>
        <v>-1.06</v>
      </c>
      <c r="G776" s="5" t="str">
        <f>FIXED('WinBUGS output'!O775,2)</f>
        <v>5.50</v>
      </c>
      <c r="H776"/>
      <c r="I776"/>
      <c r="J776"/>
      <c r="X776" s="5" t="str">
        <f t="shared" si="32"/>
        <v>Computerised-CBT (CCBT) + enhanced TAU</v>
      </c>
      <c r="Y776" s="5" t="str">
        <f t="shared" si="33"/>
        <v>Interpersonal psychotherapy (IPT) + any AD</v>
      </c>
      <c r="Z776" s="5" t="str">
        <f>FIXED(EXP('WinBUGS output'!N775),2)</f>
        <v>8.78</v>
      </c>
      <c r="AA776" s="5" t="str">
        <f>FIXED(EXP('WinBUGS output'!M775),2)</f>
        <v>0.35</v>
      </c>
      <c r="AB776" s="5" t="str">
        <f>FIXED(EXP('WinBUGS output'!O775),2)</f>
        <v>244.94</v>
      </c>
    </row>
    <row r="777" spans="1:28" x14ac:dyDescent="0.25">
      <c r="A777">
        <v>25</v>
      </c>
      <c r="B777">
        <v>43</v>
      </c>
      <c r="C777" s="5" t="str">
        <f>VLOOKUP(A777,'WinBUGS output'!A:C,3,FALSE)</f>
        <v>Computerised-CBT (CCBT) + enhanced TAU</v>
      </c>
      <c r="D777" s="5" t="str">
        <f>VLOOKUP(B777,'WinBUGS output'!A:C,3,FALSE)</f>
        <v>Short-term psychodynamic psychotherapy individual + any TCA</v>
      </c>
      <c r="E777" s="5" t="str">
        <f>FIXED('WinBUGS output'!N776,2)</f>
        <v>0.94</v>
      </c>
      <c r="F777" s="5" t="str">
        <f>FIXED('WinBUGS output'!M776,2)</f>
        <v>-1.65</v>
      </c>
      <c r="G777" s="5" t="str">
        <f>FIXED('WinBUGS output'!O776,2)</f>
        <v>3.44</v>
      </c>
      <c r="H777"/>
      <c r="I777"/>
      <c r="J777"/>
      <c r="X777" s="5" t="str">
        <f t="shared" si="32"/>
        <v>Computerised-CBT (CCBT) + enhanced TAU</v>
      </c>
      <c r="Y777" s="5" t="str">
        <f t="shared" si="33"/>
        <v>Short-term psychodynamic psychotherapy individual + any TCA</v>
      </c>
      <c r="Z777" s="5" t="str">
        <f>FIXED(EXP('WinBUGS output'!N776),2)</f>
        <v>2.55</v>
      </c>
      <c r="AA777" s="5" t="str">
        <f>FIXED(EXP('WinBUGS output'!M776),2)</f>
        <v>0.19</v>
      </c>
      <c r="AB777" s="5" t="str">
        <f>FIXED(EXP('WinBUGS output'!O776),2)</f>
        <v>31.25</v>
      </c>
    </row>
    <row r="778" spans="1:28" x14ac:dyDescent="0.25">
      <c r="A778">
        <v>25</v>
      </c>
      <c r="B778">
        <v>44</v>
      </c>
      <c r="C778" s="5" t="str">
        <f>VLOOKUP(A778,'WinBUGS output'!A:C,3,FALSE)</f>
        <v>Computerised-CBT (CCBT) + enhanced TAU</v>
      </c>
      <c r="D778" s="5" t="str">
        <f>VLOOKUP(B778,'WinBUGS output'!A:C,3,FALSE)</f>
        <v>Interpersonal psychotherapy (IPT) + Pill placebo</v>
      </c>
      <c r="E778" s="5" t="str">
        <f>FIXED('WinBUGS output'!N777,2)</f>
        <v>1.84</v>
      </c>
      <c r="F778" s="5" t="str">
        <f>FIXED('WinBUGS output'!M777,2)</f>
        <v>-1.38</v>
      </c>
      <c r="G778" s="5" t="str">
        <f>FIXED('WinBUGS output'!O777,2)</f>
        <v>5.16</v>
      </c>
      <c r="H778"/>
      <c r="I778"/>
      <c r="J778"/>
      <c r="X778" s="5" t="str">
        <f t="shared" si="32"/>
        <v>Computerised-CBT (CCBT) + enhanced TAU</v>
      </c>
      <c r="Y778" s="5" t="str">
        <f t="shared" si="33"/>
        <v>Interpersonal psychotherapy (IPT) + Pill placebo</v>
      </c>
      <c r="Z778" s="5" t="str">
        <f>FIXED(EXP('WinBUGS output'!N777),2)</f>
        <v>6.30</v>
      </c>
      <c r="AA778" s="5" t="str">
        <f>FIXED(EXP('WinBUGS output'!M777),2)</f>
        <v>0.25</v>
      </c>
      <c r="AB778" s="5" t="str">
        <f>FIXED(EXP('WinBUGS output'!O777),2)</f>
        <v>173.47</v>
      </c>
    </row>
    <row r="779" spans="1:28" x14ac:dyDescent="0.25">
      <c r="A779">
        <v>26</v>
      </c>
      <c r="B779">
        <v>27</v>
      </c>
      <c r="C779" s="5" t="str">
        <f>VLOOKUP(A779,'WinBUGS output'!A:C,3,FALSE)</f>
        <v>Interpersonal psychotherapy (IPT)</v>
      </c>
      <c r="D779" s="5" t="str">
        <f>VLOOKUP(B779,'WinBUGS output'!A:C,3,FALSE)</f>
        <v>Counselling (any type)</v>
      </c>
      <c r="E779" s="5" t="str">
        <f>FIXED('WinBUGS output'!N778,2)</f>
        <v>-0.68</v>
      </c>
      <c r="F779" s="5" t="str">
        <f>FIXED('WinBUGS output'!M778,2)</f>
        <v>-3.21</v>
      </c>
      <c r="G779" s="5" t="str">
        <f>FIXED('WinBUGS output'!O778,2)</f>
        <v>1.85</v>
      </c>
      <c r="H779"/>
      <c r="I779"/>
      <c r="J779"/>
      <c r="X779" s="5" t="str">
        <f t="shared" si="32"/>
        <v>Interpersonal psychotherapy (IPT)</v>
      </c>
      <c r="Y779" s="5" t="str">
        <f t="shared" si="33"/>
        <v>Counselling (any type)</v>
      </c>
      <c r="Z779" s="5" t="str">
        <f>FIXED(EXP('WinBUGS output'!N778),2)</f>
        <v>0.51</v>
      </c>
      <c r="AA779" s="5" t="str">
        <f>FIXED(EXP('WinBUGS output'!M778),2)</f>
        <v>0.04</v>
      </c>
      <c r="AB779" s="5" t="str">
        <f>FIXED(EXP('WinBUGS output'!O778),2)</f>
        <v>6.36</v>
      </c>
    </row>
    <row r="780" spans="1:28" x14ac:dyDescent="0.25">
      <c r="A780">
        <v>26</v>
      </c>
      <c r="B780">
        <v>28</v>
      </c>
      <c r="C780" s="5" t="str">
        <f>VLOOKUP(A780,'WinBUGS output'!A:C,3,FALSE)</f>
        <v>Interpersonal psychotherapy (IPT)</v>
      </c>
      <c r="D780" s="5" t="str">
        <f>VLOOKUP(B780,'WinBUGS output'!A:C,3,FALSE)</f>
        <v>Non-directive counselling</v>
      </c>
      <c r="E780" s="5" t="str">
        <f>FIXED('WinBUGS output'!N779,2)</f>
        <v>-0.67</v>
      </c>
      <c r="F780" s="5" t="str">
        <f>FIXED('WinBUGS output'!M779,2)</f>
        <v>-3.35</v>
      </c>
      <c r="G780" s="5" t="str">
        <f>FIXED('WinBUGS output'!O779,2)</f>
        <v>2.00</v>
      </c>
      <c r="H780"/>
      <c r="I780"/>
      <c r="J780"/>
      <c r="X780" s="5" t="str">
        <f t="shared" si="32"/>
        <v>Interpersonal psychotherapy (IPT)</v>
      </c>
      <c r="Y780" s="5" t="str">
        <f t="shared" si="33"/>
        <v>Non-directive counselling</v>
      </c>
      <c r="Z780" s="5" t="str">
        <f>FIXED(EXP('WinBUGS output'!N779),2)</f>
        <v>0.51</v>
      </c>
      <c r="AA780" s="5" t="str">
        <f>FIXED(EXP('WinBUGS output'!M779),2)</f>
        <v>0.04</v>
      </c>
      <c r="AB780" s="5" t="str">
        <f>FIXED(EXP('WinBUGS output'!O779),2)</f>
        <v>7.40</v>
      </c>
    </row>
    <row r="781" spans="1:28" x14ac:dyDescent="0.25">
      <c r="A781">
        <v>26</v>
      </c>
      <c r="B781">
        <v>29</v>
      </c>
      <c r="C781" s="5" t="str">
        <f>VLOOKUP(A781,'WinBUGS output'!A:C,3,FALSE)</f>
        <v>Interpersonal psychotherapy (IPT)</v>
      </c>
      <c r="D781" s="5" t="str">
        <f>VLOOKUP(B781,'WinBUGS output'!A:C,3,FALSE)</f>
        <v>Problem solving group</v>
      </c>
      <c r="E781" s="5" t="str">
        <f>FIXED('WinBUGS output'!N780,2)</f>
        <v>7.13</v>
      </c>
      <c r="F781" s="5" t="str">
        <f>FIXED('WinBUGS output'!M780,2)</f>
        <v>2.45</v>
      </c>
      <c r="G781" s="5" t="str">
        <f>FIXED('WinBUGS output'!O780,2)</f>
        <v>11.90</v>
      </c>
      <c r="H781"/>
      <c r="I781"/>
      <c r="J781"/>
      <c r="X781" s="5" t="str">
        <f t="shared" si="32"/>
        <v>Interpersonal psychotherapy (IPT)</v>
      </c>
      <c r="Y781" s="5" t="str">
        <f t="shared" si="33"/>
        <v>Problem solving group</v>
      </c>
      <c r="Z781" s="5" t="str">
        <f>FIXED(EXP('WinBUGS output'!N780),2)</f>
        <v>1,242.65</v>
      </c>
      <c r="AA781" s="5" t="str">
        <f>FIXED(EXP('WinBUGS output'!M780),2)</f>
        <v>11.54</v>
      </c>
      <c r="AB781" s="5" t="str">
        <f>FIXED(EXP('WinBUGS output'!O780),2)</f>
        <v>147,266.63</v>
      </c>
    </row>
    <row r="782" spans="1:28" x14ac:dyDescent="0.25">
      <c r="A782">
        <v>26</v>
      </c>
      <c r="B782">
        <v>30</v>
      </c>
      <c r="C782" s="5" t="str">
        <f>VLOOKUP(A782,'WinBUGS output'!A:C,3,FALSE)</f>
        <v>Interpersonal psychotherapy (IPT)</v>
      </c>
      <c r="D782" s="5" t="str">
        <f>VLOOKUP(B782,'WinBUGS output'!A:C,3,FALSE)</f>
        <v>Behavioural activation (BA)</v>
      </c>
      <c r="E782" s="5" t="str">
        <f>FIXED('WinBUGS output'!N781,2)</f>
        <v>0.02</v>
      </c>
      <c r="F782" s="5" t="str">
        <f>FIXED('WinBUGS output'!M781,2)</f>
        <v>-3.27</v>
      </c>
      <c r="G782" s="5" t="str">
        <f>FIXED('WinBUGS output'!O781,2)</f>
        <v>3.34</v>
      </c>
      <c r="H782"/>
      <c r="I782"/>
      <c r="J782"/>
      <c r="X782" s="5" t="str">
        <f t="shared" si="32"/>
        <v>Interpersonal psychotherapy (IPT)</v>
      </c>
      <c r="Y782" s="5" t="str">
        <f t="shared" si="33"/>
        <v>Behavioural activation (BA)</v>
      </c>
      <c r="Z782" s="5" t="str">
        <f>FIXED(EXP('WinBUGS output'!N781),2)</f>
        <v>1.02</v>
      </c>
      <c r="AA782" s="5" t="str">
        <f>FIXED(EXP('WinBUGS output'!M781),2)</f>
        <v>0.04</v>
      </c>
      <c r="AB782" s="5" t="str">
        <f>FIXED(EXP('WinBUGS output'!O781),2)</f>
        <v>28.28</v>
      </c>
    </row>
    <row r="783" spans="1:28" x14ac:dyDescent="0.25">
      <c r="A783">
        <v>26</v>
      </c>
      <c r="B783">
        <v>31</v>
      </c>
      <c r="C783" s="5" t="str">
        <f>VLOOKUP(A783,'WinBUGS output'!A:C,3,FALSE)</f>
        <v>Interpersonal psychotherapy (IPT)</v>
      </c>
      <c r="D783" s="5" t="str">
        <f>VLOOKUP(B783,'WinBUGS output'!A:C,3,FALSE)</f>
        <v>Behavioural activation (BA) + TAU</v>
      </c>
      <c r="E783" s="5" t="str">
        <f>FIXED('WinBUGS output'!N782,2)</f>
        <v>-0.05</v>
      </c>
      <c r="F783" s="5" t="str">
        <f>FIXED('WinBUGS output'!M782,2)</f>
        <v>-3.38</v>
      </c>
      <c r="G783" s="5" t="str">
        <f>FIXED('WinBUGS output'!O782,2)</f>
        <v>3.31</v>
      </c>
      <c r="H783"/>
      <c r="I783"/>
      <c r="J783"/>
      <c r="X783" s="5" t="str">
        <f t="shared" si="32"/>
        <v>Interpersonal psychotherapy (IPT)</v>
      </c>
      <c r="Y783" s="5" t="str">
        <f t="shared" si="33"/>
        <v>Behavioural activation (BA) + TAU</v>
      </c>
      <c r="Z783" s="5" t="str">
        <f>FIXED(EXP('WinBUGS output'!N782),2)</f>
        <v>0.95</v>
      </c>
      <c r="AA783" s="5" t="str">
        <f>FIXED(EXP('WinBUGS output'!M782),2)</f>
        <v>0.03</v>
      </c>
      <c r="AB783" s="5" t="str">
        <f>FIXED(EXP('WinBUGS output'!O782),2)</f>
        <v>27.49</v>
      </c>
    </row>
    <row r="784" spans="1:28" x14ac:dyDescent="0.25">
      <c r="A784">
        <v>26</v>
      </c>
      <c r="B784">
        <v>32</v>
      </c>
      <c r="C784" s="5" t="str">
        <f>VLOOKUP(A784,'WinBUGS output'!A:C,3,FALSE)</f>
        <v>Interpersonal psychotherapy (IPT)</v>
      </c>
      <c r="D784" s="5" t="str">
        <f>VLOOKUP(B784,'WinBUGS output'!A:C,3,FALSE)</f>
        <v>CBT individual (under 15 sessions)</v>
      </c>
      <c r="E784" s="5" t="str">
        <f>FIXED('WinBUGS output'!N783,2)</f>
        <v>-0.37</v>
      </c>
      <c r="F784" s="5" t="str">
        <f>FIXED('WinBUGS output'!M783,2)</f>
        <v>-3.44</v>
      </c>
      <c r="G784" s="5" t="str">
        <f>FIXED('WinBUGS output'!O783,2)</f>
        <v>2.72</v>
      </c>
      <c r="H784"/>
      <c r="I784"/>
      <c r="J784"/>
      <c r="X784" s="5" t="str">
        <f t="shared" si="32"/>
        <v>Interpersonal psychotherapy (IPT)</v>
      </c>
      <c r="Y784" s="5" t="str">
        <f t="shared" si="33"/>
        <v>CBT individual (under 15 sessions)</v>
      </c>
      <c r="Z784" s="5" t="str">
        <f>FIXED(EXP('WinBUGS output'!N783),2)</f>
        <v>0.69</v>
      </c>
      <c r="AA784" s="5" t="str">
        <f>FIXED(EXP('WinBUGS output'!M783),2)</f>
        <v>0.03</v>
      </c>
      <c r="AB784" s="5" t="str">
        <f>FIXED(EXP('WinBUGS output'!O783),2)</f>
        <v>15.12</v>
      </c>
    </row>
    <row r="785" spans="1:28" x14ac:dyDescent="0.25">
      <c r="A785">
        <v>26</v>
      </c>
      <c r="B785">
        <v>33</v>
      </c>
      <c r="C785" s="5" t="str">
        <f>VLOOKUP(A785,'WinBUGS output'!A:C,3,FALSE)</f>
        <v>Interpersonal psychotherapy (IPT)</v>
      </c>
      <c r="D785" s="5" t="str">
        <f>VLOOKUP(B785,'WinBUGS output'!A:C,3,FALSE)</f>
        <v>CBT individual (under 15 sessions) + TAU</v>
      </c>
      <c r="E785" s="5" t="str">
        <f>FIXED('WinBUGS output'!N784,2)</f>
        <v>-0.41</v>
      </c>
      <c r="F785" s="5" t="str">
        <f>FIXED('WinBUGS output'!M784,2)</f>
        <v>-3.54</v>
      </c>
      <c r="G785" s="5" t="str">
        <f>FIXED('WinBUGS output'!O784,2)</f>
        <v>2.76</v>
      </c>
      <c r="H785"/>
      <c r="I785"/>
      <c r="J785"/>
      <c r="X785" s="5" t="str">
        <f t="shared" si="32"/>
        <v>Interpersonal psychotherapy (IPT)</v>
      </c>
      <c r="Y785" s="5" t="str">
        <f t="shared" si="33"/>
        <v>CBT individual (under 15 sessions) + TAU</v>
      </c>
      <c r="Z785" s="5" t="str">
        <f>FIXED(EXP('WinBUGS output'!N784),2)</f>
        <v>0.66</v>
      </c>
      <c r="AA785" s="5" t="str">
        <f>FIXED(EXP('WinBUGS output'!M784),2)</f>
        <v>0.03</v>
      </c>
      <c r="AB785" s="5" t="str">
        <f>FIXED(EXP('WinBUGS output'!O784),2)</f>
        <v>15.83</v>
      </c>
    </row>
    <row r="786" spans="1:28" x14ac:dyDescent="0.25">
      <c r="A786">
        <v>26</v>
      </c>
      <c r="B786">
        <v>34</v>
      </c>
      <c r="C786" s="5" t="str">
        <f>VLOOKUP(A786,'WinBUGS output'!A:C,3,FALSE)</f>
        <v>Interpersonal psychotherapy (IPT)</v>
      </c>
      <c r="D786" s="5" t="str">
        <f>VLOOKUP(B786,'WinBUGS output'!A:C,3,FALSE)</f>
        <v>CBT individual (under 15 sessions) + enhanced TAU</v>
      </c>
      <c r="E786" s="5" t="str">
        <f>FIXED('WinBUGS output'!N785,2)</f>
        <v>-0.22</v>
      </c>
      <c r="F786" s="5" t="str">
        <f>FIXED('WinBUGS output'!M785,2)</f>
        <v>-3.37</v>
      </c>
      <c r="G786" s="5" t="str">
        <f>FIXED('WinBUGS output'!O785,2)</f>
        <v>2.96</v>
      </c>
      <c r="H786"/>
      <c r="I786"/>
      <c r="J786"/>
      <c r="X786" s="5" t="str">
        <f t="shared" si="32"/>
        <v>Interpersonal psychotherapy (IPT)</v>
      </c>
      <c r="Y786" s="5" t="str">
        <f t="shared" si="33"/>
        <v>CBT individual (under 15 sessions) + enhanced TAU</v>
      </c>
      <c r="Z786" s="5" t="str">
        <f>FIXED(EXP('WinBUGS output'!N785),2)</f>
        <v>0.80</v>
      </c>
      <c r="AA786" s="5" t="str">
        <f>FIXED(EXP('WinBUGS output'!M785),2)</f>
        <v>0.03</v>
      </c>
      <c r="AB786" s="5" t="str">
        <f>FIXED(EXP('WinBUGS output'!O785),2)</f>
        <v>19.30</v>
      </c>
    </row>
    <row r="787" spans="1:28" x14ac:dyDescent="0.25">
      <c r="A787">
        <v>26</v>
      </c>
      <c r="B787">
        <v>35</v>
      </c>
      <c r="C787" s="5" t="str">
        <f>VLOOKUP(A787,'WinBUGS output'!A:C,3,FALSE)</f>
        <v>Interpersonal psychotherapy (IPT)</v>
      </c>
      <c r="D787" s="5" t="str">
        <f>VLOOKUP(B787,'WinBUGS output'!A:C,3,FALSE)</f>
        <v>CBT individual (over 15 sessions)</v>
      </c>
      <c r="E787" s="5" t="str">
        <f>FIXED('WinBUGS output'!N786,2)</f>
        <v>-0.30</v>
      </c>
      <c r="F787" s="5" t="str">
        <f>FIXED('WinBUGS output'!M786,2)</f>
        <v>-3.45</v>
      </c>
      <c r="G787" s="5" t="str">
        <f>FIXED('WinBUGS output'!O786,2)</f>
        <v>2.83</v>
      </c>
      <c r="H787"/>
      <c r="I787"/>
      <c r="J787"/>
      <c r="X787" s="5" t="str">
        <f t="shared" si="32"/>
        <v>Interpersonal psychotherapy (IPT)</v>
      </c>
      <c r="Y787" s="5" t="str">
        <f t="shared" si="33"/>
        <v>CBT individual (over 15 sessions)</v>
      </c>
      <c r="Z787" s="5" t="str">
        <f>FIXED(EXP('WinBUGS output'!N786),2)</f>
        <v>0.74</v>
      </c>
      <c r="AA787" s="5" t="str">
        <f>FIXED(EXP('WinBUGS output'!M786),2)</f>
        <v>0.03</v>
      </c>
      <c r="AB787" s="5" t="str">
        <f>FIXED(EXP('WinBUGS output'!O786),2)</f>
        <v>17.00</v>
      </c>
    </row>
    <row r="788" spans="1:28" x14ac:dyDescent="0.25">
      <c r="A788">
        <v>26</v>
      </c>
      <c r="B788">
        <v>36</v>
      </c>
      <c r="C788" s="5" t="str">
        <f>VLOOKUP(A788,'WinBUGS output'!A:C,3,FALSE)</f>
        <v>Interpersonal psychotherapy (IPT)</v>
      </c>
      <c r="D788" s="5" t="str">
        <f>VLOOKUP(B788,'WinBUGS output'!A:C,3,FALSE)</f>
        <v>Third-wave cognitive therapy individual</v>
      </c>
      <c r="E788" s="5" t="str">
        <f>FIXED('WinBUGS output'!N787,2)</f>
        <v>-0.19</v>
      </c>
      <c r="F788" s="5" t="str">
        <f>FIXED('WinBUGS output'!M787,2)</f>
        <v>-3.36</v>
      </c>
      <c r="G788" s="5" t="str">
        <f>FIXED('WinBUGS output'!O787,2)</f>
        <v>3.02</v>
      </c>
      <c r="H788"/>
      <c r="I788"/>
      <c r="J788"/>
      <c r="X788" s="5" t="str">
        <f t="shared" si="32"/>
        <v>Interpersonal psychotherapy (IPT)</v>
      </c>
      <c r="Y788" s="5" t="str">
        <f t="shared" si="33"/>
        <v>Third-wave cognitive therapy individual</v>
      </c>
      <c r="Z788" s="5" t="str">
        <f>FIXED(EXP('WinBUGS output'!N787),2)</f>
        <v>0.82</v>
      </c>
      <c r="AA788" s="5" t="str">
        <f>FIXED(EXP('WinBUGS output'!M787),2)</f>
        <v>0.03</v>
      </c>
      <c r="AB788" s="5" t="str">
        <f>FIXED(EXP('WinBUGS output'!O787),2)</f>
        <v>20.41</v>
      </c>
    </row>
    <row r="789" spans="1:28" x14ac:dyDescent="0.25">
      <c r="A789">
        <v>26</v>
      </c>
      <c r="B789">
        <v>37</v>
      </c>
      <c r="C789" s="5" t="str">
        <f>VLOOKUP(A789,'WinBUGS output'!A:C,3,FALSE)</f>
        <v>Interpersonal psychotherapy (IPT)</v>
      </c>
      <c r="D789" s="5" t="str">
        <f>VLOOKUP(B789,'WinBUGS output'!A:C,3,FALSE)</f>
        <v>CBT group (under 15 sessions)</v>
      </c>
      <c r="E789" s="5" t="str">
        <f>FIXED('WinBUGS output'!N788,2)</f>
        <v>5.73</v>
      </c>
      <c r="F789" s="5" t="str">
        <f>FIXED('WinBUGS output'!M788,2)</f>
        <v>2.16</v>
      </c>
      <c r="G789" s="5" t="str">
        <f>FIXED('WinBUGS output'!O788,2)</f>
        <v>9.28</v>
      </c>
      <c r="H789"/>
      <c r="I789"/>
      <c r="J789"/>
      <c r="X789" s="5" t="str">
        <f t="shared" si="32"/>
        <v>Interpersonal psychotherapy (IPT)</v>
      </c>
      <c r="Y789" s="5" t="str">
        <f t="shared" si="33"/>
        <v>CBT group (under 15 sessions)</v>
      </c>
      <c r="Z789" s="5" t="str">
        <f>FIXED(EXP('WinBUGS output'!N788),2)</f>
        <v>308.28</v>
      </c>
      <c r="AA789" s="5" t="str">
        <f>FIXED(EXP('WinBUGS output'!M788),2)</f>
        <v>8.70</v>
      </c>
      <c r="AB789" s="5" t="str">
        <f>FIXED(EXP('WinBUGS output'!O788),2)</f>
        <v>10,710.72</v>
      </c>
    </row>
    <row r="790" spans="1:28" x14ac:dyDescent="0.25">
      <c r="A790">
        <v>26</v>
      </c>
      <c r="B790">
        <v>38</v>
      </c>
      <c r="C790" s="5" t="str">
        <f>VLOOKUP(A790,'WinBUGS output'!A:C,3,FALSE)</f>
        <v>Interpersonal psychotherapy (IPT)</v>
      </c>
      <c r="D790" s="5" t="str">
        <f>VLOOKUP(B790,'WinBUGS output'!A:C,3,FALSE)</f>
        <v>Third-wave cognitive therapy group</v>
      </c>
      <c r="E790" s="5" t="str">
        <f>FIXED('WinBUGS output'!N789,2)</f>
        <v>5.70</v>
      </c>
      <c r="F790" s="5" t="str">
        <f>FIXED('WinBUGS output'!M789,2)</f>
        <v>2.07</v>
      </c>
      <c r="G790" s="5" t="str">
        <f>FIXED('WinBUGS output'!O789,2)</f>
        <v>9.32</v>
      </c>
      <c r="H790"/>
      <c r="I790"/>
      <c r="J790"/>
      <c r="X790" s="5" t="str">
        <f t="shared" si="32"/>
        <v>Interpersonal psychotherapy (IPT)</v>
      </c>
      <c r="Y790" s="5" t="str">
        <f t="shared" si="33"/>
        <v>Third-wave cognitive therapy group</v>
      </c>
      <c r="Z790" s="5" t="str">
        <f>FIXED(EXP('WinBUGS output'!N789),2)</f>
        <v>299.47</v>
      </c>
      <c r="AA790" s="5" t="str">
        <f>FIXED(EXP('WinBUGS output'!M789),2)</f>
        <v>7.94</v>
      </c>
      <c r="AB790" s="5" t="str">
        <f>FIXED(EXP('WinBUGS output'!O789),2)</f>
        <v>11,158.98</v>
      </c>
    </row>
    <row r="791" spans="1:28" x14ac:dyDescent="0.25">
      <c r="A791">
        <v>26</v>
      </c>
      <c r="B791">
        <v>39</v>
      </c>
      <c r="C791" s="5" t="str">
        <f>VLOOKUP(A791,'WinBUGS output'!A:C,3,FALSE)</f>
        <v>Interpersonal psychotherapy (IPT)</v>
      </c>
      <c r="D791" s="5" t="str">
        <f>VLOOKUP(B791,'WinBUGS output'!A:C,3,FALSE)</f>
        <v>CBT individual (under 15 sessions) + escitalopram</v>
      </c>
      <c r="E791" s="5" t="str">
        <f>FIXED('WinBUGS output'!N790,2)</f>
        <v>-0.96</v>
      </c>
      <c r="F791" s="5" t="str">
        <f>FIXED('WinBUGS output'!M790,2)</f>
        <v>-4.31</v>
      </c>
      <c r="G791" s="5" t="str">
        <f>FIXED('WinBUGS output'!O790,2)</f>
        <v>2.37</v>
      </c>
      <c r="H791"/>
      <c r="I791"/>
      <c r="J791"/>
      <c r="X791" s="5" t="str">
        <f t="shared" si="32"/>
        <v>Interpersonal psychotherapy (IPT)</v>
      </c>
      <c r="Y791" s="5" t="str">
        <f t="shared" si="33"/>
        <v>CBT individual (under 15 sessions) + escitalopram</v>
      </c>
      <c r="Z791" s="5" t="str">
        <f>FIXED(EXP('WinBUGS output'!N790),2)</f>
        <v>0.38</v>
      </c>
      <c r="AA791" s="5" t="str">
        <f>FIXED(EXP('WinBUGS output'!M790),2)</f>
        <v>0.01</v>
      </c>
      <c r="AB791" s="5" t="str">
        <f>FIXED(EXP('WinBUGS output'!O790),2)</f>
        <v>10.65</v>
      </c>
    </row>
    <row r="792" spans="1:28" x14ac:dyDescent="0.25">
      <c r="A792">
        <v>26</v>
      </c>
      <c r="B792">
        <v>40</v>
      </c>
      <c r="C792" s="5" t="str">
        <f>VLOOKUP(A792,'WinBUGS output'!A:C,3,FALSE)</f>
        <v>Interpersonal psychotherapy (IPT)</v>
      </c>
      <c r="D792" s="5" t="str">
        <f>VLOOKUP(B792,'WinBUGS output'!A:C,3,FALSE)</f>
        <v>CBT individual (over 15 sessions) + amitriptyline</v>
      </c>
      <c r="E792" s="5" t="str">
        <f>FIXED('WinBUGS output'!N791,2)</f>
        <v>-0.93</v>
      </c>
      <c r="F792" s="5" t="str">
        <f>FIXED('WinBUGS output'!M791,2)</f>
        <v>-4.26</v>
      </c>
      <c r="G792" s="5" t="str">
        <f>FIXED('WinBUGS output'!O791,2)</f>
        <v>2.41</v>
      </c>
      <c r="H792"/>
      <c r="I792"/>
      <c r="J792"/>
      <c r="X792" s="5" t="str">
        <f t="shared" si="32"/>
        <v>Interpersonal psychotherapy (IPT)</v>
      </c>
      <c r="Y792" s="5" t="str">
        <f t="shared" si="33"/>
        <v>CBT individual (over 15 sessions) + amitriptyline</v>
      </c>
      <c r="Z792" s="5" t="str">
        <f>FIXED(EXP('WinBUGS output'!N791),2)</f>
        <v>0.40</v>
      </c>
      <c r="AA792" s="5" t="str">
        <f>FIXED(EXP('WinBUGS output'!M791),2)</f>
        <v>0.01</v>
      </c>
      <c r="AB792" s="5" t="str">
        <f>FIXED(EXP('WinBUGS output'!O791),2)</f>
        <v>11.12</v>
      </c>
    </row>
    <row r="793" spans="1:28" x14ac:dyDescent="0.25">
      <c r="A793">
        <v>26</v>
      </c>
      <c r="B793">
        <v>41</v>
      </c>
      <c r="C793" s="5" t="str">
        <f>VLOOKUP(A793,'WinBUGS output'!A:C,3,FALSE)</f>
        <v>Interpersonal psychotherapy (IPT)</v>
      </c>
      <c r="D793" s="5" t="str">
        <f>VLOOKUP(B793,'WinBUGS output'!A:C,3,FALSE)</f>
        <v>CBT individual (over 15 sessions) + any SSRI</v>
      </c>
      <c r="E793" s="5" t="str">
        <f>FIXED('WinBUGS output'!N792,2)</f>
        <v>-0.91</v>
      </c>
      <c r="F793" s="5" t="str">
        <f>FIXED('WinBUGS output'!M792,2)</f>
        <v>-4.21</v>
      </c>
      <c r="G793" s="5" t="str">
        <f>FIXED('WinBUGS output'!O792,2)</f>
        <v>2.41</v>
      </c>
      <c r="H793"/>
      <c r="I793"/>
      <c r="J793"/>
      <c r="X793" s="5" t="str">
        <f t="shared" si="32"/>
        <v>Interpersonal psychotherapy (IPT)</v>
      </c>
      <c r="Y793" s="5" t="str">
        <f t="shared" si="33"/>
        <v>CBT individual (over 15 sessions) + any SSRI</v>
      </c>
      <c r="Z793" s="5" t="str">
        <f>FIXED(EXP('WinBUGS output'!N792),2)</f>
        <v>0.40</v>
      </c>
      <c r="AA793" s="5" t="str">
        <f>FIXED(EXP('WinBUGS output'!M792),2)</f>
        <v>0.01</v>
      </c>
      <c r="AB793" s="5" t="str">
        <f>FIXED(EXP('WinBUGS output'!O792),2)</f>
        <v>11.15</v>
      </c>
    </row>
    <row r="794" spans="1:28" x14ac:dyDescent="0.25">
      <c r="A794">
        <v>26</v>
      </c>
      <c r="B794">
        <v>42</v>
      </c>
      <c r="C794" s="5" t="str">
        <f>VLOOKUP(A794,'WinBUGS output'!A:C,3,FALSE)</f>
        <v>Interpersonal psychotherapy (IPT)</v>
      </c>
      <c r="D794" s="5" t="str">
        <f>VLOOKUP(B794,'WinBUGS output'!A:C,3,FALSE)</f>
        <v>Interpersonal psychotherapy (IPT) + any AD</v>
      </c>
      <c r="E794" s="5" t="str">
        <f>FIXED('WinBUGS output'!N793,2)</f>
        <v>0.54</v>
      </c>
      <c r="F794" s="5" t="str">
        <f>FIXED('WinBUGS output'!M793,2)</f>
        <v>-1.27</v>
      </c>
      <c r="G794" s="5" t="str">
        <f>FIXED('WinBUGS output'!O793,2)</f>
        <v>2.38</v>
      </c>
      <c r="H794"/>
      <c r="I794"/>
      <c r="J794"/>
      <c r="X794" s="5" t="str">
        <f t="shared" si="32"/>
        <v>Interpersonal psychotherapy (IPT)</v>
      </c>
      <c r="Y794" s="5" t="str">
        <f t="shared" si="33"/>
        <v>Interpersonal psychotherapy (IPT) + any AD</v>
      </c>
      <c r="Z794" s="5" t="str">
        <f>FIXED(EXP('WinBUGS output'!N793),2)</f>
        <v>1.72</v>
      </c>
      <c r="AA794" s="5" t="str">
        <f>FIXED(EXP('WinBUGS output'!M793),2)</f>
        <v>0.28</v>
      </c>
      <c r="AB794" s="5" t="str">
        <f>FIXED(EXP('WinBUGS output'!O793),2)</f>
        <v>10.75</v>
      </c>
    </row>
    <row r="795" spans="1:28" x14ac:dyDescent="0.25">
      <c r="A795">
        <v>26</v>
      </c>
      <c r="B795">
        <v>43</v>
      </c>
      <c r="C795" s="5" t="str">
        <f>VLOOKUP(A795,'WinBUGS output'!A:C,3,FALSE)</f>
        <v>Interpersonal psychotherapy (IPT)</v>
      </c>
      <c r="D795" s="5" t="str">
        <f>VLOOKUP(B795,'WinBUGS output'!A:C,3,FALSE)</f>
        <v>Short-term psychodynamic psychotherapy individual + any TCA</v>
      </c>
      <c r="E795" s="5" t="str">
        <f>FIXED('WinBUGS output'!N794,2)</f>
        <v>-0.70</v>
      </c>
      <c r="F795" s="5" t="str">
        <f>FIXED('WinBUGS output'!M794,2)</f>
        <v>-4.53</v>
      </c>
      <c r="G795" s="5" t="str">
        <f>FIXED('WinBUGS output'!O794,2)</f>
        <v>3.05</v>
      </c>
      <c r="H795"/>
      <c r="I795"/>
      <c r="J795"/>
      <c r="X795" s="5" t="str">
        <f t="shared" si="32"/>
        <v>Interpersonal psychotherapy (IPT)</v>
      </c>
      <c r="Y795" s="5" t="str">
        <f t="shared" si="33"/>
        <v>Short-term psychodynamic psychotherapy individual + any TCA</v>
      </c>
      <c r="Z795" s="5" t="str">
        <f>FIXED(EXP('WinBUGS output'!N794),2)</f>
        <v>0.50</v>
      </c>
      <c r="AA795" s="5" t="str">
        <f>FIXED(EXP('WinBUGS output'!M794),2)</f>
        <v>0.01</v>
      </c>
      <c r="AB795" s="5" t="str">
        <f>FIXED(EXP('WinBUGS output'!O794),2)</f>
        <v>21.14</v>
      </c>
    </row>
    <row r="796" spans="1:28" x14ac:dyDescent="0.25">
      <c r="A796">
        <v>26</v>
      </c>
      <c r="B796">
        <v>44</v>
      </c>
      <c r="C796" s="5" t="str">
        <f>VLOOKUP(A796,'WinBUGS output'!A:C,3,FALSE)</f>
        <v>Interpersonal psychotherapy (IPT)</v>
      </c>
      <c r="D796" s="5" t="str">
        <f>VLOOKUP(B796,'WinBUGS output'!A:C,3,FALSE)</f>
        <v>Interpersonal psychotherapy (IPT) + Pill placebo</v>
      </c>
      <c r="E796" s="5" t="str">
        <f>FIXED('WinBUGS output'!N795,2)</f>
        <v>0.22</v>
      </c>
      <c r="F796" s="5" t="str">
        <f>FIXED('WinBUGS output'!M795,2)</f>
        <v>-1.66</v>
      </c>
      <c r="G796" s="5" t="str">
        <f>FIXED('WinBUGS output'!O795,2)</f>
        <v>2.03</v>
      </c>
      <c r="H796"/>
      <c r="I796"/>
      <c r="J796"/>
      <c r="X796" s="5" t="str">
        <f t="shared" si="32"/>
        <v>Interpersonal psychotherapy (IPT)</v>
      </c>
      <c r="Y796" s="5" t="str">
        <f t="shared" si="33"/>
        <v>Interpersonal psychotherapy (IPT) + Pill placebo</v>
      </c>
      <c r="Z796" s="5" t="str">
        <f>FIXED(EXP('WinBUGS output'!N795),2)</f>
        <v>1.24</v>
      </c>
      <c r="AA796" s="5" t="str">
        <f>FIXED(EXP('WinBUGS output'!M795),2)</f>
        <v>0.19</v>
      </c>
      <c r="AB796" s="5" t="str">
        <f>FIXED(EXP('WinBUGS output'!O795),2)</f>
        <v>7.58</v>
      </c>
    </row>
    <row r="797" spans="1:28" x14ac:dyDescent="0.25">
      <c r="A797">
        <v>27</v>
      </c>
      <c r="B797">
        <v>28</v>
      </c>
      <c r="C797" s="5" t="str">
        <f>VLOOKUP(A797,'WinBUGS output'!A:C,3,FALSE)</f>
        <v>Counselling (any type)</v>
      </c>
      <c r="D797" s="5" t="str">
        <f>VLOOKUP(B797,'WinBUGS output'!A:C,3,FALSE)</f>
        <v>Non-directive counselling</v>
      </c>
      <c r="E797" s="5" t="str">
        <f>FIXED('WinBUGS output'!N796,2)</f>
        <v>0.01</v>
      </c>
      <c r="F797" s="5" t="str">
        <f>FIXED('WinBUGS output'!M796,2)</f>
        <v>-0.91</v>
      </c>
      <c r="G797" s="5" t="str">
        <f>FIXED('WinBUGS output'!O796,2)</f>
        <v>0.94</v>
      </c>
      <c r="H797"/>
      <c r="I797"/>
      <c r="J797"/>
      <c r="X797" s="5" t="str">
        <f t="shared" si="32"/>
        <v>Counselling (any type)</v>
      </c>
      <c r="Y797" s="5" t="str">
        <f t="shared" si="33"/>
        <v>Non-directive counselling</v>
      </c>
      <c r="Z797" s="5" t="str">
        <f>FIXED(EXP('WinBUGS output'!N796),2)</f>
        <v>1.01</v>
      </c>
      <c r="AA797" s="5" t="str">
        <f>FIXED(EXP('WinBUGS output'!M796),2)</f>
        <v>0.40</v>
      </c>
      <c r="AB797" s="5" t="str">
        <f>FIXED(EXP('WinBUGS output'!O796),2)</f>
        <v>2.57</v>
      </c>
    </row>
    <row r="798" spans="1:28" x14ac:dyDescent="0.25">
      <c r="A798">
        <v>27</v>
      </c>
      <c r="B798">
        <v>29</v>
      </c>
      <c r="C798" s="5" t="str">
        <f>VLOOKUP(A798,'WinBUGS output'!A:C,3,FALSE)</f>
        <v>Counselling (any type)</v>
      </c>
      <c r="D798" s="5" t="str">
        <f>VLOOKUP(B798,'WinBUGS output'!A:C,3,FALSE)</f>
        <v>Problem solving group</v>
      </c>
      <c r="E798" s="5" t="str">
        <f>FIXED('WinBUGS output'!N797,2)</f>
        <v>7.81</v>
      </c>
      <c r="F798" s="5" t="str">
        <f>FIXED('WinBUGS output'!M797,2)</f>
        <v>3.88</v>
      </c>
      <c r="G798" s="5" t="str">
        <f>FIXED('WinBUGS output'!O797,2)</f>
        <v>11.80</v>
      </c>
      <c r="H798"/>
      <c r="I798"/>
      <c r="J798"/>
      <c r="X798" s="5" t="str">
        <f t="shared" si="32"/>
        <v>Counselling (any type)</v>
      </c>
      <c r="Y798" s="5" t="str">
        <f t="shared" si="33"/>
        <v>Problem solving group</v>
      </c>
      <c r="Z798" s="5" t="str">
        <f>FIXED(EXP('WinBUGS output'!N797),2)</f>
        <v>2,462.67</v>
      </c>
      <c r="AA798" s="5" t="str">
        <f>FIXED(EXP('WinBUGS output'!M797),2)</f>
        <v>48.38</v>
      </c>
      <c r="AB798" s="5" t="str">
        <f>FIXED(EXP('WinBUGS output'!O797),2)</f>
        <v>133,252.35</v>
      </c>
    </row>
    <row r="799" spans="1:28" x14ac:dyDescent="0.25">
      <c r="A799">
        <v>27</v>
      </c>
      <c r="B799">
        <v>30</v>
      </c>
      <c r="C799" s="5" t="str">
        <f>VLOOKUP(A799,'WinBUGS output'!A:C,3,FALSE)</f>
        <v>Counselling (any type)</v>
      </c>
      <c r="D799" s="5" t="str">
        <f>VLOOKUP(B799,'WinBUGS output'!A:C,3,FALSE)</f>
        <v>Behavioural activation (BA)</v>
      </c>
      <c r="E799" s="5" t="str">
        <f>FIXED('WinBUGS output'!N798,2)</f>
        <v>0.70</v>
      </c>
      <c r="F799" s="5" t="str">
        <f>FIXED('WinBUGS output'!M798,2)</f>
        <v>-1.41</v>
      </c>
      <c r="G799" s="5" t="str">
        <f>FIXED('WinBUGS output'!O798,2)</f>
        <v>2.84</v>
      </c>
      <c r="H799"/>
      <c r="I799"/>
      <c r="J799"/>
      <c r="X799" s="5" t="str">
        <f t="shared" si="32"/>
        <v>Counselling (any type)</v>
      </c>
      <c r="Y799" s="5" t="str">
        <f t="shared" si="33"/>
        <v>Behavioural activation (BA)</v>
      </c>
      <c r="Z799" s="5" t="str">
        <f>FIXED(EXP('WinBUGS output'!N798),2)</f>
        <v>2.00</v>
      </c>
      <c r="AA799" s="5" t="str">
        <f>FIXED(EXP('WinBUGS output'!M798),2)</f>
        <v>0.24</v>
      </c>
      <c r="AB799" s="5" t="str">
        <f>FIXED(EXP('WinBUGS output'!O798),2)</f>
        <v>17.06</v>
      </c>
    </row>
    <row r="800" spans="1:28" x14ac:dyDescent="0.25">
      <c r="A800">
        <v>27</v>
      </c>
      <c r="B800">
        <v>31</v>
      </c>
      <c r="C800" s="5" t="str">
        <f>VLOOKUP(A800,'WinBUGS output'!A:C,3,FALSE)</f>
        <v>Counselling (any type)</v>
      </c>
      <c r="D800" s="5" t="str">
        <f>VLOOKUP(B800,'WinBUGS output'!A:C,3,FALSE)</f>
        <v>Behavioural activation (BA) + TAU</v>
      </c>
      <c r="E800" s="5" t="str">
        <f>FIXED('WinBUGS output'!N799,2)</f>
        <v>0.63</v>
      </c>
      <c r="F800" s="5" t="str">
        <f>FIXED('WinBUGS output'!M799,2)</f>
        <v>-1.56</v>
      </c>
      <c r="G800" s="5" t="str">
        <f>FIXED('WinBUGS output'!O799,2)</f>
        <v>2.83</v>
      </c>
      <c r="H800"/>
      <c r="I800"/>
      <c r="J800"/>
      <c r="X800" s="5" t="str">
        <f t="shared" si="32"/>
        <v>Counselling (any type)</v>
      </c>
      <c r="Y800" s="5" t="str">
        <f t="shared" si="33"/>
        <v>Behavioural activation (BA) + TAU</v>
      </c>
      <c r="Z800" s="5" t="str">
        <f>FIXED(EXP('WinBUGS output'!N799),2)</f>
        <v>1.87</v>
      </c>
      <c r="AA800" s="5" t="str">
        <f>FIXED(EXP('WinBUGS output'!M799),2)</f>
        <v>0.21</v>
      </c>
      <c r="AB800" s="5" t="str">
        <f>FIXED(EXP('WinBUGS output'!O799),2)</f>
        <v>17.00</v>
      </c>
    </row>
    <row r="801" spans="1:28" x14ac:dyDescent="0.25">
      <c r="A801">
        <v>27</v>
      </c>
      <c r="B801">
        <v>32</v>
      </c>
      <c r="C801" s="5" t="str">
        <f>VLOOKUP(A801,'WinBUGS output'!A:C,3,FALSE)</f>
        <v>Counselling (any type)</v>
      </c>
      <c r="D801" s="5" t="str">
        <f>VLOOKUP(B801,'WinBUGS output'!A:C,3,FALSE)</f>
        <v>CBT individual (under 15 sessions)</v>
      </c>
      <c r="E801" s="5" t="str">
        <f>FIXED('WinBUGS output'!N800,2)</f>
        <v>0.31</v>
      </c>
      <c r="F801" s="5" t="str">
        <f>FIXED('WinBUGS output'!M800,2)</f>
        <v>-1.50</v>
      </c>
      <c r="G801" s="5" t="str">
        <f>FIXED('WinBUGS output'!O800,2)</f>
        <v>2.10</v>
      </c>
      <c r="H801"/>
      <c r="I801"/>
      <c r="J801"/>
      <c r="X801" s="5" t="str">
        <f t="shared" si="32"/>
        <v>Counselling (any type)</v>
      </c>
      <c r="Y801" s="5" t="str">
        <f t="shared" si="33"/>
        <v>CBT individual (under 15 sessions)</v>
      </c>
      <c r="Z801" s="5" t="str">
        <f>FIXED(EXP('WinBUGS output'!N800),2)</f>
        <v>1.36</v>
      </c>
      <c r="AA801" s="5" t="str">
        <f>FIXED(EXP('WinBUGS output'!M800),2)</f>
        <v>0.22</v>
      </c>
      <c r="AB801" s="5" t="str">
        <f>FIXED(EXP('WinBUGS output'!O800),2)</f>
        <v>8.18</v>
      </c>
    </row>
    <row r="802" spans="1:28" x14ac:dyDescent="0.25">
      <c r="A802">
        <v>27</v>
      </c>
      <c r="B802">
        <v>33</v>
      </c>
      <c r="C802" s="5" t="str">
        <f>VLOOKUP(A802,'WinBUGS output'!A:C,3,FALSE)</f>
        <v>Counselling (any type)</v>
      </c>
      <c r="D802" s="5" t="str">
        <f>VLOOKUP(B802,'WinBUGS output'!A:C,3,FALSE)</f>
        <v>CBT individual (under 15 sessions) + TAU</v>
      </c>
      <c r="E802" s="5" t="str">
        <f>FIXED('WinBUGS output'!N801,2)</f>
        <v>0.28</v>
      </c>
      <c r="F802" s="5" t="str">
        <f>FIXED('WinBUGS output'!M801,2)</f>
        <v>-1.67</v>
      </c>
      <c r="G802" s="5" t="str">
        <f>FIXED('WinBUGS output'!O801,2)</f>
        <v>2.17</v>
      </c>
      <c r="H802"/>
      <c r="I802"/>
      <c r="J802"/>
      <c r="X802" s="5" t="str">
        <f t="shared" si="32"/>
        <v>Counselling (any type)</v>
      </c>
      <c r="Y802" s="5" t="str">
        <f t="shared" si="33"/>
        <v>CBT individual (under 15 sessions) + TAU</v>
      </c>
      <c r="Z802" s="5" t="str">
        <f>FIXED(EXP('WinBUGS output'!N801),2)</f>
        <v>1.32</v>
      </c>
      <c r="AA802" s="5" t="str">
        <f>FIXED(EXP('WinBUGS output'!M801),2)</f>
        <v>0.19</v>
      </c>
      <c r="AB802" s="5" t="str">
        <f>FIXED(EXP('WinBUGS output'!O801),2)</f>
        <v>8.77</v>
      </c>
    </row>
    <row r="803" spans="1:28" x14ac:dyDescent="0.25">
      <c r="A803">
        <v>27</v>
      </c>
      <c r="B803">
        <v>34</v>
      </c>
      <c r="C803" s="5" t="str">
        <f>VLOOKUP(A803,'WinBUGS output'!A:C,3,FALSE)</f>
        <v>Counselling (any type)</v>
      </c>
      <c r="D803" s="5" t="str">
        <f>VLOOKUP(B803,'WinBUGS output'!A:C,3,FALSE)</f>
        <v>CBT individual (under 15 sessions) + enhanced TAU</v>
      </c>
      <c r="E803" s="5" t="str">
        <f>FIXED('WinBUGS output'!N802,2)</f>
        <v>0.46</v>
      </c>
      <c r="F803" s="5" t="str">
        <f>FIXED('WinBUGS output'!M802,2)</f>
        <v>-1.47</v>
      </c>
      <c r="G803" s="5" t="str">
        <f>FIXED('WinBUGS output'!O802,2)</f>
        <v>2.39</v>
      </c>
      <c r="H803"/>
      <c r="I803"/>
      <c r="J803"/>
      <c r="X803" s="5" t="str">
        <f t="shared" si="32"/>
        <v>Counselling (any type)</v>
      </c>
      <c r="Y803" s="5" t="str">
        <f t="shared" si="33"/>
        <v>CBT individual (under 15 sessions) + enhanced TAU</v>
      </c>
      <c r="Z803" s="5" t="str">
        <f>FIXED(EXP('WinBUGS output'!N802),2)</f>
        <v>1.58</v>
      </c>
      <c r="AA803" s="5" t="str">
        <f>FIXED(EXP('WinBUGS output'!M802),2)</f>
        <v>0.23</v>
      </c>
      <c r="AB803" s="5" t="str">
        <f>FIXED(EXP('WinBUGS output'!O802),2)</f>
        <v>10.91</v>
      </c>
    </row>
    <row r="804" spans="1:28" x14ac:dyDescent="0.25">
      <c r="A804">
        <v>27</v>
      </c>
      <c r="B804">
        <v>35</v>
      </c>
      <c r="C804" s="5" t="str">
        <f>VLOOKUP(A804,'WinBUGS output'!A:C,3,FALSE)</f>
        <v>Counselling (any type)</v>
      </c>
      <c r="D804" s="5" t="str">
        <f>VLOOKUP(B804,'WinBUGS output'!A:C,3,FALSE)</f>
        <v>CBT individual (over 15 sessions)</v>
      </c>
      <c r="E804" s="5" t="str">
        <f>FIXED('WinBUGS output'!N803,2)</f>
        <v>0.38</v>
      </c>
      <c r="F804" s="5" t="str">
        <f>FIXED('WinBUGS output'!M803,2)</f>
        <v>-1.54</v>
      </c>
      <c r="G804" s="5" t="str">
        <f>FIXED('WinBUGS output'!O803,2)</f>
        <v>2.26</v>
      </c>
      <c r="H804"/>
      <c r="I804"/>
      <c r="J804"/>
      <c r="X804" s="5" t="str">
        <f t="shared" si="32"/>
        <v>Counselling (any type)</v>
      </c>
      <c r="Y804" s="5" t="str">
        <f t="shared" si="33"/>
        <v>CBT individual (over 15 sessions)</v>
      </c>
      <c r="Z804" s="5" t="str">
        <f>FIXED(EXP('WinBUGS output'!N803),2)</f>
        <v>1.46</v>
      </c>
      <c r="AA804" s="5" t="str">
        <f>FIXED(EXP('WinBUGS output'!M803),2)</f>
        <v>0.21</v>
      </c>
      <c r="AB804" s="5" t="str">
        <f>FIXED(EXP('WinBUGS output'!O803),2)</f>
        <v>9.59</v>
      </c>
    </row>
    <row r="805" spans="1:28" x14ac:dyDescent="0.25">
      <c r="A805">
        <v>27</v>
      </c>
      <c r="B805">
        <v>36</v>
      </c>
      <c r="C805" s="5" t="str">
        <f>VLOOKUP(A805,'WinBUGS output'!A:C,3,FALSE)</f>
        <v>Counselling (any type)</v>
      </c>
      <c r="D805" s="5" t="str">
        <f>VLOOKUP(B805,'WinBUGS output'!A:C,3,FALSE)</f>
        <v>Third-wave cognitive therapy individual</v>
      </c>
      <c r="E805" s="5" t="str">
        <f>FIXED('WinBUGS output'!N804,2)</f>
        <v>0.49</v>
      </c>
      <c r="F805" s="5" t="str">
        <f>FIXED('WinBUGS output'!M804,2)</f>
        <v>-1.48</v>
      </c>
      <c r="G805" s="5" t="str">
        <f>FIXED('WinBUGS output'!O804,2)</f>
        <v>2.47</v>
      </c>
      <c r="H805"/>
      <c r="I805"/>
      <c r="J805"/>
      <c r="X805" s="5" t="str">
        <f t="shared" si="32"/>
        <v>Counselling (any type)</v>
      </c>
      <c r="Y805" s="5" t="str">
        <f t="shared" si="33"/>
        <v>Third-wave cognitive therapy individual</v>
      </c>
      <c r="Z805" s="5" t="str">
        <f>FIXED(EXP('WinBUGS output'!N804),2)</f>
        <v>1.63</v>
      </c>
      <c r="AA805" s="5" t="str">
        <f>FIXED(EXP('WinBUGS output'!M804),2)</f>
        <v>0.23</v>
      </c>
      <c r="AB805" s="5" t="str">
        <f>FIXED(EXP('WinBUGS output'!O804),2)</f>
        <v>11.80</v>
      </c>
    </row>
    <row r="806" spans="1:28" x14ac:dyDescent="0.25">
      <c r="A806">
        <v>27</v>
      </c>
      <c r="B806">
        <v>37</v>
      </c>
      <c r="C806" s="5" t="str">
        <f>VLOOKUP(A806,'WinBUGS output'!A:C,3,FALSE)</f>
        <v>Counselling (any type)</v>
      </c>
      <c r="D806" s="5" t="str">
        <f>VLOOKUP(B806,'WinBUGS output'!A:C,3,FALSE)</f>
        <v>CBT group (under 15 sessions)</v>
      </c>
      <c r="E806" s="5" t="str">
        <f>FIXED('WinBUGS output'!N805,2)</f>
        <v>6.42</v>
      </c>
      <c r="F806" s="5" t="str">
        <f>FIXED('WinBUGS output'!M805,2)</f>
        <v>3.86</v>
      </c>
      <c r="G806" s="5" t="str">
        <f>FIXED('WinBUGS output'!O805,2)</f>
        <v>8.88</v>
      </c>
      <c r="H806"/>
      <c r="I806"/>
      <c r="J806"/>
      <c r="X806" s="5" t="str">
        <f t="shared" si="32"/>
        <v>Counselling (any type)</v>
      </c>
      <c r="Y806" s="5" t="str">
        <f t="shared" si="33"/>
        <v>CBT group (under 15 sessions)</v>
      </c>
      <c r="Z806" s="5" t="str">
        <f>FIXED(EXP('WinBUGS output'!N805),2)</f>
        <v>611.55</v>
      </c>
      <c r="AA806" s="5" t="str">
        <f>FIXED(EXP('WinBUGS output'!M805),2)</f>
        <v>47.42</v>
      </c>
      <c r="AB806" s="5" t="str">
        <f>FIXED(EXP('WinBUGS output'!O805),2)</f>
        <v>7,172.43</v>
      </c>
    </row>
    <row r="807" spans="1:28" x14ac:dyDescent="0.25">
      <c r="A807">
        <v>27</v>
      </c>
      <c r="B807">
        <v>38</v>
      </c>
      <c r="C807" s="5" t="str">
        <f>VLOOKUP(A807,'WinBUGS output'!A:C,3,FALSE)</f>
        <v>Counselling (any type)</v>
      </c>
      <c r="D807" s="5" t="str">
        <f>VLOOKUP(B807,'WinBUGS output'!A:C,3,FALSE)</f>
        <v>Third-wave cognitive therapy group</v>
      </c>
      <c r="E807" s="5" t="str">
        <f>FIXED('WinBUGS output'!N806,2)</f>
        <v>6.39</v>
      </c>
      <c r="F807" s="5" t="str">
        <f>FIXED('WinBUGS output'!M806,2)</f>
        <v>3.74</v>
      </c>
      <c r="G807" s="5" t="str">
        <f>FIXED('WinBUGS output'!O806,2)</f>
        <v>8.95</v>
      </c>
      <c r="H807"/>
      <c r="I807"/>
      <c r="J807"/>
      <c r="X807" s="5" t="str">
        <f t="shared" si="32"/>
        <v>Counselling (any type)</v>
      </c>
      <c r="Y807" s="5" t="str">
        <f t="shared" si="33"/>
        <v>Third-wave cognitive therapy group</v>
      </c>
      <c r="Z807" s="5" t="str">
        <f>FIXED(EXP('WinBUGS output'!N806),2)</f>
        <v>595.86</v>
      </c>
      <c r="AA807" s="5" t="str">
        <f>FIXED(EXP('WinBUGS output'!M806),2)</f>
        <v>41.89</v>
      </c>
      <c r="AB807" s="5" t="str">
        <f>FIXED(EXP('WinBUGS output'!O806),2)</f>
        <v>7,738.79</v>
      </c>
    </row>
    <row r="808" spans="1:28" x14ac:dyDescent="0.25">
      <c r="A808">
        <v>27</v>
      </c>
      <c r="B808">
        <v>39</v>
      </c>
      <c r="C808" s="5" t="str">
        <f>VLOOKUP(A808,'WinBUGS output'!A:C,3,FALSE)</f>
        <v>Counselling (any type)</v>
      </c>
      <c r="D808" s="5" t="str">
        <f>VLOOKUP(B808,'WinBUGS output'!A:C,3,FALSE)</f>
        <v>CBT individual (under 15 sessions) + escitalopram</v>
      </c>
      <c r="E808" s="5" t="str">
        <f>FIXED('WinBUGS output'!N807,2)</f>
        <v>-0.28</v>
      </c>
      <c r="F808" s="5" t="str">
        <f>FIXED('WinBUGS output'!M807,2)</f>
        <v>-2.56</v>
      </c>
      <c r="G808" s="5" t="str">
        <f>FIXED('WinBUGS output'!O807,2)</f>
        <v>1.95</v>
      </c>
      <c r="H808"/>
      <c r="I808"/>
      <c r="J808"/>
      <c r="X808" s="5" t="str">
        <f t="shared" ref="X808:X871" si="34">C808</f>
        <v>Counselling (any type)</v>
      </c>
      <c r="Y808" s="5" t="str">
        <f t="shared" ref="Y808:Y871" si="35">D808</f>
        <v>CBT individual (under 15 sessions) + escitalopram</v>
      </c>
      <c r="Z808" s="5" t="str">
        <f>FIXED(EXP('WinBUGS output'!N807),2)</f>
        <v>0.76</v>
      </c>
      <c r="AA808" s="5" t="str">
        <f>FIXED(EXP('WinBUGS output'!M807),2)</f>
        <v>0.08</v>
      </c>
      <c r="AB808" s="5" t="str">
        <f>FIXED(EXP('WinBUGS output'!O807),2)</f>
        <v>7.00</v>
      </c>
    </row>
    <row r="809" spans="1:28" x14ac:dyDescent="0.25">
      <c r="A809">
        <v>27</v>
      </c>
      <c r="B809">
        <v>40</v>
      </c>
      <c r="C809" s="5" t="str">
        <f>VLOOKUP(A809,'WinBUGS output'!A:C,3,FALSE)</f>
        <v>Counselling (any type)</v>
      </c>
      <c r="D809" s="5" t="str">
        <f>VLOOKUP(B809,'WinBUGS output'!A:C,3,FALSE)</f>
        <v>CBT individual (over 15 sessions) + amitriptyline</v>
      </c>
      <c r="E809" s="5" t="str">
        <f>FIXED('WinBUGS output'!N808,2)</f>
        <v>-0.24</v>
      </c>
      <c r="F809" s="5" t="str">
        <f>FIXED('WinBUGS output'!M808,2)</f>
        <v>-2.50</v>
      </c>
      <c r="G809" s="5" t="str">
        <f>FIXED('WinBUGS output'!O808,2)</f>
        <v>2.00</v>
      </c>
      <c r="H809"/>
      <c r="I809"/>
      <c r="J809"/>
      <c r="X809" s="5" t="str">
        <f t="shared" si="34"/>
        <v>Counselling (any type)</v>
      </c>
      <c r="Y809" s="5" t="str">
        <f t="shared" si="35"/>
        <v>CBT individual (over 15 sessions) + amitriptyline</v>
      </c>
      <c r="Z809" s="5" t="str">
        <f>FIXED(EXP('WinBUGS output'!N808),2)</f>
        <v>0.79</v>
      </c>
      <c r="AA809" s="5" t="str">
        <f>FIXED(EXP('WinBUGS output'!M808),2)</f>
        <v>0.08</v>
      </c>
      <c r="AB809" s="5" t="str">
        <f>FIXED(EXP('WinBUGS output'!O808),2)</f>
        <v>7.36</v>
      </c>
    </row>
    <row r="810" spans="1:28" x14ac:dyDescent="0.25">
      <c r="A810">
        <v>27</v>
      </c>
      <c r="B810">
        <v>41</v>
      </c>
      <c r="C810" s="5" t="str">
        <f>VLOOKUP(A810,'WinBUGS output'!A:C,3,FALSE)</f>
        <v>Counselling (any type)</v>
      </c>
      <c r="D810" s="5" t="str">
        <f>VLOOKUP(B810,'WinBUGS output'!A:C,3,FALSE)</f>
        <v>CBT individual (over 15 sessions) + any SSRI</v>
      </c>
      <c r="E810" s="5" t="str">
        <f>FIXED('WinBUGS output'!N809,2)</f>
        <v>-0.21</v>
      </c>
      <c r="F810" s="5" t="str">
        <f>FIXED('WinBUGS output'!M809,2)</f>
        <v>-2.44</v>
      </c>
      <c r="G810" s="5" t="str">
        <f>FIXED('WinBUGS output'!O809,2)</f>
        <v>1.99</v>
      </c>
      <c r="H810"/>
      <c r="I810"/>
      <c r="J810"/>
      <c r="X810" s="5" t="str">
        <f t="shared" si="34"/>
        <v>Counselling (any type)</v>
      </c>
      <c r="Y810" s="5" t="str">
        <f t="shared" si="35"/>
        <v>CBT individual (over 15 sessions) + any SSRI</v>
      </c>
      <c r="Z810" s="5" t="str">
        <f>FIXED(EXP('WinBUGS output'!N809),2)</f>
        <v>0.81</v>
      </c>
      <c r="AA810" s="5" t="str">
        <f>FIXED(EXP('WinBUGS output'!M809),2)</f>
        <v>0.09</v>
      </c>
      <c r="AB810" s="5" t="str">
        <f>FIXED(EXP('WinBUGS output'!O809),2)</f>
        <v>7.28</v>
      </c>
    </row>
    <row r="811" spans="1:28" x14ac:dyDescent="0.25">
      <c r="A811">
        <v>27</v>
      </c>
      <c r="B811">
        <v>42</v>
      </c>
      <c r="C811" s="5" t="str">
        <f>VLOOKUP(A811,'WinBUGS output'!A:C,3,FALSE)</f>
        <v>Counselling (any type)</v>
      </c>
      <c r="D811" s="5" t="str">
        <f>VLOOKUP(B811,'WinBUGS output'!A:C,3,FALSE)</f>
        <v>Interpersonal psychotherapy (IPT) + any AD</v>
      </c>
      <c r="E811" s="5" t="str">
        <f>FIXED('WinBUGS output'!N810,2)</f>
        <v>1.21</v>
      </c>
      <c r="F811" s="5" t="str">
        <f>FIXED('WinBUGS output'!M810,2)</f>
        <v>-1.28</v>
      </c>
      <c r="G811" s="5" t="str">
        <f>FIXED('WinBUGS output'!O810,2)</f>
        <v>3.78</v>
      </c>
      <c r="H811"/>
      <c r="I811"/>
      <c r="J811"/>
      <c r="X811" s="5" t="str">
        <f t="shared" si="34"/>
        <v>Counselling (any type)</v>
      </c>
      <c r="Y811" s="5" t="str">
        <f t="shared" si="35"/>
        <v>Interpersonal psychotherapy (IPT) + any AD</v>
      </c>
      <c r="Z811" s="5" t="str">
        <f>FIXED(EXP('WinBUGS output'!N810),2)</f>
        <v>3.34</v>
      </c>
      <c r="AA811" s="5" t="str">
        <f>FIXED(EXP('WinBUGS output'!M810),2)</f>
        <v>0.28</v>
      </c>
      <c r="AB811" s="5" t="str">
        <f>FIXED(EXP('WinBUGS output'!O810),2)</f>
        <v>43.68</v>
      </c>
    </row>
    <row r="812" spans="1:28" x14ac:dyDescent="0.25">
      <c r="A812">
        <v>27</v>
      </c>
      <c r="B812">
        <v>43</v>
      </c>
      <c r="C812" s="5" t="str">
        <f>VLOOKUP(A812,'WinBUGS output'!A:C,3,FALSE)</f>
        <v>Counselling (any type)</v>
      </c>
      <c r="D812" s="5" t="str">
        <f>VLOOKUP(B812,'WinBUGS output'!A:C,3,FALSE)</f>
        <v>Short-term psychodynamic psychotherapy individual + any TCA</v>
      </c>
      <c r="E812" s="5" t="str">
        <f>FIXED('WinBUGS output'!N811,2)</f>
        <v>-0.03</v>
      </c>
      <c r="F812" s="5" t="str">
        <f>FIXED('WinBUGS output'!M811,2)</f>
        <v>-2.90</v>
      </c>
      <c r="G812" s="5" t="str">
        <f>FIXED('WinBUGS output'!O811,2)</f>
        <v>2.81</v>
      </c>
      <c r="H812"/>
      <c r="I812"/>
      <c r="J812"/>
      <c r="X812" s="5" t="str">
        <f t="shared" si="34"/>
        <v>Counselling (any type)</v>
      </c>
      <c r="Y812" s="5" t="str">
        <f t="shared" si="35"/>
        <v>Short-term psychodynamic psychotherapy individual + any TCA</v>
      </c>
      <c r="Z812" s="5" t="str">
        <f>FIXED(EXP('WinBUGS output'!N811),2)</f>
        <v>0.97</v>
      </c>
      <c r="AA812" s="5" t="str">
        <f>FIXED(EXP('WinBUGS output'!M811),2)</f>
        <v>0.05</v>
      </c>
      <c r="AB812" s="5" t="str">
        <f>FIXED(EXP('WinBUGS output'!O811),2)</f>
        <v>16.59</v>
      </c>
    </row>
    <row r="813" spans="1:28" x14ac:dyDescent="0.25">
      <c r="A813">
        <v>27</v>
      </c>
      <c r="B813">
        <v>44</v>
      </c>
      <c r="C813" s="5" t="str">
        <f>VLOOKUP(A813,'WinBUGS output'!A:C,3,FALSE)</f>
        <v>Counselling (any type)</v>
      </c>
      <c r="D813" s="5" t="str">
        <f>VLOOKUP(B813,'WinBUGS output'!A:C,3,FALSE)</f>
        <v>Interpersonal psychotherapy (IPT) + Pill placebo</v>
      </c>
      <c r="E813" s="5" t="str">
        <f>FIXED('WinBUGS output'!N812,2)</f>
        <v>0.87</v>
      </c>
      <c r="F813" s="5" t="str">
        <f>FIXED('WinBUGS output'!M812,2)</f>
        <v>-1.63</v>
      </c>
      <c r="G813" s="5" t="str">
        <f>FIXED('WinBUGS output'!O812,2)</f>
        <v>3.48</v>
      </c>
      <c r="H813"/>
      <c r="I813"/>
      <c r="J813"/>
      <c r="X813" s="5" t="str">
        <f t="shared" si="34"/>
        <v>Counselling (any type)</v>
      </c>
      <c r="Y813" s="5" t="str">
        <f t="shared" si="35"/>
        <v>Interpersonal psychotherapy (IPT) + Pill placebo</v>
      </c>
      <c r="Z813" s="5" t="str">
        <f>FIXED(EXP('WinBUGS output'!N812),2)</f>
        <v>2.38</v>
      </c>
      <c r="AA813" s="5" t="str">
        <f>FIXED(EXP('WinBUGS output'!M812),2)</f>
        <v>0.20</v>
      </c>
      <c r="AB813" s="5" t="str">
        <f>FIXED(EXP('WinBUGS output'!O812),2)</f>
        <v>32.33</v>
      </c>
    </row>
    <row r="814" spans="1:28" x14ac:dyDescent="0.25">
      <c r="A814">
        <v>28</v>
      </c>
      <c r="B814">
        <v>29</v>
      </c>
      <c r="C814" s="5" t="str">
        <f>VLOOKUP(A814,'WinBUGS output'!A:C,3,FALSE)</f>
        <v>Non-directive counselling</v>
      </c>
      <c r="D814" s="5" t="str">
        <f>VLOOKUP(B814,'WinBUGS output'!A:C,3,FALSE)</f>
        <v>Problem solving group</v>
      </c>
      <c r="E814" s="5" t="str">
        <f>FIXED('WinBUGS output'!N813,2)</f>
        <v>7.80</v>
      </c>
      <c r="F814" s="5" t="str">
        <f>FIXED('WinBUGS output'!M813,2)</f>
        <v>3.96</v>
      </c>
      <c r="G814" s="5" t="str">
        <f>FIXED('WinBUGS output'!O813,2)</f>
        <v>11.72</v>
      </c>
      <c r="H814"/>
      <c r="I814"/>
      <c r="J814"/>
      <c r="X814" s="5" t="str">
        <f t="shared" si="34"/>
        <v>Non-directive counselling</v>
      </c>
      <c r="Y814" s="5" t="str">
        <f t="shared" si="35"/>
        <v>Problem solving group</v>
      </c>
      <c r="Z814" s="5" t="str">
        <f>FIXED(EXP('WinBUGS output'!N813),2)</f>
        <v>2,430.86</v>
      </c>
      <c r="AA814" s="5" t="str">
        <f>FIXED(EXP('WinBUGS output'!M813),2)</f>
        <v>52.46</v>
      </c>
      <c r="AB814" s="5" t="str">
        <f>FIXED(EXP('WinBUGS output'!O813),2)</f>
        <v>123,007.43</v>
      </c>
    </row>
    <row r="815" spans="1:28" x14ac:dyDescent="0.25">
      <c r="A815">
        <v>28</v>
      </c>
      <c r="B815">
        <v>30</v>
      </c>
      <c r="C815" s="5" t="str">
        <f>VLOOKUP(A815,'WinBUGS output'!A:C,3,FALSE)</f>
        <v>Non-directive counselling</v>
      </c>
      <c r="D815" s="5" t="str">
        <f>VLOOKUP(B815,'WinBUGS output'!A:C,3,FALSE)</f>
        <v>Behavioural activation (BA)</v>
      </c>
      <c r="E815" s="5" t="str">
        <f>FIXED('WinBUGS output'!N814,2)</f>
        <v>0.68</v>
      </c>
      <c r="F815" s="5" t="str">
        <f>FIXED('WinBUGS output'!M814,2)</f>
        <v>-1.23</v>
      </c>
      <c r="G815" s="5" t="str">
        <f>FIXED('WinBUGS output'!O814,2)</f>
        <v>2.64</v>
      </c>
      <c r="H815"/>
      <c r="I815"/>
      <c r="J815"/>
      <c r="X815" s="5" t="str">
        <f t="shared" si="34"/>
        <v>Non-directive counselling</v>
      </c>
      <c r="Y815" s="5" t="str">
        <f t="shared" si="35"/>
        <v>Behavioural activation (BA)</v>
      </c>
      <c r="Z815" s="5" t="str">
        <f>FIXED(EXP('WinBUGS output'!N814),2)</f>
        <v>1.98</v>
      </c>
      <c r="AA815" s="5" t="str">
        <f>FIXED(EXP('WinBUGS output'!M814),2)</f>
        <v>0.29</v>
      </c>
      <c r="AB815" s="5" t="str">
        <f>FIXED(EXP('WinBUGS output'!O814),2)</f>
        <v>13.97</v>
      </c>
    </row>
    <row r="816" spans="1:28" x14ac:dyDescent="0.25">
      <c r="A816">
        <v>28</v>
      </c>
      <c r="B816">
        <v>31</v>
      </c>
      <c r="C816" s="5" t="str">
        <f>VLOOKUP(A816,'WinBUGS output'!A:C,3,FALSE)</f>
        <v>Non-directive counselling</v>
      </c>
      <c r="D816" s="5" t="str">
        <f>VLOOKUP(B816,'WinBUGS output'!A:C,3,FALSE)</f>
        <v>Behavioural activation (BA) + TAU</v>
      </c>
      <c r="E816" s="5" t="str">
        <f>FIXED('WinBUGS output'!N815,2)</f>
        <v>0.62</v>
      </c>
      <c r="F816" s="5" t="str">
        <f>FIXED('WinBUGS output'!M815,2)</f>
        <v>-1.37</v>
      </c>
      <c r="G816" s="5" t="str">
        <f>FIXED('WinBUGS output'!O815,2)</f>
        <v>2.65</v>
      </c>
      <c r="H816"/>
      <c r="I816"/>
      <c r="J816"/>
      <c r="X816" s="5" t="str">
        <f t="shared" si="34"/>
        <v>Non-directive counselling</v>
      </c>
      <c r="Y816" s="5" t="str">
        <f t="shared" si="35"/>
        <v>Behavioural activation (BA) + TAU</v>
      </c>
      <c r="Z816" s="5" t="str">
        <f>FIXED(EXP('WinBUGS output'!N815),2)</f>
        <v>1.85</v>
      </c>
      <c r="AA816" s="5" t="str">
        <f>FIXED(EXP('WinBUGS output'!M815),2)</f>
        <v>0.25</v>
      </c>
      <c r="AB816" s="5" t="str">
        <f>FIXED(EXP('WinBUGS output'!O815),2)</f>
        <v>14.10</v>
      </c>
    </row>
    <row r="817" spans="1:28" x14ac:dyDescent="0.25">
      <c r="A817">
        <v>28</v>
      </c>
      <c r="B817">
        <v>32</v>
      </c>
      <c r="C817" s="5" t="str">
        <f>VLOOKUP(A817,'WinBUGS output'!A:C,3,FALSE)</f>
        <v>Non-directive counselling</v>
      </c>
      <c r="D817" s="5" t="str">
        <f>VLOOKUP(B817,'WinBUGS output'!A:C,3,FALSE)</f>
        <v>CBT individual (under 15 sessions)</v>
      </c>
      <c r="E817" s="5" t="str">
        <f>FIXED('WinBUGS output'!N816,2)</f>
        <v>0.30</v>
      </c>
      <c r="F817" s="5" t="str">
        <f>FIXED('WinBUGS output'!M816,2)</f>
        <v>-1.27</v>
      </c>
      <c r="G817" s="5" t="str">
        <f>FIXED('WinBUGS output'!O816,2)</f>
        <v>1.86</v>
      </c>
      <c r="H817"/>
      <c r="I817"/>
      <c r="J817"/>
      <c r="X817" s="5" t="str">
        <f t="shared" si="34"/>
        <v>Non-directive counselling</v>
      </c>
      <c r="Y817" s="5" t="str">
        <f t="shared" si="35"/>
        <v>CBT individual (under 15 sessions)</v>
      </c>
      <c r="Z817" s="5" t="str">
        <f>FIXED(EXP('WinBUGS output'!N816),2)</f>
        <v>1.35</v>
      </c>
      <c r="AA817" s="5" t="str">
        <f>FIXED(EXP('WinBUGS output'!M816),2)</f>
        <v>0.28</v>
      </c>
      <c r="AB817" s="5" t="str">
        <f>FIXED(EXP('WinBUGS output'!O816),2)</f>
        <v>6.42</v>
      </c>
    </row>
    <row r="818" spans="1:28" x14ac:dyDescent="0.25">
      <c r="A818">
        <v>28</v>
      </c>
      <c r="B818">
        <v>33</v>
      </c>
      <c r="C818" s="5" t="str">
        <f>VLOOKUP(A818,'WinBUGS output'!A:C,3,FALSE)</f>
        <v>Non-directive counselling</v>
      </c>
      <c r="D818" s="5" t="str">
        <f>VLOOKUP(B818,'WinBUGS output'!A:C,3,FALSE)</f>
        <v>CBT individual (under 15 sessions) + TAU</v>
      </c>
      <c r="E818" s="5" t="str">
        <f>FIXED('WinBUGS output'!N817,2)</f>
        <v>0.27</v>
      </c>
      <c r="F818" s="5" t="str">
        <f>FIXED('WinBUGS output'!M817,2)</f>
        <v>-1.46</v>
      </c>
      <c r="G818" s="5" t="str">
        <f>FIXED('WinBUGS output'!O817,2)</f>
        <v>1.95</v>
      </c>
      <c r="H818"/>
      <c r="I818"/>
      <c r="J818"/>
      <c r="X818" s="5" t="str">
        <f t="shared" si="34"/>
        <v>Non-directive counselling</v>
      </c>
      <c r="Y818" s="5" t="str">
        <f t="shared" si="35"/>
        <v>CBT individual (under 15 sessions) + TAU</v>
      </c>
      <c r="Z818" s="5" t="str">
        <f>FIXED(EXP('WinBUGS output'!N817),2)</f>
        <v>1.31</v>
      </c>
      <c r="AA818" s="5" t="str">
        <f>FIXED(EXP('WinBUGS output'!M817),2)</f>
        <v>0.23</v>
      </c>
      <c r="AB818" s="5" t="str">
        <f>FIXED(EXP('WinBUGS output'!O817),2)</f>
        <v>7.04</v>
      </c>
    </row>
    <row r="819" spans="1:28" x14ac:dyDescent="0.25">
      <c r="A819">
        <v>28</v>
      </c>
      <c r="B819">
        <v>34</v>
      </c>
      <c r="C819" s="5" t="str">
        <f>VLOOKUP(A819,'WinBUGS output'!A:C,3,FALSE)</f>
        <v>Non-directive counselling</v>
      </c>
      <c r="D819" s="5" t="str">
        <f>VLOOKUP(B819,'WinBUGS output'!A:C,3,FALSE)</f>
        <v>CBT individual (under 15 sessions) + enhanced TAU</v>
      </c>
      <c r="E819" s="5" t="str">
        <f>FIXED('WinBUGS output'!N818,2)</f>
        <v>0.45</v>
      </c>
      <c r="F819" s="5" t="str">
        <f>FIXED('WinBUGS output'!M818,2)</f>
        <v>-1.26</v>
      </c>
      <c r="G819" s="5" t="str">
        <f>FIXED('WinBUGS output'!O818,2)</f>
        <v>2.17</v>
      </c>
      <c r="H819"/>
      <c r="I819"/>
      <c r="J819"/>
      <c r="X819" s="5" t="str">
        <f t="shared" si="34"/>
        <v>Non-directive counselling</v>
      </c>
      <c r="Y819" s="5" t="str">
        <f t="shared" si="35"/>
        <v>CBT individual (under 15 sessions) + enhanced TAU</v>
      </c>
      <c r="Z819" s="5" t="str">
        <f>FIXED(EXP('WinBUGS output'!N818),2)</f>
        <v>1.57</v>
      </c>
      <c r="AA819" s="5" t="str">
        <f>FIXED(EXP('WinBUGS output'!M818),2)</f>
        <v>0.28</v>
      </c>
      <c r="AB819" s="5" t="str">
        <f>FIXED(EXP('WinBUGS output'!O818),2)</f>
        <v>8.73</v>
      </c>
    </row>
    <row r="820" spans="1:28" x14ac:dyDescent="0.25">
      <c r="A820">
        <v>28</v>
      </c>
      <c r="B820">
        <v>35</v>
      </c>
      <c r="C820" s="5" t="str">
        <f>VLOOKUP(A820,'WinBUGS output'!A:C,3,FALSE)</f>
        <v>Non-directive counselling</v>
      </c>
      <c r="D820" s="5" t="str">
        <f>VLOOKUP(B820,'WinBUGS output'!A:C,3,FALSE)</f>
        <v>CBT individual (over 15 sessions)</v>
      </c>
      <c r="E820" s="5" t="str">
        <f>FIXED('WinBUGS output'!N819,2)</f>
        <v>0.37</v>
      </c>
      <c r="F820" s="5" t="str">
        <f>FIXED('WinBUGS output'!M819,2)</f>
        <v>-1.32</v>
      </c>
      <c r="G820" s="5" t="str">
        <f>FIXED('WinBUGS output'!O819,2)</f>
        <v>2.03</v>
      </c>
      <c r="H820"/>
      <c r="I820"/>
      <c r="J820"/>
      <c r="X820" s="5" t="str">
        <f t="shared" si="34"/>
        <v>Non-directive counselling</v>
      </c>
      <c r="Y820" s="5" t="str">
        <f t="shared" si="35"/>
        <v>CBT individual (over 15 sessions)</v>
      </c>
      <c r="Z820" s="5" t="str">
        <f>FIXED(EXP('WinBUGS output'!N819),2)</f>
        <v>1.45</v>
      </c>
      <c r="AA820" s="5" t="str">
        <f>FIXED(EXP('WinBUGS output'!M819),2)</f>
        <v>0.27</v>
      </c>
      <c r="AB820" s="5" t="str">
        <f>FIXED(EXP('WinBUGS output'!O819),2)</f>
        <v>7.62</v>
      </c>
    </row>
    <row r="821" spans="1:28" x14ac:dyDescent="0.25">
      <c r="A821">
        <v>28</v>
      </c>
      <c r="B821">
        <v>36</v>
      </c>
      <c r="C821" s="5" t="str">
        <f>VLOOKUP(A821,'WinBUGS output'!A:C,3,FALSE)</f>
        <v>Non-directive counselling</v>
      </c>
      <c r="D821" s="5" t="str">
        <f>VLOOKUP(B821,'WinBUGS output'!A:C,3,FALSE)</f>
        <v>Third-wave cognitive therapy individual</v>
      </c>
      <c r="E821" s="5" t="str">
        <f>FIXED('WinBUGS output'!N820,2)</f>
        <v>0.47</v>
      </c>
      <c r="F821" s="5" t="str">
        <f>FIXED('WinBUGS output'!M820,2)</f>
        <v>-1.27</v>
      </c>
      <c r="G821" s="5" t="str">
        <f>FIXED('WinBUGS output'!O820,2)</f>
        <v>2.25</v>
      </c>
      <c r="H821"/>
      <c r="I821"/>
      <c r="J821"/>
      <c r="X821" s="5" t="str">
        <f t="shared" si="34"/>
        <v>Non-directive counselling</v>
      </c>
      <c r="Y821" s="5" t="str">
        <f t="shared" si="35"/>
        <v>Third-wave cognitive therapy individual</v>
      </c>
      <c r="Z821" s="5" t="str">
        <f>FIXED(EXP('WinBUGS output'!N820),2)</f>
        <v>1.60</v>
      </c>
      <c r="AA821" s="5" t="str">
        <f>FIXED(EXP('WinBUGS output'!M820),2)</f>
        <v>0.28</v>
      </c>
      <c r="AB821" s="5" t="str">
        <f>FIXED(EXP('WinBUGS output'!O820),2)</f>
        <v>9.51</v>
      </c>
    </row>
    <row r="822" spans="1:28" x14ac:dyDescent="0.25">
      <c r="A822">
        <v>28</v>
      </c>
      <c r="B822">
        <v>37</v>
      </c>
      <c r="C822" s="5" t="str">
        <f>VLOOKUP(A822,'WinBUGS output'!A:C,3,FALSE)</f>
        <v>Non-directive counselling</v>
      </c>
      <c r="D822" s="5" t="str">
        <f>VLOOKUP(B822,'WinBUGS output'!A:C,3,FALSE)</f>
        <v>CBT group (under 15 sessions)</v>
      </c>
      <c r="E822" s="5" t="str">
        <f>FIXED('WinBUGS output'!N821,2)</f>
        <v>6.41</v>
      </c>
      <c r="F822" s="5" t="str">
        <f>FIXED('WinBUGS output'!M821,2)</f>
        <v>4.01</v>
      </c>
      <c r="G822" s="5" t="str">
        <f>FIXED('WinBUGS output'!O821,2)</f>
        <v>8.71</v>
      </c>
      <c r="H822"/>
      <c r="I822"/>
      <c r="J822"/>
      <c r="X822" s="5" t="str">
        <f t="shared" si="34"/>
        <v>Non-directive counselling</v>
      </c>
      <c r="Y822" s="5" t="str">
        <f t="shared" si="35"/>
        <v>CBT group (under 15 sessions)</v>
      </c>
      <c r="Z822" s="5" t="str">
        <f>FIXED(EXP('WinBUGS output'!N821),2)</f>
        <v>607.29</v>
      </c>
      <c r="AA822" s="5" t="str">
        <f>FIXED(EXP('WinBUGS output'!M821),2)</f>
        <v>54.98</v>
      </c>
      <c r="AB822" s="5" t="str">
        <f>FIXED(EXP('WinBUGS output'!O821),2)</f>
        <v>6,087.54</v>
      </c>
    </row>
    <row r="823" spans="1:28" x14ac:dyDescent="0.25">
      <c r="A823">
        <v>28</v>
      </c>
      <c r="B823">
        <v>38</v>
      </c>
      <c r="C823" s="5" t="str">
        <f>VLOOKUP(A823,'WinBUGS output'!A:C,3,FALSE)</f>
        <v>Non-directive counselling</v>
      </c>
      <c r="D823" s="5" t="str">
        <f>VLOOKUP(B823,'WinBUGS output'!A:C,3,FALSE)</f>
        <v>Third-wave cognitive therapy group</v>
      </c>
      <c r="E823" s="5" t="str">
        <f>FIXED('WinBUGS output'!N822,2)</f>
        <v>6.38</v>
      </c>
      <c r="F823" s="5" t="str">
        <f>FIXED('WinBUGS output'!M822,2)</f>
        <v>3.88</v>
      </c>
      <c r="G823" s="5" t="str">
        <f>FIXED('WinBUGS output'!O822,2)</f>
        <v>8.79</v>
      </c>
      <c r="H823"/>
      <c r="I823"/>
      <c r="J823"/>
      <c r="X823" s="5" t="str">
        <f t="shared" si="34"/>
        <v>Non-directive counselling</v>
      </c>
      <c r="Y823" s="5" t="str">
        <f t="shared" si="35"/>
        <v>Third-wave cognitive therapy group</v>
      </c>
      <c r="Z823" s="5" t="str">
        <f>FIXED(EXP('WinBUGS output'!N822),2)</f>
        <v>590.52</v>
      </c>
      <c r="AA823" s="5" t="str">
        <f>FIXED(EXP('WinBUGS output'!M822),2)</f>
        <v>48.38</v>
      </c>
      <c r="AB823" s="5" t="str">
        <f>FIXED(EXP('WinBUGS output'!O822),2)</f>
        <v>6,587.97</v>
      </c>
    </row>
    <row r="824" spans="1:28" x14ac:dyDescent="0.25">
      <c r="A824">
        <v>28</v>
      </c>
      <c r="B824">
        <v>39</v>
      </c>
      <c r="C824" s="5" t="str">
        <f>VLOOKUP(A824,'WinBUGS output'!A:C,3,FALSE)</f>
        <v>Non-directive counselling</v>
      </c>
      <c r="D824" s="5" t="str">
        <f>VLOOKUP(B824,'WinBUGS output'!A:C,3,FALSE)</f>
        <v>CBT individual (under 15 sessions) + escitalopram</v>
      </c>
      <c r="E824" s="5" t="str">
        <f>FIXED('WinBUGS output'!N823,2)</f>
        <v>-0.29</v>
      </c>
      <c r="F824" s="5" t="str">
        <f>FIXED('WinBUGS output'!M823,2)</f>
        <v>-2.39</v>
      </c>
      <c r="G824" s="5" t="str">
        <f>FIXED('WinBUGS output'!O823,2)</f>
        <v>1.76</v>
      </c>
      <c r="H824"/>
      <c r="I824"/>
      <c r="J824"/>
      <c r="X824" s="5" t="str">
        <f t="shared" si="34"/>
        <v>Non-directive counselling</v>
      </c>
      <c r="Y824" s="5" t="str">
        <f t="shared" si="35"/>
        <v>CBT individual (under 15 sessions) + escitalopram</v>
      </c>
      <c r="Z824" s="5" t="str">
        <f>FIXED(EXP('WinBUGS output'!N823),2)</f>
        <v>0.75</v>
      </c>
      <c r="AA824" s="5" t="str">
        <f>FIXED(EXP('WinBUGS output'!M823),2)</f>
        <v>0.09</v>
      </c>
      <c r="AB824" s="5" t="str">
        <f>FIXED(EXP('WinBUGS output'!O823),2)</f>
        <v>5.78</v>
      </c>
    </row>
    <row r="825" spans="1:28" x14ac:dyDescent="0.25">
      <c r="A825">
        <v>28</v>
      </c>
      <c r="B825">
        <v>40</v>
      </c>
      <c r="C825" s="5" t="str">
        <f>VLOOKUP(A825,'WinBUGS output'!A:C,3,FALSE)</f>
        <v>Non-directive counselling</v>
      </c>
      <c r="D825" s="5" t="str">
        <f>VLOOKUP(B825,'WinBUGS output'!A:C,3,FALSE)</f>
        <v>CBT individual (over 15 sessions) + amitriptyline</v>
      </c>
      <c r="E825" s="5" t="str">
        <f>FIXED('WinBUGS output'!N824,2)</f>
        <v>-0.25</v>
      </c>
      <c r="F825" s="5" t="str">
        <f>FIXED('WinBUGS output'!M824,2)</f>
        <v>-2.32</v>
      </c>
      <c r="G825" s="5" t="str">
        <f>FIXED('WinBUGS output'!O824,2)</f>
        <v>1.80</v>
      </c>
      <c r="H825"/>
      <c r="I825"/>
      <c r="J825"/>
      <c r="X825" s="5" t="str">
        <f t="shared" si="34"/>
        <v>Non-directive counselling</v>
      </c>
      <c r="Y825" s="5" t="str">
        <f t="shared" si="35"/>
        <v>CBT individual (over 15 sessions) + amitriptyline</v>
      </c>
      <c r="Z825" s="5" t="str">
        <f>FIXED(EXP('WinBUGS output'!N824),2)</f>
        <v>0.78</v>
      </c>
      <c r="AA825" s="5" t="str">
        <f>FIXED(EXP('WinBUGS output'!M824),2)</f>
        <v>0.10</v>
      </c>
      <c r="AB825" s="5" t="str">
        <f>FIXED(EXP('WinBUGS output'!O824),2)</f>
        <v>6.02</v>
      </c>
    </row>
    <row r="826" spans="1:28" x14ac:dyDescent="0.25">
      <c r="A826">
        <v>28</v>
      </c>
      <c r="B826">
        <v>41</v>
      </c>
      <c r="C826" s="5" t="str">
        <f>VLOOKUP(A826,'WinBUGS output'!A:C,3,FALSE)</f>
        <v>Non-directive counselling</v>
      </c>
      <c r="D826" s="5" t="str">
        <f>VLOOKUP(B826,'WinBUGS output'!A:C,3,FALSE)</f>
        <v>CBT individual (over 15 sessions) + any SSRI</v>
      </c>
      <c r="E826" s="5" t="str">
        <f>FIXED('WinBUGS output'!N825,2)</f>
        <v>-0.23</v>
      </c>
      <c r="F826" s="5" t="str">
        <f>FIXED('WinBUGS output'!M825,2)</f>
        <v>-2.26</v>
      </c>
      <c r="G826" s="5" t="str">
        <f>FIXED('WinBUGS output'!O825,2)</f>
        <v>1.78</v>
      </c>
      <c r="H826"/>
      <c r="I826"/>
      <c r="J826"/>
      <c r="X826" s="5" t="str">
        <f t="shared" si="34"/>
        <v>Non-directive counselling</v>
      </c>
      <c r="Y826" s="5" t="str">
        <f t="shared" si="35"/>
        <v>CBT individual (over 15 sessions) + any SSRI</v>
      </c>
      <c r="Z826" s="5" t="str">
        <f>FIXED(EXP('WinBUGS output'!N825),2)</f>
        <v>0.80</v>
      </c>
      <c r="AA826" s="5" t="str">
        <f>FIXED(EXP('WinBUGS output'!M825),2)</f>
        <v>0.10</v>
      </c>
      <c r="AB826" s="5" t="str">
        <f>FIXED(EXP('WinBUGS output'!O825),2)</f>
        <v>5.95</v>
      </c>
    </row>
    <row r="827" spans="1:28" x14ac:dyDescent="0.25">
      <c r="A827">
        <v>28</v>
      </c>
      <c r="B827">
        <v>42</v>
      </c>
      <c r="C827" s="5" t="str">
        <f>VLOOKUP(A827,'WinBUGS output'!A:C,3,FALSE)</f>
        <v>Non-directive counselling</v>
      </c>
      <c r="D827" s="5" t="str">
        <f>VLOOKUP(B827,'WinBUGS output'!A:C,3,FALSE)</f>
        <v>Interpersonal psychotherapy (IPT) + any AD</v>
      </c>
      <c r="E827" s="5" t="str">
        <f>FIXED('WinBUGS output'!N826,2)</f>
        <v>1.20</v>
      </c>
      <c r="F827" s="5" t="str">
        <f>FIXED('WinBUGS output'!M826,2)</f>
        <v>-1.44</v>
      </c>
      <c r="G827" s="5" t="str">
        <f>FIXED('WinBUGS output'!O826,2)</f>
        <v>3.91</v>
      </c>
      <c r="H827"/>
      <c r="I827"/>
      <c r="J827"/>
      <c r="X827" s="5" t="str">
        <f t="shared" si="34"/>
        <v>Non-directive counselling</v>
      </c>
      <c r="Y827" s="5" t="str">
        <f t="shared" si="35"/>
        <v>Interpersonal psychotherapy (IPT) + any AD</v>
      </c>
      <c r="Z827" s="5" t="str">
        <f>FIXED(EXP('WinBUGS output'!N826),2)</f>
        <v>3.31</v>
      </c>
      <c r="AA827" s="5" t="str">
        <f>FIXED(EXP('WinBUGS output'!M826),2)</f>
        <v>0.24</v>
      </c>
      <c r="AB827" s="5" t="str">
        <f>FIXED(EXP('WinBUGS output'!O826),2)</f>
        <v>49.75</v>
      </c>
    </row>
    <row r="828" spans="1:28" x14ac:dyDescent="0.25">
      <c r="A828">
        <v>28</v>
      </c>
      <c r="B828">
        <v>43</v>
      </c>
      <c r="C828" s="5" t="str">
        <f>VLOOKUP(A828,'WinBUGS output'!A:C,3,FALSE)</f>
        <v>Non-directive counselling</v>
      </c>
      <c r="D828" s="5" t="str">
        <f>VLOOKUP(B828,'WinBUGS output'!A:C,3,FALSE)</f>
        <v>Short-term psychodynamic psychotherapy individual + any TCA</v>
      </c>
      <c r="E828" s="5" t="str">
        <f>FIXED('WinBUGS output'!N827,2)</f>
        <v>-0.04</v>
      </c>
      <c r="F828" s="5" t="str">
        <f>FIXED('WinBUGS output'!M827,2)</f>
        <v>-2.77</v>
      </c>
      <c r="G828" s="5" t="str">
        <f>FIXED('WinBUGS output'!O827,2)</f>
        <v>2.66</v>
      </c>
      <c r="H828"/>
      <c r="I828"/>
      <c r="J828"/>
      <c r="X828" s="5" t="str">
        <f t="shared" si="34"/>
        <v>Non-directive counselling</v>
      </c>
      <c r="Y828" s="5" t="str">
        <f t="shared" si="35"/>
        <v>Short-term psychodynamic psychotherapy individual + any TCA</v>
      </c>
      <c r="Z828" s="5" t="str">
        <f>FIXED(EXP('WinBUGS output'!N827),2)</f>
        <v>0.96</v>
      </c>
      <c r="AA828" s="5" t="str">
        <f>FIXED(EXP('WinBUGS output'!M827),2)</f>
        <v>0.06</v>
      </c>
      <c r="AB828" s="5" t="str">
        <f>FIXED(EXP('WinBUGS output'!O827),2)</f>
        <v>14.31</v>
      </c>
    </row>
    <row r="829" spans="1:28" x14ac:dyDescent="0.25">
      <c r="A829">
        <v>28</v>
      </c>
      <c r="B829">
        <v>44</v>
      </c>
      <c r="C829" s="5" t="str">
        <f>VLOOKUP(A829,'WinBUGS output'!A:C,3,FALSE)</f>
        <v>Non-directive counselling</v>
      </c>
      <c r="D829" s="5" t="str">
        <f>VLOOKUP(B829,'WinBUGS output'!A:C,3,FALSE)</f>
        <v>Interpersonal psychotherapy (IPT) + Pill placebo</v>
      </c>
      <c r="E829" s="5" t="str">
        <f>FIXED('WinBUGS output'!N828,2)</f>
        <v>0.86</v>
      </c>
      <c r="F829" s="5" t="str">
        <f>FIXED('WinBUGS output'!M828,2)</f>
        <v>-1.77</v>
      </c>
      <c r="G829" s="5" t="str">
        <f>FIXED('WinBUGS output'!O828,2)</f>
        <v>3.59</v>
      </c>
      <c r="H829"/>
      <c r="I829"/>
      <c r="J829"/>
      <c r="X829" s="5" t="str">
        <f t="shared" si="34"/>
        <v>Non-directive counselling</v>
      </c>
      <c r="Y829" s="5" t="str">
        <f t="shared" si="35"/>
        <v>Interpersonal psychotherapy (IPT) + Pill placebo</v>
      </c>
      <c r="Z829" s="5" t="str">
        <f>FIXED(EXP('WinBUGS output'!N828),2)</f>
        <v>2.36</v>
      </c>
      <c r="AA829" s="5" t="str">
        <f>FIXED(EXP('WinBUGS output'!M828),2)</f>
        <v>0.17</v>
      </c>
      <c r="AB829" s="5" t="str">
        <f>FIXED(EXP('WinBUGS output'!O828),2)</f>
        <v>36.34</v>
      </c>
    </row>
    <row r="830" spans="1:28" x14ac:dyDescent="0.25">
      <c r="A830">
        <v>29</v>
      </c>
      <c r="B830">
        <v>30</v>
      </c>
      <c r="C830" s="5" t="str">
        <f>VLOOKUP(A830,'WinBUGS output'!A:C,3,FALSE)</f>
        <v>Problem solving group</v>
      </c>
      <c r="D830" s="5" t="str">
        <f>VLOOKUP(B830,'WinBUGS output'!A:C,3,FALSE)</f>
        <v>Behavioural activation (BA)</v>
      </c>
      <c r="E830" s="5" t="str">
        <f>FIXED('WinBUGS output'!N829,2)</f>
        <v>-7.10</v>
      </c>
      <c r="F830" s="5" t="str">
        <f>FIXED('WinBUGS output'!M829,2)</f>
        <v>-10.92</v>
      </c>
      <c r="G830" s="5" t="str">
        <f>FIXED('WinBUGS output'!O829,2)</f>
        <v>-3.36</v>
      </c>
      <c r="H830"/>
      <c r="I830"/>
      <c r="J830"/>
      <c r="X830" s="5" t="str">
        <f t="shared" si="34"/>
        <v>Problem solving group</v>
      </c>
      <c r="Y830" s="5" t="str">
        <f t="shared" si="35"/>
        <v>Behavioural activation (BA)</v>
      </c>
      <c r="Z830" s="5" t="str">
        <f>FIXED(EXP('WinBUGS output'!N829),2)</f>
        <v>0.00</v>
      </c>
      <c r="AA830" s="5" t="str">
        <f>FIXED(EXP('WinBUGS output'!M829),2)</f>
        <v>0.00</v>
      </c>
      <c r="AB830" s="5" t="str">
        <f>FIXED(EXP('WinBUGS output'!O829),2)</f>
        <v>0.03</v>
      </c>
    </row>
    <row r="831" spans="1:28" x14ac:dyDescent="0.25">
      <c r="A831">
        <v>29</v>
      </c>
      <c r="B831">
        <v>31</v>
      </c>
      <c r="C831" s="5" t="str">
        <f>VLOOKUP(A831,'WinBUGS output'!A:C,3,FALSE)</f>
        <v>Problem solving group</v>
      </c>
      <c r="D831" s="5" t="str">
        <f>VLOOKUP(B831,'WinBUGS output'!A:C,3,FALSE)</f>
        <v>Behavioural activation (BA) + TAU</v>
      </c>
      <c r="E831" s="5" t="str">
        <f>FIXED('WinBUGS output'!N830,2)</f>
        <v>-7.17</v>
      </c>
      <c r="F831" s="5" t="str">
        <f>FIXED('WinBUGS output'!M830,2)</f>
        <v>-11.03</v>
      </c>
      <c r="G831" s="5" t="str">
        <f>FIXED('WinBUGS output'!O830,2)</f>
        <v>-3.40</v>
      </c>
      <c r="H831"/>
      <c r="I831"/>
      <c r="J831"/>
      <c r="X831" s="5" t="str">
        <f t="shared" si="34"/>
        <v>Problem solving group</v>
      </c>
      <c r="Y831" s="5" t="str">
        <f t="shared" si="35"/>
        <v>Behavioural activation (BA) + TAU</v>
      </c>
      <c r="Z831" s="5" t="str">
        <f>FIXED(EXP('WinBUGS output'!N830),2)</f>
        <v>0.00</v>
      </c>
      <c r="AA831" s="5" t="str">
        <f>FIXED(EXP('WinBUGS output'!M830),2)</f>
        <v>0.00</v>
      </c>
      <c r="AB831" s="5" t="str">
        <f>FIXED(EXP('WinBUGS output'!O830),2)</f>
        <v>0.03</v>
      </c>
    </row>
    <row r="832" spans="1:28" x14ac:dyDescent="0.25">
      <c r="A832">
        <v>29</v>
      </c>
      <c r="B832">
        <v>32</v>
      </c>
      <c r="C832" s="5" t="str">
        <f>VLOOKUP(A832,'WinBUGS output'!A:C,3,FALSE)</f>
        <v>Problem solving group</v>
      </c>
      <c r="D832" s="5" t="str">
        <f>VLOOKUP(B832,'WinBUGS output'!A:C,3,FALSE)</f>
        <v>CBT individual (under 15 sessions)</v>
      </c>
      <c r="E832" s="5" t="str">
        <f>FIXED('WinBUGS output'!N831,2)</f>
        <v>-7.48</v>
      </c>
      <c r="F832" s="5" t="str">
        <f>FIXED('WinBUGS output'!M831,2)</f>
        <v>-11.25</v>
      </c>
      <c r="G832" s="5" t="str">
        <f>FIXED('WinBUGS output'!O831,2)</f>
        <v>-3.91</v>
      </c>
      <c r="H832"/>
      <c r="I832"/>
      <c r="J832"/>
      <c r="X832" s="5" t="str">
        <f t="shared" si="34"/>
        <v>Problem solving group</v>
      </c>
      <c r="Y832" s="5" t="str">
        <f t="shared" si="35"/>
        <v>CBT individual (under 15 sessions)</v>
      </c>
      <c r="Z832" s="5" t="str">
        <f>FIXED(EXP('WinBUGS output'!N831),2)</f>
        <v>0.00</v>
      </c>
      <c r="AA832" s="5" t="str">
        <f>FIXED(EXP('WinBUGS output'!M831),2)</f>
        <v>0.00</v>
      </c>
      <c r="AB832" s="5" t="str">
        <f>FIXED(EXP('WinBUGS output'!O831),2)</f>
        <v>0.02</v>
      </c>
    </row>
    <row r="833" spans="1:28" x14ac:dyDescent="0.25">
      <c r="A833">
        <v>29</v>
      </c>
      <c r="B833">
        <v>33</v>
      </c>
      <c r="C833" s="5" t="str">
        <f>VLOOKUP(A833,'WinBUGS output'!A:C,3,FALSE)</f>
        <v>Problem solving group</v>
      </c>
      <c r="D833" s="5" t="str">
        <f>VLOOKUP(B833,'WinBUGS output'!A:C,3,FALSE)</f>
        <v>CBT individual (under 15 sessions) + TAU</v>
      </c>
      <c r="E833" s="5" t="str">
        <f>FIXED('WinBUGS output'!N832,2)</f>
        <v>-7.52</v>
      </c>
      <c r="F833" s="5" t="str">
        <f>FIXED('WinBUGS output'!M832,2)</f>
        <v>-11.28</v>
      </c>
      <c r="G833" s="5" t="str">
        <f>FIXED('WinBUGS output'!O832,2)</f>
        <v>-3.93</v>
      </c>
      <c r="H833"/>
      <c r="I833"/>
      <c r="J833"/>
      <c r="X833" s="5" t="str">
        <f t="shared" si="34"/>
        <v>Problem solving group</v>
      </c>
      <c r="Y833" s="5" t="str">
        <f t="shared" si="35"/>
        <v>CBT individual (under 15 sessions) + TAU</v>
      </c>
      <c r="Z833" s="5" t="str">
        <f>FIXED(EXP('WinBUGS output'!N832),2)</f>
        <v>0.00</v>
      </c>
      <c r="AA833" s="5" t="str">
        <f>FIXED(EXP('WinBUGS output'!M832),2)</f>
        <v>0.00</v>
      </c>
      <c r="AB833" s="5" t="str">
        <f>FIXED(EXP('WinBUGS output'!O832),2)</f>
        <v>0.02</v>
      </c>
    </row>
    <row r="834" spans="1:28" x14ac:dyDescent="0.25">
      <c r="A834">
        <v>29</v>
      </c>
      <c r="B834">
        <v>34</v>
      </c>
      <c r="C834" s="5" t="str">
        <f>VLOOKUP(A834,'WinBUGS output'!A:C,3,FALSE)</f>
        <v>Problem solving group</v>
      </c>
      <c r="D834" s="5" t="str">
        <f>VLOOKUP(B834,'WinBUGS output'!A:C,3,FALSE)</f>
        <v>CBT individual (under 15 sessions) + enhanced TAU</v>
      </c>
      <c r="E834" s="5" t="str">
        <f>FIXED('WinBUGS output'!N833,2)</f>
        <v>-7.32</v>
      </c>
      <c r="F834" s="5" t="str">
        <f>FIXED('WinBUGS output'!M833,2)</f>
        <v>-11.10</v>
      </c>
      <c r="G834" s="5" t="str">
        <f>FIXED('WinBUGS output'!O833,2)</f>
        <v>-3.73</v>
      </c>
      <c r="H834"/>
      <c r="I834"/>
      <c r="J834"/>
      <c r="X834" s="5" t="str">
        <f t="shared" si="34"/>
        <v>Problem solving group</v>
      </c>
      <c r="Y834" s="5" t="str">
        <f t="shared" si="35"/>
        <v>CBT individual (under 15 sessions) + enhanced TAU</v>
      </c>
      <c r="Z834" s="5" t="str">
        <f>FIXED(EXP('WinBUGS output'!N833),2)</f>
        <v>0.00</v>
      </c>
      <c r="AA834" s="5" t="str">
        <f>FIXED(EXP('WinBUGS output'!M833),2)</f>
        <v>0.00</v>
      </c>
      <c r="AB834" s="5" t="str">
        <f>FIXED(EXP('WinBUGS output'!O833),2)</f>
        <v>0.02</v>
      </c>
    </row>
    <row r="835" spans="1:28" x14ac:dyDescent="0.25">
      <c r="A835">
        <v>29</v>
      </c>
      <c r="B835">
        <v>35</v>
      </c>
      <c r="C835" s="5" t="str">
        <f>VLOOKUP(A835,'WinBUGS output'!A:C,3,FALSE)</f>
        <v>Problem solving group</v>
      </c>
      <c r="D835" s="5" t="str">
        <f>VLOOKUP(B835,'WinBUGS output'!A:C,3,FALSE)</f>
        <v>CBT individual (over 15 sessions)</v>
      </c>
      <c r="E835" s="5" t="str">
        <f>FIXED('WinBUGS output'!N834,2)</f>
        <v>-7.41</v>
      </c>
      <c r="F835" s="5" t="str">
        <f>FIXED('WinBUGS output'!M834,2)</f>
        <v>-11.19</v>
      </c>
      <c r="G835" s="5" t="str">
        <f>FIXED('WinBUGS output'!O834,2)</f>
        <v>-3.83</v>
      </c>
      <c r="H835"/>
      <c r="I835"/>
      <c r="J835"/>
      <c r="X835" s="5" t="str">
        <f t="shared" si="34"/>
        <v>Problem solving group</v>
      </c>
      <c r="Y835" s="5" t="str">
        <f t="shared" si="35"/>
        <v>CBT individual (over 15 sessions)</v>
      </c>
      <c r="Z835" s="5" t="str">
        <f>FIXED(EXP('WinBUGS output'!N834),2)</f>
        <v>0.00</v>
      </c>
      <c r="AA835" s="5" t="str">
        <f>FIXED(EXP('WinBUGS output'!M834),2)</f>
        <v>0.00</v>
      </c>
      <c r="AB835" s="5" t="str">
        <f>FIXED(EXP('WinBUGS output'!O834),2)</f>
        <v>0.02</v>
      </c>
    </row>
    <row r="836" spans="1:28" x14ac:dyDescent="0.25">
      <c r="A836">
        <v>29</v>
      </c>
      <c r="B836">
        <v>36</v>
      </c>
      <c r="C836" s="5" t="str">
        <f>VLOOKUP(A836,'WinBUGS output'!A:C,3,FALSE)</f>
        <v>Problem solving group</v>
      </c>
      <c r="D836" s="5" t="str">
        <f>VLOOKUP(B836,'WinBUGS output'!A:C,3,FALSE)</f>
        <v>Third-wave cognitive therapy individual</v>
      </c>
      <c r="E836" s="5" t="str">
        <f>FIXED('WinBUGS output'!N835,2)</f>
        <v>-7.30</v>
      </c>
      <c r="F836" s="5" t="str">
        <f>FIXED('WinBUGS output'!M835,2)</f>
        <v>-11.10</v>
      </c>
      <c r="G836" s="5" t="str">
        <f>FIXED('WinBUGS output'!O835,2)</f>
        <v>-3.67</v>
      </c>
      <c r="H836"/>
      <c r="I836"/>
      <c r="J836"/>
      <c r="X836" s="5" t="str">
        <f t="shared" si="34"/>
        <v>Problem solving group</v>
      </c>
      <c r="Y836" s="5" t="str">
        <f t="shared" si="35"/>
        <v>Third-wave cognitive therapy individual</v>
      </c>
      <c r="Z836" s="5" t="str">
        <f>FIXED(EXP('WinBUGS output'!N835),2)</f>
        <v>0.00</v>
      </c>
      <c r="AA836" s="5" t="str">
        <f>FIXED(EXP('WinBUGS output'!M835),2)</f>
        <v>0.00</v>
      </c>
      <c r="AB836" s="5" t="str">
        <f>FIXED(EXP('WinBUGS output'!O835),2)</f>
        <v>0.03</v>
      </c>
    </row>
    <row r="837" spans="1:28" x14ac:dyDescent="0.25">
      <c r="A837">
        <v>29</v>
      </c>
      <c r="B837">
        <v>37</v>
      </c>
      <c r="C837" s="5" t="str">
        <f>VLOOKUP(A837,'WinBUGS output'!A:C,3,FALSE)</f>
        <v>Problem solving group</v>
      </c>
      <c r="D837" s="5" t="str">
        <f>VLOOKUP(B837,'WinBUGS output'!A:C,3,FALSE)</f>
        <v>CBT group (under 15 sessions)</v>
      </c>
      <c r="E837" s="5" t="str">
        <f>FIXED('WinBUGS output'!N836,2)</f>
        <v>-1.39</v>
      </c>
      <c r="F837" s="5" t="str">
        <f>FIXED('WinBUGS output'!M836,2)</f>
        <v>-4.44</v>
      </c>
      <c r="G837" s="5" t="str">
        <f>FIXED('WinBUGS output'!O836,2)</f>
        <v>1.61</v>
      </c>
      <c r="H837"/>
      <c r="I837"/>
      <c r="J837"/>
      <c r="X837" s="5" t="str">
        <f t="shared" si="34"/>
        <v>Problem solving group</v>
      </c>
      <c r="Y837" s="5" t="str">
        <f t="shared" si="35"/>
        <v>CBT group (under 15 sessions)</v>
      </c>
      <c r="Z837" s="5" t="str">
        <f>FIXED(EXP('WinBUGS output'!N836),2)</f>
        <v>0.25</v>
      </c>
      <c r="AA837" s="5" t="str">
        <f>FIXED(EXP('WinBUGS output'!M836),2)</f>
        <v>0.01</v>
      </c>
      <c r="AB837" s="5" t="str">
        <f>FIXED(EXP('WinBUGS output'!O836),2)</f>
        <v>4.98</v>
      </c>
    </row>
    <row r="838" spans="1:28" x14ac:dyDescent="0.25">
      <c r="A838">
        <v>29</v>
      </c>
      <c r="B838">
        <v>38</v>
      </c>
      <c r="C838" s="5" t="str">
        <f>VLOOKUP(A838,'WinBUGS output'!A:C,3,FALSE)</f>
        <v>Problem solving group</v>
      </c>
      <c r="D838" s="5" t="str">
        <f>VLOOKUP(B838,'WinBUGS output'!A:C,3,FALSE)</f>
        <v>Third-wave cognitive therapy group</v>
      </c>
      <c r="E838" s="5" t="str">
        <f>FIXED('WinBUGS output'!N837,2)</f>
        <v>-1.42</v>
      </c>
      <c r="F838" s="5" t="str">
        <f>FIXED('WinBUGS output'!M837,2)</f>
        <v>-4.54</v>
      </c>
      <c r="G838" s="5" t="str">
        <f>FIXED('WinBUGS output'!O837,2)</f>
        <v>1.68</v>
      </c>
      <c r="H838"/>
      <c r="I838"/>
      <c r="J838"/>
      <c r="X838" s="5" t="str">
        <f t="shared" si="34"/>
        <v>Problem solving group</v>
      </c>
      <c r="Y838" s="5" t="str">
        <f t="shared" si="35"/>
        <v>Third-wave cognitive therapy group</v>
      </c>
      <c r="Z838" s="5" t="str">
        <f>FIXED(EXP('WinBUGS output'!N837),2)</f>
        <v>0.24</v>
      </c>
      <c r="AA838" s="5" t="str">
        <f>FIXED(EXP('WinBUGS output'!M837),2)</f>
        <v>0.01</v>
      </c>
      <c r="AB838" s="5" t="str">
        <f>FIXED(EXP('WinBUGS output'!O837),2)</f>
        <v>5.36</v>
      </c>
    </row>
    <row r="839" spans="1:28" x14ac:dyDescent="0.25">
      <c r="A839">
        <v>29</v>
      </c>
      <c r="B839">
        <v>39</v>
      </c>
      <c r="C839" s="5" t="str">
        <f>VLOOKUP(A839,'WinBUGS output'!A:C,3,FALSE)</f>
        <v>Problem solving group</v>
      </c>
      <c r="D839" s="5" t="str">
        <f>VLOOKUP(B839,'WinBUGS output'!A:C,3,FALSE)</f>
        <v>CBT individual (under 15 sessions) + escitalopram</v>
      </c>
      <c r="E839" s="5" t="str">
        <f>FIXED('WinBUGS output'!N838,2)</f>
        <v>-8.06</v>
      </c>
      <c r="F839" s="5" t="str">
        <f>FIXED('WinBUGS output'!M838,2)</f>
        <v>-12.05</v>
      </c>
      <c r="G839" s="5" t="str">
        <f>FIXED('WinBUGS output'!O838,2)</f>
        <v>-4.35</v>
      </c>
      <c r="H839"/>
      <c r="I839"/>
      <c r="J839"/>
      <c r="X839" s="5" t="str">
        <f t="shared" si="34"/>
        <v>Problem solving group</v>
      </c>
      <c r="Y839" s="5" t="str">
        <f t="shared" si="35"/>
        <v>CBT individual (under 15 sessions) + escitalopram</v>
      </c>
      <c r="Z839" s="5" t="str">
        <f>FIXED(EXP('WinBUGS output'!N838),2)</f>
        <v>0.00</v>
      </c>
      <c r="AA839" s="5" t="str">
        <f>FIXED(EXP('WinBUGS output'!M838),2)</f>
        <v>0.00</v>
      </c>
      <c r="AB839" s="5" t="str">
        <f>FIXED(EXP('WinBUGS output'!O838),2)</f>
        <v>0.01</v>
      </c>
    </row>
    <row r="840" spans="1:28" x14ac:dyDescent="0.25">
      <c r="A840">
        <v>29</v>
      </c>
      <c r="B840">
        <v>40</v>
      </c>
      <c r="C840" s="5" t="str">
        <f>VLOOKUP(A840,'WinBUGS output'!A:C,3,FALSE)</f>
        <v>Problem solving group</v>
      </c>
      <c r="D840" s="5" t="str">
        <f>VLOOKUP(B840,'WinBUGS output'!A:C,3,FALSE)</f>
        <v>CBT individual (over 15 sessions) + amitriptyline</v>
      </c>
      <c r="E840" s="5" t="str">
        <f>FIXED('WinBUGS output'!N839,2)</f>
        <v>-8.02</v>
      </c>
      <c r="F840" s="5" t="str">
        <f>FIXED('WinBUGS output'!M839,2)</f>
        <v>-11.99</v>
      </c>
      <c r="G840" s="5" t="str">
        <f>FIXED('WinBUGS output'!O839,2)</f>
        <v>-4.29</v>
      </c>
      <c r="H840"/>
      <c r="I840"/>
      <c r="J840"/>
      <c r="X840" s="5" t="str">
        <f t="shared" si="34"/>
        <v>Problem solving group</v>
      </c>
      <c r="Y840" s="5" t="str">
        <f t="shared" si="35"/>
        <v>CBT individual (over 15 sessions) + amitriptyline</v>
      </c>
      <c r="Z840" s="5" t="str">
        <f>FIXED(EXP('WinBUGS output'!N839),2)</f>
        <v>0.00</v>
      </c>
      <c r="AA840" s="5" t="str">
        <f>FIXED(EXP('WinBUGS output'!M839),2)</f>
        <v>0.00</v>
      </c>
      <c r="AB840" s="5" t="str">
        <f>FIXED(EXP('WinBUGS output'!O839),2)</f>
        <v>0.01</v>
      </c>
    </row>
    <row r="841" spans="1:28" x14ac:dyDescent="0.25">
      <c r="A841">
        <v>29</v>
      </c>
      <c r="B841">
        <v>41</v>
      </c>
      <c r="C841" s="5" t="str">
        <f>VLOOKUP(A841,'WinBUGS output'!A:C,3,FALSE)</f>
        <v>Problem solving group</v>
      </c>
      <c r="D841" s="5" t="str">
        <f>VLOOKUP(B841,'WinBUGS output'!A:C,3,FALSE)</f>
        <v>CBT individual (over 15 sessions) + any SSRI</v>
      </c>
      <c r="E841" s="5" t="str">
        <f>FIXED('WinBUGS output'!N840,2)</f>
        <v>-8.01</v>
      </c>
      <c r="F841" s="5" t="str">
        <f>FIXED('WinBUGS output'!M840,2)</f>
        <v>-11.97</v>
      </c>
      <c r="G841" s="5" t="str">
        <f>FIXED('WinBUGS output'!O840,2)</f>
        <v>-4.31</v>
      </c>
      <c r="H841"/>
      <c r="I841"/>
      <c r="J841"/>
      <c r="X841" s="5" t="str">
        <f t="shared" si="34"/>
        <v>Problem solving group</v>
      </c>
      <c r="Y841" s="5" t="str">
        <f t="shared" si="35"/>
        <v>CBT individual (over 15 sessions) + any SSRI</v>
      </c>
      <c r="Z841" s="5" t="str">
        <f>FIXED(EXP('WinBUGS output'!N840),2)</f>
        <v>0.00</v>
      </c>
      <c r="AA841" s="5" t="str">
        <f>FIXED(EXP('WinBUGS output'!M840),2)</f>
        <v>0.00</v>
      </c>
      <c r="AB841" s="5" t="str">
        <f>FIXED(EXP('WinBUGS output'!O840),2)</f>
        <v>0.01</v>
      </c>
    </row>
    <row r="842" spans="1:28" x14ac:dyDescent="0.25">
      <c r="A842">
        <v>29</v>
      </c>
      <c r="B842">
        <v>42</v>
      </c>
      <c r="C842" s="5" t="str">
        <f>VLOOKUP(A842,'WinBUGS output'!A:C,3,FALSE)</f>
        <v>Problem solving group</v>
      </c>
      <c r="D842" s="5" t="str">
        <f>VLOOKUP(B842,'WinBUGS output'!A:C,3,FALSE)</f>
        <v>Interpersonal psychotherapy (IPT) + any AD</v>
      </c>
      <c r="E842" s="5" t="str">
        <f>FIXED('WinBUGS output'!N841,2)</f>
        <v>-6.59</v>
      </c>
      <c r="F842" s="5" t="str">
        <f>FIXED('WinBUGS output'!M841,2)</f>
        <v>-11.32</v>
      </c>
      <c r="G842" s="5" t="str">
        <f>FIXED('WinBUGS output'!O841,2)</f>
        <v>-1.89</v>
      </c>
      <c r="H842"/>
      <c r="I842"/>
      <c r="J842"/>
      <c r="X842" s="5" t="str">
        <f t="shared" si="34"/>
        <v>Problem solving group</v>
      </c>
      <c r="Y842" s="5" t="str">
        <f t="shared" si="35"/>
        <v>Interpersonal psychotherapy (IPT) + any AD</v>
      </c>
      <c r="Z842" s="5" t="str">
        <f>FIXED(EXP('WinBUGS output'!N841),2)</f>
        <v>0.00</v>
      </c>
      <c r="AA842" s="5" t="str">
        <f>FIXED(EXP('WinBUGS output'!M841),2)</f>
        <v>0.00</v>
      </c>
      <c r="AB842" s="5" t="str">
        <f>FIXED(EXP('WinBUGS output'!O841),2)</f>
        <v>0.15</v>
      </c>
    </row>
    <row r="843" spans="1:28" x14ac:dyDescent="0.25">
      <c r="A843">
        <v>29</v>
      </c>
      <c r="B843">
        <v>43</v>
      </c>
      <c r="C843" s="5" t="str">
        <f>VLOOKUP(A843,'WinBUGS output'!A:C,3,FALSE)</f>
        <v>Problem solving group</v>
      </c>
      <c r="D843" s="5" t="str">
        <f>VLOOKUP(B843,'WinBUGS output'!A:C,3,FALSE)</f>
        <v>Short-term psychodynamic psychotherapy individual + any TCA</v>
      </c>
      <c r="E843" s="5" t="str">
        <f>FIXED('WinBUGS output'!N842,2)</f>
        <v>-7.80</v>
      </c>
      <c r="F843" s="5" t="str">
        <f>FIXED('WinBUGS output'!M842,2)</f>
        <v>-12.19</v>
      </c>
      <c r="G843" s="5" t="str">
        <f>FIXED('WinBUGS output'!O842,2)</f>
        <v>-3.73</v>
      </c>
      <c r="H843"/>
      <c r="I843"/>
      <c r="J843"/>
      <c r="X843" s="5" t="str">
        <f t="shared" si="34"/>
        <v>Problem solving group</v>
      </c>
      <c r="Y843" s="5" t="str">
        <f t="shared" si="35"/>
        <v>Short-term psychodynamic psychotherapy individual + any TCA</v>
      </c>
      <c r="Z843" s="5" t="str">
        <f>FIXED(EXP('WinBUGS output'!N842),2)</f>
        <v>0.00</v>
      </c>
      <c r="AA843" s="5" t="str">
        <f>FIXED(EXP('WinBUGS output'!M842),2)</f>
        <v>0.00</v>
      </c>
      <c r="AB843" s="5" t="str">
        <f>FIXED(EXP('WinBUGS output'!O842),2)</f>
        <v>0.02</v>
      </c>
    </row>
    <row r="844" spans="1:28" x14ac:dyDescent="0.25">
      <c r="A844">
        <v>29</v>
      </c>
      <c r="B844">
        <v>44</v>
      </c>
      <c r="C844" s="5" t="str">
        <f>VLOOKUP(A844,'WinBUGS output'!A:C,3,FALSE)</f>
        <v>Problem solving group</v>
      </c>
      <c r="D844" s="5" t="str">
        <f>VLOOKUP(B844,'WinBUGS output'!A:C,3,FALSE)</f>
        <v>Interpersonal psychotherapy (IPT) + Pill placebo</v>
      </c>
      <c r="E844" s="5" t="str">
        <f>FIXED('WinBUGS output'!N843,2)</f>
        <v>-6.91</v>
      </c>
      <c r="F844" s="5" t="str">
        <f>FIXED('WinBUGS output'!M843,2)</f>
        <v>-11.64</v>
      </c>
      <c r="G844" s="5" t="str">
        <f>FIXED('WinBUGS output'!O843,2)</f>
        <v>-2.26</v>
      </c>
      <c r="H844"/>
      <c r="I844"/>
      <c r="J844"/>
      <c r="X844" s="5" t="str">
        <f t="shared" si="34"/>
        <v>Problem solving group</v>
      </c>
      <c r="Y844" s="5" t="str">
        <f t="shared" si="35"/>
        <v>Interpersonal psychotherapy (IPT) + Pill placebo</v>
      </c>
      <c r="Z844" s="5" t="str">
        <f>FIXED(EXP('WinBUGS output'!N843),2)</f>
        <v>0.00</v>
      </c>
      <c r="AA844" s="5" t="str">
        <f>FIXED(EXP('WinBUGS output'!M843),2)</f>
        <v>0.00</v>
      </c>
      <c r="AB844" s="5" t="str">
        <f>FIXED(EXP('WinBUGS output'!O843),2)</f>
        <v>0.10</v>
      </c>
    </row>
    <row r="845" spans="1:28" x14ac:dyDescent="0.25">
      <c r="A845">
        <v>30</v>
      </c>
      <c r="B845">
        <v>31</v>
      </c>
      <c r="C845" s="5" t="str">
        <f>VLOOKUP(A845,'WinBUGS output'!A:C,3,FALSE)</f>
        <v>Behavioural activation (BA)</v>
      </c>
      <c r="D845" s="5" t="str">
        <f>VLOOKUP(B845,'WinBUGS output'!A:C,3,FALSE)</f>
        <v>Behavioural activation (BA) + TAU</v>
      </c>
      <c r="E845" s="5" t="str">
        <f>FIXED('WinBUGS output'!N844,2)</f>
        <v>-0.04</v>
      </c>
      <c r="F845" s="5" t="str">
        <f>FIXED('WinBUGS output'!M844,2)</f>
        <v>-0.98</v>
      </c>
      <c r="G845" s="5" t="str">
        <f>FIXED('WinBUGS output'!O844,2)</f>
        <v>0.74</v>
      </c>
      <c r="H845"/>
      <c r="I845"/>
      <c r="J845"/>
      <c r="X845" s="5" t="str">
        <f t="shared" si="34"/>
        <v>Behavioural activation (BA)</v>
      </c>
      <c r="Y845" s="5" t="str">
        <f t="shared" si="35"/>
        <v>Behavioural activation (BA) + TAU</v>
      </c>
      <c r="Z845" s="5" t="str">
        <f>FIXED(EXP('WinBUGS output'!N844),2)</f>
        <v>0.96</v>
      </c>
      <c r="AA845" s="5" t="str">
        <f>FIXED(EXP('WinBUGS output'!M844),2)</f>
        <v>0.38</v>
      </c>
      <c r="AB845" s="5" t="str">
        <f>FIXED(EXP('WinBUGS output'!O844),2)</f>
        <v>2.10</v>
      </c>
    </row>
    <row r="846" spans="1:28" x14ac:dyDescent="0.25">
      <c r="A846">
        <v>30</v>
      </c>
      <c r="B846">
        <v>32</v>
      </c>
      <c r="C846" s="5" t="str">
        <f>VLOOKUP(A846,'WinBUGS output'!A:C,3,FALSE)</f>
        <v>Behavioural activation (BA)</v>
      </c>
      <c r="D846" s="5" t="str">
        <f>VLOOKUP(B846,'WinBUGS output'!A:C,3,FALSE)</f>
        <v>CBT individual (under 15 sessions)</v>
      </c>
      <c r="E846" s="5" t="str">
        <f>FIXED('WinBUGS output'!N845,2)</f>
        <v>-0.38</v>
      </c>
      <c r="F846" s="5" t="str">
        <f>FIXED('WinBUGS output'!M845,2)</f>
        <v>-1.83</v>
      </c>
      <c r="G846" s="5" t="str">
        <f>FIXED('WinBUGS output'!O845,2)</f>
        <v>1.05</v>
      </c>
      <c r="H846"/>
      <c r="I846"/>
      <c r="J846"/>
      <c r="X846" s="5" t="str">
        <f t="shared" si="34"/>
        <v>Behavioural activation (BA)</v>
      </c>
      <c r="Y846" s="5" t="str">
        <f t="shared" si="35"/>
        <v>CBT individual (under 15 sessions)</v>
      </c>
      <c r="Z846" s="5" t="str">
        <f>FIXED(EXP('WinBUGS output'!N845),2)</f>
        <v>0.68</v>
      </c>
      <c r="AA846" s="5" t="str">
        <f>FIXED(EXP('WinBUGS output'!M845),2)</f>
        <v>0.16</v>
      </c>
      <c r="AB846" s="5" t="str">
        <f>FIXED(EXP('WinBUGS output'!O845),2)</f>
        <v>2.87</v>
      </c>
    </row>
    <row r="847" spans="1:28" x14ac:dyDescent="0.25">
      <c r="A847">
        <v>30</v>
      </c>
      <c r="B847">
        <v>33</v>
      </c>
      <c r="C847" s="5" t="str">
        <f>VLOOKUP(A847,'WinBUGS output'!A:C,3,FALSE)</f>
        <v>Behavioural activation (BA)</v>
      </c>
      <c r="D847" s="5" t="str">
        <f>VLOOKUP(B847,'WinBUGS output'!A:C,3,FALSE)</f>
        <v>CBT individual (under 15 sessions) + TAU</v>
      </c>
      <c r="E847" s="5" t="str">
        <f>FIXED('WinBUGS output'!N846,2)</f>
        <v>-0.42</v>
      </c>
      <c r="F847" s="5" t="str">
        <f>FIXED('WinBUGS output'!M846,2)</f>
        <v>-1.89</v>
      </c>
      <c r="G847" s="5" t="str">
        <f>FIXED('WinBUGS output'!O846,2)</f>
        <v>1.04</v>
      </c>
      <c r="H847"/>
      <c r="I847"/>
      <c r="J847"/>
      <c r="X847" s="5" t="str">
        <f t="shared" si="34"/>
        <v>Behavioural activation (BA)</v>
      </c>
      <c r="Y847" s="5" t="str">
        <f t="shared" si="35"/>
        <v>CBT individual (under 15 sessions) + TAU</v>
      </c>
      <c r="Z847" s="5" t="str">
        <f>FIXED(EXP('WinBUGS output'!N846),2)</f>
        <v>0.66</v>
      </c>
      <c r="AA847" s="5" t="str">
        <f>FIXED(EXP('WinBUGS output'!M846),2)</f>
        <v>0.15</v>
      </c>
      <c r="AB847" s="5" t="str">
        <f>FIXED(EXP('WinBUGS output'!O846),2)</f>
        <v>2.83</v>
      </c>
    </row>
    <row r="848" spans="1:28" x14ac:dyDescent="0.25">
      <c r="A848">
        <v>30</v>
      </c>
      <c r="B848">
        <v>34</v>
      </c>
      <c r="C848" s="5" t="str">
        <f>VLOOKUP(A848,'WinBUGS output'!A:C,3,FALSE)</f>
        <v>Behavioural activation (BA)</v>
      </c>
      <c r="D848" s="5" t="str">
        <f>VLOOKUP(B848,'WinBUGS output'!A:C,3,FALSE)</f>
        <v>CBT individual (under 15 sessions) + enhanced TAU</v>
      </c>
      <c r="E848" s="5" t="str">
        <f>FIXED('WinBUGS output'!N847,2)</f>
        <v>-0.23</v>
      </c>
      <c r="F848" s="5" t="str">
        <f>FIXED('WinBUGS output'!M847,2)</f>
        <v>-1.68</v>
      </c>
      <c r="G848" s="5" t="str">
        <f>FIXED('WinBUGS output'!O847,2)</f>
        <v>1.26</v>
      </c>
      <c r="H848"/>
      <c r="I848"/>
      <c r="J848"/>
      <c r="X848" s="5" t="str">
        <f t="shared" si="34"/>
        <v>Behavioural activation (BA)</v>
      </c>
      <c r="Y848" s="5" t="str">
        <f t="shared" si="35"/>
        <v>CBT individual (under 15 sessions) + enhanced TAU</v>
      </c>
      <c r="Z848" s="5" t="str">
        <f>FIXED(EXP('WinBUGS output'!N847),2)</f>
        <v>0.79</v>
      </c>
      <c r="AA848" s="5" t="str">
        <f>FIXED(EXP('WinBUGS output'!M847),2)</f>
        <v>0.19</v>
      </c>
      <c r="AB848" s="5" t="str">
        <f>FIXED(EXP('WinBUGS output'!O847),2)</f>
        <v>3.52</v>
      </c>
    </row>
    <row r="849" spans="1:28" x14ac:dyDescent="0.25">
      <c r="A849">
        <v>30</v>
      </c>
      <c r="B849">
        <v>35</v>
      </c>
      <c r="C849" s="5" t="str">
        <f>VLOOKUP(A849,'WinBUGS output'!A:C,3,FALSE)</f>
        <v>Behavioural activation (BA)</v>
      </c>
      <c r="D849" s="5" t="str">
        <f>VLOOKUP(B849,'WinBUGS output'!A:C,3,FALSE)</f>
        <v>CBT individual (over 15 sessions)</v>
      </c>
      <c r="E849" s="5" t="str">
        <f>FIXED('WinBUGS output'!N848,2)</f>
        <v>-0.32</v>
      </c>
      <c r="F849" s="5" t="str">
        <f>FIXED('WinBUGS output'!M848,2)</f>
        <v>-1.64</v>
      </c>
      <c r="G849" s="5" t="str">
        <f>FIXED('WinBUGS output'!O848,2)</f>
        <v>1.01</v>
      </c>
      <c r="H849">
        <v>-0.13539999999999999</v>
      </c>
      <c r="I849">
        <v>-2.1659999999999999</v>
      </c>
      <c r="J849">
        <v>1.881</v>
      </c>
      <c r="X849" s="5" t="str">
        <f t="shared" si="34"/>
        <v>Behavioural activation (BA)</v>
      </c>
      <c r="Y849" s="5" t="str">
        <f t="shared" si="35"/>
        <v>CBT individual (over 15 sessions)</v>
      </c>
      <c r="Z849" s="5" t="str">
        <f>FIXED(EXP('WinBUGS output'!N848),2)</f>
        <v>0.73</v>
      </c>
      <c r="AA849" s="5" t="str">
        <f>FIXED(EXP('WinBUGS output'!M848),2)</f>
        <v>0.19</v>
      </c>
      <c r="AB849" s="5" t="str">
        <f>FIXED(EXP('WinBUGS output'!O848),2)</f>
        <v>2.73</v>
      </c>
    </row>
    <row r="850" spans="1:28" x14ac:dyDescent="0.25">
      <c r="A850">
        <v>30</v>
      </c>
      <c r="B850">
        <v>36</v>
      </c>
      <c r="C850" s="5" t="str">
        <f>VLOOKUP(A850,'WinBUGS output'!A:C,3,FALSE)</f>
        <v>Behavioural activation (BA)</v>
      </c>
      <c r="D850" s="5" t="str">
        <f>VLOOKUP(B850,'WinBUGS output'!A:C,3,FALSE)</f>
        <v>Third-wave cognitive therapy individual</v>
      </c>
      <c r="E850" s="5" t="str">
        <f>FIXED('WinBUGS output'!N849,2)</f>
        <v>-0.21</v>
      </c>
      <c r="F850" s="5" t="str">
        <f>FIXED('WinBUGS output'!M849,2)</f>
        <v>-1.69</v>
      </c>
      <c r="G850" s="5" t="str">
        <f>FIXED('WinBUGS output'!O849,2)</f>
        <v>1.34</v>
      </c>
      <c r="H850"/>
      <c r="I850"/>
      <c r="J850"/>
      <c r="X850" s="5" t="str">
        <f t="shared" si="34"/>
        <v>Behavioural activation (BA)</v>
      </c>
      <c r="Y850" s="5" t="str">
        <f t="shared" si="35"/>
        <v>Third-wave cognitive therapy individual</v>
      </c>
      <c r="Z850" s="5" t="str">
        <f>FIXED(EXP('WinBUGS output'!N849),2)</f>
        <v>0.81</v>
      </c>
      <c r="AA850" s="5" t="str">
        <f>FIXED(EXP('WinBUGS output'!M849),2)</f>
        <v>0.19</v>
      </c>
      <c r="AB850" s="5" t="str">
        <f>FIXED(EXP('WinBUGS output'!O849),2)</f>
        <v>3.82</v>
      </c>
    </row>
    <row r="851" spans="1:28" x14ac:dyDescent="0.25">
      <c r="A851">
        <v>30</v>
      </c>
      <c r="B851">
        <v>37</v>
      </c>
      <c r="C851" s="5" t="str">
        <f>VLOOKUP(A851,'WinBUGS output'!A:C,3,FALSE)</f>
        <v>Behavioural activation (BA)</v>
      </c>
      <c r="D851" s="5" t="str">
        <f>VLOOKUP(B851,'WinBUGS output'!A:C,3,FALSE)</f>
        <v>CBT group (under 15 sessions)</v>
      </c>
      <c r="E851" s="5" t="str">
        <f>FIXED('WinBUGS output'!N850,2)</f>
        <v>5.71</v>
      </c>
      <c r="F851" s="5" t="str">
        <f>FIXED('WinBUGS output'!M850,2)</f>
        <v>3.50</v>
      </c>
      <c r="G851" s="5" t="str">
        <f>FIXED('WinBUGS output'!O850,2)</f>
        <v>7.91</v>
      </c>
      <c r="H851"/>
      <c r="I851"/>
      <c r="J851"/>
      <c r="X851" s="5" t="str">
        <f t="shared" si="34"/>
        <v>Behavioural activation (BA)</v>
      </c>
      <c r="Y851" s="5" t="str">
        <f t="shared" si="35"/>
        <v>CBT group (under 15 sessions)</v>
      </c>
      <c r="Z851" s="5" t="str">
        <f>FIXED(EXP('WinBUGS output'!N850),2)</f>
        <v>302.48</v>
      </c>
      <c r="AA851" s="5" t="str">
        <f>FIXED(EXP('WinBUGS output'!M850),2)</f>
        <v>33.18</v>
      </c>
      <c r="AB851" s="5" t="str">
        <f>FIXED(EXP('WinBUGS output'!O850),2)</f>
        <v>2,732.58</v>
      </c>
    </row>
    <row r="852" spans="1:28" x14ac:dyDescent="0.25">
      <c r="A852">
        <v>30</v>
      </c>
      <c r="B852">
        <v>38</v>
      </c>
      <c r="C852" s="5" t="str">
        <f>VLOOKUP(A852,'WinBUGS output'!A:C,3,FALSE)</f>
        <v>Behavioural activation (BA)</v>
      </c>
      <c r="D852" s="5" t="str">
        <f>VLOOKUP(B852,'WinBUGS output'!A:C,3,FALSE)</f>
        <v>Third-wave cognitive therapy group</v>
      </c>
      <c r="E852" s="5" t="str">
        <f>FIXED('WinBUGS output'!N851,2)</f>
        <v>5.68</v>
      </c>
      <c r="F852" s="5" t="str">
        <f>FIXED('WinBUGS output'!M851,2)</f>
        <v>3.35</v>
      </c>
      <c r="G852" s="5" t="str">
        <f>FIXED('WinBUGS output'!O851,2)</f>
        <v>8.00</v>
      </c>
      <c r="H852"/>
      <c r="I852"/>
      <c r="J852"/>
      <c r="X852" s="5" t="str">
        <f t="shared" si="34"/>
        <v>Behavioural activation (BA)</v>
      </c>
      <c r="Y852" s="5" t="str">
        <f t="shared" si="35"/>
        <v>Third-wave cognitive therapy group</v>
      </c>
      <c r="Z852" s="5" t="str">
        <f>FIXED(EXP('WinBUGS output'!N851),2)</f>
        <v>293.83</v>
      </c>
      <c r="AA852" s="5" t="str">
        <f>FIXED(EXP('WinBUGS output'!M851),2)</f>
        <v>28.45</v>
      </c>
      <c r="AB852" s="5" t="str">
        <f>FIXED(EXP('WinBUGS output'!O851),2)</f>
        <v>2,983.94</v>
      </c>
    </row>
    <row r="853" spans="1:28" x14ac:dyDescent="0.25">
      <c r="A853">
        <v>30</v>
      </c>
      <c r="B853">
        <v>39</v>
      </c>
      <c r="C853" s="5" t="str">
        <f>VLOOKUP(A853,'WinBUGS output'!A:C,3,FALSE)</f>
        <v>Behavioural activation (BA)</v>
      </c>
      <c r="D853" s="5" t="str">
        <f>VLOOKUP(B853,'WinBUGS output'!A:C,3,FALSE)</f>
        <v>CBT individual (under 15 sessions) + escitalopram</v>
      </c>
      <c r="E853" s="5" t="str">
        <f>FIXED('WinBUGS output'!N852,2)</f>
        <v>-0.98</v>
      </c>
      <c r="F853" s="5" t="str">
        <f>FIXED('WinBUGS output'!M852,2)</f>
        <v>-2.82</v>
      </c>
      <c r="G853" s="5" t="str">
        <f>FIXED('WinBUGS output'!O852,2)</f>
        <v>0.87</v>
      </c>
      <c r="H853"/>
      <c r="I853"/>
      <c r="J853"/>
      <c r="X853" s="5" t="str">
        <f t="shared" si="34"/>
        <v>Behavioural activation (BA)</v>
      </c>
      <c r="Y853" s="5" t="str">
        <f t="shared" si="35"/>
        <v>CBT individual (under 15 sessions) + escitalopram</v>
      </c>
      <c r="Z853" s="5" t="str">
        <f>FIXED(EXP('WinBUGS output'!N852),2)</f>
        <v>0.38</v>
      </c>
      <c r="AA853" s="5" t="str">
        <f>FIXED(EXP('WinBUGS output'!M852),2)</f>
        <v>0.06</v>
      </c>
      <c r="AB853" s="5" t="str">
        <f>FIXED(EXP('WinBUGS output'!O852),2)</f>
        <v>2.38</v>
      </c>
    </row>
    <row r="854" spans="1:28" x14ac:dyDescent="0.25">
      <c r="A854">
        <v>30</v>
      </c>
      <c r="B854">
        <v>40</v>
      </c>
      <c r="C854" s="5" t="str">
        <f>VLOOKUP(A854,'WinBUGS output'!A:C,3,FALSE)</f>
        <v>Behavioural activation (BA)</v>
      </c>
      <c r="D854" s="5" t="str">
        <f>VLOOKUP(B854,'WinBUGS output'!A:C,3,FALSE)</f>
        <v>CBT individual (over 15 sessions) + amitriptyline</v>
      </c>
      <c r="E854" s="5" t="str">
        <f>FIXED('WinBUGS output'!N853,2)</f>
        <v>-0.94</v>
      </c>
      <c r="F854" s="5" t="str">
        <f>FIXED('WinBUGS output'!M853,2)</f>
        <v>-2.75</v>
      </c>
      <c r="G854" s="5" t="str">
        <f>FIXED('WinBUGS output'!O853,2)</f>
        <v>0.89</v>
      </c>
      <c r="H854"/>
      <c r="I854"/>
      <c r="J854"/>
      <c r="X854" s="5" t="str">
        <f t="shared" si="34"/>
        <v>Behavioural activation (BA)</v>
      </c>
      <c r="Y854" s="5" t="str">
        <f t="shared" si="35"/>
        <v>CBT individual (over 15 sessions) + amitriptyline</v>
      </c>
      <c r="Z854" s="5" t="str">
        <f>FIXED(EXP('WinBUGS output'!N853),2)</f>
        <v>0.39</v>
      </c>
      <c r="AA854" s="5" t="str">
        <f>FIXED(EXP('WinBUGS output'!M853),2)</f>
        <v>0.06</v>
      </c>
      <c r="AB854" s="5" t="str">
        <f>FIXED(EXP('WinBUGS output'!O853),2)</f>
        <v>2.43</v>
      </c>
    </row>
    <row r="855" spans="1:28" x14ac:dyDescent="0.25">
      <c r="A855">
        <v>30</v>
      </c>
      <c r="B855">
        <v>41</v>
      </c>
      <c r="C855" s="5" t="str">
        <f>VLOOKUP(A855,'WinBUGS output'!A:C,3,FALSE)</f>
        <v>Behavioural activation (BA)</v>
      </c>
      <c r="D855" s="5" t="str">
        <f>VLOOKUP(B855,'WinBUGS output'!A:C,3,FALSE)</f>
        <v>CBT individual (over 15 sessions) + any SSRI</v>
      </c>
      <c r="E855" s="5" t="str">
        <f>FIXED('WinBUGS output'!N854,2)</f>
        <v>-0.92</v>
      </c>
      <c r="F855" s="5" t="str">
        <f>FIXED('WinBUGS output'!M854,2)</f>
        <v>-2.72</v>
      </c>
      <c r="G855" s="5" t="str">
        <f>FIXED('WinBUGS output'!O854,2)</f>
        <v>0.89</v>
      </c>
      <c r="H855"/>
      <c r="I855"/>
      <c r="J855"/>
      <c r="X855" s="5" t="str">
        <f t="shared" si="34"/>
        <v>Behavioural activation (BA)</v>
      </c>
      <c r="Y855" s="5" t="str">
        <f t="shared" si="35"/>
        <v>CBT individual (over 15 sessions) + any SSRI</v>
      </c>
      <c r="Z855" s="5" t="str">
        <f>FIXED(EXP('WinBUGS output'!N854),2)</f>
        <v>0.40</v>
      </c>
      <c r="AA855" s="5" t="str">
        <f>FIXED(EXP('WinBUGS output'!M854),2)</f>
        <v>0.07</v>
      </c>
      <c r="AB855" s="5" t="str">
        <f>FIXED(EXP('WinBUGS output'!O854),2)</f>
        <v>2.44</v>
      </c>
    </row>
    <row r="856" spans="1:28" x14ac:dyDescent="0.25">
      <c r="A856">
        <v>30</v>
      </c>
      <c r="B856">
        <v>42</v>
      </c>
      <c r="C856" s="5" t="str">
        <f>VLOOKUP(A856,'WinBUGS output'!A:C,3,FALSE)</f>
        <v>Behavioural activation (BA)</v>
      </c>
      <c r="D856" s="5" t="str">
        <f>VLOOKUP(B856,'WinBUGS output'!A:C,3,FALSE)</f>
        <v>Interpersonal psychotherapy (IPT) + any AD</v>
      </c>
      <c r="E856" s="5" t="str">
        <f>FIXED('WinBUGS output'!N855,2)</f>
        <v>0.52</v>
      </c>
      <c r="F856" s="5" t="str">
        <f>FIXED('WinBUGS output'!M855,2)</f>
        <v>-2.77</v>
      </c>
      <c r="G856" s="5" t="str">
        <f>FIXED('WinBUGS output'!O855,2)</f>
        <v>3.85</v>
      </c>
      <c r="H856"/>
      <c r="I856"/>
      <c r="J856"/>
      <c r="X856" s="5" t="str">
        <f t="shared" si="34"/>
        <v>Behavioural activation (BA)</v>
      </c>
      <c r="Y856" s="5" t="str">
        <f t="shared" si="35"/>
        <v>Interpersonal psychotherapy (IPT) + any AD</v>
      </c>
      <c r="Z856" s="5" t="str">
        <f>FIXED(EXP('WinBUGS output'!N855),2)</f>
        <v>1.67</v>
      </c>
      <c r="AA856" s="5" t="str">
        <f>FIXED(EXP('WinBUGS output'!M855),2)</f>
        <v>0.06</v>
      </c>
      <c r="AB856" s="5" t="str">
        <f>FIXED(EXP('WinBUGS output'!O855),2)</f>
        <v>46.95</v>
      </c>
    </row>
    <row r="857" spans="1:28" x14ac:dyDescent="0.25">
      <c r="A857">
        <v>30</v>
      </c>
      <c r="B857">
        <v>43</v>
      </c>
      <c r="C857" s="5" t="str">
        <f>VLOOKUP(A857,'WinBUGS output'!A:C,3,FALSE)</f>
        <v>Behavioural activation (BA)</v>
      </c>
      <c r="D857" s="5" t="str">
        <f>VLOOKUP(B857,'WinBUGS output'!A:C,3,FALSE)</f>
        <v>Short-term psychodynamic psychotherapy individual + any TCA</v>
      </c>
      <c r="E857" s="5" t="str">
        <f>FIXED('WinBUGS output'!N856,2)</f>
        <v>-0.73</v>
      </c>
      <c r="F857" s="5" t="str">
        <f>FIXED('WinBUGS output'!M856,2)</f>
        <v>-3.29</v>
      </c>
      <c r="G857" s="5" t="str">
        <f>FIXED('WinBUGS output'!O856,2)</f>
        <v>1.82</v>
      </c>
      <c r="H857"/>
      <c r="I857"/>
      <c r="J857"/>
      <c r="X857" s="5" t="str">
        <f t="shared" si="34"/>
        <v>Behavioural activation (BA)</v>
      </c>
      <c r="Y857" s="5" t="str">
        <f t="shared" si="35"/>
        <v>Short-term psychodynamic psychotherapy individual + any TCA</v>
      </c>
      <c r="Z857" s="5" t="str">
        <f>FIXED(EXP('WinBUGS output'!N856),2)</f>
        <v>0.48</v>
      </c>
      <c r="AA857" s="5" t="str">
        <f>FIXED(EXP('WinBUGS output'!M856),2)</f>
        <v>0.04</v>
      </c>
      <c r="AB857" s="5" t="str">
        <f>FIXED(EXP('WinBUGS output'!O856),2)</f>
        <v>6.17</v>
      </c>
    </row>
    <row r="858" spans="1:28" x14ac:dyDescent="0.25">
      <c r="A858">
        <v>30</v>
      </c>
      <c r="B858">
        <v>44</v>
      </c>
      <c r="C858" s="5" t="str">
        <f>VLOOKUP(A858,'WinBUGS output'!A:C,3,FALSE)</f>
        <v>Behavioural activation (BA)</v>
      </c>
      <c r="D858" s="5" t="str">
        <f>VLOOKUP(B858,'WinBUGS output'!A:C,3,FALSE)</f>
        <v>Interpersonal psychotherapy (IPT) + Pill placebo</v>
      </c>
      <c r="E858" s="5" t="str">
        <f>FIXED('WinBUGS output'!N857,2)</f>
        <v>0.18</v>
      </c>
      <c r="F858" s="5" t="str">
        <f>FIXED('WinBUGS output'!M857,2)</f>
        <v>-3.11</v>
      </c>
      <c r="G858" s="5" t="str">
        <f>FIXED('WinBUGS output'!O857,2)</f>
        <v>3.51</v>
      </c>
      <c r="H858"/>
      <c r="I858"/>
      <c r="J858"/>
      <c r="X858" s="5" t="str">
        <f t="shared" si="34"/>
        <v>Behavioural activation (BA)</v>
      </c>
      <c r="Y858" s="5" t="str">
        <f t="shared" si="35"/>
        <v>Interpersonal psychotherapy (IPT) + Pill placebo</v>
      </c>
      <c r="Z858" s="5" t="str">
        <f>FIXED(EXP('WinBUGS output'!N857),2)</f>
        <v>1.19</v>
      </c>
      <c r="AA858" s="5" t="str">
        <f>FIXED(EXP('WinBUGS output'!M857),2)</f>
        <v>0.04</v>
      </c>
      <c r="AB858" s="5" t="str">
        <f>FIXED(EXP('WinBUGS output'!O857),2)</f>
        <v>33.58</v>
      </c>
    </row>
    <row r="859" spans="1:28" x14ac:dyDescent="0.25">
      <c r="A859">
        <v>31</v>
      </c>
      <c r="B859">
        <v>32</v>
      </c>
      <c r="C859" s="5" t="str">
        <f>VLOOKUP(A859,'WinBUGS output'!A:C,3,FALSE)</f>
        <v>Behavioural activation (BA) + TAU</v>
      </c>
      <c r="D859" s="5" t="str">
        <f>VLOOKUP(B859,'WinBUGS output'!A:C,3,FALSE)</f>
        <v>CBT individual (under 15 sessions)</v>
      </c>
      <c r="E859" s="5" t="str">
        <f>FIXED('WinBUGS output'!N858,2)</f>
        <v>-0.32</v>
      </c>
      <c r="F859" s="5" t="str">
        <f>FIXED('WinBUGS output'!M858,2)</f>
        <v>-1.88</v>
      </c>
      <c r="G859" s="5" t="str">
        <f>FIXED('WinBUGS output'!O858,2)</f>
        <v>1.24</v>
      </c>
      <c r="H859"/>
      <c r="I859"/>
      <c r="J859"/>
      <c r="X859" s="5" t="str">
        <f t="shared" si="34"/>
        <v>Behavioural activation (BA) + TAU</v>
      </c>
      <c r="Y859" s="5" t="str">
        <f t="shared" si="35"/>
        <v>CBT individual (under 15 sessions)</v>
      </c>
      <c r="Z859" s="5" t="str">
        <f>FIXED(EXP('WinBUGS output'!N858),2)</f>
        <v>0.73</v>
      </c>
      <c r="AA859" s="5" t="str">
        <f>FIXED(EXP('WinBUGS output'!M858),2)</f>
        <v>0.15</v>
      </c>
      <c r="AB859" s="5" t="str">
        <f>FIXED(EXP('WinBUGS output'!O858),2)</f>
        <v>3.46</v>
      </c>
    </row>
    <row r="860" spans="1:28" x14ac:dyDescent="0.25">
      <c r="A860">
        <v>31</v>
      </c>
      <c r="B860">
        <v>33</v>
      </c>
      <c r="C860" s="5" t="str">
        <f>VLOOKUP(A860,'WinBUGS output'!A:C,3,FALSE)</f>
        <v>Behavioural activation (BA) + TAU</v>
      </c>
      <c r="D860" s="5" t="str">
        <f>VLOOKUP(B860,'WinBUGS output'!A:C,3,FALSE)</f>
        <v>CBT individual (under 15 sessions) + TAU</v>
      </c>
      <c r="E860" s="5" t="str">
        <f>FIXED('WinBUGS output'!N859,2)</f>
        <v>-0.36</v>
      </c>
      <c r="F860" s="5" t="str">
        <f>FIXED('WinBUGS output'!M859,2)</f>
        <v>-1.93</v>
      </c>
      <c r="G860" s="5" t="str">
        <f>FIXED('WinBUGS output'!O859,2)</f>
        <v>1.24</v>
      </c>
      <c r="H860"/>
      <c r="I860"/>
      <c r="J860"/>
      <c r="X860" s="5" t="str">
        <f t="shared" si="34"/>
        <v>Behavioural activation (BA) + TAU</v>
      </c>
      <c r="Y860" s="5" t="str">
        <f t="shared" si="35"/>
        <v>CBT individual (under 15 sessions) + TAU</v>
      </c>
      <c r="Z860" s="5" t="str">
        <f>FIXED(EXP('WinBUGS output'!N859),2)</f>
        <v>0.70</v>
      </c>
      <c r="AA860" s="5" t="str">
        <f>FIXED(EXP('WinBUGS output'!M859),2)</f>
        <v>0.14</v>
      </c>
      <c r="AB860" s="5" t="str">
        <f>FIXED(EXP('WinBUGS output'!O859),2)</f>
        <v>3.44</v>
      </c>
    </row>
    <row r="861" spans="1:28" x14ac:dyDescent="0.25">
      <c r="A861">
        <v>31</v>
      </c>
      <c r="B861">
        <v>34</v>
      </c>
      <c r="C861" s="5" t="str">
        <f>VLOOKUP(A861,'WinBUGS output'!A:C,3,FALSE)</f>
        <v>Behavioural activation (BA) + TAU</v>
      </c>
      <c r="D861" s="5" t="str">
        <f>VLOOKUP(B861,'WinBUGS output'!A:C,3,FALSE)</f>
        <v>CBT individual (under 15 sessions) + enhanced TAU</v>
      </c>
      <c r="E861" s="5" t="str">
        <f>FIXED('WinBUGS output'!N860,2)</f>
        <v>-0.17</v>
      </c>
      <c r="F861" s="5" t="str">
        <f>FIXED('WinBUGS output'!M860,2)</f>
        <v>-1.73</v>
      </c>
      <c r="G861" s="5" t="str">
        <f>FIXED('WinBUGS output'!O860,2)</f>
        <v>1.45</v>
      </c>
      <c r="H861"/>
      <c r="I861"/>
      <c r="J861"/>
      <c r="X861" s="5" t="str">
        <f t="shared" si="34"/>
        <v>Behavioural activation (BA) + TAU</v>
      </c>
      <c r="Y861" s="5" t="str">
        <f t="shared" si="35"/>
        <v>CBT individual (under 15 sessions) + enhanced TAU</v>
      </c>
      <c r="Z861" s="5" t="str">
        <f>FIXED(EXP('WinBUGS output'!N860),2)</f>
        <v>0.85</v>
      </c>
      <c r="AA861" s="5" t="str">
        <f>FIXED(EXP('WinBUGS output'!M860),2)</f>
        <v>0.18</v>
      </c>
      <c r="AB861" s="5" t="str">
        <f>FIXED(EXP('WinBUGS output'!O860),2)</f>
        <v>4.28</v>
      </c>
    </row>
    <row r="862" spans="1:28" x14ac:dyDescent="0.25">
      <c r="A862">
        <v>31</v>
      </c>
      <c r="B862">
        <v>35</v>
      </c>
      <c r="C862" s="5" t="str">
        <f>VLOOKUP(A862,'WinBUGS output'!A:C,3,FALSE)</f>
        <v>Behavioural activation (BA) + TAU</v>
      </c>
      <c r="D862" s="5" t="str">
        <f>VLOOKUP(B862,'WinBUGS output'!A:C,3,FALSE)</f>
        <v>CBT individual (over 15 sessions)</v>
      </c>
      <c r="E862" s="5" t="str">
        <f>FIXED('WinBUGS output'!N861,2)</f>
        <v>-0.25</v>
      </c>
      <c r="F862" s="5" t="str">
        <f>FIXED('WinBUGS output'!M861,2)</f>
        <v>-1.70</v>
      </c>
      <c r="G862" s="5" t="str">
        <f>FIXED('WinBUGS output'!O861,2)</f>
        <v>1.22</v>
      </c>
      <c r="H862"/>
      <c r="I862"/>
      <c r="J862"/>
      <c r="X862" s="5" t="str">
        <f t="shared" si="34"/>
        <v>Behavioural activation (BA) + TAU</v>
      </c>
      <c r="Y862" s="5" t="str">
        <f t="shared" si="35"/>
        <v>CBT individual (over 15 sessions)</v>
      </c>
      <c r="Z862" s="5" t="str">
        <f>FIXED(EXP('WinBUGS output'!N861),2)</f>
        <v>0.78</v>
      </c>
      <c r="AA862" s="5" t="str">
        <f>FIXED(EXP('WinBUGS output'!M861),2)</f>
        <v>0.18</v>
      </c>
      <c r="AB862" s="5" t="str">
        <f>FIXED(EXP('WinBUGS output'!O861),2)</f>
        <v>3.38</v>
      </c>
    </row>
    <row r="863" spans="1:28" x14ac:dyDescent="0.25">
      <c r="A863">
        <v>31</v>
      </c>
      <c r="B863">
        <v>36</v>
      </c>
      <c r="C863" s="5" t="str">
        <f>VLOOKUP(A863,'WinBUGS output'!A:C,3,FALSE)</f>
        <v>Behavioural activation (BA) + TAU</v>
      </c>
      <c r="D863" s="5" t="str">
        <f>VLOOKUP(B863,'WinBUGS output'!A:C,3,FALSE)</f>
        <v>Third-wave cognitive therapy individual</v>
      </c>
      <c r="E863" s="5" t="str">
        <f>FIXED('WinBUGS output'!N862,2)</f>
        <v>-0.15</v>
      </c>
      <c r="F863" s="5" t="str">
        <f>FIXED('WinBUGS output'!M862,2)</f>
        <v>-1.74</v>
      </c>
      <c r="G863" s="5" t="str">
        <f>FIXED('WinBUGS output'!O862,2)</f>
        <v>1.53</v>
      </c>
      <c r="H863"/>
      <c r="I863"/>
      <c r="J863"/>
      <c r="X863" s="5" t="str">
        <f t="shared" si="34"/>
        <v>Behavioural activation (BA) + TAU</v>
      </c>
      <c r="Y863" s="5" t="str">
        <f t="shared" si="35"/>
        <v>Third-wave cognitive therapy individual</v>
      </c>
      <c r="Z863" s="5" t="str">
        <f>FIXED(EXP('WinBUGS output'!N862),2)</f>
        <v>0.86</v>
      </c>
      <c r="AA863" s="5" t="str">
        <f>FIXED(EXP('WinBUGS output'!M862),2)</f>
        <v>0.18</v>
      </c>
      <c r="AB863" s="5" t="str">
        <f>FIXED(EXP('WinBUGS output'!O862),2)</f>
        <v>4.60</v>
      </c>
    </row>
    <row r="864" spans="1:28" x14ac:dyDescent="0.25">
      <c r="A864">
        <v>31</v>
      </c>
      <c r="B864">
        <v>37</v>
      </c>
      <c r="C864" s="5" t="str">
        <f>VLOOKUP(A864,'WinBUGS output'!A:C,3,FALSE)</f>
        <v>Behavioural activation (BA) + TAU</v>
      </c>
      <c r="D864" s="5" t="str">
        <f>VLOOKUP(B864,'WinBUGS output'!A:C,3,FALSE)</f>
        <v>CBT group (under 15 sessions)</v>
      </c>
      <c r="E864" s="5" t="str">
        <f>FIXED('WinBUGS output'!N863,2)</f>
        <v>5.78</v>
      </c>
      <c r="F864" s="5" t="str">
        <f>FIXED('WinBUGS output'!M863,2)</f>
        <v>3.51</v>
      </c>
      <c r="G864" s="5" t="str">
        <f>FIXED('WinBUGS output'!O863,2)</f>
        <v>8.03</v>
      </c>
      <c r="H864"/>
      <c r="I864"/>
      <c r="J864"/>
      <c r="X864" s="5" t="str">
        <f t="shared" si="34"/>
        <v>Behavioural activation (BA) + TAU</v>
      </c>
      <c r="Y864" s="5" t="str">
        <f t="shared" si="35"/>
        <v>CBT group (under 15 sessions)</v>
      </c>
      <c r="Z864" s="5" t="str">
        <f>FIXED(EXP('WinBUGS output'!N863),2)</f>
        <v>323.11</v>
      </c>
      <c r="AA864" s="5" t="str">
        <f>FIXED(EXP('WinBUGS output'!M863),2)</f>
        <v>33.35</v>
      </c>
      <c r="AB864" s="5" t="str">
        <f>FIXED(EXP('WinBUGS output'!O863),2)</f>
        <v>3,071.74</v>
      </c>
    </row>
    <row r="865" spans="1:28" x14ac:dyDescent="0.25">
      <c r="A865">
        <v>31</v>
      </c>
      <c r="B865">
        <v>38</v>
      </c>
      <c r="C865" s="5" t="str">
        <f>VLOOKUP(A865,'WinBUGS output'!A:C,3,FALSE)</f>
        <v>Behavioural activation (BA) + TAU</v>
      </c>
      <c r="D865" s="5" t="str">
        <f>VLOOKUP(B865,'WinBUGS output'!A:C,3,FALSE)</f>
        <v>Third-wave cognitive therapy group</v>
      </c>
      <c r="E865" s="5" t="str">
        <f>FIXED('WinBUGS output'!N864,2)</f>
        <v>5.75</v>
      </c>
      <c r="F865" s="5" t="str">
        <f>FIXED('WinBUGS output'!M864,2)</f>
        <v>3.37</v>
      </c>
      <c r="G865" s="5" t="str">
        <f>FIXED('WinBUGS output'!O864,2)</f>
        <v>8.13</v>
      </c>
      <c r="H865"/>
      <c r="I865"/>
      <c r="J865"/>
      <c r="X865" s="5" t="str">
        <f t="shared" si="34"/>
        <v>Behavioural activation (BA) + TAU</v>
      </c>
      <c r="Y865" s="5" t="str">
        <f t="shared" si="35"/>
        <v>Third-wave cognitive therapy group</v>
      </c>
      <c r="Z865" s="5" t="str">
        <f>FIXED(EXP('WinBUGS output'!N864),2)</f>
        <v>315.45</v>
      </c>
      <c r="AA865" s="5" t="str">
        <f>FIXED(EXP('WinBUGS output'!M864),2)</f>
        <v>29.11</v>
      </c>
      <c r="AB865" s="5" t="str">
        <f>FIXED(EXP('WinBUGS output'!O864),2)</f>
        <v>3,388.02</v>
      </c>
    </row>
    <row r="866" spans="1:28" x14ac:dyDescent="0.25">
      <c r="A866">
        <v>31</v>
      </c>
      <c r="B866">
        <v>39</v>
      </c>
      <c r="C866" s="5" t="str">
        <f>VLOOKUP(A866,'WinBUGS output'!A:C,3,FALSE)</f>
        <v>Behavioural activation (BA) + TAU</v>
      </c>
      <c r="D866" s="5" t="str">
        <f>VLOOKUP(B866,'WinBUGS output'!A:C,3,FALSE)</f>
        <v>CBT individual (under 15 sessions) + escitalopram</v>
      </c>
      <c r="E866" s="5" t="str">
        <f>FIXED('WinBUGS output'!N865,2)</f>
        <v>-0.91</v>
      </c>
      <c r="F866" s="5" t="str">
        <f>FIXED('WinBUGS output'!M865,2)</f>
        <v>-2.83</v>
      </c>
      <c r="G866" s="5" t="str">
        <f>FIXED('WinBUGS output'!O865,2)</f>
        <v>1.03</v>
      </c>
      <c r="H866"/>
      <c r="I866"/>
      <c r="J866"/>
      <c r="X866" s="5" t="str">
        <f t="shared" si="34"/>
        <v>Behavioural activation (BA) + TAU</v>
      </c>
      <c r="Y866" s="5" t="str">
        <f t="shared" si="35"/>
        <v>CBT individual (under 15 sessions) + escitalopram</v>
      </c>
      <c r="Z866" s="5" t="str">
        <f>FIXED(EXP('WinBUGS output'!N865),2)</f>
        <v>0.40</v>
      </c>
      <c r="AA866" s="5" t="str">
        <f>FIXED(EXP('WinBUGS output'!M865),2)</f>
        <v>0.06</v>
      </c>
      <c r="AB866" s="5" t="str">
        <f>FIXED(EXP('WinBUGS output'!O865),2)</f>
        <v>2.79</v>
      </c>
    </row>
    <row r="867" spans="1:28" x14ac:dyDescent="0.25">
      <c r="A867">
        <v>31</v>
      </c>
      <c r="B867">
        <v>40</v>
      </c>
      <c r="C867" s="5" t="str">
        <f>VLOOKUP(A867,'WinBUGS output'!A:C,3,FALSE)</f>
        <v>Behavioural activation (BA) + TAU</v>
      </c>
      <c r="D867" s="5" t="str">
        <f>VLOOKUP(B867,'WinBUGS output'!A:C,3,FALSE)</f>
        <v>CBT individual (over 15 sessions) + amitriptyline</v>
      </c>
      <c r="E867" s="5" t="str">
        <f>FIXED('WinBUGS output'!N866,2)</f>
        <v>-0.87</v>
      </c>
      <c r="F867" s="5" t="str">
        <f>FIXED('WinBUGS output'!M866,2)</f>
        <v>-2.78</v>
      </c>
      <c r="G867" s="5" t="str">
        <f>FIXED('WinBUGS output'!O866,2)</f>
        <v>1.05</v>
      </c>
      <c r="H867"/>
      <c r="I867"/>
      <c r="J867"/>
      <c r="X867" s="5" t="str">
        <f t="shared" si="34"/>
        <v>Behavioural activation (BA) + TAU</v>
      </c>
      <c r="Y867" s="5" t="str">
        <f t="shared" si="35"/>
        <v>CBT individual (over 15 sessions) + amitriptyline</v>
      </c>
      <c r="Z867" s="5" t="str">
        <f>FIXED(EXP('WinBUGS output'!N866),2)</f>
        <v>0.42</v>
      </c>
      <c r="AA867" s="5" t="str">
        <f>FIXED(EXP('WinBUGS output'!M866),2)</f>
        <v>0.06</v>
      </c>
      <c r="AB867" s="5" t="str">
        <f>FIXED(EXP('WinBUGS output'!O866),2)</f>
        <v>2.86</v>
      </c>
    </row>
    <row r="868" spans="1:28" x14ac:dyDescent="0.25">
      <c r="A868">
        <v>31</v>
      </c>
      <c r="B868">
        <v>41</v>
      </c>
      <c r="C868" s="5" t="str">
        <f>VLOOKUP(A868,'WinBUGS output'!A:C,3,FALSE)</f>
        <v>Behavioural activation (BA) + TAU</v>
      </c>
      <c r="D868" s="5" t="str">
        <f>VLOOKUP(B868,'WinBUGS output'!A:C,3,FALSE)</f>
        <v>CBT individual (over 15 sessions) + any SSRI</v>
      </c>
      <c r="E868" s="5" t="str">
        <f>FIXED('WinBUGS output'!N867,2)</f>
        <v>-0.85</v>
      </c>
      <c r="F868" s="5" t="str">
        <f>FIXED('WinBUGS output'!M867,2)</f>
        <v>-2.74</v>
      </c>
      <c r="G868" s="5" t="str">
        <f>FIXED('WinBUGS output'!O867,2)</f>
        <v>1.05</v>
      </c>
      <c r="H868"/>
      <c r="I868"/>
      <c r="J868"/>
      <c r="X868" s="5" t="str">
        <f t="shared" si="34"/>
        <v>Behavioural activation (BA) + TAU</v>
      </c>
      <c r="Y868" s="5" t="str">
        <f t="shared" si="35"/>
        <v>CBT individual (over 15 sessions) + any SSRI</v>
      </c>
      <c r="Z868" s="5" t="str">
        <f>FIXED(EXP('WinBUGS output'!N867),2)</f>
        <v>0.43</v>
      </c>
      <c r="AA868" s="5" t="str">
        <f>FIXED(EXP('WinBUGS output'!M867),2)</f>
        <v>0.06</v>
      </c>
      <c r="AB868" s="5" t="str">
        <f>FIXED(EXP('WinBUGS output'!O867),2)</f>
        <v>2.84</v>
      </c>
    </row>
    <row r="869" spans="1:28" x14ac:dyDescent="0.25">
      <c r="A869">
        <v>31</v>
      </c>
      <c r="B869">
        <v>42</v>
      </c>
      <c r="C869" s="5" t="str">
        <f>VLOOKUP(A869,'WinBUGS output'!A:C,3,FALSE)</f>
        <v>Behavioural activation (BA) + TAU</v>
      </c>
      <c r="D869" s="5" t="str">
        <f>VLOOKUP(B869,'WinBUGS output'!A:C,3,FALSE)</f>
        <v>Interpersonal psychotherapy (IPT) + any AD</v>
      </c>
      <c r="E869" s="5" t="str">
        <f>FIXED('WinBUGS output'!N868,2)</f>
        <v>0.58</v>
      </c>
      <c r="F869" s="5" t="str">
        <f>FIXED('WinBUGS output'!M868,2)</f>
        <v>-2.76</v>
      </c>
      <c r="G869" s="5" t="str">
        <f>FIXED('WinBUGS output'!O868,2)</f>
        <v>3.97</v>
      </c>
      <c r="H869"/>
      <c r="I869"/>
      <c r="J869"/>
      <c r="X869" s="5" t="str">
        <f t="shared" si="34"/>
        <v>Behavioural activation (BA) + TAU</v>
      </c>
      <c r="Y869" s="5" t="str">
        <f t="shared" si="35"/>
        <v>Interpersonal psychotherapy (IPT) + any AD</v>
      </c>
      <c r="Z869" s="5" t="str">
        <f>FIXED(EXP('WinBUGS output'!N868),2)</f>
        <v>1.78</v>
      </c>
      <c r="AA869" s="5" t="str">
        <f>FIXED(EXP('WinBUGS output'!M868),2)</f>
        <v>0.06</v>
      </c>
      <c r="AB869" s="5" t="str">
        <f>FIXED(EXP('WinBUGS output'!O868),2)</f>
        <v>52.72</v>
      </c>
    </row>
    <row r="870" spans="1:28" x14ac:dyDescent="0.25">
      <c r="A870">
        <v>31</v>
      </c>
      <c r="B870">
        <v>43</v>
      </c>
      <c r="C870" s="5" t="str">
        <f>VLOOKUP(A870,'WinBUGS output'!A:C,3,FALSE)</f>
        <v>Behavioural activation (BA) + TAU</v>
      </c>
      <c r="D870" s="5" t="str">
        <f>VLOOKUP(B870,'WinBUGS output'!A:C,3,FALSE)</f>
        <v>Short-term psychodynamic psychotherapy individual + any TCA</v>
      </c>
      <c r="E870" s="5" t="str">
        <f>FIXED('WinBUGS output'!N869,2)</f>
        <v>-0.66</v>
      </c>
      <c r="F870" s="5" t="str">
        <f>FIXED('WinBUGS output'!M869,2)</f>
        <v>-3.29</v>
      </c>
      <c r="G870" s="5" t="str">
        <f>FIXED('WinBUGS output'!O869,2)</f>
        <v>1.97</v>
      </c>
      <c r="H870"/>
      <c r="I870"/>
      <c r="J870"/>
      <c r="X870" s="5" t="str">
        <f t="shared" si="34"/>
        <v>Behavioural activation (BA) + TAU</v>
      </c>
      <c r="Y870" s="5" t="str">
        <f t="shared" si="35"/>
        <v>Short-term psychodynamic psychotherapy individual + any TCA</v>
      </c>
      <c r="Z870" s="5" t="str">
        <f>FIXED(EXP('WinBUGS output'!N869),2)</f>
        <v>0.52</v>
      </c>
      <c r="AA870" s="5" t="str">
        <f>FIXED(EXP('WinBUGS output'!M869),2)</f>
        <v>0.04</v>
      </c>
      <c r="AB870" s="5" t="str">
        <f>FIXED(EXP('WinBUGS output'!O869),2)</f>
        <v>7.16</v>
      </c>
    </row>
    <row r="871" spans="1:28" x14ac:dyDescent="0.25">
      <c r="A871">
        <v>31</v>
      </c>
      <c r="B871">
        <v>44</v>
      </c>
      <c r="C871" s="5" t="str">
        <f>VLOOKUP(A871,'WinBUGS output'!A:C,3,FALSE)</f>
        <v>Behavioural activation (BA) + TAU</v>
      </c>
      <c r="D871" s="5" t="str">
        <f>VLOOKUP(B871,'WinBUGS output'!A:C,3,FALSE)</f>
        <v>Interpersonal psychotherapy (IPT) + Pill placebo</v>
      </c>
      <c r="E871" s="5" t="str">
        <f>FIXED('WinBUGS output'!N870,2)</f>
        <v>0.24</v>
      </c>
      <c r="F871" s="5" t="str">
        <f>FIXED('WinBUGS output'!M870,2)</f>
        <v>-3.09</v>
      </c>
      <c r="G871" s="5" t="str">
        <f>FIXED('WinBUGS output'!O870,2)</f>
        <v>3.63</v>
      </c>
      <c r="H871"/>
      <c r="I871"/>
      <c r="J871"/>
      <c r="X871" s="5" t="str">
        <f t="shared" si="34"/>
        <v>Behavioural activation (BA) + TAU</v>
      </c>
      <c r="Y871" s="5" t="str">
        <f t="shared" si="35"/>
        <v>Interpersonal psychotherapy (IPT) + Pill placebo</v>
      </c>
      <c r="Z871" s="5" t="str">
        <f>FIXED(EXP('WinBUGS output'!N870),2)</f>
        <v>1.27</v>
      </c>
      <c r="AA871" s="5" t="str">
        <f>FIXED(EXP('WinBUGS output'!M870),2)</f>
        <v>0.05</v>
      </c>
      <c r="AB871" s="5" t="str">
        <f>FIXED(EXP('WinBUGS output'!O870),2)</f>
        <v>37.60</v>
      </c>
    </row>
    <row r="872" spans="1:28" x14ac:dyDescent="0.25">
      <c r="A872">
        <v>32</v>
      </c>
      <c r="B872">
        <v>33</v>
      </c>
      <c r="C872" s="5" t="str">
        <f>VLOOKUP(A872,'WinBUGS output'!A:C,3,FALSE)</f>
        <v>CBT individual (under 15 sessions)</v>
      </c>
      <c r="D872" s="5" t="str">
        <f>VLOOKUP(B872,'WinBUGS output'!A:C,3,FALSE)</f>
        <v>CBT individual (under 15 sessions) + TAU</v>
      </c>
      <c r="E872" s="5" t="str">
        <f>FIXED('WinBUGS output'!N871,2)</f>
        <v>-0.02</v>
      </c>
      <c r="F872" s="5" t="str">
        <f>FIXED('WinBUGS output'!M871,2)</f>
        <v>-1.00</v>
      </c>
      <c r="G872" s="5" t="str">
        <f>FIXED('WinBUGS output'!O871,2)</f>
        <v>0.89</v>
      </c>
      <c r="H872"/>
      <c r="I872"/>
      <c r="J872"/>
      <c r="X872" s="5" t="str">
        <f t="shared" ref="X872:X935" si="36">C872</f>
        <v>CBT individual (under 15 sessions)</v>
      </c>
      <c r="Y872" s="5" t="str">
        <f t="shared" ref="Y872:Y935" si="37">D872</f>
        <v>CBT individual (under 15 sessions) + TAU</v>
      </c>
      <c r="Z872" s="5" t="str">
        <f>FIXED(EXP('WinBUGS output'!N871),2)</f>
        <v>0.98</v>
      </c>
      <c r="AA872" s="5" t="str">
        <f>FIXED(EXP('WinBUGS output'!M871),2)</f>
        <v>0.37</v>
      </c>
      <c r="AB872" s="5" t="str">
        <f>FIXED(EXP('WinBUGS output'!O871),2)</f>
        <v>2.43</v>
      </c>
    </row>
    <row r="873" spans="1:28" x14ac:dyDescent="0.25">
      <c r="A873">
        <v>32</v>
      </c>
      <c r="B873">
        <v>34</v>
      </c>
      <c r="C873" s="5" t="str">
        <f>VLOOKUP(A873,'WinBUGS output'!A:C,3,FALSE)</f>
        <v>CBT individual (under 15 sessions)</v>
      </c>
      <c r="D873" s="5" t="str">
        <f>VLOOKUP(B873,'WinBUGS output'!A:C,3,FALSE)</f>
        <v>CBT individual (under 15 sessions) + enhanced TAU</v>
      </c>
      <c r="E873" s="5" t="str">
        <f>FIXED('WinBUGS output'!N872,2)</f>
        <v>0.11</v>
      </c>
      <c r="F873" s="5" t="str">
        <f>FIXED('WinBUGS output'!M872,2)</f>
        <v>-0.72</v>
      </c>
      <c r="G873" s="5" t="str">
        <f>FIXED('WinBUGS output'!O872,2)</f>
        <v>1.20</v>
      </c>
      <c r="H873"/>
      <c r="I873"/>
      <c r="J873"/>
      <c r="X873" s="5" t="str">
        <f t="shared" si="36"/>
        <v>CBT individual (under 15 sessions)</v>
      </c>
      <c r="Y873" s="5" t="str">
        <f t="shared" si="37"/>
        <v>CBT individual (under 15 sessions) + enhanced TAU</v>
      </c>
      <c r="Z873" s="5" t="str">
        <f>FIXED(EXP('WinBUGS output'!N872),2)</f>
        <v>1.12</v>
      </c>
      <c r="AA873" s="5" t="str">
        <f>FIXED(EXP('WinBUGS output'!M872),2)</f>
        <v>0.48</v>
      </c>
      <c r="AB873" s="5" t="str">
        <f>FIXED(EXP('WinBUGS output'!O872),2)</f>
        <v>3.33</v>
      </c>
    </row>
    <row r="874" spans="1:28" x14ac:dyDescent="0.25">
      <c r="A874">
        <v>32</v>
      </c>
      <c r="B874">
        <v>35</v>
      </c>
      <c r="C874" s="5" t="str">
        <f>VLOOKUP(A874,'WinBUGS output'!A:C,3,FALSE)</f>
        <v>CBT individual (under 15 sessions)</v>
      </c>
      <c r="D874" s="5" t="str">
        <f>VLOOKUP(B874,'WinBUGS output'!A:C,3,FALSE)</f>
        <v>CBT individual (over 15 sessions)</v>
      </c>
      <c r="E874" s="5" t="str">
        <f>FIXED('WinBUGS output'!N873,2)</f>
        <v>0.05</v>
      </c>
      <c r="F874" s="5" t="str">
        <f>FIXED('WinBUGS output'!M873,2)</f>
        <v>-0.78</v>
      </c>
      <c r="G874" s="5" t="str">
        <f>FIXED('WinBUGS output'!O873,2)</f>
        <v>0.99</v>
      </c>
      <c r="H874"/>
      <c r="I874"/>
      <c r="J874"/>
      <c r="X874" s="5" t="str">
        <f t="shared" si="36"/>
        <v>CBT individual (under 15 sessions)</v>
      </c>
      <c r="Y874" s="5" t="str">
        <f t="shared" si="37"/>
        <v>CBT individual (over 15 sessions)</v>
      </c>
      <c r="Z874" s="5" t="str">
        <f>FIXED(EXP('WinBUGS output'!N873),2)</f>
        <v>1.05</v>
      </c>
      <c r="AA874" s="5" t="str">
        <f>FIXED(EXP('WinBUGS output'!M873),2)</f>
        <v>0.46</v>
      </c>
      <c r="AB874" s="5" t="str">
        <f>FIXED(EXP('WinBUGS output'!O873),2)</f>
        <v>2.70</v>
      </c>
    </row>
    <row r="875" spans="1:28" x14ac:dyDescent="0.25">
      <c r="A875">
        <v>32</v>
      </c>
      <c r="B875">
        <v>36</v>
      </c>
      <c r="C875" s="5" t="str">
        <f>VLOOKUP(A875,'WinBUGS output'!A:C,3,FALSE)</f>
        <v>CBT individual (under 15 sessions)</v>
      </c>
      <c r="D875" s="5" t="str">
        <f>VLOOKUP(B875,'WinBUGS output'!A:C,3,FALSE)</f>
        <v>Third-wave cognitive therapy individual</v>
      </c>
      <c r="E875" s="5" t="str">
        <f>FIXED('WinBUGS output'!N874,2)</f>
        <v>0.13</v>
      </c>
      <c r="F875" s="5" t="str">
        <f>FIXED('WinBUGS output'!M874,2)</f>
        <v>-0.72</v>
      </c>
      <c r="G875" s="5" t="str">
        <f>FIXED('WinBUGS output'!O874,2)</f>
        <v>1.30</v>
      </c>
      <c r="H875"/>
      <c r="I875"/>
      <c r="J875"/>
      <c r="X875" s="5" t="str">
        <f t="shared" si="36"/>
        <v>CBT individual (under 15 sessions)</v>
      </c>
      <c r="Y875" s="5" t="str">
        <f t="shared" si="37"/>
        <v>Third-wave cognitive therapy individual</v>
      </c>
      <c r="Z875" s="5" t="str">
        <f>FIXED(EXP('WinBUGS output'!N874),2)</f>
        <v>1.14</v>
      </c>
      <c r="AA875" s="5" t="str">
        <f>FIXED(EXP('WinBUGS output'!M874),2)</f>
        <v>0.48</v>
      </c>
      <c r="AB875" s="5" t="str">
        <f>FIXED(EXP('WinBUGS output'!O874),2)</f>
        <v>3.65</v>
      </c>
    </row>
    <row r="876" spans="1:28" x14ac:dyDescent="0.25">
      <c r="A876">
        <v>32</v>
      </c>
      <c r="B876">
        <v>37</v>
      </c>
      <c r="C876" s="5" t="str">
        <f>VLOOKUP(A876,'WinBUGS output'!A:C,3,FALSE)</f>
        <v>CBT individual (under 15 sessions)</v>
      </c>
      <c r="D876" s="5" t="str">
        <f>VLOOKUP(B876,'WinBUGS output'!A:C,3,FALSE)</f>
        <v>CBT group (under 15 sessions)</v>
      </c>
      <c r="E876" s="5" t="str">
        <f>FIXED('WinBUGS output'!N875,2)</f>
        <v>6.11</v>
      </c>
      <c r="F876" s="5" t="str">
        <f>FIXED('WinBUGS output'!M875,2)</f>
        <v>4.07</v>
      </c>
      <c r="G876" s="5" t="str">
        <f>FIXED('WinBUGS output'!O875,2)</f>
        <v>8.13</v>
      </c>
      <c r="H876"/>
      <c r="I876"/>
      <c r="J876"/>
      <c r="X876" s="5" t="str">
        <f t="shared" si="36"/>
        <v>CBT individual (under 15 sessions)</v>
      </c>
      <c r="Y876" s="5" t="str">
        <f t="shared" si="37"/>
        <v>CBT group (under 15 sessions)</v>
      </c>
      <c r="Z876" s="5" t="str">
        <f>FIXED(EXP('WinBUGS output'!N875),2)</f>
        <v>448.99</v>
      </c>
      <c r="AA876" s="5" t="str">
        <f>FIXED(EXP('WinBUGS output'!M875),2)</f>
        <v>58.32</v>
      </c>
      <c r="AB876" s="5" t="str">
        <f>FIXED(EXP('WinBUGS output'!O875),2)</f>
        <v>3,398.20</v>
      </c>
    </row>
    <row r="877" spans="1:28" x14ac:dyDescent="0.25">
      <c r="A877">
        <v>32</v>
      </c>
      <c r="B877">
        <v>38</v>
      </c>
      <c r="C877" s="5" t="str">
        <f>VLOOKUP(A877,'WinBUGS output'!A:C,3,FALSE)</f>
        <v>CBT individual (under 15 sessions)</v>
      </c>
      <c r="D877" s="5" t="str">
        <f>VLOOKUP(B877,'WinBUGS output'!A:C,3,FALSE)</f>
        <v>Third-wave cognitive therapy group</v>
      </c>
      <c r="E877" s="5" t="str">
        <f>FIXED('WinBUGS output'!N876,2)</f>
        <v>6.08</v>
      </c>
      <c r="F877" s="5" t="str">
        <f>FIXED('WinBUGS output'!M876,2)</f>
        <v>3.92</v>
      </c>
      <c r="G877" s="5" t="str">
        <f>FIXED('WinBUGS output'!O876,2)</f>
        <v>8.23</v>
      </c>
      <c r="H877"/>
      <c r="I877"/>
      <c r="J877"/>
      <c r="X877" s="5" t="str">
        <f t="shared" si="36"/>
        <v>CBT individual (under 15 sessions)</v>
      </c>
      <c r="Y877" s="5" t="str">
        <f t="shared" si="37"/>
        <v>Third-wave cognitive therapy group</v>
      </c>
      <c r="Z877" s="5" t="str">
        <f>FIXED(EXP('WinBUGS output'!N876),2)</f>
        <v>436.16</v>
      </c>
      <c r="AA877" s="5" t="str">
        <f>FIXED(EXP('WinBUGS output'!M876),2)</f>
        <v>50.15</v>
      </c>
      <c r="AB877" s="5" t="str">
        <f>FIXED(EXP('WinBUGS output'!O876),2)</f>
        <v>3,763.11</v>
      </c>
    </row>
    <row r="878" spans="1:28" x14ac:dyDescent="0.25">
      <c r="A878">
        <v>32</v>
      </c>
      <c r="B878">
        <v>39</v>
      </c>
      <c r="C878" s="5" t="str">
        <f>VLOOKUP(A878,'WinBUGS output'!A:C,3,FALSE)</f>
        <v>CBT individual (under 15 sessions)</v>
      </c>
      <c r="D878" s="5" t="str">
        <f>VLOOKUP(B878,'WinBUGS output'!A:C,3,FALSE)</f>
        <v>CBT individual (under 15 sessions) + escitalopram</v>
      </c>
      <c r="E878" s="5" t="str">
        <f>FIXED('WinBUGS output'!N877,2)</f>
        <v>-0.59</v>
      </c>
      <c r="F878" s="5" t="str">
        <f>FIXED('WinBUGS output'!M877,2)</f>
        <v>-2.13</v>
      </c>
      <c r="G878" s="5" t="str">
        <f>FIXED('WinBUGS output'!O877,2)</f>
        <v>0.94</v>
      </c>
      <c r="H878"/>
      <c r="I878"/>
      <c r="J878"/>
      <c r="X878" s="5" t="str">
        <f t="shared" si="36"/>
        <v>CBT individual (under 15 sessions)</v>
      </c>
      <c r="Y878" s="5" t="str">
        <f t="shared" si="37"/>
        <v>CBT individual (under 15 sessions) + escitalopram</v>
      </c>
      <c r="Z878" s="5" t="str">
        <f>FIXED(EXP('WinBUGS output'!N877),2)</f>
        <v>0.55</v>
      </c>
      <c r="AA878" s="5" t="str">
        <f>FIXED(EXP('WinBUGS output'!M877),2)</f>
        <v>0.12</v>
      </c>
      <c r="AB878" s="5" t="str">
        <f>FIXED(EXP('WinBUGS output'!O877),2)</f>
        <v>2.56</v>
      </c>
    </row>
    <row r="879" spans="1:28" x14ac:dyDescent="0.25">
      <c r="A879">
        <v>32</v>
      </c>
      <c r="B879">
        <v>40</v>
      </c>
      <c r="C879" s="5" t="str">
        <f>VLOOKUP(A879,'WinBUGS output'!A:C,3,FALSE)</f>
        <v>CBT individual (under 15 sessions)</v>
      </c>
      <c r="D879" s="5" t="str">
        <f>VLOOKUP(B879,'WinBUGS output'!A:C,3,FALSE)</f>
        <v>CBT individual (over 15 sessions) + amitriptyline</v>
      </c>
      <c r="E879" s="5" t="str">
        <f>FIXED('WinBUGS output'!N878,2)</f>
        <v>-0.55</v>
      </c>
      <c r="F879" s="5" t="str">
        <f>FIXED('WinBUGS output'!M878,2)</f>
        <v>-2.07</v>
      </c>
      <c r="G879" s="5" t="str">
        <f>FIXED('WinBUGS output'!O878,2)</f>
        <v>0.98</v>
      </c>
      <c r="H879"/>
      <c r="I879"/>
      <c r="J879"/>
      <c r="X879" s="5" t="str">
        <f t="shared" si="36"/>
        <v>CBT individual (under 15 sessions)</v>
      </c>
      <c r="Y879" s="5" t="str">
        <f t="shared" si="37"/>
        <v>CBT individual (over 15 sessions) + amitriptyline</v>
      </c>
      <c r="Z879" s="5" t="str">
        <f>FIXED(EXP('WinBUGS output'!N878),2)</f>
        <v>0.58</v>
      </c>
      <c r="AA879" s="5" t="str">
        <f>FIXED(EXP('WinBUGS output'!M878),2)</f>
        <v>0.13</v>
      </c>
      <c r="AB879" s="5" t="str">
        <f>FIXED(EXP('WinBUGS output'!O878),2)</f>
        <v>2.67</v>
      </c>
    </row>
    <row r="880" spans="1:28" x14ac:dyDescent="0.25">
      <c r="A880">
        <v>32</v>
      </c>
      <c r="B880">
        <v>41</v>
      </c>
      <c r="C880" s="5" t="str">
        <f>VLOOKUP(A880,'WinBUGS output'!A:C,3,FALSE)</f>
        <v>CBT individual (under 15 sessions)</v>
      </c>
      <c r="D880" s="5" t="str">
        <f>VLOOKUP(B880,'WinBUGS output'!A:C,3,FALSE)</f>
        <v>CBT individual (over 15 sessions) + any SSRI</v>
      </c>
      <c r="E880" s="5" t="str">
        <f>FIXED('WinBUGS output'!N879,2)</f>
        <v>-0.53</v>
      </c>
      <c r="F880" s="5" t="str">
        <f>FIXED('WinBUGS output'!M879,2)</f>
        <v>-2.04</v>
      </c>
      <c r="G880" s="5" t="str">
        <f>FIXED('WinBUGS output'!O879,2)</f>
        <v>0.99</v>
      </c>
      <c r="H880"/>
      <c r="I880"/>
      <c r="J880"/>
      <c r="X880" s="5" t="str">
        <f t="shared" si="36"/>
        <v>CBT individual (under 15 sessions)</v>
      </c>
      <c r="Y880" s="5" t="str">
        <f t="shared" si="37"/>
        <v>CBT individual (over 15 sessions) + any SSRI</v>
      </c>
      <c r="Z880" s="5" t="str">
        <f>FIXED(EXP('WinBUGS output'!N879),2)</f>
        <v>0.59</v>
      </c>
      <c r="AA880" s="5" t="str">
        <f>FIXED(EXP('WinBUGS output'!M879),2)</f>
        <v>0.13</v>
      </c>
      <c r="AB880" s="5" t="str">
        <f>FIXED(EXP('WinBUGS output'!O879),2)</f>
        <v>2.68</v>
      </c>
    </row>
    <row r="881" spans="1:28" x14ac:dyDescent="0.25">
      <c r="A881">
        <v>32</v>
      </c>
      <c r="B881">
        <v>42</v>
      </c>
      <c r="C881" s="5" t="str">
        <f>VLOOKUP(A881,'WinBUGS output'!A:C,3,FALSE)</f>
        <v>CBT individual (under 15 sessions)</v>
      </c>
      <c r="D881" s="5" t="str">
        <f>VLOOKUP(B881,'WinBUGS output'!A:C,3,FALSE)</f>
        <v>Interpersonal psychotherapy (IPT) + any AD</v>
      </c>
      <c r="E881" s="5" t="str">
        <f>FIXED('WinBUGS output'!N880,2)</f>
        <v>0.90</v>
      </c>
      <c r="F881" s="5" t="str">
        <f>FIXED('WinBUGS output'!M880,2)</f>
        <v>-2.15</v>
      </c>
      <c r="G881" s="5" t="str">
        <f>FIXED('WinBUGS output'!O880,2)</f>
        <v>4.02</v>
      </c>
      <c r="H881"/>
      <c r="I881"/>
      <c r="J881"/>
      <c r="X881" s="5" t="str">
        <f t="shared" si="36"/>
        <v>CBT individual (under 15 sessions)</v>
      </c>
      <c r="Y881" s="5" t="str">
        <f t="shared" si="37"/>
        <v>Interpersonal psychotherapy (IPT) + any AD</v>
      </c>
      <c r="Z881" s="5" t="str">
        <f>FIXED(EXP('WinBUGS output'!N880),2)</f>
        <v>2.47</v>
      </c>
      <c r="AA881" s="5" t="str">
        <f>FIXED(EXP('WinBUGS output'!M880),2)</f>
        <v>0.12</v>
      </c>
      <c r="AB881" s="5" t="str">
        <f>FIXED(EXP('WinBUGS output'!O880),2)</f>
        <v>55.53</v>
      </c>
    </row>
    <row r="882" spans="1:28" x14ac:dyDescent="0.25">
      <c r="A882">
        <v>32</v>
      </c>
      <c r="B882">
        <v>43</v>
      </c>
      <c r="C882" s="5" t="str">
        <f>VLOOKUP(A882,'WinBUGS output'!A:C,3,FALSE)</f>
        <v>CBT individual (under 15 sessions)</v>
      </c>
      <c r="D882" s="5" t="str">
        <f>VLOOKUP(B882,'WinBUGS output'!A:C,3,FALSE)</f>
        <v>Short-term psychodynamic psychotherapy individual + any TCA</v>
      </c>
      <c r="E882" s="5" t="str">
        <f>FIXED('WinBUGS output'!N881,2)</f>
        <v>-0.33</v>
      </c>
      <c r="F882" s="5" t="str">
        <f>FIXED('WinBUGS output'!M881,2)</f>
        <v>-2.62</v>
      </c>
      <c r="G882" s="5" t="str">
        <f>FIXED('WinBUGS output'!O881,2)</f>
        <v>1.91</v>
      </c>
      <c r="H882"/>
      <c r="I882"/>
      <c r="J882"/>
      <c r="X882" s="5" t="str">
        <f t="shared" si="36"/>
        <v>CBT individual (under 15 sessions)</v>
      </c>
      <c r="Y882" s="5" t="str">
        <f t="shared" si="37"/>
        <v>Short-term psychodynamic psychotherapy individual + any TCA</v>
      </c>
      <c r="Z882" s="5" t="str">
        <f>FIXED(EXP('WinBUGS output'!N881),2)</f>
        <v>0.72</v>
      </c>
      <c r="AA882" s="5" t="str">
        <f>FIXED(EXP('WinBUGS output'!M881),2)</f>
        <v>0.07</v>
      </c>
      <c r="AB882" s="5" t="str">
        <f>FIXED(EXP('WinBUGS output'!O881),2)</f>
        <v>6.77</v>
      </c>
    </row>
    <row r="883" spans="1:28" x14ac:dyDescent="0.25">
      <c r="A883">
        <v>32</v>
      </c>
      <c r="B883">
        <v>44</v>
      </c>
      <c r="C883" s="5" t="str">
        <f>VLOOKUP(A883,'WinBUGS output'!A:C,3,FALSE)</f>
        <v>CBT individual (under 15 sessions)</v>
      </c>
      <c r="D883" s="5" t="str">
        <f>VLOOKUP(B883,'WinBUGS output'!A:C,3,FALSE)</f>
        <v>Interpersonal psychotherapy (IPT) + Pill placebo</v>
      </c>
      <c r="E883" s="5" t="str">
        <f>FIXED('WinBUGS output'!N882,2)</f>
        <v>0.57</v>
      </c>
      <c r="F883" s="5" t="str">
        <f>FIXED('WinBUGS output'!M882,2)</f>
        <v>-2.49</v>
      </c>
      <c r="G883" s="5" t="str">
        <f>FIXED('WinBUGS output'!O882,2)</f>
        <v>3.70</v>
      </c>
      <c r="H883"/>
      <c r="I883"/>
      <c r="J883"/>
      <c r="X883" s="5" t="str">
        <f t="shared" si="36"/>
        <v>CBT individual (under 15 sessions)</v>
      </c>
      <c r="Y883" s="5" t="str">
        <f t="shared" si="37"/>
        <v>Interpersonal psychotherapy (IPT) + Pill placebo</v>
      </c>
      <c r="Z883" s="5" t="str">
        <f>FIXED(EXP('WinBUGS output'!N882),2)</f>
        <v>1.77</v>
      </c>
      <c r="AA883" s="5" t="str">
        <f>FIXED(EXP('WinBUGS output'!M882),2)</f>
        <v>0.08</v>
      </c>
      <c r="AB883" s="5" t="str">
        <f>FIXED(EXP('WinBUGS output'!O882),2)</f>
        <v>40.61</v>
      </c>
    </row>
    <row r="884" spans="1:28" x14ac:dyDescent="0.25">
      <c r="A884">
        <v>33</v>
      </c>
      <c r="B884">
        <v>34</v>
      </c>
      <c r="C884" s="5" t="str">
        <f>VLOOKUP(A884,'WinBUGS output'!A:C,3,FALSE)</f>
        <v>CBT individual (under 15 sessions) + TAU</v>
      </c>
      <c r="D884" s="5" t="str">
        <f>VLOOKUP(B884,'WinBUGS output'!A:C,3,FALSE)</f>
        <v>CBT individual (under 15 sessions) + enhanced TAU</v>
      </c>
      <c r="E884" s="5" t="str">
        <f>FIXED('WinBUGS output'!N883,2)</f>
        <v>0.14</v>
      </c>
      <c r="F884" s="5" t="str">
        <f>FIXED('WinBUGS output'!M883,2)</f>
        <v>-0.70</v>
      </c>
      <c r="G884" s="5" t="str">
        <f>FIXED('WinBUGS output'!O883,2)</f>
        <v>1.29</v>
      </c>
      <c r="H884"/>
      <c r="I884"/>
      <c r="J884"/>
      <c r="X884" s="5" t="str">
        <f t="shared" si="36"/>
        <v>CBT individual (under 15 sessions) + TAU</v>
      </c>
      <c r="Y884" s="5" t="str">
        <f t="shared" si="37"/>
        <v>CBT individual (under 15 sessions) + enhanced TAU</v>
      </c>
      <c r="Z884" s="5" t="str">
        <f>FIXED(EXP('WinBUGS output'!N883),2)</f>
        <v>1.15</v>
      </c>
      <c r="AA884" s="5" t="str">
        <f>FIXED(EXP('WinBUGS output'!M883),2)</f>
        <v>0.50</v>
      </c>
      <c r="AB884" s="5" t="str">
        <f>FIXED(EXP('WinBUGS output'!O883),2)</f>
        <v>3.64</v>
      </c>
    </row>
    <row r="885" spans="1:28" x14ac:dyDescent="0.25">
      <c r="A885">
        <v>33</v>
      </c>
      <c r="B885">
        <v>35</v>
      </c>
      <c r="C885" s="5" t="str">
        <f>VLOOKUP(A885,'WinBUGS output'!A:C,3,FALSE)</f>
        <v>CBT individual (under 15 sessions) + TAU</v>
      </c>
      <c r="D885" s="5" t="str">
        <f>VLOOKUP(B885,'WinBUGS output'!A:C,3,FALSE)</f>
        <v>CBT individual (over 15 sessions)</v>
      </c>
      <c r="E885" s="5" t="str">
        <f>FIXED('WinBUGS output'!N884,2)</f>
        <v>0.07</v>
      </c>
      <c r="F885" s="5" t="str">
        <f>FIXED('WinBUGS output'!M884,2)</f>
        <v>-0.78</v>
      </c>
      <c r="G885" s="5" t="str">
        <f>FIXED('WinBUGS output'!O884,2)</f>
        <v>1.11</v>
      </c>
      <c r="H885"/>
      <c r="I885"/>
      <c r="J885"/>
      <c r="X885" s="5" t="str">
        <f t="shared" si="36"/>
        <v>CBT individual (under 15 sessions) + TAU</v>
      </c>
      <c r="Y885" s="5" t="str">
        <f t="shared" si="37"/>
        <v>CBT individual (over 15 sessions)</v>
      </c>
      <c r="Z885" s="5" t="str">
        <f>FIXED(EXP('WinBUGS output'!N884),2)</f>
        <v>1.08</v>
      </c>
      <c r="AA885" s="5" t="str">
        <f>FIXED(EXP('WinBUGS output'!M884),2)</f>
        <v>0.46</v>
      </c>
      <c r="AB885" s="5" t="str">
        <f>FIXED(EXP('WinBUGS output'!O884),2)</f>
        <v>3.03</v>
      </c>
    </row>
    <row r="886" spans="1:28" x14ac:dyDescent="0.25">
      <c r="A886">
        <v>33</v>
      </c>
      <c r="B886">
        <v>36</v>
      </c>
      <c r="C886" s="5" t="str">
        <f>VLOOKUP(A886,'WinBUGS output'!A:C,3,FALSE)</f>
        <v>CBT individual (under 15 sessions) + TAU</v>
      </c>
      <c r="D886" s="5" t="str">
        <f>VLOOKUP(B886,'WinBUGS output'!A:C,3,FALSE)</f>
        <v>Third-wave cognitive therapy individual</v>
      </c>
      <c r="E886" s="5" t="str">
        <f>FIXED('WinBUGS output'!N885,2)</f>
        <v>0.15</v>
      </c>
      <c r="F886" s="5" t="str">
        <f>FIXED('WinBUGS output'!M885,2)</f>
        <v>-0.69</v>
      </c>
      <c r="G886" s="5" t="str">
        <f>FIXED('WinBUGS output'!O885,2)</f>
        <v>1.40</v>
      </c>
      <c r="H886"/>
      <c r="I886"/>
      <c r="J886"/>
      <c r="X886" s="5" t="str">
        <f t="shared" si="36"/>
        <v>CBT individual (under 15 sessions) + TAU</v>
      </c>
      <c r="Y886" s="5" t="str">
        <f t="shared" si="37"/>
        <v>Third-wave cognitive therapy individual</v>
      </c>
      <c r="Z886" s="5" t="str">
        <f>FIXED(EXP('WinBUGS output'!N885),2)</f>
        <v>1.16</v>
      </c>
      <c r="AA886" s="5" t="str">
        <f>FIXED(EXP('WinBUGS output'!M885),2)</f>
        <v>0.50</v>
      </c>
      <c r="AB886" s="5" t="str">
        <f>FIXED(EXP('WinBUGS output'!O885),2)</f>
        <v>4.04</v>
      </c>
    </row>
    <row r="887" spans="1:28" x14ac:dyDescent="0.25">
      <c r="A887">
        <v>33</v>
      </c>
      <c r="B887">
        <v>37</v>
      </c>
      <c r="C887" s="5" t="str">
        <f>VLOOKUP(A887,'WinBUGS output'!A:C,3,FALSE)</f>
        <v>CBT individual (under 15 sessions) + TAU</v>
      </c>
      <c r="D887" s="5" t="str">
        <f>VLOOKUP(B887,'WinBUGS output'!A:C,3,FALSE)</f>
        <v>CBT group (under 15 sessions)</v>
      </c>
      <c r="E887" s="5" t="str">
        <f>FIXED('WinBUGS output'!N886,2)</f>
        <v>6.14</v>
      </c>
      <c r="F887" s="5" t="str">
        <f>FIXED('WinBUGS output'!M886,2)</f>
        <v>4.10</v>
      </c>
      <c r="G887" s="5" t="str">
        <f>FIXED('WinBUGS output'!O886,2)</f>
        <v>8.19</v>
      </c>
      <c r="H887"/>
      <c r="I887"/>
      <c r="J887"/>
      <c r="X887" s="5" t="str">
        <f t="shared" si="36"/>
        <v>CBT individual (under 15 sessions) + TAU</v>
      </c>
      <c r="Y887" s="5" t="str">
        <f t="shared" si="37"/>
        <v>CBT group (under 15 sessions)</v>
      </c>
      <c r="Z887" s="5" t="str">
        <f>FIXED(EXP('WinBUGS output'!N886),2)</f>
        <v>463.59</v>
      </c>
      <c r="AA887" s="5" t="str">
        <f>FIXED(EXP('WinBUGS output'!M886),2)</f>
        <v>60.04</v>
      </c>
      <c r="AB887" s="5" t="str">
        <f>FIXED(EXP('WinBUGS output'!O886),2)</f>
        <v>3,608.33</v>
      </c>
    </row>
    <row r="888" spans="1:28" x14ac:dyDescent="0.25">
      <c r="A888">
        <v>33</v>
      </c>
      <c r="B888">
        <v>38</v>
      </c>
      <c r="C888" s="5" t="str">
        <f>VLOOKUP(A888,'WinBUGS output'!A:C,3,FALSE)</f>
        <v>CBT individual (under 15 sessions) + TAU</v>
      </c>
      <c r="D888" s="5" t="str">
        <f>VLOOKUP(B888,'WinBUGS output'!A:C,3,FALSE)</f>
        <v>Third-wave cognitive therapy group</v>
      </c>
      <c r="E888" s="5" t="str">
        <f>FIXED('WinBUGS output'!N887,2)</f>
        <v>6.11</v>
      </c>
      <c r="F888" s="5" t="str">
        <f>FIXED('WinBUGS output'!M887,2)</f>
        <v>3.93</v>
      </c>
      <c r="G888" s="5" t="str">
        <f>FIXED('WinBUGS output'!O887,2)</f>
        <v>8.28</v>
      </c>
      <c r="H888"/>
      <c r="I888"/>
      <c r="J888"/>
      <c r="X888" s="5" t="str">
        <f t="shared" si="36"/>
        <v>CBT individual (under 15 sessions) + TAU</v>
      </c>
      <c r="Y888" s="5" t="str">
        <f t="shared" si="37"/>
        <v>Third-wave cognitive therapy group</v>
      </c>
      <c r="Z888" s="5" t="str">
        <f>FIXED(EXP('WinBUGS output'!N887),2)</f>
        <v>451.24</v>
      </c>
      <c r="AA888" s="5" t="str">
        <f>FIXED(EXP('WinBUGS output'!M887),2)</f>
        <v>50.86</v>
      </c>
      <c r="AB888" s="5" t="str">
        <f>FIXED(EXP('WinBUGS output'!O887),2)</f>
        <v>3,952.09</v>
      </c>
    </row>
    <row r="889" spans="1:28" x14ac:dyDescent="0.25">
      <c r="A889">
        <v>33</v>
      </c>
      <c r="B889">
        <v>39</v>
      </c>
      <c r="C889" s="5" t="str">
        <f>VLOOKUP(A889,'WinBUGS output'!A:C,3,FALSE)</f>
        <v>CBT individual (under 15 sessions) + TAU</v>
      </c>
      <c r="D889" s="5" t="str">
        <f>VLOOKUP(B889,'WinBUGS output'!A:C,3,FALSE)</f>
        <v>CBT individual (under 15 sessions) + escitalopram</v>
      </c>
      <c r="E889" s="5" t="str">
        <f>FIXED('WinBUGS output'!N888,2)</f>
        <v>-0.55</v>
      </c>
      <c r="F889" s="5" t="str">
        <f>FIXED('WinBUGS output'!M888,2)</f>
        <v>-2.15</v>
      </c>
      <c r="G889" s="5" t="str">
        <f>FIXED('WinBUGS output'!O888,2)</f>
        <v>1.05</v>
      </c>
      <c r="H889"/>
      <c r="I889"/>
      <c r="J889"/>
      <c r="X889" s="5" t="str">
        <f t="shared" si="36"/>
        <v>CBT individual (under 15 sessions) + TAU</v>
      </c>
      <c r="Y889" s="5" t="str">
        <f t="shared" si="37"/>
        <v>CBT individual (under 15 sessions) + escitalopram</v>
      </c>
      <c r="Z889" s="5" t="str">
        <f>FIXED(EXP('WinBUGS output'!N888),2)</f>
        <v>0.58</v>
      </c>
      <c r="AA889" s="5" t="str">
        <f>FIXED(EXP('WinBUGS output'!M888),2)</f>
        <v>0.12</v>
      </c>
      <c r="AB889" s="5" t="str">
        <f>FIXED(EXP('WinBUGS output'!O888),2)</f>
        <v>2.86</v>
      </c>
    </row>
    <row r="890" spans="1:28" x14ac:dyDescent="0.25">
      <c r="A890">
        <v>33</v>
      </c>
      <c r="B890">
        <v>40</v>
      </c>
      <c r="C890" s="5" t="str">
        <f>VLOOKUP(A890,'WinBUGS output'!A:C,3,FALSE)</f>
        <v>CBT individual (under 15 sessions) + TAU</v>
      </c>
      <c r="D890" s="5" t="str">
        <f>VLOOKUP(B890,'WinBUGS output'!A:C,3,FALSE)</f>
        <v>CBT individual (over 15 sessions) + amitriptyline</v>
      </c>
      <c r="E890" s="5" t="str">
        <f>FIXED('WinBUGS output'!N889,2)</f>
        <v>-0.51</v>
      </c>
      <c r="F890" s="5" t="str">
        <f>FIXED('WinBUGS output'!M889,2)</f>
        <v>-2.07</v>
      </c>
      <c r="G890" s="5" t="str">
        <f>FIXED('WinBUGS output'!O889,2)</f>
        <v>1.08</v>
      </c>
      <c r="H890"/>
      <c r="I890"/>
      <c r="J890"/>
      <c r="X890" s="5" t="str">
        <f t="shared" si="36"/>
        <v>CBT individual (under 15 sessions) + TAU</v>
      </c>
      <c r="Y890" s="5" t="str">
        <f t="shared" si="37"/>
        <v>CBT individual (over 15 sessions) + amitriptyline</v>
      </c>
      <c r="Z890" s="5" t="str">
        <f>FIXED(EXP('WinBUGS output'!N889),2)</f>
        <v>0.60</v>
      </c>
      <c r="AA890" s="5" t="str">
        <f>FIXED(EXP('WinBUGS output'!M889),2)</f>
        <v>0.13</v>
      </c>
      <c r="AB890" s="5" t="str">
        <f>FIXED(EXP('WinBUGS output'!O889),2)</f>
        <v>2.95</v>
      </c>
    </row>
    <row r="891" spans="1:28" x14ac:dyDescent="0.25">
      <c r="A891">
        <v>33</v>
      </c>
      <c r="B891">
        <v>41</v>
      </c>
      <c r="C891" s="5" t="str">
        <f>VLOOKUP(A891,'WinBUGS output'!A:C,3,FALSE)</f>
        <v>CBT individual (under 15 sessions) + TAU</v>
      </c>
      <c r="D891" s="5" t="str">
        <f>VLOOKUP(B891,'WinBUGS output'!A:C,3,FALSE)</f>
        <v>CBT individual (over 15 sessions) + any SSRI</v>
      </c>
      <c r="E891" s="5" t="str">
        <f>FIXED('WinBUGS output'!N890,2)</f>
        <v>-0.49</v>
      </c>
      <c r="F891" s="5" t="str">
        <f>FIXED('WinBUGS output'!M890,2)</f>
        <v>-2.05</v>
      </c>
      <c r="G891" s="5" t="str">
        <f>FIXED('WinBUGS output'!O890,2)</f>
        <v>1.08</v>
      </c>
      <c r="H891"/>
      <c r="I891"/>
      <c r="J891"/>
      <c r="X891" s="5" t="str">
        <f t="shared" si="36"/>
        <v>CBT individual (under 15 sessions) + TAU</v>
      </c>
      <c r="Y891" s="5" t="str">
        <f t="shared" si="37"/>
        <v>CBT individual (over 15 sessions) + any SSRI</v>
      </c>
      <c r="Z891" s="5" t="str">
        <f>FIXED(EXP('WinBUGS output'!N890),2)</f>
        <v>0.61</v>
      </c>
      <c r="AA891" s="5" t="str">
        <f>FIXED(EXP('WinBUGS output'!M890),2)</f>
        <v>0.13</v>
      </c>
      <c r="AB891" s="5" t="str">
        <f>FIXED(EXP('WinBUGS output'!O890),2)</f>
        <v>2.95</v>
      </c>
    </row>
    <row r="892" spans="1:28" x14ac:dyDescent="0.25">
      <c r="A892">
        <v>33</v>
      </c>
      <c r="B892">
        <v>42</v>
      </c>
      <c r="C892" s="5" t="str">
        <f>VLOOKUP(A892,'WinBUGS output'!A:C,3,FALSE)</f>
        <v>CBT individual (under 15 sessions) + TAU</v>
      </c>
      <c r="D892" s="5" t="str">
        <f>VLOOKUP(B892,'WinBUGS output'!A:C,3,FALSE)</f>
        <v>Interpersonal psychotherapy (IPT) + any AD</v>
      </c>
      <c r="E892" s="5" t="str">
        <f>FIXED('WinBUGS output'!N891,2)</f>
        <v>0.94</v>
      </c>
      <c r="F892" s="5" t="str">
        <f>FIXED('WinBUGS output'!M891,2)</f>
        <v>-2.18</v>
      </c>
      <c r="G892" s="5" t="str">
        <f>FIXED('WinBUGS output'!O891,2)</f>
        <v>4.13</v>
      </c>
      <c r="H892"/>
      <c r="I892"/>
      <c r="J892"/>
      <c r="X892" s="5" t="str">
        <f t="shared" si="36"/>
        <v>CBT individual (under 15 sessions) + TAU</v>
      </c>
      <c r="Y892" s="5" t="str">
        <f t="shared" si="37"/>
        <v>Interpersonal psychotherapy (IPT) + any AD</v>
      </c>
      <c r="Z892" s="5" t="str">
        <f>FIXED(EXP('WinBUGS output'!N891),2)</f>
        <v>2.57</v>
      </c>
      <c r="AA892" s="5" t="str">
        <f>FIXED(EXP('WinBUGS output'!M891),2)</f>
        <v>0.11</v>
      </c>
      <c r="AB892" s="5" t="str">
        <f>FIXED(EXP('WinBUGS output'!O891),2)</f>
        <v>62.24</v>
      </c>
    </row>
    <row r="893" spans="1:28" x14ac:dyDescent="0.25">
      <c r="A893">
        <v>33</v>
      </c>
      <c r="B893">
        <v>43</v>
      </c>
      <c r="C893" s="5" t="str">
        <f>VLOOKUP(A893,'WinBUGS output'!A:C,3,FALSE)</f>
        <v>CBT individual (under 15 sessions) + TAU</v>
      </c>
      <c r="D893" s="5" t="str">
        <f>VLOOKUP(B893,'WinBUGS output'!A:C,3,FALSE)</f>
        <v>Short-term psychodynamic psychotherapy individual + any TCA</v>
      </c>
      <c r="E893" s="5" t="str">
        <f>FIXED('WinBUGS output'!N892,2)</f>
        <v>-0.30</v>
      </c>
      <c r="F893" s="5" t="str">
        <f>FIXED('WinBUGS output'!M892,2)</f>
        <v>-2.67</v>
      </c>
      <c r="G893" s="5" t="str">
        <f>FIXED('WinBUGS output'!O892,2)</f>
        <v>2.03</v>
      </c>
      <c r="H893"/>
      <c r="I893"/>
      <c r="J893"/>
      <c r="X893" s="5" t="str">
        <f t="shared" si="36"/>
        <v>CBT individual (under 15 sessions) + TAU</v>
      </c>
      <c r="Y893" s="5" t="str">
        <f t="shared" si="37"/>
        <v>Short-term psychodynamic psychotherapy individual + any TCA</v>
      </c>
      <c r="Z893" s="5" t="str">
        <f>FIXED(EXP('WinBUGS output'!N892),2)</f>
        <v>0.74</v>
      </c>
      <c r="AA893" s="5" t="str">
        <f>FIXED(EXP('WinBUGS output'!M892),2)</f>
        <v>0.07</v>
      </c>
      <c r="AB893" s="5" t="str">
        <f>FIXED(EXP('WinBUGS output'!O892),2)</f>
        <v>7.60</v>
      </c>
    </row>
    <row r="894" spans="1:28" x14ac:dyDescent="0.25">
      <c r="A894">
        <v>33</v>
      </c>
      <c r="B894">
        <v>44</v>
      </c>
      <c r="C894" s="5" t="str">
        <f>VLOOKUP(A894,'WinBUGS output'!A:C,3,FALSE)</f>
        <v>CBT individual (under 15 sessions) + TAU</v>
      </c>
      <c r="D894" s="5" t="str">
        <f>VLOOKUP(B894,'WinBUGS output'!A:C,3,FALSE)</f>
        <v>Interpersonal psychotherapy (IPT) + Pill placebo</v>
      </c>
      <c r="E894" s="5" t="str">
        <f>FIXED('WinBUGS output'!N893,2)</f>
        <v>0.61</v>
      </c>
      <c r="F894" s="5" t="str">
        <f>FIXED('WinBUGS output'!M893,2)</f>
        <v>-2.51</v>
      </c>
      <c r="G894" s="5" t="str">
        <f>FIXED('WinBUGS output'!O893,2)</f>
        <v>3.81</v>
      </c>
      <c r="H894"/>
      <c r="I894"/>
      <c r="J894"/>
      <c r="X894" s="5" t="str">
        <f t="shared" si="36"/>
        <v>CBT individual (under 15 sessions) + TAU</v>
      </c>
      <c r="Y894" s="5" t="str">
        <f t="shared" si="37"/>
        <v>Interpersonal psychotherapy (IPT) + Pill placebo</v>
      </c>
      <c r="Z894" s="5" t="str">
        <f>FIXED(EXP('WinBUGS output'!N893),2)</f>
        <v>1.84</v>
      </c>
      <c r="AA894" s="5" t="str">
        <f>FIXED(EXP('WinBUGS output'!M893),2)</f>
        <v>0.08</v>
      </c>
      <c r="AB894" s="5" t="str">
        <f>FIXED(EXP('WinBUGS output'!O893),2)</f>
        <v>45.29</v>
      </c>
    </row>
    <row r="895" spans="1:28" x14ac:dyDescent="0.25">
      <c r="A895">
        <v>34</v>
      </c>
      <c r="B895">
        <v>35</v>
      </c>
      <c r="C895" s="5" t="str">
        <f>VLOOKUP(A895,'WinBUGS output'!A:C,3,FALSE)</f>
        <v>CBT individual (under 15 sessions) + enhanced TAU</v>
      </c>
      <c r="D895" s="5" t="str">
        <f>VLOOKUP(B895,'WinBUGS output'!A:C,3,FALSE)</f>
        <v>CBT individual (over 15 sessions)</v>
      </c>
      <c r="E895" s="5" t="str">
        <f>FIXED('WinBUGS output'!N894,2)</f>
        <v>-0.06</v>
      </c>
      <c r="F895" s="5" t="str">
        <f>FIXED('WinBUGS output'!M894,2)</f>
        <v>-1.07</v>
      </c>
      <c r="G895" s="5" t="str">
        <f>FIXED('WinBUGS output'!O894,2)</f>
        <v>0.81</v>
      </c>
      <c r="H895"/>
      <c r="I895"/>
      <c r="J895"/>
      <c r="X895" s="5" t="str">
        <f t="shared" si="36"/>
        <v>CBT individual (under 15 sessions) + enhanced TAU</v>
      </c>
      <c r="Y895" s="5" t="str">
        <f t="shared" si="37"/>
        <v>CBT individual (over 15 sessions)</v>
      </c>
      <c r="Z895" s="5" t="str">
        <f>FIXED(EXP('WinBUGS output'!N894),2)</f>
        <v>0.94</v>
      </c>
      <c r="AA895" s="5" t="str">
        <f>FIXED(EXP('WinBUGS output'!M894),2)</f>
        <v>0.34</v>
      </c>
      <c r="AB895" s="5" t="str">
        <f>FIXED(EXP('WinBUGS output'!O894),2)</f>
        <v>2.24</v>
      </c>
    </row>
    <row r="896" spans="1:28" x14ac:dyDescent="0.25">
      <c r="A896">
        <v>34</v>
      </c>
      <c r="B896">
        <v>36</v>
      </c>
      <c r="C896" s="5" t="str">
        <f>VLOOKUP(A896,'WinBUGS output'!A:C,3,FALSE)</f>
        <v>CBT individual (under 15 sessions) + enhanced TAU</v>
      </c>
      <c r="D896" s="5" t="str">
        <f>VLOOKUP(B896,'WinBUGS output'!A:C,3,FALSE)</f>
        <v>Third-wave cognitive therapy individual</v>
      </c>
      <c r="E896" s="5" t="str">
        <f>FIXED('WinBUGS output'!N895,2)</f>
        <v>0.02</v>
      </c>
      <c r="F896" s="5" t="str">
        <f>FIXED('WinBUGS output'!M895,2)</f>
        <v>-0.97</v>
      </c>
      <c r="G896" s="5" t="str">
        <f>FIXED('WinBUGS output'!O895,2)</f>
        <v>1.07</v>
      </c>
      <c r="H896"/>
      <c r="I896"/>
      <c r="J896"/>
      <c r="X896" s="5" t="str">
        <f t="shared" si="36"/>
        <v>CBT individual (under 15 sessions) + enhanced TAU</v>
      </c>
      <c r="Y896" s="5" t="str">
        <f t="shared" si="37"/>
        <v>Third-wave cognitive therapy individual</v>
      </c>
      <c r="Z896" s="5" t="str">
        <f>FIXED(EXP('WinBUGS output'!N895),2)</f>
        <v>1.02</v>
      </c>
      <c r="AA896" s="5" t="str">
        <f>FIXED(EXP('WinBUGS output'!M895),2)</f>
        <v>0.38</v>
      </c>
      <c r="AB896" s="5" t="str">
        <f>FIXED(EXP('WinBUGS output'!O895),2)</f>
        <v>2.90</v>
      </c>
    </row>
    <row r="897" spans="1:28" x14ac:dyDescent="0.25">
      <c r="A897">
        <v>34</v>
      </c>
      <c r="B897">
        <v>37</v>
      </c>
      <c r="C897" s="5" t="str">
        <f>VLOOKUP(A897,'WinBUGS output'!A:C,3,FALSE)</f>
        <v>CBT individual (under 15 sessions) + enhanced TAU</v>
      </c>
      <c r="D897" s="5" t="str">
        <f>VLOOKUP(B897,'WinBUGS output'!A:C,3,FALSE)</f>
        <v>CBT group (under 15 sessions)</v>
      </c>
      <c r="E897" s="5" t="str">
        <f>FIXED('WinBUGS output'!N896,2)</f>
        <v>5.95</v>
      </c>
      <c r="F897" s="5" t="str">
        <f>FIXED('WinBUGS output'!M896,2)</f>
        <v>3.88</v>
      </c>
      <c r="G897" s="5" t="str">
        <f>FIXED('WinBUGS output'!O896,2)</f>
        <v>8.01</v>
      </c>
      <c r="H897"/>
      <c r="I897"/>
      <c r="J897"/>
      <c r="X897" s="5" t="str">
        <f t="shared" si="36"/>
        <v>CBT individual (under 15 sessions) + enhanced TAU</v>
      </c>
      <c r="Y897" s="5" t="str">
        <f t="shared" si="37"/>
        <v>CBT group (under 15 sessions)</v>
      </c>
      <c r="Z897" s="5" t="str">
        <f>FIXED(EXP('WinBUGS output'!N896),2)</f>
        <v>381.84</v>
      </c>
      <c r="AA897" s="5" t="str">
        <f>FIXED(EXP('WinBUGS output'!M896),2)</f>
        <v>48.38</v>
      </c>
      <c r="AB897" s="5" t="str">
        <f>FIXED(EXP('WinBUGS output'!O896),2)</f>
        <v>2,995.90</v>
      </c>
    </row>
    <row r="898" spans="1:28" x14ac:dyDescent="0.25">
      <c r="A898">
        <v>34</v>
      </c>
      <c r="B898">
        <v>38</v>
      </c>
      <c r="C898" s="5" t="str">
        <f>VLOOKUP(A898,'WinBUGS output'!A:C,3,FALSE)</f>
        <v>CBT individual (under 15 sessions) + enhanced TAU</v>
      </c>
      <c r="D898" s="5" t="str">
        <f>VLOOKUP(B898,'WinBUGS output'!A:C,3,FALSE)</f>
        <v>Third-wave cognitive therapy group</v>
      </c>
      <c r="E898" s="5" t="str">
        <f>FIXED('WinBUGS output'!N897,2)</f>
        <v>5.92</v>
      </c>
      <c r="F898" s="5" t="str">
        <f>FIXED('WinBUGS output'!M897,2)</f>
        <v>3.73</v>
      </c>
      <c r="G898" s="5" t="str">
        <f>FIXED('WinBUGS output'!O897,2)</f>
        <v>8.11</v>
      </c>
      <c r="H898"/>
      <c r="I898"/>
      <c r="J898"/>
      <c r="X898" s="5" t="str">
        <f t="shared" si="36"/>
        <v>CBT individual (under 15 sessions) + enhanced TAU</v>
      </c>
      <c r="Y898" s="5" t="str">
        <f t="shared" si="37"/>
        <v>Third-wave cognitive therapy group</v>
      </c>
      <c r="Z898" s="5" t="str">
        <f>FIXED(EXP('WinBUGS output'!N897),2)</f>
        <v>372.41</v>
      </c>
      <c r="AA898" s="5" t="str">
        <f>FIXED(EXP('WinBUGS output'!M897),2)</f>
        <v>41.80</v>
      </c>
      <c r="AB898" s="5" t="str">
        <f>FIXED(EXP('WinBUGS output'!O897),2)</f>
        <v>3,324.25</v>
      </c>
    </row>
    <row r="899" spans="1:28" x14ac:dyDescent="0.25">
      <c r="A899">
        <v>34</v>
      </c>
      <c r="B899">
        <v>39</v>
      </c>
      <c r="C899" s="5" t="str">
        <f>VLOOKUP(A899,'WinBUGS output'!A:C,3,FALSE)</f>
        <v>CBT individual (under 15 sessions) + enhanced TAU</v>
      </c>
      <c r="D899" s="5" t="str">
        <f>VLOOKUP(B899,'WinBUGS output'!A:C,3,FALSE)</f>
        <v>CBT individual (under 15 sessions) + escitalopram</v>
      </c>
      <c r="E899" s="5" t="str">
        <f>FIXED('WinBUGS output'!N898,2)</f>
        <v>-0.74</v>
      </c>
      <c r="F899" s="5" t="str">
        <f>FIXED('WinBUGS output'!M898,2)</f>
        <v>-2.36</v>
      </c>
      <c r="G899" s="5" t="str">
        <f>FIXED('WinBUGS output'!O898,2)</f>
        <v>0.85</v>
      </c>
      <c r="H899"/>
      <c r="I899"/>
      <c r="J899"/>
      <c r="X899" s="5" t="str">
        <f t="shared" si="36"/>
        <v>CBT individual (under 15 sessions) + enhanced TAU</v>
      </c>
      <c r="Y899" s="5" t="str">
        <f t="shared" si="37"/>
        <v>CBT individual (under 15 sessions) + escitalopram</v>
      </c>
      <c r="Z899" s="5" t="str">
        <f>FIXED(EXP('WinBUGS output'!N898),2)</f>
        <v>0.48</v>
      </c>
      <c r="AA899" s="5" t="str">
        <f>FIXED(EXP('WinBUGS output'!M898),2)</f>
        <v>0.09</v>
      </c>
      <c r="AB899" s="5" t="str">
        <f>FIXED(EXP('WinBUGS output'!O898),2)</f>
        <v>2.35</v>
      </c>
    </row>
    <row r="900" spans="1:28" x14ac:dyDescent="0.25">
      <c r="A900">
        <v>34</v>
      </c>
      <c r="B900">
        <v>40</v>
      </c>
      <c r="C900" s="5" t="str">
        <f>VLOOKUP(A900,'WinBUGS output'!A:C,3,FALSE)</f>
        <v>CBT individual (under 15 sessions) + enhanced TAU</v>
      </c>
      <c r="D900" s="5" t="str">
        <f>VLOOKUP(B900,'WinBUGS output'!A:C,3,FALSE)</f>
        <v>CBT individual (over 15 sessions) + amitriptyline</v>
      </c>
      <c r="E900" s="5" t="str">
        <f>FIXED('WinBUGS output'!N899,2)</f>
        <v>-0.70</v>
      </c>
      <c r="F900" s="5" t="str">
        <f>FIXED('WinBUGS output'!M899,2)</f>
        <v>-2.29</v>
      </c>
      <c r="G900" s="5" t="str">
        <f>FIXED('WinBUGS output'!O899,2)</f>
        <v>0.88</v>
      </c>
      <c r="H900"/>
      <c r="I900"/>
      <c r="J900"/>
      <c r="X900" s="5" t="str">
        <f t="shared" si="36"/>
        <v>CBT individual (under 15 sessions) + enhanced TAU</v>
      </c>
      <c r="Y900" s="5" t="str">
        <f t="shared" si="37"/>
        <v>CBT individual (over 15 sessions) + amitriptyline</v>
      </c>
      <c r="Z900" s="5" t="str">
        <f>FIXED(EXP('WinBUGS output'!N899),2)</f>
        <v>0.50</v>
      </c>
      <c r="AA900" s="5" t="str">
        <f>FIXED(EXP('WinBUGS output'!M899),2)</f>
        <v>0.10</v>
      </c>
      <c r="AB900" s="5" t="str">
        <f>FIXED(EXP('WinBUGS output'!O899),2)</f>
        <v>2.41</v>
      </c>
    </row>
    <row r="901" spans="1:28" x14ac:dyDescent="0.25">
      <c r="A901">
        <v>34</v>
      </c>
      <c r="B901">
        <v>41</v>
      </c>
      <c r="C901" s="5" t="str">
        <f>VLOOKUP(A901,'WinBUGS output'!A:C,3,FALSE)</f>
        <v>CBT individual (under 15 sessions) + enhanced TAU</v>
      </c>
      <c r="D901" s="5" t="str">
        <f>VLOOKUP(B901,'WinBUGS output'!A:C,3,FALSE)</f>
        <v>CBT individual (over 15 sessions) + any SSRI</v>
      </c>
      <c r="E901" s="5" t="str">
        <f>FIXED('WinBUGS output'!N900,2)</f>
        <v>-0.68</v>
      </c>
      <c r="F901" s="5" t="str">
        <f>FIXED('WinBUGS output'!M900,2)</f>
        <v>-2.26</v>
      </c>
      <c r="G901" s="5" t="str">
        <f>FIXED('WinBUGS output'!O900,2)</f>
        <v>0.89</v>
      </c>
      <c r="H901"/>
      <c r="I901"/>
      <c r="J901"/>
      <c r="X901" s="5" t="str">
        <f t="shared" si="36"/>
        <v>CBT individual (under 15 sessions) + enhanced TAU</v>
      </c>
      <c r="Y901" s="5" t="str">
        <f t="shared" si="37"/>
        <v>CBT individual (over 15 sessions) + any SSRI</v>
      </c>
      <c r="Z901" s="5" t="str">
        <f>FIXED(EXP('WinBUGS output'!N900),2)</f>
        <v>0.51</v>
      </c>
      <c r="AA901" s="5" t="str">
        <f>FIXED(EXP('WinBUGS output'!M900),2)</f>
        <v>0.10</v>
      </c>
      <c r="AB901" s="5" t="str">
        <f>FIXED(EXP('WinBUGS output'!O900),2)</f>
        <v>2.44</v>
      </c>
    </row>
    <row r="902" spans="1:28" x14ac:dyDescent="0.25">
      <c r="A902">
        <v>34</v>
      </c>
      <c r="B902">
        <v>42</v>
      </c>
      <c r="C902" s="5" t="str">
        <f>VLOOKUP(A902,'WinBUGS output'!A:C,3,FALSE)</f>
        <v>CBT individual (under 15 sessions) + enhanced TAU</v>
      </c>
      <c r="D902" s="5" t="str">
        <f>VLOOKUP(B902,'WinBUGS output'!A:C,3,FALSE)</f>
        <v>Interpersonal psychotherapy (IPT) + any AD</v>
      </c>
      <c r="E902" s="5" t="str">
        <f>FIXED('WinBUGS output'!N901,2)</f>
        <v>0.74</v>
      </c>
      <c r="F902" s="5" t="str">
        <f>FIXED('WinBUGS output'!M901,2)</f>
        <v>-2.38</v>
      </c>
      <c r="G902" s="5" t="str">
        <f>FIXED('WinBUGS output'!O901,2)</f>
        <v>3.96</v>
      </c>
      <c r="H902"/>
      <c r="I902"/>
      <c r="J902"/>
      <c r="X902" s="5" t="str">
        <f t="shared" si="36"/>
        <v>CBT individual (under 15 sessions) + enhanced TAU</v>
      </c>
      <c r="Y902" s="5" t="str">
        <f t="shared" si="37"/>
        <v>Interpersonal psychotherapy (IPT) + any AD</v>
      </c>
      <c r="Z902" s="5" t="str">
        <f>FIXED(EXP('WinBUGS output'!N901),2)</f>
        <v>2.10</v>
      </c>
      <c r="AA902" s="5" t="str">
        <f>FIXED(EXP('WinBUGS output'!M901),2)</f>
        <v>0.09</v>
      </c>
      <c r="AB902" s="5" t="str">
        <f>FIXED(EXP('WinBUGS output'!O901),2)</f>
        <v>52.30</v>
      </c>
    </row>
    <row r="903" spans="1:28" x14ac:dyDescent="0.25">
      <c r="A903">
        <v>34</v>
      </c>
      <c r="B903">
        <v>43</v>
      </c>
      <c r="C903" s="5" t="str">
        <f>VLOOKUP(A903,'WinBUGS output'!A:C,3,FALSE)</f>
        <v>CBT individual (under 15 sessions) + enhanced TAU</v>
      </c>
      <c r="D903" s="5" t="str">
        <f>VLOOKUP(B903,'WinBUGS output'!A:C,3,FALSE)</f>
        <v>Short-term psychodynamic psychotherapy individual + any TCA</v>
      </c>
      <c r="E903" s="5" t="str">
        <f>FIXED('WinBUGS output'!N902,2)</f>
        <v>-0.48</v>
      </c>
      <c r="F903" s="5" t="str">
        <f>FIXED('WinBUGS output'!M902,2)</f>
        <v>-2.87</v>
      </c>
      <c r="G903" s="5" t="str">
        <f>FIXED('WinBUGS output'!O902,2)</f>
        <v>1.84</v>
      </c>
      <c r="H903"/>
      <c r="I903"/>
      <c r="J903"/>
      <c r="X903" s="5" t="str">
        <f t="shared" si="36"/>
        <v>CBT individual (under 15 sessions) + enhanced TAU</v>
      </c>
      <c r="Y903" s="5" t="str">
        <f t="shared" si="37"/>
        <v>Short-term psychodynamic psychotherapy individual + any TCA</v>
      </c>
      <c r="Z903" s="5" t="str">
        <f>FIXED(EXP('WinBUGS output'!N902),2)</f>
        <v>0.62</v>
      </c>
      <c r="AA903" s="5" t="str">
        <f>FIXED(EXP('WinBUGS output'!M902),2)</f>
        <v>0.06</v>
      </c>
      <c r="AB903" s="5" t="str">
        <f>FIXED(EXP('WinBUGS output'!O902),2)</f>
        <v>6.32</v>
      </c>
    </row>
    <row r="904" spans="1:28" x14ac:dyDescent="0.25">
      <c r="A904">
        <v>34</v>
      </c>
      <c r="B904">
        <v>44</v>
      </c>
      <c r="C904" s="5" t="str">
        <f>VLOOKUP(A904,'WinBUGS output'!A:C,3,FALSE)</f>
        <v>CBT individual (under 15 sessions) + enhanced TAU</v>
      </c>
      <c r="D904" s="5" t="str">
        <f>VLOOKUP(B904,'WinBUGS output'!A:C,3,FALSE)</f>
        <v>Interpersonal psychotherapy (IPT) + Pill placebo</v>
      </c>
      <c r="E904" s="5" t="str">
        <f>FIXED('WinBUGS output'!N903,2)</f>
        <v>0.41</v>
      </c>
      <c r="F904" s="5" t="str">
        <f>FIXED('WinBUGS output'!M903,2)</f>
        <v>-2.72</v>
      </c>
      <c r="G904" s="5" t="str">
        <f>FIXED('WinBUGS output'!O903,2)</f>
        <v>3.64</v>
      </c>
      <c r="H904"/>
      <c r="I904"/>
      <c r="J904"/>
      <c r="X904" s="5" t="str">
        <f t="shared" si="36"/>
        <v>CBT individual (under 15 sessions) + enhanced TAU</v>
      </c>
      <c r="Y904" s="5" t="str">
        <f t="shared" si="37"/>
        <v>Interpersonal psychotherapy (IPT) + Pill placebo</v>
      </c>
      <c r="Z904" s="5" t="str">
        <f>FIXED(EXP('WinBUGS output'!N903),2)</f>
        <v>1.51</v>
      </c>
      <c r="AA904" s="5" t="str">
        <f>FIXED(EXP('WinBUGS output'!M903),2)</f>
        <v>0.07</v>
      </c>
      <c r="AB904" s="5" t="str">
        <f>FIXED(EXP('WinBUGS output'!O903),2)</f>
        <v>38.21</v>
      </c>
    </row>
    <row r="905" spans="1:28" x14ac:dyDescent="0.25">
      <c r="A905">
        <v>35</v>
      </c>
      <c r="B905">
        <v>36</v>
      </c>
      <c r="C905" s="5" t="str">
        <f>VLOOKUP(A905,'WinBUGS output'!A:C,3,FALSE)</f>
        <v>CBT individual (over 15 sessions)</v>
      </c>
      <c r="D905" s="5" t="str">
        <f>VLOOKUP(B905,'WinBUGS output'!A:C,3,FALSE)</f>
        <v>Third-wave cognitive therapy individual</v>
      </c>
      <c r="E905" s="5" t="str">
        <f>FIXED('WinBUGS output'!N904,2)</f>
        <v>0.08</v>
      </c>
      <c r="F905" s="5" t="str">
        <f>FIXED('WinBUGS output'!M904,2)</f>
        <v>-0.76</v>
      </c>
      <c r="G905" s="5" t="str">
        <f>FIXED('WinBUGS output'!O904,2)</f>
        <v>1.10</v>
      </c>
      <c r="H905">
        <v>1.24</v>
      </c>
      <c r="I905">
        <v>-1.2549999999999999</v>
      </c>
      <c r="J905">
        <v>3.7519999999999998</v>
      </c>
      <c r="X905" s="5" t="str">
        <f t="shared" si="36"/>
        <v>CBT individual (over 15 sessions)</v>
      </c>
      <c r="Y905" s="5" t="str">
        <f t="shared" si="37"/>
        <v>Third-wave cognitive therapy individual</v>
      </c>
      <c r="Z905" s="5" t="str">
        <f>FIXED(EXP('WinBUGS output'!N904),2)</f>
        <v>1.08</v>
      </c>
      <c r="AA905" s="5" t="str">
        <f>FIXED(EXP('WinBUGS output'!M904),2)</f>
        <v>0.47</v>
      </c>
      <c r="AB905" s="5" t="str">
        <f>FIXED(EXP('WinBUGS output'!O904),2)</f>
        <v>3.01</v>
      </c>
    </row>
    <row r="906" spans="1:28" x14ac:dyDescent="0.25">
      <c r="A906">
        <v>35</v>
      </c>
      <c r="B906">
        <v>37</v>
      </c>
      <c r="C906" s="5" t="str">
        <f>VLOOKUP(A906,'WinBUGS output'!A:C,3,FALSE)</f>
        <v>CBT individual (over 15 sessions)</v>
      </c>
      <c r="D906" s="5" t="str">
        <f>VLOOKUP(B906,'WinBUGS output'!A:C,3,FALSE)</f>
        <v>CBT group (under 15 sessions)</v>
      </c>
      <c r="E906" s="5" t="str">
        <f>FIXED('WinBUGS output'!N905,2)</f>
        <v>6.04</v>
      </c>
      <c r="F906" s="5" t="str">
        <f>FIXED('WinBUGS output'!M905,2)</f>
        <v>3.98</v>
      </c>
      <c r="G906" s="5" t="str">
        <f>FIXED('WinBUGS output'!O905,2)</f>
        <v>8.07</v>
      </c>
      <c r="H906"/>
      <c r="I906"/>
      <c r="J906"/>
      <c r="X906" s="5" t="str">
        <f t="shared" si="36"/>
        <v>CBT individual (over 15 sessions)</v>
      </c>
      <c r="Y906" s="5" t="str">
        <f t="shared" si="37"/>
        <v>CBT group (under 15 sessions)</v>
      </c>
      <c r="Z906" s="5" t="str">
        <f>FIXED(EXP('WinBUGS output'!N905),2)</f>
        <v>417.80</v>
      </c>
      <c r="AA906" s="5" t="str">
        <f>FIXED(EXP('WinBUGS output'!M905),2)</f>
        <v>53.73</v>
      </c>
      <c r="AB906" s="5" t="str">
        <f>FIXED(EXP('WinBUGS output'!O905),2)</f>
        <v>3,193.91</v>
      </c>
    </row>
    <row r="907" spans="1:28" x14ac:dyDescent="0.25">
      <c r="A907">
        <v>35</v>
      </c>
      <c r="B907">
        <v>38</v>
      </c>
      <c r="C907" s="5" t="str">
        <f>VLOOKUP(A907,'WinBUGS output'!A:C,3,FALSE)</f>
        <v>CBT individual (over 15 sessions)</v>
      </c>
      <c r="D907" s="5" t="str">
        <f>VLOOKUP(B907,'WinBUGS output'!A:C,3,FALSE)</f>
        <v>Third-wave cognitive therapy group</v>
      </c>
      <c r="E907" s="5" t="str">
        <f>FIXED('WinBUGS output'!N906,2)</f>
        <v>6.01</v>
      </c>
      <c r="F907" s="5" t="str">
        <f>FIXED('WinBUGS output'!M906,2)</f>
        <v>3.82</v>
      </c>
      <c r="G907" s="5" t="str">
        <f>FIXED('WinBUGS output'!O906,2)</f>
        <v>8.17</v>
      </c>
      <c r="H907"/>
      <c r="I907"/>
      <c r="J907"/>
      <c r="X907" s="5" t="str">
        <f t="shared" si="36"/>
        <v>CBT individual (over 15 sessions)</v>
      </c>
      <c r="Y907" s="5" t="str">
        <f t="shared" si="37"/>
        <v>Third-wave cognitive therapy group</v>
      </c>
      <c r="Z907" s="5" t="str">
        <f>FIXED(EXP('WinBUGS output'!N906),2)</f>
        <v>406.26</v>
      </c>
      <c r="AA907" s="5" t="str">
        <f>FIXED(EXP('WinBUGS output'!M906),2)</f>
        <v>45.70</v>
      </c>
      <c r="AB907" s="5" t="str">
        <f>FIXED(EXP('WinBUGS output'!O906),2)</f>
        <v>3,519.24</v>
      </c>
    </row>
    <row r="908" spans="1:28" x14ac:dyDescent="0.25">
      <c r="A908">
        <v>35</v>
      </c>
      <c r="B908">
        <v>39</v>
      </c>
      <c r="C908" s="5" t="str">
        <f>VLOOKUP(A908,'WinBUGS output'!A:C,3,FALSE)</f>
        <v>CBT individual (over 15 sessions)</v>
      </c>
      <c r="D908" s="5" t="str">
        <f>VLOOKUP(B908,'WinBUGS output'!A:C,3,FALSE)</f>
        <v>CBT individual (under 15 sessions) + escitalopram</v>
      </c>
      <c r="E908" s="5" t="str">
        <f>FIXED('WinBUGS output'!N907,2)</f>
        <v>-0.65</v>
      </c>
      <c r="F908" s="5" t="str">
        <f>FIXED('WinBUGS output'!M907,2)</f>
        <v>-2.13</v>
      </c>
      <c r="G908" s="5" t="str">
        <f>FIXED('WinBUGS output'!O907,2)</f>
        <v>0.80</v>
      </c>
      <c r="H908"/>
      <c r="I908"/>
      <c r="J908"/>
      <c r="X908" s="5" t="str">
        <f t="shared" si="36"/>
        <v>CBT individual (over 15 sessions)</v>
      </c>
      <c r="Y908" s="5" t="str">
        <f t="shared" si="37"/>
        <v>CBT individual (under 15 sessions) + escitalopram</v>
      </c>
      <c r="Z908" s="5" t="str">
        <f>FIXED(EXP('WinBUGS output'!N907),2)</f>
        <v>0.52</v>
      </c>
      <c r="AA908" s="5" t="str">
        <f>FIXED(EXP('WinBUGS output'!M907),2)</f>
        <v>0.12</v>
      </c>
      <c r="AB908" s="5" t="str">
        <f>FIXED(EXP('WinBUGS output'!O907),2)</f>
        <v>2.22</v>
      </c>
    </row>
    <row r="909" spans="1:28" x14ac:dyDescent="0.25">
      <c r="A909">
        <v>35</v>
      </c>
      <c r="B909">
        <v>40</v>
      </c>
      <c r="C909" s="5" t="str">
        <f>VLOOKUP(A909,'WinBUGS output'!A:C,3,FALSE)</f>
        <v>CBT individual (over 15 sessions)</v>
      </c>
      <c r="D909" s="5" t="str">
        <f>VLOOKUP(B909,'WinBUGS output'!A:C,3,FALSE)</f>
        <v>CBT individual (over 15 sessions) + amitriptyline</v>
      </c>
      <c r="E909" s="5" t="str">
        <f>FIXED('WinBUGS output'!N908,2)</f>
        <v>-0.62</v>
      </c>
      <c r="F909" s="5" t="str">
        <f>FIXED('WinBUGS output'!M908,2)</f>
        <v>-2.05</v>
      </c>
      <c r="G909" s="5" t="str">
        <f>FIXED('WinBUGS output'!O908,2)</f>
        <v>0.82</v>
      </c>
      <c r="H909">
        <v>-0.56720000000000004</v>
      </c>
      <c r="I909">
        <v>-2.9329999999999998</v>
      </c>
      <c r="J909">
        <v>1.7969999999999999</v>
      </c>
      <c r="X909" s="5" t="str">
        <f t="shared" si="36"/>
        <v>CBT individual (over 15 sessions)</v>
      </c>
      <c r="Y909" s="5" t="str">
        <f t="shared" si="37"/>
        <v>CBT individual (over 15 sessions) + amitriptyline</v>
      </c>
      <c r="Z909" s="5" t="str">
        <f>FIXED(EXP('WinBUGS output'!N908),2)</f>
        <v>0.54</v>
      </c>
      <c r="AA909" s="5" t="str">
        <f>FIXED(EXP('WinBUGS output'!M908),2)</f>
        <v>0.13</v>
      </c>
      <c r="AB909" s="5" t="str">
        <f>FIXED(EXP('WinBUGS output'!O908),2)</f>
        <v>2.27</v>
      </c>
    </row>
    <row r="910" spans="1:28" x14ac:dyDescent="0.25">
      <c r="A910">
        <v>35</v>
      </c>
      <c r="B910">
        <v>41</v>
      </c>
      <c r="C910" s="5" t="str">
        <f>VLOOKUP(A910,'WinBUGS output'!A:C,3,FALSE)</f>
        <v>CBT individual (over 15 sessions)</v>
      </c>
      <c r="D910" s="5" t="str">
        <f>VLOOKUP(B910,'WinBUGS output'!A:C,3,FALSE)</f>
        <v>CBT individual (over 15 sessions) + any SSRI</v>
      </c>
      <c r="E910" s="5" t="str">
        <f>FIXED('WinBUGS output'!N909,2)</f>
        <v>-0.59</v>
      </c>
      <c r="F910" s="5" t="str">
        <f>FIXED('WinBUGS output'!M909,2)</f>
        <v>-2.05</v>
      </c>
      <c r="G910" s="5" t="str">
        <f>FIXED('WinBUGS output'!O909,2)</f>
        <v>0.85</v>
      </c>
      <c r="H910"/>
      <c r="I910"/>
      <c r="J910"/>
      <c r="X910" s="5" t="str">
        <f t="shared" si="36"/>
        <v>CBT individual (over 15 sessions)</v>
      </c>
      <c r="Y910" s="5" t="str">
        <f t="shared" si="37"/>
        <v>CBT individual (over 15 sessions) + any SSRI</v>
      </c>
      <c r="Z910" s="5" t="str">
        <f>FIXED(EXP('WinBUGS output'!N909),2)</f>
        <v>0.55</v>
      </c>
      <c r="AA910" s="5" t="str">
        <f>FIXED(EXP('WinBUGS output'!M909),2)</f>
        <v>0.13</v>
      </c>
      <c r="AB910" s="5" t="str">
        <f>FIXED(EXP('WinBUGS output'!O909),2)</f>
        <v>2.34</v>
      </c>
    </row>
    <row r="911" spans="1:28" x14ac:dyDescent="0.25">
      <c r="A911">
        <v>35</v>
      </c>
      <c r="B911">
        <v>42</v>
      </c>
      <c r="C911" s="5" t="str">
        <f>VLOOKUP(A911,'WinBUGS output'!A:C,3,FALSE)</f>
        <v>CBT individual (over 15 sessions)</v>
      </c>
      <c r="D911" s="5" t="str">
        <f>VLOOKUP(B911,'WinBUGS output'!A:C,3,FALSE)</f>
        <v>Interpersonal psychotherapy (IPT) + any AD</v>
      </c>
      <c r="E911" s="5" t="str">
        <f>FIXED('WinBUGS output'!N910,2)</f>
        <v>0.83</v>
      </c>
      <c r="F911" s="5" t="str">
        <f>FIXED('WinBUGS output'!M910,2)</f>
        <v>-2.28</v>
      </c>
      <c r="G911" s="5" t="str">
        <f>FIXED('WinBUGS output'!O910,2)</f>
        <v>4.02</v>
      </c>
      <c r="H911"/>
      <c r="I911"/>
      <c r="J911"/>
      <c r="X911" s="5" t="str">
        <f t="shared" si="36"/>
        <v>CBT individual (over 15 sessions)</v>
      </c>
      <c r="Y911" s="5" t="str">
        <f t="shared" si="37"/>
        <v>Interpersonal psychotherapy (IPT) + any AD</v>
      </c>
      <c r="Z911" s="5" t="str">
        <f>FIXED(EXP('WinBUGS output'!N910),2)</f>
        <v>2.30</v>
      </c>
      <c r="AA911" s="5" t="str">
        <f>FIXED(EXP('WinBUGS output'!M910),2)</f>
        <v>0.10</v>
      </c>
      <c r="AB911" s="5" t="str">
        <f>FIXED(EXP('WinBUGS output'!O910),2)</f>
        <v>55.48</v>
      </c>
    </row>
    <row r="912" spans="1:28" x14ac:dyDescent="0.25">
      <c r="A912">
        <v>35</v>
      </c>
      <c r="B912">
        <v>43</v>
      </c>
      <c r="C912" s="5" t="str">
        <f>VLOOKUP(A912,'WinBUGS output'!A:C,3,FALSE)</f>
        <v>CBT individual (over 15 sessions)</v>
      </c>
      <c r="D912" s="5" t="str">
        <f>VLOOKUP(B912,'WinBUGS output'!A:C,3,FALSE)</f>
        <v>Short-term psychodynamic psychotherapy individual + any TCA</v>
      </c>
      <c r="E912" s="5" t="str">
        <f>FIXED('WinBUGS output'!N911,2)</f>
        <v>-0.39</v>
      </c>
      <c r="F912" s="5" t="str">
        <f>FIXED('WinBUGS output'!M911,2)</f>
        <v>-2.68</v>
      </c>
      <c r="G912" s="5" t="str">
        <f>FIXED('WinBUGS output'!O911,2)</f>
        <v>1.83</v>
      </c>
      <c r="H912"/>
      <c r="I912"/>
      <c r="J912"/>
      <c r="X912" s="5" t="str">
        <f t="shared" si="36"/>
        <v>CBT individual (over 15 sessions)</v>
      </c>
      <c r="Y912" s="5" t="str">
        <f t="shared" si="37"/>
        <v>Short-term psychodynamic psychotherapy individual + any TCA</v>
      </c>
      <c r="Z912" s="5" t="str">
        <f>FIXED(EXP('WinBUGS output'!N911),2)</f>
        <v>0.67</v>
      </c>
      <c r="AA912" s="5" t="str">
        <f>FIXED(EXP('WinBUGS output'!M911),2)</f>
        <v>0.07</v>
      </c>
      <c r="AB912" s="5" t="str">
        <f>FIXED(EXP('WinBUGS output'!O911),2)</f>
        <v>6.24</v>
      </c>
    </row>
    <row r="913" spans="1:28" x14ac:dyDescent="0.25">
      <c r="A913">
        <v>35</v>
      </c>
      <c r="B913">
        <v>44</v>
      </c>
      <c r="C913" s="5" t="str">
        <f>VLOOKUP(A913,'WinBUGS output'!A:C,3,FALSE)</f>
        <v>CBT individual (over 15 sessions)</v>
      </c>
      <c r="D913" s="5" t="str">
        <f>VLOOKUP(B913,'WinBUGS output'!A:C,3,FALSE)</f>
        <v>Interpersonal psychotherapy (IPT) + Pill placebo</v>
      </c>
      <c r="E913" s="5" t="str">
        <f>FIXED('WinBUGS output'!N912,2)</f>
        <v>0.50</v>
      </c>
      <c r="F913" s="5" t="str">
        <f>FIXED('WinBUGS output'!M912,2)</f>
        <v>-2.62</v>
      </c>
      <c r="G913" s="5" t="str">
        <f>FIXED('WinBUGS output'!O912,2)</f>
        <v>3.72</v>
      </c>
      <c r="H913"/>
      <c r="I913"/>
      <c r="J913"/>
      <c r="X913" s="5" t="str">
        <f t="shared" si="36"/>
        <v>CBT individual (over 15 sessions)</v>
      </c>
      <c r="Y913" s="5" t="str">
        <f t="shared" si="37"/>
        <v>Interpersonal psychotherapy (IPT) + Pill placebo</v>
      </c>
      <c r="Z913" s="5" t="str">
        <f>FIXED(EXP('WinBUGS output'!N912),2)</f>
        <v>1.65</v>
      </c>
      <c r="AA913" s="5" t="str">
        <f>FIXED(EXP('WinBUGS output'!M912),2)</f>
        <v>0.07</v>
      </c>
      <c r="AB913" s="5" t="str">
        <f>FIXED(EXP('WinBUGS output'!O912),2)</f>
        <v>41.18</v>
      </c>
    </row>
    <row r="914" spans="1:28" x14ac:dyDescent="0.25">
      <c r="A914">
        <v>36</v>
      </c>
      <c r="B914">
        <v>37</v>
      </c>
      <c r="C914" s="5" t="str">
        <f>VLOOKUP(A914,'WinBUGS output'!A:C,3,FALSE)</f>
        <v>Third-wave cognitive therapy individual</v>
      </c>
      <c r="D914" s="5" t="str">
        <f>VLOOKUP(B914,'WinBUGS output'!A:C,3,FALSE)</f>
        <v>CBT group (under 15 sessions)</v>
      </c>
      <c r="E914" s="5" t="str">
        <f>FIXED('WinBUGS output'!N913,2)</f>
        <v>5.92</v>
      </c>
      <c r="F914" s="5" t="str">
        <f>FIXED('WinBUGS output'!M913,2)</f>
        <v>3.79</v>
      </c>
      <c r="G914" s="5" t="str">
        <f>FIXED('WinBUGS output'!O913,2)</f>
        <v>8.03</v>
      </c>
      <c r="H914"/>
      <c r="I914"/>
      <c r="J914"/>
      <c r="X914" s="5" t="str">
        <f t="shared" si="36"/>
        <v>Third-wave cognitive therapy individual</v>
      </c>
      <c r="Y914" s="5" t="str">
        <f t="shared" si="37"/>
        <v>CBT group (under 15 sessions)</v>
      </c>
      <c r="Z914" s="5" t="str">
        <f>FIXED(EXP('WinBUGS output'!N913),2)</f>
        <v>372.78</v>
      </c>
      <c r="AA914" s="5" t="str">
        <f>FIXED(EXP('WinBUGS output'!M913),2)</f>
        <v>44.08</v>
      </c>
      <c r="AB914" s="5" t="str">
        <f>FIXED(EXP('WinBUGS output'!O913),2)</f>
        <v>3,077.89</v>
      </c>
    </row>
    <row r="915" spans="1:28" x14ac:dyDescent="0.25">
      <c r="A915">
        <v>36</v>
      </c>
      <c r="B915">
        <v>38</v>
      </c>
      <c r="C915" s="5" t="str">
        <f>VLOOKUP(A915,'WinBUGS output'!A:C,3,FALSE)</f>
        <v>Third-wave cognitive therapy individual</v>
      </c>
      <c r="D915" s="5" t="str">
        <f>VLOOKUP(B915,'WinBUGS output'!A:C,3,FALSE)</f>
        <v>Third-wave cognitive therapy group</v>
      </c>
      <c r="E915" s="5" t="str">
        <f>FIXED('WinBUGS output'!N914,2)</f>
        <v>5.90</v>
      </c>
      <c r="F915" s="5" t="str">
        <f>FIXED('WinBUGS output'!M914,2)</f>
        <v>3.63</v>
      </c>
      <c r="G915" s="5" t="str">
        <f>FIXED('WinBUGS output'!O914,2)</f>
        <v>8.13</v>
      </c>
      <c r="H915"/>
      <c r="I915"/>
      <c r="J915"/>
      <c r="X915" s="5" t="str">
        <f t="shared" si="36"/>
        <v>Third-wave cognitive therapy individual</v>
      </c>
      <c r="Y915" s="5" t="str">
        <f t="shared" si="37"/>
        <v>Third-wave cognitive therapy group</v>
      </c>
      <c r="Z915" s="5" t="str">
        <f>FIXED(EXP('WinBUGS output'!N914),2)</f>
        <v>363.22</v>
      </c>
      <c r="AA915" s="5" t="str">
        <f>FIXED(EXP('WinBUGS output'!M914),2)</f>
        <v>37.52</v>
      </c>
      <c r="AB915" s="5" t="str">
        <f>FIXED(EXP('WinBUGS output'!O914),2)</f>
        <v>3,384.63</v>
      </c>
    </row>
    <row r="916" spans="1:28" x14ac:dyDescent="0.25">
      <c r="A916">
        <v>36</v>
      </c>
      <c r="B916">
        <v>39</v>
      </c>
      <c r="C916" s="5" t="str">
        <f>VLOOKUP(A916,'WinBUGS output'!A:C,3,FALSE)</f>
        <v>Third-wave cognitive therapy individual</v>
      </c>
      <c r="D916" s="5" t="str">
        <f>VLOOKUP(B916,'WinBUGS output'!A:C,3,FALSE)</f>
        <v>CBT individual (under 15 sessions) + escitalopram</v>
      </c>
      <c r="E916" s="5" t="str">
        <f>FIXED('WinBUGS output'!N915,2)</f>
        <v>-0.76</v>
      </c>
      <c r="F916" s="5" t="str">
        <f>FIXED('WinBUGS output'!M915,2)</f>
        <v>-2.44</v>
      </c>
      <c r="G916" s="5" t="str">
        <f>FIXED('WinBUGS output'!O915,2)</f>
        <v>0.84</v>
      </c>
      <c r="H916"/>
      <c r="I916"/>
      <c r="J916"/>
      <c r="X916" s="5" t="str">
        <f t="shared" si="36"/>
        <v>Third-wave cognitive therapy individual</v>
      </c>
      <c r="Y916" s="5" t="str">
        <f t="shared" si="37"/>
        <v>CBT individual (under 15 sessions) + escitalopram</v>
      </c>
      <c r="Z916" s="5" t="str">
        <f>FIXED(EXP('WinBUGS output'!N915),2)</f>
        <v>0.47</v>
      </c>
      <c r="AA916" s="5" t="str">
        <f>FIXED(EXP('WinBUGS output'!M915),2)</f>
        <v>0.09</v>
      </c>
      <c r="AB916" s="5" t="str">
        <f>FIXED(EXP('WinBUGS output'!O915),2)</f>
        <v>2.31</v>
      </c>
    </row>
    <row r="917" spans="1:28" x14ac:dyDescent="0.25">
      <c r="A917">
        <v>36</v>
      </c>
      <c r="B917">
        <v>40</v>
      </c>
      <c r="C917" s="5" t="str">
        <f>VLOOKUP(A917,'WinBUGS output'!A:C,3,FALSE)</f>
        <v>Third-wave cognitive therapy individual</v>
      </c>
      <c r="D917" s="5" t="str">
        <f>VLOOKUP(B917,'WinBUGS output'!A:C,3,FALSE)</f>
        <v>CBT individual (over 15 sessions) + amitriptyline</v>
      </c>
      <c r="E917" s="5" t="str">
        <f>FIXED('WinBUGS output'!N916,2)</f>
        <v>-0.72</v>
      </c>
      <c r="F917" s="5" t="str">
        <f>FIXED('WinBUGS output'!M916,2)</f>
        <v>-2.35</v>
      </c>
      <c r="G917" s="5" t="str">
        <f>FIXED('WinBUGS output'!O916,2)</f>
        <v>0.87</v>
      </c>
      <c r="H917"/>
      <c r="I917"/>
      <c r="J917"/>
      <c r="X917" s="5" t="str">
        <f t="shared" si="36"/>
        <v>Third-wave cognitive therapy individual</v>
      </c>
      <c r="Y917" s="5" t="str">
        <f t="shared" si="37"/>
        <v>CBT individual (over 15 sessions) + amitriptyline</v>
      </c>
      <c r="Z917" s="5" t="str">
        <f>FIXED(EXP('WinBUGS output'!N916),2)</f>
        <v>0.49</v>
      </c>
      <c r="AA917" s="5" t="str">
        <f>FIXED(EXP('WinBUGS output'!M916),2)</f>
        <v>0.10</v>
      </c>
      <c r="AB917" s="5" t="str">
        <f>FIXED(EXP('WinBUGS output'!O916),2)</f>
        <v>2.39</v>
      </c>
    </row>
    <row r="918" spans="1:28" x14ac:dyDescent="0.25">
      <c r="A918">
        <v>36</v>
      </c>
      <c r="B918">
        <v>41</v>
      </c>
      <c r="C918" s="5" t="str">
        <f>VLOOKUP(A918,'WinBUGS output'!A:C,3,FALSE)</f>
        <v>Third-wave cognitive therapy individual</v>
      </c>
      <c r="D918" s="5" t="str">
        <f>VLOOKUP(B918,'WinBUGS output'!A:C,3,FALSE)</f>
        <v>CBT individual (over 15 sessions) + any SSRI</v>
      </c>
      <c r="E918" s="5" t="str">
        <f>FIXED('WinBUGS output'!N917,2)</f>
        <v>-0.70</v>
      </c>
      <c r="F918" s="5" t="str">
        <f>FIXED('WinBUGS output'!M917,2)</f>
        <v>-2.34</v>
      </c>
      <c r="G918" s="5" t="str">
        <f>FIXED('WinBUGS output'!O917,2)</f>
        <v>0.88</v>
      </c>
      <c r="H918"/>
      <c r="I918"/>
      <c r="J918"/>
      <c r="X918" s="5" t="str">
        <f t="shared" si="36"/>
        <v>Third-wave cognitive therapy individual</v>
      </c>
      <c r="Y918" s="5" t="str">
        <f t="shared" si="37"/>
        <v>CBT individual (over 15 sessions) + any SSRI</v>
      </c>
      <c r="Z918" s="5" t="str">
        <f>FIXED(EXP('WinBUGS output'!N917),2)</f>
        <v>0.50</v>
      </c>
      <c r="AA918" s="5" t="str">
        <f>FIXED(EXP('WinBUGS output'!M917),2)</f>
        <v>0.10</v>
      </c>
      <c r="AB918" s="5" t="str">
        <f>FIXED(EXP('WinBUGS output'!O917),2)</f>
        <v>2.41</v>
      </c>
    </row>
    <row r="919" spans="1:28" x14ac:dyDescent="0.25">
      <c r="A919">
        <v>36</v>
      </c>
      <c r="B919">
        <v>42</v>
      </c>
      <c r="C919" s="5" t="str">
        <f>VLOOKUP(A919,'WinBUGS output'!A:C,3,FALSE)</f>
        <v>Third-wave cognitive therapy individual</v>
      </c>
      <c r="D919" s="5" t="str">
        <f>VLOOKUP(B919,'WinBUGS output'!A:C,3,FALSE)</f>
        <v>Interpersonal psychotherapy (IPT) + any AD</v>
      </c>
      <c r="E919" s="5" t="str">
        <f>FIXED('WinBUGS output'!N918,2)</f>
        <v>0.72</v>
      </c>
      <c r="F919" s="5" t="str">
        <f>FIXED('WinBUGS output'!M918,2)</f>
        <v>-2.44</v>
      </c>
      <c r="G919" s="5" t="str">
        <f>FIXED('WinBUGS output'!O918,2)</f>
        <v>3.94</v>
      </c>
      <c r="H919"/>
      <c r="I919"/>
      <c r="J919"/>
      <c r="X919" s="5" t="str">
        <f t="shared" si="36"/>
        <v>Third-wave cognitive therapy individual</v>
      </c>
      <c r="Y919" s="5" t="str">
        <f t="shared" si="37"/>
        <v>Interpersonal psychotherapy (IPT) + any AD</v>
      </c>
      <c r="Z919" s="5" t="str">
        <f>FIXED(EXP('WinBUGS output'!N918),2)</f>
        <v>2.05</v>
      </c>
      <c r="AA919" s="5" t="str">
        <f>FIXED(EXP('WinBUGS output'!M918),2)</f>
        <v>0.09</v>
      </c>
      <c r="AB919" s="5" t="str">
        <f>FIXED(EXP('WinBUGS output'!O918),2)</f>
        <v>51.37</v>
      </c>
    </row>
    <row r="920" spans="1:28" x14ac:dyDescent="0.25">
      <c r="A920">
        <v>36</v>
      </c>
      <c r="B920">
        <v>43</v>
      </c>
      <c r="C920" s="5" t="str">
        <f>VLOOKUP(A920,'WinBUGS output'!A:C,3,FALSE)</f>
        <v>Third-wave cognitive therapy individual</v>
      </c>
      <c r="D920" s="5" t="str">
        <f>VLOOKUP(B920,'WinBUGS output'!A:C,3,FALSE)</f>
        <v>Short-term psychodynamic psychotherapy individual + any TCA</v>
      </c>
      <c r="E920" s="5" t="str">
        <f>FIXED('WinBUGS output'!N919,2)</f>
        <v>-0.50</v>
      </c>
      <c r="F920" s="5" t="str">
        <f>FIXED('WinBUGS output'!M919,2)</f>
        <v>-2.91</v>
      </c>
      <c r="G920" s="5" t="str">
        <f>FIXED('WinBUGS output'!O919,2)</f>
        <v>1.81</v>
      </c>
      <c r="H920"/>
      <c r="I920"/>
      <c r="J920"/>
      <c r="X920" s="5" t="str">
        <f t="shared" si="36"/>
        <v>Third-wave cognitive therapy individual</v>
      </c>
      <c r="Y920" s="5" t="str">
        <f t="shared" si="37"/>
        <v>Short-term psychodynamic psychotherapy individual + any TCA</v>
      </c>
      <c r="Z920" s="5" t="str">
        <f>FIXED(EXP('WinBUGS output'!N919),2)</f>
        <v>0.60</v>
      </c>
      <c r="AA920" s="5" t="str">
        <f>FIXED(EXP('WinBUGS output'!M919),2)</f>
        <v>0.05</v>
      </c>
      <c r="AB920" s="5" t="str">
        <f>FIXED(EXP('WinBUGS output'!O919),2)</f>
        <v>6.13</v>
      </c>
    </row>
    <row r="921" spans="1:28" x14ac:dyDescent="0.25">
      <c r="A921">
        <v>36</v>
      </c>
      <c r="B921">
        <v>44</v>
      </c>
      <c r="C921" s="5" t="str">
        <f>VLOOKUP(A921,'WinBUGS output'!A:C,3,FALSE)</f>
        <v>Third-wave cognitive therapy individual</v>
      </c>
      <c r="D921" s="5" t="str">
        <f>VLOOKUP(B921,'WinBUGS output'!A:C,3,FALSE)</f>
        <v>Interpersonal psychotherapy (IPT) + Pill placebo</v>
      </c>
      <c r="E921" s="5" t="str">
        <f>FIXED('WinBUGS output'!N920,2)</f>
        <v>0.39</v>
      </c>
      <c r="F921" s="5" t="str">
        <f>FIXED('WinBUGS output'!M920,2)</f>
        <v>-2.78</v>
      </c>
      <c r="G921" s="5" t="str">
        <f>FIXED('WinBUGS output'!O920,2)</f>
        <v>3.63</v>
      </c>
      <c r="H921"/>
      <c r="I921"/>
      <c r="J921"/>
      <c r="X921" s="5" t="str">
        <f t="shared" si="36"/>
        <v>Third-wave cognitive therapy individual</v>
      </c>
      <c r="Y921" s="5" t="str">
        <f t="shared" si="37"/>
        <v>Interpersonal psychotherapy (IPT) + Pill placebo</v>
      </c>
      <c r="Z921" s="5" t="str">
        <f>FIXED(EXP('WinBUGS output'!N920),2)</f>
        <v>1.48</v>
      </c>
      <c r="AA921" s="5" t="str">
        <f>FIXED(EXP('WinBUGS output'!M920),2)</f>
        <v>0.06</v>
      </c>
      <c r="AB921" s="5" t="str">
        <f>FIXED(EXP('WinBUGS output'!O920),2)</f>
        <v>37.79</v>
      </c>
    </row>
    <row r="922" spans="1:28" x14ac:dyDescent="0.25">
      <c r="A922">
        <v>37</v>
      </c>
      <c r="B922">
        <v>38</v>
      </c>
      <c r="C922" s="5" t="str">
        <f>VLOOKUP(A922,'WinBUGS output'!A:C,3,FALSE)</f>
        <v>CBT group (under 15 sessions)</v>
      </c>
      <c r="D922" s="5" t="str">
        <f>VLOOKUP(B922,'WinBUGS output'!A:C,3,FALSE)</f>
        <v>Third-wave cognitive therapy group</v>
      </c>
      <c r="E922" s="5" t="str">
        <f>FIXED('WinBUGS output'!N921,2)</f>
        <v>-0.02</v>
      </c>
      <c r="F922" s="5" t="str">
        <f>FIXED('WinBUGS output'!M921,2)</f>
        <v>-0.83</v>
      </c>
      <c r="G922" s="5" t="str">
        <f>FIXED('WinBUGS output'!O921,2)</f>
        <v>0.75</v>
      </c>
      <c r="H922">
        <v>-0.18110000000000001</v>
      </c>
      <c r="I922">
        <v>-2.3490000000000002</v>
      </c>
      <c r="J922">
        <v>1.9690000000000001</v>
      </c>
      <c r="X922" s="5" t="str">
        <f t="shared" si="36"/>
        <v>CBT group (under 15 sessions)</v>
      </c>
      <c r="Y922" s="5" t="str">
        <f t="shared" si="37"/>
        <v>Third-wave cognitive therapy group</v>
      </c>
      <c r="Z922" s="5" t="str">
        <f>FIXED(EXP('WinBUGS output'!N921),2)</f>
        <v>0.98</v>
      </c>
      <c r="AA922" s="5" t="str">
        <f>FIXED(EXP('WinBUGS output'!M921),2)</f>
        <v>0.43</v>
      </c>
      <c r="AB922" s="5" t="str">
        <f>FIXED(EXP('WinBUGS output'!O921),2)</f>
        <v>2.11</v>
      </c>
    </row>
    <row r="923" spans="1:28" x14ac:dyDescent="0.25">
      <c r="A923">
        <v>37</v>
      </c>
      <c r="B923">
        <v>39</v>
      </c>
      <c r="C923" s="5" t="str">
        <f>VLOOKUP(A923,'WinBUGS output'!A:C,3,FALSE)</f>
        <v>CBT group (under 15 sessions)</v>
      </c>
      <c r="D923" s="5" t="str">
        <f>VLOOKUP(B923,'WinBUGS output'!A:C,3,FALSE)</f>
        <v>CBT individual (under 15 sessions) + escitalopram</v>
      </c>
      <c r="E923" s="5" t="str">
        <f>FIXED('WinBUGS output'!N922,2)</f>
        <v>-6.69</v>
      </c>
      <c r="F923" s="5" t="str">
        <f>FIXED('WinBUGS output'!M922,2)</f>
        <v>-9.01</v>
      </c>
      <c r="G923" s="5" t="str">
        <f>FIXED('WinBUGS output'!O922,2)</f>
        <v>-4.37</v>
      </c>
      <c r="H923"/>
      <c r="I923"/>
      <c r="J923"/>
      <c r="X923" s="5" t="str">
        <f t="shared" si="36"/>
        <v>CBT group (under 15 sessions)</v>
      </c>
      <c r="Y923" s="5" t="str">
        <f t="shared" si="37"/>
        <v>CBT individual (under 15 sessions) + escitalopram</v>
      </c>
      <c r="Z923" s="5" t="str">
        <f>FIXED(EXP('WinBUGS output'!N922),2)</f>
        <v>0.00</v>
      </c>
      <c r="AA923" s="5" t="str">
        <f>FIXED(EXP('WinBUGS output'!M922),2)</f>
        <v>0.00</v>
      </c>
      <c r="AB923" s="5" t="str">
        <f>FIXED(EXP('WinBUGS output'!O922),2)</f>
        <v>0.01</v>
      </c>
    </row>
    <row r="924" spans="1:28" x14ac:dyDescent="0.25">
      <c r="A924">
        <v>37</v>
      </c>
      <c r="B924">
        <v>40</v>
      </c>
      <c r="C924" s="5" t="str">
        <f>VLOOKUP(A924,'WinBUGS output'!A:C,3,FALSE)</f>
        <v>CBT group (under 15 sessions)</v>
      </c>
      <c r="D924" s="5" t="str">
        <f>VLOOKUP(B924,'WinBUGS output'!A:C,3,FALSE)</f>
        <v>CBT individual (over 15 sessions) + amitriptyline</v>
      </c>
      <c r="E924" s="5" t="str">
        <f>FIXED('WinBUGS output'!N923,2)</f>
        <v>-6.65</v>
      </c>
      <c r="F924" s="5" t="str">
        <f>FIXED('WinBUGS output'!M923,2)</f>
        <v>-8.96</v>
      </c>
      <c r="G924" s="5" t="str">
        <f>FIXED('WinBUGS output'!O923,2)</f>
        <v>-4.34</v>
      </c>
      <c r="H924"/>
      <c r="I924"/>
      <c r="J924"/>
      <c r="X924" s="5" t="str">
        <f t="shared" si="36"/>
        <v>CBT group (under 15 sessions)</v>
      </c>
      <c r="Y924" s="5" t="str">
        <f t="shared" si="37"/>
        <v>CBT individual (over 15 sessions) + amitriptyline</v>
      </c>
      <c r="Z924" s="5" t="str">
        <f>FIXED(EXP('WinBUGS output'!N923),2)</f>
        <v>0.00</v>
      </c>
      <c r="AA924" s="5" t="str">
        <f>FIXED(EXP('WinBUGS output'!M923),2)</f>
        <v>0.00</v>
      </c>
      <c r="AB924" s="5" t="str">
        <f>FIXED(EXP('WinBUGS output'!O923),2)</f>
        <v>0.01</v>
      </c>
    </row>
    <row r="925" spans="1:28" x14ac:dyDescent="0.25">
      <c r="A925">
        <v>37</v>
      </c>
      <c r="B925">
        <v>41</v>
      </c>
      <c r="C925" s="5" t="str">
        <f>VLOOKUP(A925,'WinBUGS output'!A:C,3,FALSE)</f>
        <v>CBT group (under 15 sessions)</v>
      </c>
      <c r="D925" s="5" t="str">
        <f>VLOOKUP(B925,'WinBUGS output'!A:C,3,FALSE)</f>
        <v>CBT individual (over 15 sessions) + any SSRI</v>
      </c>
      <c r="E925" s="5" t="str">
        <f>FIXED('WinBUGS output'!N924,2)</f>
        <v>-6.63</v>
      </c>
      <c r="F925" s="5" t="str">
        <f>FIXED('WinBUGS output'!M924,2)</f>
        <v>-8.90</v>
      </c>
      <c r="G925" s="5" t="str">
        <f>FIXED('WinBUGS output'!O924,2)</f>
        <v>-4.35</v>
      </c>
      <c r="H925"/>
      <c r="I925"/>
      <c r="J925"/>
      <c r="X925" s="5" t="str">
        <f t="shared" si="36"/>
        <v>CBT group (under 15 sessions)</v>
      </c>
      <c r="Y925" s="5" t="str">
        <f t="shared" si="37"/>
        <v>CBT individual (over 15 sessions) + any SSRI</v>
      </c>
      <c r="Z925" s="5" t="str">
        <f>FIXED(EXP('WinBUGS output'!N924),2)</f>
        <v>0.00</v>
      </c>
      <c r="AA925" s="5" t="str">
        <f>FIXED(EXP('WinBUGS output'!M924),2)</f>
        <v>0.00</v>
      </c>
      <c r="AB925" s="5" t="str">
        <f>FIXED(EXP('WinBUGS output'!O924),2)</f>
        <v>0.01</v>
      </c>
    </row>
    <row r="926" spans="1:28" x14ac:dyDescent="0.25">
      <c r="A926">
        <v>37</v>
      </c>
      <c r="B926">
        <v>42</v>
      </c>
      <c r="C926" s="5" t="str">
        <f>VLOOKUP(A926,'WinBUGS output'!A:C,3,FALSE)</f>
        <v>CBT group (under 15 sessions)</v>
      </c>
      <c r="D926" s="5" t="str">
        <f>VLOOKUP(B926,'WinBUGS output'!A:C,3,FALSE)</f>
        <v>Interpersonal psychotherapy (IPT) + any AD</v>
      </c>
      <c r="E926" s="5" t="str">
        <f>FIXED('WinBUGS output'!N925,2)</f>
        <v>-5.20</v>
      </c>
      <c r="F926" s="5" t="str">
        <f>FIXED('WinBUGS output'!M925,2)</f>
        <v>-8.70</v>
      </c>
      <c r="G926" s="5" t="str">
        <f>FIXED('WinBUGS output'!O925,2)</f>
        <v>-1.61</v>
      </c>
      <c r="H926"/>
      <c r="I926"/>
      <c r="J926"/>
      <c r="X926" s="5" t="str">
        <f t="shared" si="36"/>
        <v>CBT group (under 15 sessions)</v>
      </c>
      <c r="Y926" s="5" t="str">
        <f t="shared" si="37"/>
        <v>Interpersonal psychotherapy (IPT) + any AD</v>
      </c>
      <c r="Z926" s="5" t="str">
        <f>FIXED(EXP('WinBUGS output'!N925),2)</f>
        <v>0.01</v>
      </c>
      <c r="AA926" s="5" t="str">
        <f>FIXED(EXP('WinBUGS output'!M925),2)</f>
        <v>0.00</v>
      </c>
      <c r="AB926" s="5" t="str">
        <f>FIXED(EXP('WinBUGS output'!O925),2)</f>
        <v>0.20</v>
      </c>
    </row>
    <row r="927" spans="1:28" x14ac:dyDescent="0.25">
      <c r="A927">
        <v>37</v>
      </c>
      <c r="B927">
        <v>43</v>
      </c>
      <c r="C927" s="5" t="str">
        <f>VLOOKUP(A927,'WinBUGS output'!A:C,3,FALSE)</f>
        <v>CBT group (under 15 sessions)</v>
      </c>
      <c r="D927" s="5" t="str">
        <f>VLOOKUP(B927,'WinBUGS output'!A:C,3,FALSE)</f>
        <v>Short-term psychodynamic psychotherapy individual + any TCA</v>
      </c>
      <c r="E927" s="5" t="str">
        <f>FIXED('WinBUGS output'!N926,2)</f>
        <v>-6.45</v>
      </c>
      <c r="F927" s="5" t="str">
        <f>FIXED('WinBUGS output'!M926,2)</f>
        <v>-9.42</v>
      </c>
      <c r="G927" s="5" t="str">
        <f>FIXED('WinBUGS output'!O926,2)</f>
        <v>-3.52</v>
      </c>
      <c r="H927"/>
      <c r="I927"/>
      <c r="J927"/>
      <c r="X927" s="5" t="str">
        <f t="shared" si="36"/>
        <v>CBT group (under 15 sessions)</v>
      </c>
      <c r="Y927" s="5" t="str">
        <f t="shared" si="37"/>
        <v>Short-term psychodynamic psychotherapy individual + any TCA</v>
      </c>
      <c r="Z927" s="5" t="str">
        <f>FIXED(EXP('WinBUGS output'!N926),2)</f>
        <v>0.00</v>
      </c>
      <c r="AA927" s="5" t="str">
        <f>FIXED(EXP('WinBUGS output'!M926),2)</f>
        <v>0.00</v>
      </c>
      <c r="AB927" s="5" t="str">
        <f>FIXED(EXP('WinBUGS output'!O926),2)</f>
        <v>0.03</v>
      </c>
    </row>
    <row r="928" spans="1:28" x14ac:dyDescent="0.25">
      <c r="A928">
        <v>37</v>
      </c>
      <c r="B928">
        <v>44</v>
      </c>
      <c r="C928" s="5" t="str">
        <f>VLOOKUP(A928,'WinBUGS output'!A:C,3,FALSE)</f>
        <v>CBT group (under 15 sessions)</v>
      </c>
      <c r="D928" s="5" t="str">
        <f>VLOOKUP(B928,'WinBUGS output'!A:C,3,FALSE)</f>
        <v>Interpersonal psychotherapy (IPT) + Pill placebo</v>
      </c>
      <c r="E928" s="5" t="str">
        <f>FIXED('WinBUGS output'!N927,2)</f>
        <v>-5.53</v>
      </c>
      <c r="F928" s="5" t="str">
        <f>FIXED('WinBUGS output'!M927,2)</f>
        <v>-9.06</v>
      </c>
      <c r="G928" s="5" t="str">
        <f>FIXED('WinBUGS output'!O927,2)</f>
        <v>-1.98</v>
      </c>
      <c r="H928"/>
      <c r="I928"/>
      <c r="J928"/>
      <c r="X928" s="5" t="str">
        <f t="shared" si="36"/>
        <v>CBT group (under 15 sessions)</v>
      </c>
      <c r="Y928" s="5" t="str">
        <f t="shared" si="37"/>
        <v>Interpersonal psychotherapy (IPT) + Pill placebo</v>
      </c>
      <c r="Z928" s="5" t="str">
        <f>FIXED(EXP('WinBUGS output'!N927),2)</f>
        <v>0.00</v>
      </c>
      <c r="AA928" s="5" t="str">
        <f>FIXED(EXP('WinBUGS output'!M927),2)</f>
        <v>0.00</v>
      </c>
      <c r="AB928" s="5" t="str">
        <f>FIXED(EXP('WinBUGS output'!O927),2)</f>
        <v>0.14</v>
      </c>
    </row>
    <row r="929" spans="1:28" x14ac:dyDescent="0.25">
      <c r="A929">
        <v>38</v>
      </c>
      <c r="B929">
        <v>39</v>
      </c>
      <c r="C929" s="5" t="str">
        <f>VLOOKUP(A929,'WinBUGS output'!A:C,3,FALSE)</f>
        <v>Third-wave cognitive therapy group</v>
      </c>
      <c r="D929" s="5" t="str">
        <f>VLOOKUP(B929,'WinBUGS output'!A:C,3,FALSE)</f>
        <v>CBT individual (under 15 sessions) + escitalopram</v>
      </c>
      <c r="E929" s="5" t="str">
        <f>FIXED('WinBUGS output'!N928,2)</f>
        <v>-6.67</v>
      </c>
      <c r="F929" s="5" t="str">
        <f>FIXED('WinBUGS output'!M928,2)</f>
        <v>-9.10</v>
      </c>
      <c r="G929" s="5" t="str">
        <f>FIXED('WinBUGS output'!O928,2)</f>
        <v>-4.23</v>
      </c>
      <c r="H929"/>
      <c r="I929"/>
      <c r="J929"/>
      <c r="X929" s="5" t="str">
        <f t="shared" si="36"/>
        <v>Third-wave cognitive therapy group</v>
      </c>
      <c r="Y929" s="5" t="str">
        <f t="shared" si="37"/>
        <v>CBT individual (under 15 sessions) + escitalopram</v>
      </c>
      <c r="Z929" s="5" t="str">
        <f>FIXED(EXP('WinBUGS output'!N928),2)</f>
        <v>0.00</v>
      </c>
      <c r="AA929" s="5" t="str">
        <f>FIXED(EXP('WinBUGS output'!M928),2)</f>
        <v>0.00</v>
      </c>
      <c r="AB929" s="5" t="str">
        <f>FIXED(EXP('WinBUGS output'!O928),2)</f>
        <v>0.01</v>
      </c>
    </row>
    <row r="930" spans="1:28" x14ac:dyDescent="0.25">
      <c r="A930">
        <v>38</v>
      </c>
      <c r="B930">
        <v>40</v>
      </c>
      <c r="C930" s="5" t="str">
        <f>VLOOKUP(A930,'WinBUGS output'!A:C,3,FALSE)</f>
        <v>Third-wave cognitive therapy group</v>
      </c>
      <c r="D930" s="5" t="str">
        <f>VLOOKUP(B930,'WinBUGS output'!A:C,3,FALSE)</f>
        <v>CBT individual (over 15 sessions) + amitriptyline</v>
      </c>
      <c r="E930" s="5" t="str">
        <f>FIXED('WinBUGS output'!N929,2)</f>
        <v>-6.63</v>
      </c>
      <c r="F930" s="5" t="str">
        <f>FIXED('WinBUGS output'!M929,2)</f>
        <v>-9.04</v>
      </c>
      <c r="G930" s="5" t="str">
        <f>FIXED('WinBUGS output'!O929,2)</f>
        <v>-4.19</v>
      </c>
      <c r="H930"/>
      <c r="I930"/>
      <c r="J930"/>
      <c r="X930" s="5" t="str">
        <f t="shared" si="36"/>
        <v>Third-wave cognitive therapy group</v>
      </c>
      <c r="Y930" s="5" t="str">
        <f t="shared" si="37"/>
        <v>CBT individual (over 15 sessions) + amitriptyline</v>
      </c>
      <c r="Z930" s="5" t="str">
        <f>FIXED(EXP('WinBUGS output'!N929),2)</f>
        <v>0.00</v>
      </c>
      <c r="AA930" s="5" t="str">
        <f>FIXED(EXP('WinBUGS output'!M929),2)</f>
        <v>0.00</v>
      </c>
      <c r="AB930" s="5" t="str">
        <f>FIXED(EXP('WinBUGS output'!O929),2)</f>
        <v>0.02</v>
      </c>
    </row>
    <row r="931" spans="1:28" x14ac:dyDescent="0.25">
      <c r="A931">
        <v>38</v>
      </c>
      <c r="B931">
        <v>41</v>
      </c>
      <c r="C931" s="5" t="str">
        <f>VLOOKUP(A931,'WinBUGS output'!A:C,3,FALSE)</f>
        <v>Third-wave cognitive therapy group</v>
      </c>
      <c r="D931" s="5" t="str">
        <f>VLOOKUP(B931,'WinBUGS output'!A:C,3,FALSE)</f>
        <v>CBT individual (over 15 sessions) + any SSRI</v>
      </c>
      <c r="E931" s="5" t="str">
        <f>FIXED('WinBUGS output'!N930,2)</f>
        <v>-6.60</v>
      </c>
      <c r="F931" s="5" t="str">
        <f>FIXED('WinBUGS output'!M930,2)</f>
        <v>-8.98</v>
      </c>
      <c r="G931" s="5" t="str">
        <f>FIXED('WinBUGS output'!O930,2)</f>
        <v>-4.21</v>
      </c>
      <c r="H931"/>
      <c r="I931"/>
      <c r="J931"/>
      <c r="X931" s="5" t="str">
        <f t="shared" si="36"/>
        <v>Third-wave cognitive therapy group</v>
      </c>
      <c r="Y931" s="5" t="str">
        <f t="shared" si="37"/>
        <v>CBT individual (over 15 sessions) + any SSRI</v>
      </c>
      <c r="Z931" s="5" t="str">
        <f>FIXED(EXP('WinBUGS output'!N930),2)</f>
        <v>0.00</v>
      </c>
      <c r="AA931" s="5" t="str">
        <f>FIXED(EXP('WinBUGS output'!M930),2)</f>
        <v>0.00</v>
      </c>
      <c r="AB931" s="5" t="str">
        <f>FIXED(EXP('WinBUGS output'!O930),2)</f>
        <v>0.01</v>
      </c>
    </row>
    <row r="932" spans="1:28" x14ac:dyDescent="0.25">
      <c r="A932">
        <v>38</v>
      </c>
      <c r="B932">
        <v>42</v>
      </c>
      <c r="C932" s="5" t="str">
        <f>VLOOKUP(A932,'WinBUGS output'!A:C,3,FALSE)</f>
        <v>Third-wave cognitive therapy group</v>
      </c>
      <c r="D932" s="5" t="str">
        <f>VLOOKUP(B932,'WinBUGS output'!A:C,3,FALSE)</f>
        <v>Interpersonal psychotherapy (IPT) + any AD</v>
      </c>
      <c r="E932" s="5" t="str">
        <f>FIXED('WinBUGS output'!N931,2)</f>
        <v>-5.18</v>
      </c>
      <c r="F932" s="5" t="str">
        <f>FIXED('WinBUGS output'!M931,2)</f>
        <v>-8.73</v>
      </c>
      <c r="G932" s="5" t="str">
        <f>FIXED('WinBUGS output'!O931,2)</f>
        <v>-1.52</v>
      </c>
      <c r="H932"/>
      <c r="I932"/>
      <c r="J932"/>
      <c r="X932" s="5" t="str">
        <f t="shared" si="36"/>
        <v>Third-wave cognitive therapy group</v>
      </c>
      <c r="Y932" s="5" t="str">
        <f t="shared" si="37"/>
        <v>Interpersonal psychotherapy (IPT) + any AD</v>
      </c>
      <c r="Z932" s="5" t="str">
        <f>FIXED(EXP('WinBUGS output'!N931),2)</f>
        <v>0.01</v>
      </c>
      <c r="AA932" s="5" t="str">
        <f>FIXED(EXP('WinBUGS output'!M931),2)</f>
        <v>0.00</v>
      </c>
      <c r="AB932" s="5" t="str">
        <f>FIXED(EXP('WinBUGS output'!O931),2)</f>
        <v>0.22</v>
      </c>
    </row>
    <row r="933" spans="1:28" x14ac:dyDescent="0.25">
      <c r="A933">
        <v>38</v>
      </c>
      <c r="B933">
        <v>43</v>
      </c>
      <c r="C933" s="5" t="str">
        <f>VLOOKUP(A933,'WinBUGS output'!A:C,3,FALSE)</f>
        <v>Third-wave cognitive therapy group</v>
      </c>
      <c r="D933" s="5" t="str">
        <f>VLOOKUP(B933,'WinBUGS output'!A:C,3,FALSE)</f>
        <v>Short-term psychodynamic psychotherapy individual + any TCA</v>
      </c>
      <c r="E933" s="5" t="str">
        <f>FIXED('WinBUGS output'!N932,2)</f>
        <v>-6.42</v>
      </c>
      <c r="F933" s="5" t="str">
        <f>FIXED('WinBUGS output'!M932,2)</f>
        <v>-9.48</v>
      </c>
      <c r="G933" s="5" t="str">
        <f>FIXED('WinBUGS output'!O932,2)</f>
        <v>-3.41</v>
      </c>
      <c r="H933"/>
      <c r="I933"/>
      <c r="J933"/>
      <c r="X933" s="5" t="str">
        <f t="shared" si="36"/>
        <v>Third-wave cognitive therapy group</v>
      </c>
      <c r="Y933" s="5" t="str">
        <f t="shared" si="37"/>
        <v>Short-term psychodynamic psychotherapy individual + any TCA</v>
      </c>
      <c r="Z933" s="5" t="str">
        <f>FIXED(EXP('WinBUGS output'!N932),2)</f>
        <v>0.00</v>
      </c>
      <c r="AA933" s="5" t="str">
        <f>FIXED(EXP('WinBUGS output'!M932),2)</f>
        <v>0.00</v>
      </c>
      <c r="AB933" s="5" t="str">
        <f>FIXED(EXP('WinBUGS output'!O932),2)</f>
        <v>0.03</v>
      </c>
    </row>
    <row r="934" spans="1:28" x14ac:dyDescent="0.25">
      <c r="A934">
        <v>38</v>
      </c>
      <c r="B934">
        <v>44</v>
      </c>
      <c r="C934" s="5" t="str">
        <f>VLOOKUP(A934,'WinBUGS output'!A:C,3,FALSE)</f>
        <v>Third-wave cognitive therapy group</v>
      </c>
      <c r="D934" s="5" t="str">
        <f>VLOOKUP(B934,'WinBUGS output'!A:C,3,FALSE)</f>
        <v>Interpersonal psychotherapy (IPT) + Pill placebo</v>
      </c>
      <c r="E934" s="5" t="str">
        <f>FIXED('WinBUGS output'!N933,2)</f>
        <v>-5.51</v>
      </c>
      <c r="F934" s="5" t="str">
        <f>FIXED('WinBUGS output'!M933,2)</f>
        <v>-9.09</v>
      </c>
      <c r="G934" s="5" t="str">
        <f>FIXED('WinBUGS output'!O933,2)</f>
        <v>-1.88</v>
      </c>
      <c r="H934"/>
      <c r="I934"/>
      <c r="J934"/>
      <c r="X934" s="5" t="str">
        <f t="shared" si="36"/>
        <v>Third-wave cognitive therapy group</v>
      </c>
      <c r="Y934" s="5" t="str">
        <f t="shared" si="37"/>
        <v>Interpersonal psychotherapy (IPT) + Pill placebo</v>
      </c>
      <c r="Z934" s="5" t="str">
        <f>FIXED(EXP('WinBUGS output'!N933),2)</f>
        <v>0.00</v>
      </c>
      <c r="AA934" s="5" t="str">
        <f>FIXED(EXP('WinBUGS output'!M933),2)</f>
        <v>0.00</v>
      </c>
      <c r="AB934" s="5" t="str">
        <f>FIXED(EXP('WinBUGS output'!O933),2)</f>
        <v>0.15</v>
      </c>
    </row>
    <row r="935" spans="1:28" x14ac:dyDescent="0.25">
      <c r="A935">
        <v>39</v>
      </c>
      <c r="B935">
        <v>40</v>
      </c>
      <c r="C935" s="5" t="str">
        <f>VLOOKUP(A935,'WinBUGS output'!A:C,3,FALSE)</f>
        <v>CBT individual (under 15 sessions) + escitalopram</v>
      </c>
      <c r="D935" s="5" t="str">
        <f>VLOOKUP(B935,'WinBUGS output'!A:C,3,FALSE)</f>
        <v>CBT individual (over 15 sessions) + amitriptyline</v>
      </c>
      <c r="E935" s="5" t="str">
        <f>FIXED('WinBUGS output'!N934,2)</f>
        <v>0.03</v>
      </c>
      <c r="F935" s="5" t="str">
        <f>FIXED('WinBUGS output'!M934,2)</f>
        <v>-0.96</v>
      </c>
      <c r="G935" s="5" t="str">
        <f>FIXED('WinBUGS output'!O934,2)</f>
        <v>1.11</v>
      </c>
      <c r="H935"/>
      <c r="I935"/>
      <c r="J935"/>
      <c r="X935" s="5" t="str">
        <f t="shared" si="36"/>
        <v>CBT individual (under 15 sessions) + escitalopram</v>
      </c>
      <c r="Y935" s="5" t="str">
        <f t="shared" si="37"/>
        <v>CBT individual (over 15 sessions) + amitriptyline</v>
      </c>
      <c r="Z935" s="5" t="str">
        <f>FIXED(EXP('WinBUGS output'!N934),2)</f>
        <v>1.03</v>
      </c>
      <c r="AA935" s="5" t="str">
        <f>FIXED(EXP('WinBUGS output'!M934),2)</f>
        <v>0.38</v>
      </c>
      <c r="AB935" s="5" t="str">
        <f>FIXED(EXP('WinBUGS output'!O934),2)</f>
        <v>3.02</v>
      </c>
    </row>
    <row r="936" spans="1:28" x14ac:dyDescent="0.25">
      <c r="A936">
        <v>39</v>
      </c>
      <c r="B936">
        <v>41</v>
      </c>
      <c r="C936" s="5" t="str">
        <f>VLOOKUP(A936,'WinBUGS output'!A:C,3,FALSE)</f>
        <v>CBT individual (under 15 sessions) + escitalopram</v>
      </c>
      <c r="D936" s="5" t="str">
        <f>VLOOKUP(B936,'WinBUGS output'!A:C,3,FALSE)</f>
        <v>CBT individual (over 15 sessions) + any SSRI</v>
      </c>
      <c r="E936" s="5" t="str">
        <f>FIXED('WinBUGS output'!N935,2)</f>
        <v>0.04</v>
      </c>
      <c r="F936" s="5" t="str">
        <f>FIXED('WinBUGS output'!M935,2)</f>
        <v>-0.94</v>
      </c>
      <c r="G936" s="5" t="str">
        <f>FIXED('WinBUGS output'!O935,2)</f>
        <v>1.15</v>
      </c>
      <c r="H936"/>
      <c r="I936"/>
      <c r="J936"/>
      <c r="X936" s="5" t="str">
        <f t="shared" ref="X936:X949" si="38">C936</f>
        <v>CBT individual (under 15 sessions) + escitalopram</v>
      </c>
      <c r="Y936" s="5" t="str">
        <f t="shared" ref="Y936:Y949" si="39">D936</f>
        <v>CBT individual (over 15 sessions) + any SSRI</v>
      </c>
      <c r="Z936" s="5" t="str">
        <f>FIXED(EXP('WinBUGS output'!N935),2)</f>
        <v>1.04</v>
      </c>
      <c r="AA936" s="5" t="str">
        <f>FIXED(EXP('WinBUGS output'!M935),2)</f>
        <v>0.39</v>
      </c>
      <c r="AB936" s="5" t="str">
        <f>FIXED(EXP('WinBUGS output'!O935),2)</f>
        <v>3.14</v>
      </c>
    </row>
    <row r="937" spans="1:28" x14ac:dyDescent="0.25">
      <c r="A937">
        <v>39</v>
      </c>
      <c r="B937">
        <v>42</v>
      </c>
      <c r="C937" s="5" t="str">
        <f>VLOOKUP(A937,'WinBUGS output'!A:C,3,FALSE)</f>
        <v>CBT individual (under 15 sessions) + escitalopram</v>
      </c>
      <c r="D937" s="5" t="str">
        <f>VLOOKUP(B937,'WinBUGS output'!A:C,3,FALSE)</f>
        <v>Interpersonal psychotherapy (IPT) + any AD</v>
      </c>
      <c r="E937" s="5" t="str">
        <f>FIXED('WinBUGS output'!N936,2)</f>
        <v>1.49</v>
      </c>
      <c r="F937" s="5" t="str">
        <f>FIXED('WinBUGS output'!M936,2)</f>
        <v>-1.82</v>
      </c>
      <c r="G937" s="5" t="str">
        <f>FIXED('WinBUGS output'!O936,2)</f>
        <v>4.89</v>
      </c>
      <c r="H937"/>
      <c r="I937"/>
      <c r="J937"/>
      <c r="X937" s="5" t="str">
        <f t="shared" si="38"/>
        <v>CBT individual (under 15 sessions) + escitalopram</v>
      </c>
      <c r="Y937" s="5" t="str">
        <f t="shared" si="39"/>
        <v>Interpersonal psychotherapy (IPT) + any AD</v>
      </c>
      <c r="Z937" s="5" t="str">
        <f>FIXED(EXP('WinBUGS output'!N936),2)</f>
        <v>4.45</v>
      </c>
      <c r="AA937" s="5" t="str">
        <f>FIXED(EXP('WinBUGS output'!M936),2)</f>
        <v>0.16</v>
      </c>
      <c r="AB937" s="5" t="str">
        <f>FIXED(EXP('WinBUGS output'!O936),2)</f>
        <v>133.09</v>
      </c>
    </row>
    <row r="938" spans="1:28" x14ac:dyDescent="0.25">
      <c r="A938">
        <v>39</v>
      </c>
      <c r="B938">
        <v>43</v>
      </c>
      <c r="C938" s="5" t="str">
        <f>VLOOKUP(A938,'WinBUGS output'!A:C,3,FALSE)</f>
        <v>CBT individual (under 15 sessions) + escitalopram</v>
      </c>
      <c r="D938" s="5" t="str">
        <f>VLOOKUP(B938,'WinBUGS output'!A:C,3,FALSE)</f>
        <v>Short-term psychodynamic psychotherapy individual + any TCA</v>
      </c>
      <c r="E938" s="5" t="str">
        <f>FIXED('WinBUGS output'!N937,2)</f>
        <v>0.26</v>
      </c>
      <c r="F938" s="5" t="str">
        <f>FIXED('WinBUGS output'!M937,2)</f>
        <v>-2.13</v>
      </c>
      <c r="G938" s="5" t="str">
        <f>FIXED('WinBUGS output'!O937,2)</f>
        <v>2.63</v>
      </c>
      <c r="H938"/>
      <c r="I938"/>
      <c r="J938"/>
      <c r="X938" s="5" t="str">
        <f t="shared" si="38"/>
        <v>CBT individual (under 15 sessions) + escitalopram</v>
      </c>
      <c r="Y938" s="5" t="str">
        <f t="shared" si="39"/>
        <v>Short-term psychodynamic psychotherapy individual + any TCA</v>
      </c>
      <c r="Z938" s="5" t="str">
        <f>FIXED(EXP('WinBUGS output'!N937),2)</f>
        <v>1.29</v>
      </c>
      <c r="AA938" s="5" t="str">
        <f>FIXED(EXP('WinBUGS output'!M937),2)</f>
        <v>0.12</v>
      </c>
      <c r="AB938" s="5" t="str">
        <f>FIXED(EXP('WinBUGS output'!O937),2)</f>
        <v>13.83</v>
      </c>
    </row>
    <row r="939" spans="1:28" x14ac:dyDescent="0.25">
      <c r="A939">
        <v>39</v>
      </c>
      <c r="B939">
        <v>44</v>
      </c>
      <c r="C939" s="5" t="str">
        <f>VLOOKUP(A939,'WinBUGS output'!A:C,3,FALSE)</f>
        <v>CBT individual (under 15 sessions) + escitalopram</v>
      </c>
      <c r="D939" s="5" t="str">
        <f>VLOOKUP(B939,'WinBUGS output'!A:C,3,FALSE)</f>
        <v>Interpersonal psychotherapy (IPT) + Pill placebo</v>
      </c>
      <c r="E939" s="5" t="str">
        <f>FIXED('WinBUGS output'!N938,2)</f>
        <v>1.16</v>
      </c>
      <c r="F939" s="5" t="str">
        <f>FIXED('WinBUGS output'!M938,2)</f>
        <v>-2.17</v>
      </c>
      <c r="G939" s="5" t="str">
        <f>FIXED('WinBUGS output'!O938,2)</f>
        <v>4.56</v>
      </c>
      <c r="H939"/>
      <c r="I939"/>
      <c r="J939"/>
      <c r="X939" s="5" t="str">
        <f t="shared" si="38"/>
        <v>CBT individual (under 15 sessions) + escitalopram</v>
      </c>
      <c r="Y939" s="5" t="str">
        <f t="shared" si="39"/>
        <v>Interpersonal psychotherapy (IPT) + Pill placebo</v>
      </c>
      <c r="Z939" s="5" t="str">
        <f>FIXED(EXP('WinBUGS output'!N938),2)</f>
        <v>3.19</v>
      </c>
      <c r="AA939" s="5" t="str">
        <f>FIXED(EXP('WinBUGS output'!M938),2)</f>
        <v>0.11</v>
      </c>
      <c r="AB939" s="5" t="str">
        <f>FIXED(EXP('WinBUGS output'!O938),2)</f>
        <v>95.49</v>
      </c>
    </row>
    <row r="940" spans="1:28" x14ac:dyDescent="0.25">
      <c r="A940">
        <v>40</v>
      </c>
      <c r="B940">
        <v>41</v>
      </c>
      <c r="C940" s="5" t="str">
        <f>VLOOKUP(A940,'WinBUGS output'!A:C,3,FALSE)</f>
        <v>CBT individual (over 15 sessions) + amitriptyline</v>
      </c>
      <c r="D940" s="5" t="str">
        <f>VLOOKUP(B940,'WinBUGS output'!A:C,3,FALSE)</f>
        <v>CBT individual (over 15 sessions) + any SSRI</v>
      </c>
      <c r="E940" s="5" t="str">
        <f>FIXED('WinBUGS output'!N939,2)</f>
        <v>0.02</v>
      </c>
      <c r="F940" s="5" t="str">
        <f>FIXED('WinBUGS output'!M939,2)</f>
        <v>-1.00</v>
      </c>
      <c r="G940" s="5" t="str">
        <f>FIXED('WinBUGS output'!O939,2)</f>
        <v>1.07</v>
      </c>
      <c r="H940"/>
      <c r="I940"/>
      <c r="J940"/>
      <c r="X940" s="5" t="str">
        <f t="shared" si="38"/>
        <v>CBT individual (over 15 sessions) + amitriptyline</v>
      </c>
      <c r="Y940" s="5" t="str">
        <f t="shared" si="39"/>
        <v>CBT individual (over 15 sessions) + any SSRI</v>
      </c>
      <c r="Z940" s="5" t="str">
        <f>FIXED(EXP('WinBUGS output'!N939),2)</f>
        <v>1.02</v>
      </c>
      <c r="AA940" s="5" t="str">
        <f>FIXED(EXP('WinBUGS output'!M939),2)</f>
        <v>0.37</v>
      </c>
      <c r="AB940" s="5" t="str">
        <f>FIXED(EXP('WinBUGS output'!O939),2)</f>
        <v>2.91</v>
      </c>
    </row>
    <row r="941" spans="1:28" x14ac:dyDescent="0.25">
      <c r="A941">
        <v>40</v>
      </c>
      <c r="B941">
        <v>42</v>
      </c>
      <c r="C941" s="5" t="str">
        <f>VLOOKUP(A941,'WinBUGS output'!A:C,3,FALSE)</f>
        <v>CBT individual (over 15 sessions) + amitriptyline</v>
      </c>
      <c r="D941" s="5" t="str">
        <f>VLOOKUP(B941,'WinBUGS output'!A:C,3,FALSE)</f>
        <v>Interpersonal psychotherapy (IPT) + any AD</v>
      </c>
      <c r="E941" s="5" t="str">
        <f>FIXED('WinBUGS output'!N940,2)</f>
        <v>1.45</v>
      </c>
      <c r="F941" s="5" t="str">
        <f>FIXED('WinBUGS output'!M940,2)</f>
        <v>-1.87</v>
      </c>
      <c r="G941" s="5" t="str">
        <f>FIXED('WinBUGS output'!O940,2)</f>
        <v>4.82</v>
      </c>
      <c r="H941"/>
      <c r="I941"/>
      <c r="J941"/>
      <c r="X941" s="5" t="str">
        <f t="shared" si="38"/>
        <v>CBT individual (over 15 sessions) + amitriptyline</v>
      </c>
      <c r="Y941" s="5" t="str">
        <f t="shared" si="39"/>
        <v>Interpersonal psychotherapy (IPT) + any AD</v>
      </c>
      <c r="Z941" s="5" t="str">
        <f>FIXED(EXP('WinBUGS output'!N940),2)</f>
        <v>4.28</v>
      </c>
      <c r="AA941" s="5" t="str">
        <f>FIXED(EXP('WinBUGS output'!M940),2)</f>
        <v>0.15</v>
      </c>
      <c r="AB941" s="5" t="str">
        <f>FIXED(EXP('WinBUGS output'!O940),2)</f>
        <v>124.34</v>
      </c>
    </row>
    <row r="942" spans="1:28" x14ac:dyDescent="0.25">
      <c r="A942">
        <v>40</v>
      </c>
      <c r="B942">
        <v>43</v>
      </c>
      <c r="C942" s="5" t="str">
        <f>VLOOKUP(A942,'WinBUGS output'!A:C,3,FALSE)</f>
        <v>CBT individual (over 15 sessions) + amitriptyline</v>
      </c>
      <c r="D942" s="5" t="str">
        <f>VLOOKUP(B942,'WinBUGS output'!A:C,3,FALSE)</f>
        <v>Short-term psychodynamic psychotherapy individual + any TCA</v>
      </c>
      <c r="E942" s="5" t="str">
        <f>FIXED('WinBUGS output'!N941,2)</f>
        <v>0.21</v>
      </c>
      <c r="F942" s="5" t="str">
        <f>FIXED('WinBUGS output'!M941,2)</f>
        <v>-2.23</v>
      </c>
      <c r="G942" s="5" t="str">
        <f>FIXED('WinBUGS output'!O941,2)</f>
        <v>2.64</v>
      </c>
      <c r="H942"/>
      <c r="I942"/>
      <c r="J942"/>
      <c r="X942" s="5" t="str">
        <f t="shared" si="38"/>
        <v>CBT individual (over 15 sessions) + amitriptyline</v>
      </c>
      <c r="Y942" s="5" t="str">
        <f t="shared" si="39"/>
        <v>Short-term psychodynamic psychotherapy individual + any TCA</v>
      </c>
      <c r="Z942" s="5" t="str">
        <f>FIXED(EXP('WinBUGS output'!N941),2)</f>
        <v>1.24</v>
      </c>
      <c r="AA942" s="5" t="str">
        <f>FIXED(EXP('WinBUGS output'!M941),2)</f>
        <v>0.11</v>
      </c>
      <c r="AB942" s="5" t="str">
        <f>FIXED(EXP('WinBUGS output'!O941),2)</f>
        <v>14.03</v>
      </c>
    </row>
    <row r="943" spans="1:28" x14ac:dyDescent="0.25">
      <c r="A943">
        <v>40</v>
      </c>
      <c r="B943">
        <v>44</v>
      </c>
      <c r="C943" s="5" t="str">
        <f>VLOOKUP(A943,'WinBUGS output'!A:C,3,FALSE)</f>
        <v>CBT individual (over 15 sessions) + amitriptyline</v>
      </c>
      <c r="D943" s="5" t="str">
        <f>VLOOKUP(B943,'WinBUGS output'!A:C,3,FALSE)</f>
        <v>Interpersonal psychotherapy (IPT) + Pill placebo</v>
      </c>
      <c r="E943" s="5" t="str">
        <f>FIXED('WinBUGS output'!N942,2)</f>
        <v>1.12</v>
      </c>
      <c r="F943" s="5" t="str">
        <f>FIXED('WinBUGS output'!M942,2)</f>
        <v>-2.21</v>
      </c>
      <c r="G943" s="5" t="str">
        <f>FIXED('WinBUGS output'!O942,2)</f>
        <v>4.49</v>
      </c>
      <c r="H943"/>
      <c r="I943"/>
      <c r="J943"/>
      <c r="X943" s="5" t="str">
        <f t="shared" si="38"/>
        <v>CBT individual (over 15 sessions) + amitriptyline</v>
      </c>
      <c r="Y943" s="5" t="str">
        <f t="shared" si="39"/>
        <v>Interpersonal psychotherapy (IPT) + Pill placebo</v>
      </c>
      <c r="Z943" s="5" t="str">
        <f>FIXED(EXP('WinBUGS output'!N942),2)</f>
        <v>3.07</v>
      </c>
      <c r="AA943" s="5" t="str">
        <f>FIXED(EXP('WinBUGS output'!M942),2)</f>
        <v>0.11</v>
      </c>
      <c r="AB943" s="5" t="str">
        <f>FIXED(EXP('WinBUGS output'!O942),2)</f>
        <v>89.30</v>
      </c>
    </row>
    <row r="944" spans="1:28" x14ac:dyDescent="0.25">
      <c r="A944">
        <v>41</v>
      </c>
      <c r="B944">
        <v>42</v>
      </c>
      <c r="C944" s="5" t="str">
        <f>VLOOKUP(A944,'WinBUGS output'!A:C,3,FALSE)</f>
        <v>CBT individual (over 15 sessions) + any SSRI</v>
      </c>
      <c r="D944" s="5" t="str">
        <f>VLOOKUP(B944,'WinBUGS output'!A:C,3,FALSE)</f>
        <v>Interpersonal psychotherapy (IPT) + any AD</v>
      </c>
      <c r="E944" s="5" t="str">
        <f>FIXED('WinBUGS output'!N943,2)</f>
        <v>1.43</v>
      </c>
      <c r="F944" s="5" t="str">
        <f>FIXED('WinBUGS output'!M943,2)</f>
        <v>-1.86</v>
      </c>
      <c r="G944" s="5" t="str">
        <f>FIXED('WinBUGS output'!O943,2)</f>
        <v>4.79</v>
      </c>
      <c r="H944"/>
      <c r="I944"/>
      <c r="J944"/>
      <c r="X944" s="5" t="str">
        <f t="shared" si="38"/>
        <v>CBT individual (over 15 sessions) + any SSRI</v>
      </c>
      <c r="Y944" s="5" t="str">
        <f t="shared" si="39"/>
        <v>Interpersonal psychotherapy (IPT) + any AD</v>
      </c>
      <c r="Z944" s="5" t="str">
        <f>FIXED(EXP('WinBUGS output'!N943),2)</f>
        <v>4.20</v>
      </c>
      <c r="AA944" s="5" t="str">
        <f>FIXED(EXP('WinBUGS output'!M943),2)</f>
        <v>0.16</v>
      </c>
      <c r="AB944" s="5" t="str">
        <f>FIXED(EXP('WinBUGS output'!O943),2)</f>
        <v>120.54</v>
      </c>
    </row>
    <row r="945" spans="1:28" x14ac:dyDescent="0.25">
      <c r="A945">
        <v>41</v>
      </c>
      <c r="B945">
        <v>43</v>
      </c>
      <c r="C945" s="5" t="str">
        <f>VLOOKUP(A945,'WinBUGS output'!A:C,3,FALSE)</f>
        <v>CBT individual (over 15 sessions) + any SSRI</v>
      </c>
      <c r="D945" s="5" t="str">
        <f>VLOOKUP(B945,'WinBUGS output'!A:C,3,FALSE)</f>
        <v>Short-term psychodynamic psychotherapy individual + any TCA</v>
      </c>
      <c r="E945" s="5" t="str">
        <f>FIXED('WinBUGS output'!N944,2)</f>
        <v>0.19</v>
      </c>
      <c r="F945" s="5" t="str">
        <f>FIXED('WinBUGS output'!M944,2)</f>
        <v>-2.26</v>
      </c>
      <c r="G945" s="5" t="str">
        <f>FIXED('WinBUGS output'!O944,2)</f>
        <v>2.62</v>
      </c>
      <c r="H945"/>
      <c r="I945"/>
      <c r="J945"/>
      <c r="X945" s="5" t="str">
        <f t="shared" si="38"/>
        <v>CBT individual (over 15 sessions) + any SSRI</v>
      </c>
      <c r="Y945" s="5" t="str">
        <f t="shared" si="39"/>
        <v>Short-term psychodynamic psychotherapy individual + any TCA</v>
      </c>
      <c r="Z945" s="5" t="str">
        <f>FIXED(EXP('WinBUGS output'!N944),2)</f>
        <v>1.21</v>
      </c>
      <c r="AA945" s="5" t="str">
        <f>FIXED(EXP('WinBUGS output'!M944),2)</f>
        <v>0.10</v>
      </c>
      <c r="AB945" s="5" t="str">
        <f>FIXED(EXP('WinBUGS output'!O944),2)</f>
        <v>13.79</v>
      </c>
    </row>
    <row r="946" spans="1:28" x14ac:dyDescent="0.25">
      <c r="A946">
        <v>41</v>
      </c>
      <c r="B946">
        <v>44</v>
      </c>
      <c r="C946" s="5" t="str">
        <f>VLOOKUP(A946,'WinBUGS output'!A:C,3,FALSE)</f>
        <v>CBT individual (over 15 sessions) + any SSRI</v>
      </c>
      <c r="D946" s="5" t="str">
        <f>VLOOKUP(B946,'WinBUGS output'!A:C,3,FALSE)</f>
        <v>Interpersonal psychotherapy (IPT) + Pill placebo</v>
      </c>
      <c r="E946" s="5" t="str">
        <f>FIXED('WinBUGS output'!N945,2)</f>
        <v>1.10</v>
      </c>
      <c r="F946" s="5" t="str">
        <f>FIXED('WinBUGS output'!M945,2)</f>
        <v>-2.21</v>
      </c>
      <c r="G946" s="5" t="str">
        <f>FIXED('WinBUGS output'!O945,2)</f>
        <v>4.46</v>
      </c>
      <c r="H946"/>
      <c r="I946"/>
      <c r="J946"/>
      <c r="X946" s="5" t="str">
        <f t="shared" si="38"/>
        <v>CBT individual (over 15 sessions) + any SSRI</v>
      </c>
      <c r="Y946" s="5" t="str">
        <f t="shared" si="39"/>
        <v>Interpersonal psychotherapy (IPT) + Pill placebo</v>
      </c>
      <c r="Z946" s="5" t="str">
        <f>FIXED(EXP('WinBUGS output'!N945),2)</f>
        <v>3.00</v>
      </c>
      <c r="AA946" s="5" t="str">
        <f>FIXED(EXP('WinBUGS output'!M945),2)</f>
        <v>0.11</v>
      </c>
      <c r="AB946" s="5" t="str">
        <f>FIXED(EXP('WinBUGS output'!O945),2)</f>
        <v>86.57</v>
      </c>
    </row>
    <row r="947" spans="1:28" x14ac:dyDescent="0.25">
      <c r="A947">
        <v>42</v>
      </c>
      <c r="B947">
        <v>43</v>
      </c>
      <c r="C947" s="5" t="str">
        <f>VLOOKUP(A947,'WinBUGS output'!A:C,3,FALSE)</f>
        <v>Interpersonal psychotherapy (IPT) + any AD</v>
      </c>
      <c r="D947" s="5" t="str">
        <f>VLOOKUP(B947,'WinBUGS output'!A:C,3,FALSE)</f>
        <v>Short-term psychodynamic psychotherapy individual + any TCA</v>
      </c>
      <c r="E947" s="5" t="str">
        <f>FIXED('WinBUGS output'!N946,2)</f>
        <v>-1.24</v>
      </c>
      <c r="F947" s="5" t="str">
        <f>FIXED('WinBUGS output'!M946,2)</f>
        <v>-5.09</v>
      </c>
      <c r="G947" s="5" t="str">
        <f>FIXED('WinBUGS output'!O946,2)</f>
        <v>2.53</v>
      </c>
      <c r="H947"/>
      <c r="I947"/>
      <c r="J947"/>
      <c r="X947" s="5" t="str">
        <f t="shared" si="38"/>
        <v>Interpersonal psychotherapy (IPT) + any AD</v>
      </c>
      <c r="Y947" s="5" t="str">
        <f t="shared" si="39"/>
        <v>Short-term psychodynamic psychotherapy individual + any TCA</v>
      </c>
      <c r="Z947" s="5" t="str">
        <f>FIXED(EXP('WinBUGS output'!N946),2)</f>
        <v>0.29</v>
      </c>
      <c r="AA947" s="5" t="str">
        <f>FIXED(EXP('WinBUGS output'!M946),2)</f>
        <v>0.01</v>
      </c>
      <c r="AB947" s="5" t="str">
        <f>FIXED(EXP('WinBUGS output'!O946),2)</f>
        <v>12.54</v>
      </c>
    </row>
    <row r="948" spans="1:28" x14ac:dyDescent="0.25">
      <c r="A948">
        <v>42</v>
      </c>
      <c r="B948">
        <v>44</v>
      </c>
      <c r="C948" s="5" t="str">
        <f>VLOOKUP(A948,'WinBUGS output'!A:C,3,FALSE)</f>
        <v>Interpersonal psychotherapy (IPT) + any AD</v>
      </c>
      <c r="D948" s="5" t="str">
        <f>VLOOKUP(B948,'WinBUGS output'!A:C,3,FALSE)</f>
        <v>Interpersonal psychotherapy (IPT) + Pill placebo</v>
      </c>
      <c r="E948" s="5" t="str">
        <f>FIXED('WinBUGS output'!N947,2)</f>
        <v>-0.33</v>
      </c>
      <c r="F948" s="5" t="str">
        <f>FIXED('WinBUGS output'!M947,2)</f>
        <v>-2.18</v>
      </c>
      <c r="G948" s="5" t="str">
        <f>FIXED('WinBUGS output'!O947,2)</f>
        <v>1.51</v>
      </c>
      <c r="H948"/>
      <c r="I948"/>
      <c r="J948"/>
      <c r="X948" s="5" t="str">
        <f t="shared" si="38"/>
        <v>Interpersonal psychotherapy (IPT) + any AD</v>
      </c>
      <c r="Y948" s="5" t="str">
        <f t="shared" si="39"/>
        <v>Interpersonal psychotherapy (IPT) + Pill placebo</v>
      </c>
      <c r="Z948" s="5" t="str">
        <f>FIXED(EXP('WinBUGS output'!N947),2)</f>
        <v>0.72</v>
      </c>
      <c r="AA948" s="5" t="str">
        <f>FIXED(EXP('WinBUGS output'!M947),2)</f>
        <v>0.11</v>
      </c>
      <c r="AB948" s="5" t="str">
        <f>FIXED(EXP('WinBUGS output'!O947),2)</f>
        <v>4.52</v>
      </c>
    </row>
    <row r="949" spans="1:28" x14ac:dyDescent="0.25">
      <c r="A949">
        <v>43</v>
      </c>
      <c r="B949">
        <v>44</v>
      </c>
      <c r="C949" s="5" t="str">
        <f>VLOOKUP(A949,'WinBUGS output'!A:C,3,FALSE)</f>
        <v>Short-term psychodynamic psychotherapy individual + any TCA</v>
      </c>
      <c r="D949" s="5" t="str">
        <f>VLOOKUP(B949,'WinBUGS output'!A:C,3,FALSE)</f>
        <v>Interpersonal psychotherapy (IPT) + Pill placebo</v>
      </c>
      <c r="E949" s="5" t="str">
        <f>FIXED('WinBUGS output'!N948,2)</f>
        <v>0.90</v>
      </c>
      <c r="F949" s="5" t="str">
        <f>FIXED('WinBUGS output'!M948,2)</f>
        <v>-2.86</v>
      </c>
      <c r="G949" s="5" t="str">
        <f>FIXED('WinBUGS output'!O948,2)</f>
        <v>4.74</v>
      </c>
      <c r="H949"/>
      <c r="I949"/>
      <c r="J949"/>
      <c r="X949" s="5" t="str">
        <f t="shared" si="38"/>
        <v>Short-term psychodynamic psychotherapy individual + any TCA</v>
      </c>
      <c r="Y949" s="5" t="str">
        <f t="shared" si="39"/>
        <v>Interpersonal psychotherapy (IPT) + Pill placebo</v>
      </c>
      <c r="Z949" s="5" t="str">
        <f>FIXED(EXP('WinBUGS output'!N948),2)</f>
        <v>2.47</v>
      </c>
      <c r="AA949" s="5" t="str">
        <f>FIXED(EXP('WinBUGS output'!M948),2)</f>
        <v>0.06</v>
      </c>
      <c r="AB949" s="5" t="str">
        <f>FIXED(EXP('WinBUGS output'!O948),2)</f>
        <v>113.86</v>
      </c>
    </row>
    <row r="950" spans="1:28" x14ac:dyDescent="0.25">
      <c r="X950"/>
      <c r="Y950"/>
      <c r="Z950"/>
      <c r="AA950"/>
      <c r="AB950"/>
    </row>
    <row r="951" spans="1:28" x14ac:dyDescent="0.25">
      <c r="X951"/>
      <c r="Y951"/>
      <c r="Z951"/>
      <c r="AA951"/>
      <c r="AB951"/>
    </row>
    <row r="952" spans="1:28" x14ac:dyDescent="0.25">
      <c r="X952"/>
      <c r="Y952"/>
      <c r="Z952"/>
      <c r="AA952"/>
      <c r="AB952"/>
    </row>
    <row r="953" spans="1:28" x14ac:dyDescent="0.25">
      <c r="X953"/>
      <c r="Y953"/>
      <c r="Z953"/>
      <c r="AA953"/>
      <c r="AB953"/>
    </row>
    <row r="954" spans="1:28" x14ac:dyDescent="0.25">
      <c r="X954"/>
      <c r="Y954"/>
      <c r="Z954"/>
      <c r="AA954"/>
      <c r="AB954"/>
    </row>
    <row r="955" spans="1:28" x14ac:dyDescent="0.25">
      <c r="X955"/>
      <c r="Y955"/>
      <c r="Z955"/>
      <c r="AA955"/>
      <c r="AB955"/>
    </row>
    <row r="956" spans="1:28" x14ac:dyDescent="0.25">
      <c r="X956"/>
      <c r="Y956"/>
      <c r="Z956"/>
      <c r="AA956"/>
      <c r="AB956"/>
    </row>
    <row r="957" spans="1:28" x14ac:dyDescent="0.25">
      <c r="X957"/>
      <c r="Y957"/>
      <c r="Z957"/>
      <c r="AA957"/>
      <c r="AB957"/>
    </row>
    <row r="958" spans="1:28" x14ac:dyDescent="0.25">
      <c r="X958"/>
      <c r="Y958"/>
      <c r="Z958"/>
      <c r="AA958"/>
      <c r="AB958"/>
    </row>
    <row r="959" spans="1:28" x14ac:dyDescent="0.25">
      <c r="X959"/>
      <c r="Y959"/>
      <c r="Z959"/>
      <c r="AA959"/>
      <c r="AB959"/>
    </row>
    <row r="960" spans="1:28" x14ac:dyDescent="0.25">
      <c r="X960"/>
      <c r="Y960"/>
      <c r="Z960"/>
      <c r="AA960"/>
      <c r="AB960"/>
    </row>
    <row r="961" spans="24:28" x14ac:dyDescent="0.25">
      <c r="X961"/>
      <c r="Y961"/>
      <c r="Z961"/>
      <c r="AA961"/>
      <c r="AB961"/>
    </row>
    <row r="962" spans="24:28" x14ac:dyDescent="0.25">
      <c r="X962"/>
      <c r="Y962"/>
      <c r="Z962"/>
      <c r="AA962"/>
      <c r="AB962"/>
    </row>
    <row r="963" spans="24:28" x14ac:dyDescent="0.25">
      <c r="X963"/>
      <c r="Y963"/>
      <c r="Z963"/>
      <c r="AA963"/>
      <c r="AB963"/>
    </row>
    <row r="964" spans="24:28" x14ac:dyDescent="0.25">
      <c r="X964"/>
      <c r="Y964"/>
      <c r="Z964"/>
      <c r="AA964"/>
      <c r="AB964"/>
    </row>
    <row r="965" spans="24:28" x14ac:dyDescent="0.25">
      <c r="X965"/>
      <c r="Y965"/>
      <c r="Z965"/>
      <c r="AA965"/>
      <c r="AB965"/>
    </row>
    <row r="966" spans="24:28" x14ac:dyDescent="0.25">
      <c r="X966"/>
      <c r="Y966"/>
      <c r="Z966"/>
      <c r="AA966"/>
      <c r="AB966"/>
    </row>
    <row r="967" spans="24:28" x14ac:dyDescent="0.25">
      <c r="X967"/>
      <c r="Y967"/>
      <c r="Z967"/>
      <c r="AA967"/>
      <c r="AB967"/>
    </row>
    <row r="968" spans="24:28" x14ac:dyDescent="0.25">
      <c r="X968"/>
      <c r="Y968"/>
      <c r="Z968"/>
      <c r="AA968"/>
      <c r="AB968"/>
    </row>
    <row r="969" spans="24:28" x14ac:dyDescent="0.25">
      <c r="X969"/>
      <c r="Y969"/>
      <c r="Z969"/>
      <c r="AA969"/>
      <c r="AB969"/>
    </row>
    <row r="970" spans="24:28" x14ac:dyDescent="0.25">
      <c r="X970"/>
      <c r="Y970"/>
      <c r="Z970"/>
      <c r="AA970"/>
      <c r="AB970"/>
    </row>
    <row r="971" spans="24:28" x14ac:dyDescent="0.25">
      <c r="X971"/>
      <c r="Y971"/>
      <c r="Z971"/>
      <c r="AA971"/>
      <c r="AB971"/>
    </row>
    <row r="972" spans="24:28" x14ac:dyDescent="0.25">
      <c r="X972"/>
      <c r="Y972"/>
      <c r="Z972"/>
      <c r="AA972"/>
      <c r="AB972"/>
    </row>
    <row r="973" spans="24:28" x14ac:dyDescent="0.25">
      <c r="X973"/>
      <c r="Y973"/>
      <c r="Z973"/>
      <c r="AA973"/>
      <c r="AB973"/>
    </row>
    <row r="974" spans="24:28" x14ac:dyDescent="0.25">
      <c r="X974"/>
      <c r="Y974"/>
      <c r="Z974"/>
      <c r="AA974"/>
      <c r="AB974"/>
    </row>
    <row r="975" spans="24:28" x14ac:dyDescent="0.25">
      <c r="X975"/>
      <c r="Y975"/>
      <c r="Z975"/>
      <c r="AA975"/>
      <c r="AB975"/>
    </row>
    <row r="976" spans="24:28" x14ac:dyDescent="0.25">
      <c r="X976"/>
      <c r="Y976"/>
      <c r="Z976"/>
      <c r="AA976"/>
      <c r="AB976"/>
    </row>
    <row r="977" spans="24:28" x14ac:dyDescent="0.25">
      <c r="X977"/>
      <c r="Y977"/>
      <c r="Z977"/>
      <c r="AA977"/>
      <c r="AB977"/>
    </row>
    <row r="978" spans="24:28" x14ac:dyDescent="0.25">
      <c r="X978"/>
      <c r="Y978"/>
      <c r="Z978"/>
      <c r="AA978"/>
      <c r="AB978"/>
    </row>
    <row r="979" spans="24:28" x14ac:dyDescent="0.25">
      <c r="X979"/>
      <c r="Y979"/>
      <c r="Z979"/>
      <c r="AA979"/>
      <c r="AB979"/>
    </row>
    <row r="980" spans="24:28" x14ac:dyDescent="0.25">
      <c r="X980"/>
      <c r="Y980"/>
      <c r="Z980"/>
      <c r="AA980"/>
      <c r="AB980"/>
    </row>
    <row r="981" spans="24:28" x14ac:dyDescent="0.25">
      <c r="X981"/>
      <c r="Y981"/>
      <c r="Z981"/>
      <c r="AA981"/>
      <c r="AB981"/>
    </row>
    <row r="982" spans="24:28" x14ac:dyDescent="0.25">
      <c r="X982"/>
      <c r="Y982"/>
      <c r="Z982"/>
      <c r="AA982"/>
      <c r="AB982"/>
    </row>
    <row r="983" spans="24:28" x14ac:dyDescent="0.25">
      <c r="X983"/>
      <c r="Y983"/>
      <c r="Z983"/>
      <c r="AA983"/>
      <c r="AB983"/>
    </row>
    <row r="984" spans="24:28" x14ac:dyDescent="0.25">
      <c r="X984"/>
      <c r="Y984"/>
      <c r="Z984"/>
      <c r="AA984"/>
      <c r="AB984"/>
    </row>
    <row r="985" spans="24:28" x14ac:dyDescent="0.25">
      <c r="X985"/>
      <c r="Y985"/>
      <c r="Z985"/>
      <c r="AA985"/>
      <c r="AB985"/>
    </row>
    <row r="986" spans="24:28" x14ac:dyDescent="0.25">
      <c r="X986"/>
      <c r="Y986"/>
      <c r="Z986"/>
      <c r="AA986"/>
      <c r="AB986"/>
    </row>
    <row r="987" spans="24:28" x14ac:dyDescent="0.25">
      <c r="X987"/>
      <c r="Y987"/>
      <c r="Z987"/>
      <c r="AA987"/>
      <c r="AB987"/>
    </row>
    <row r="988" spans="24:28" x14ac:dyDescent="0.25">
      <c r="X988"/>
      <c r="Y988"/>
      <c r="Z988"/>
      <c r="AA988"/>
      <c r="AB988"/>
    </row>
    <row r="989" spans="24:28" x14ac:dyDescent="0.25">
      <c r="X989"/>
      <c r="Y989"/>
      <c r="Z989"/>
      <c r="AA989"/>
      <c r="AB989"/>
    </row>
    <row r="990" spans="24:28" x14ac:dyDescent="0.25">
      <c r="X990"/>
      <c r="Y990"/>
      <c r="Z990"/>
      <c r="AA990"/>
      <c r="AB990"/>
    </row>
    <row r="991" spans="24:28" x14ac:dyDescent="0.25">
      <c r="X991"/>
      <c r="Y991"/>
      <c r="Z991"/>
      <c r="AA991"/>
      <c r="AB991"/>
    </row>
    <row r="992" spans="24:28" x14ac:dyDescent="0.25">
      <c r="X992"/>
      <c r="Y992"/>
      <c r="Z992"/>
      <c r="AA992"/>
      <c r="AB992"/>
    </row>
    <row r="993" spans="24:28" x14ac:dyDescent="0.25">
      <c r="X993"/>
      <c r="Y993"/>
      <c r="Z993"/>
      <c r="AA993"/>
      <c r="AB993"/>
    </row>
    <row r="994" spans="24:28" x14ac:dyDescent="0.25">
      <c r="X994"/>
      <c r="Y994"/>
      <c r="Z994"/>
      <c r="AA994"/>
      <c r="AB994"/>
    </row>
    <row r="995" spans="24:28" x14ac:dyDescent="0.25">
      <c r="X995"/>
      <c r="Y995"/>
      <c r="Z995"/>
      <c r="AA995"/>
      <c r="AB995"/>
    </row>
    <row r="996" spans="24:28" x14ac:dyDescent="0.25">
      <c r="X996"/>
      <c r="Y996"/>
      <c r="Z996"/>
      <c r="AA996"/>
      <c r="AB996"/>
    </row>
    <row r="997" spans="24:28" x14ac:dyDescent="0.25">
      <c r="X997"/>
      <c r="Y997"/>
      <c r="Z997"/>
      <c r="AA997"/>
      <c r="AB997"/>
    </row>
    <row r="998" spans="24:28" x14ac:dyDescent="0.25">
      <c r="X998"/>
      <c r="Y998"/>
      <c r="Z998"/>
      <c r="AA998"/>
      <c r="AB998"/>
    </row>
    <row r="999" spans="24:28" x14ac:dyDescent="0.25">
      <c r="X999"/>
      <c r="Y999"/>
      <c r="Z999"/>
      <c r="AA999"/>
      <c r="AB999"/>
    </row>
    <row r="1000" spans="24:28" x14ac:dyDescent="0.25">
      <c r="X1000"/>
      <c r="Y1000"/>
      <c r="Z1000"/>
      <c r="AA1000"/>
      <c r="AB1000"/>
    </row>
    <row r="1001" spans="24:28" x14ac:dyDescent="0.25">
      <c r="X1001"/>
      <c r="Y1001"/>
      <c r="Z1001"/>
      <c r="AA1001"/>
      <c r="AB1001"/>
    </row>
    <row r="1002" spans="24:28" x14ac:dyDescent="0.25">
      <c r="X1002"/>
      <c r="Y1002"/>
      <c r="Z1002"/>
      <c r="AA1002"/>
      <c r="AB1002"/>
    </row>
    <row r="1003" spans="24:28" x14ac:dyDescent="0.25">
      <c r="X1003"/>
      <c r="Y1003"/>
      <c r="Z1003"/>
      <c r="AA1003"/>
      <c r="AB1003"/>
    </row>
    <row r="1004" spans="24:28" x14ac:dyDescent="0.25">
      <c r="X1004"/>
      <c r="Y1004"/>
      <c r="Z1004"/>
      <c r="AA1004"/>
      <c r="AB1004"/>
    </row>
    <row r="1005" spans="24:28" x14ac:dyDescent="0.25">
      <c r="X1005"/>
      <c r="Y1005"/>
      <c r="Z1005"/>
      <c r="AA1005"/>
      <c r="AB1005"/>
    </row>
    <row r="1006" spans="24:28" x14ac:dyDescent="0.25">
      <c r="X1006"/>
      <c r="Y1006"/>
      <c r="Z1006"/>
      <c r="AA1006"/>
      <c r="AB1006"/>
    </row>
    <row r="1007" spans="24:28" x14ac:dyDescent="0.25">
      <c r="X1007"/>
      <c r="Y1007"/>
      <c r="Z1007"/>
      <c r="AA1007"/>
      <c r="AB1007"/>
    </row>
    <row r="1008" spans="24:28" x14ac:dyDescent="0.25">
      <c r="X1008"/>
      <c r="Y1008"/>
      <c r="Z1008"/>
      <c r="AA1008"/>
      <c r="AB1008"/>
    </row>
    <row r="1009" spans="24:28" x14ac:dyDescent="0.25">
      <c r="X1009"/>
      <c r="Y1009"/>
      <c r="Z1009"/>
      <c r="AA1009"/>
      <c r="AB1009"/>
    </row>
    <row r="1010" spans="24:28" x14ac:dyDescent="0.25">
      <c r="X1010"/>
      <c r="Y1010"/>
      <c r="Z1010"/>
      <c r="AA1010"/>
      <c r="AB1010"/>
    </row>
    <row r="1011" spans="24:28" x14ac:dyDescent="0.25">
      <c r="X1011"/>
      <c r="Y1011"/>
      <c r="Z1011"/>
      <c r="AA1011"/>
      <c r="AB1011"/>
    </row>
    <row r="1012" spans="24:28" x14ac:dyDescent="0.25">
      <c r="X1012"/>
      <c r="Y1012"/>
      <c r="Z1012"/>
      <c r="AA1012"/>
      <c r="AB1012"/>
    </row>
    <row r="1013" spans="24:28" x14ac:dyDescent="0.25">
      <c r="X1013"/>
      <c r="Y1013"/>
      <c r="Z1013"/>
      <c r="AA1013"/>
      <c r="AB1013"/>
    </row>
    <row r="1014" spans="24:28" x14ac:dyDescent="0.25">
      <c r="X1014"/>
      <c r="Y1014"/>
      <c r="Z1014"/>
      <c r="AA1014"/>
      <c r="AB1014"/>
    </row>
    <row r="1015" spans="24:28" x14ac:dyDescent="0.25">
      <c r="X1015"/>
      <c r="Y1015"/>
      <c r="Z1015"/>
      <c r="AA1015"/>
      <c r="AB1015"/>
    </row>
    <row r="1016" spans="24:28" x14ac:dyDescent="0.25">
      <c r="X1016"/>
      <c r="Y1016"/>
      <c r="Z1016"/>
      <c r="AA1016"/>
      <c r="AB1016"/>
    </row>
    <row r="1017" spans="24:28" x14ac:dyDescent="0.25">
      <c r="X1017"/>
      <c r="Y1017"/>
      <c r="Z1017"/>
      <c r="AA1017"/>
      <c r="AB1017"/>
    </row>
    <row r="1018" spans="24:28" x14ac:dyDescent="0.25">
      <c r="X1018"/>
      <c r="Y1018"/>
      <c r="Z1018"/>
      <c r="AA1018"/>
      <c r="AB1018"/>
    </row>
    <row r="1019" spans="24:28" x14ac:dyDescent="0.25">
      <c r="X1019"/>
      <c r="Y1019"/>
      <c r="Z1019"/>
      <c r="AA1019"/>
      <c r="AB1019"/>
    </row>
    <row r="1020" spans="24:28" x14ac:dyDescent="0.25">
      <c r="X1020"/>
      <c r="Y1020"/>
      <c r="Z1020"/>
      <c r="AA1020"/>
      <c r="AB1020"/>
    </row>
    <row r="1021" spans="24:28" x14ac:dyDescent="0.25">
      <c r="X1021"/>
      <c r="Y1021"/>
      <c r="Z1021"/>
      <c r="AA1021"/>
      <c r="AB1021"/>
    </row>
    <row r="1022" spans="24:28" x14ac:dyDescent="0.25">
      <c r="X1022"/>
      <c r="Y1022"/>
      <c r="Z1022"/>
      <c r="AA1022"/>
      <c r="AB1022"/>
    </row>
    <row r="1023" spans="24:28" x14ac:dyDescent="0.25">
      <c r="X1023"/>
      <c r="Y1023"/>
      <c r="Z1023"/>
      <c r="AA1023"/>
      <c r="AB1023"/>
    </row>
    <row r="1024" spans="24:28" x14ac:dyDescent="0.25">
      <c r="X1024"/>
      <c r="Y1024"/>
      <c r="Z1024"/>
      <c r="AA1024"/>
      <c r="AB1024"/>
    </row>
    <row r="1025" spans="24:28" x14ac:dyDescent="0.25">
      <c r="X1025"/>
      <c r="Y1025"/>
      <c r="Z1025"/>
      <c r="AA1025"/>
      <c r="AB1025"/>
    </row>
    <row r="1026" spans="24:28" x14ac:dyDescent="0.25">
      <c r="X1026"/>
      <c r="Y1026"/>
      <c r="Z1026"/>
      <c r="AA1026"/>
      <c r="AB1026"/>
    </row>
    <row r="1027" spans="24:28" x14ac:dyDescent="0.25">
      <c r="X1027"/>
      <c r="Y1027"/>
      <c r="Z1027"/>
      <c r="AA1027"/>
      <c r="AB1027"/>
    </row>
    <row r="1028" spans="24:28" x14ac:dyDescent="0.25">
      <c r="X1028"/>
      <c r="Y1028"/>
      <c r="Z1028"/>
      <c r="AA1028"/>
      <c r="AB1028"/>
    </row>
    <row r="1029" spans="24:28" x14ac:dyDescent="0.25">
      <c r="X1029"/>
      <c r="Y1029"/>
      <c r="Z1029"/>
      <c r="AA1029"/>
      <c r="AB1029"/>
    </row>
    <row r="1030" spans="24:28" x14ac:dyDescent="0.25">
      <c r="X1030"/>
      <c r="Y1030"/>
      <c r="Z1030"/>
      <c r="AA1030"/>
      <c r="AB1030"/>
    </row>
    <row r="1031" spans="24:28" x14ac:dyDescent="0.25">
      <c r="X1031"/>
      <c r="Y1031"/>
      <c r="Z1031"/>
      <c r="AA1031"/>
      <c r="AB1031"/>
    </row>
    <row r="1032" spans="24:28" x14ac:dyDescent="0.25">
      <c r="X1032"/>
      <c r="Y1032"/>
      <c r="Z1032"/>
      <c r="AA1032"/>
      <c r="AB1032"/>
    </row>
    <row r="1033" spans="24:28" x14ac:dyDescent="0.25">
      <c r="X1033"/>
      <c r="Y1033"/>
      <c r="Z1033"/>
      <c r="AA1033"/>
      <c r="AB1033"/>
    </row>
    <row r="1034" spans="24:28" x14ac:dyDescent="0.25">
      <c r="X1034"/>
      <c r="Y1034"/>
      <c r="Z1034"/>
      <c r="AA1034"/>
      <c r="AB1034"/>
    </row>
    <row r="1035" spans="24:28" x14ac:dyDescent="0.25">
      <c r="X1035"/>
      <c r="Y1035"/>
      <c r="Z1035"/>
      <c r="AA1035"/>
      <c r="AB1035"/>
    </row>
    <row r="1036" spans="24:28" x14ac:dyDescent="0.25">
      <c r="X1036"/>
      <c r="Y1036"/>
      <c r="Z1036"/>
      <c r="AA1036"/>
      <c r="AB1036"/>
    </row>
    <row r="1037" spans="24:28" x14ac:dyDescent="0.25">
      <c r="X1037"/>
      <c r="Y1037"/>
      <c r="Z1037"/>
      <c r="AA1037"/>
      <c r="AB1037"/>
    </row>
    <row r="1038" spans="24:28" x14ac:dyDescent="0.25">
      <c r="X1038"/>
      <c r="Y1038"/>
      <c r="Z1038"/>
      <c r="AA1038"/>
      <c r="AB1038"/>
    </row>
    <row r="1039" spans="24:28" x14ac:dyDescent="0.25">
      <c r="X1039"/>
      <c r="Y1039"/>
      <c r="Z1039"/>
      <c r="AA1039"/>
      <c r="AB1039"/>
    </row>
    <row r="1040" spans="24:28" x14ac:dyDescent="0.25">
      <c r="X1040"/>
      <c r="Y1040"/>
      <c r="Z1040"/>
      <c r="AA1040"/>
      <c r="AB1040"/>
    </row>
    <row r="1041" spans="24:28" x14ac:dyDescent="0.25">
      <c r="X1041"/>
      <c r="Y1041"/>
      <c r="Z1041"/>
      <c r="AA1041"/>
      <c r="AB1041"/>
    </row>
    <row r="1042" spans="24:28" x14ac:dyDescent="0.25">
      <c r="X1042"/>
      <c r="Y1042"/>
      <c r="Z1042"/>
      <c r="AA1042"/>
      <c r="AB1042"/>
    </row>
    <row r="1043" spans="24:28" x14ac:dyDescent="0.25">
      <c r="X1043"/>
      <c r="Y1043"/>
      <c r="Z1043"/>
      <c r="AA1043"/>
      <c r="AB1043"/>
    </row>
    <row r="1044" spans="24:28" x14ac:dyDescent="0.25">
      <c r="X1044"/>
      <c r="Y1044"/>
      <c r="Z1044"/>
      <c r="AA1044"/>
      <c r="AB1044"/>
    </row>
    <row r="1045" spans="24:28" x14ac:dyDescent="0.25">
      <c r="X1045"/>
      <c r="Y1045"/>
      <c r="Z1045"/>
      <c r="AA1045"/>
      <c r="AB1045"/>
    </row>
    <row r="1046" spans="24:28" x14ac:dyDescent="0.25">
      <c r="X1046"/>
      <c r="Y1046"/>
      <c r="Z1046"/>
      <c r="AA1046"/>
      <c r="AB1046"/>
    </row>
    <row r="1047" spans="24:28" x14ac:dyDescent="0.25">
      <c r="X1047"/>
      <c r="Y1047"/>
      <c r="Z1047"/>
      <c r="AA1047"/>
      <c r="AB1047"/>
    </row>
    <row r="1048" spans="24:28" x14ac:dyDescent="0.25">
      <c r="X1048"/>
      <c r="Y1048"/>
      <c r="Z1048"/>
      <c r="AA1048"/>
      <c r="AB1048"/>
    </row>
    <row r="1049" spans="24:28" x14ac:dyDescent="0.25">
      <c r="X1049"/>
      <c r="Y1049"/>
      <c r="Z1049"/>
      <c r="AA1049"/>
      <c r="AB1049"/>
    </row>
    <row r="1050" spans="24:28" x14ac:dyDescent="0.25">
      <c r="X1050"/>
      <c r="Y1050"/>
      <c r="Z1050"/>
      <c r="AA1050"/>
      <c r="AB1050"/>
    </row>
    <row r="1051" spans="24:28" x14ac:dyDescent="0.25">
      <c r="X1051"/>
      <c r="Y1051"/>
      <c r="Z1051"/>
      <c r="AA1051"/>
      <c r="AB1051"/>
    </row>
    <row r="1052" spans="24:28" x14ac:dyDescent="0.25">
      <c r="X1052"/>
      <c r="Y1052"/>
      <c r="Z1052"/>
      <c r="AA1052"/>
      <c r="AB1052"/>
    </row>
    <row r="1053" spans="24:28" x14ac:dyDescent="0.25">
      <c r="X1053"/>
      <c r="Y1053"/>
      <c r="Z1053"/>
      <c r="AA1053"/>
      <c r="AB1053"/>
    </row>
    <row r="1054" spans="24:28" x14ac:dyDescent="0.25">
      <c r="X1054"/>
      <c r="Y1054"/>
      <c r="Z1054"/>
      <c r="AA1054"/>
      <c r="AB1054"/>
    </row>
    <row r="1055" spans="24:28" x14ac:dyDescent="0.25">
      <c r="X1055"/>
      <c r="Y1055"/>
      <c r="Z1055"/>
      <c r="AA1055"/>
      <c r="AB1055"/>
    </row>
    <row r="1056" spans="24:28" x14ac:dyDescent="0.25">
      <c r="X1056"/>
      <c r="Y1056"/>
      <c r="Z1056"/>
      <c r="AA1056"/>
      <c r="AB1056"/>
    </row>
    <row r="1057" spans="24:28" x14ac:dyDescent="0.25">
      <c r="X1057"/>
      <c r="Y1057"/>
      <c r="Z1057"/>
      <c r="AA1057"/>
      <c r="AB1057"/>
    </row>
    <row r="1058" spans="24:28" x14ac:dyDescent="0.25">
      <c r="X1058"/>
      <c r="Y1058"/>
      <c r="Z1058"/>
      <c r="AA1058"/>
      <c r="AB1058"/>
    </row>
    <row r="1059" spans="24:28" x14ac:dyDescent="0.25">
      <c r="X1059"/>
      <c r="Y1059"/>
      <c r="Z1059"/>
      <c r="AA1059"/>
      <c r="AB1059"/>
    </row>
    <row r="1060" spans="24:28" x14ac:dyDescent="0.25">
      <c r="X1060"/>
      <c r="Y1060"/>
      <c r="Z1060"/>
      <c r="AA1060"/>
      <c r="AB1060"/>
    </row>
    <row r="1061" spans="24:28" x14ac:dyDescent="0.25">
      <c r="X1061"/>
      <c r="Y1061"/>
      <c r="Z1061"/>
      <c r="AA1061"/>
      <c r="AB1061"/>
    </row>
    <row r="1062" spans="24:28" x14ac:dyDescent="0.25">
      <c r="X1062"/>
      <c r="Y1062"/>
      <c r="Z1062"/>
      <c r="AA1062"/>
      <c r="AB1062"/>
    </row>
    <row r="1063" spans="24:28" x14ac:dyDescent="0.25">
      <c r="X1063"/>
      <c r="Y1063"/>
      <c r="Z1063"/>
      <c r="AA1063"/>
      <c r="AB1063"/>
    </row>
    <row r="1064" spans="24:28" x14ac:dyDescent="0.25">
      <c r="X1064"/>
      <c r="Y1064"/>
      <c r="Z1064"/>
      <c r="AA1064"/>
      <c r="AB1064"/>
    </row>
    <row r="1065" spans="24:28" x14ac:dyDescent="0.25">
      <c r="X1065"/>
      <c r="Y1065"/>
      <c r="Z1065"/>
      <c r="AA1065"/>
      <c r="AB1065"/>
    </row>
    <row r="1066" spans="24:28" x14ac:dyDescent="0.25">
      <c r="X1066"/>
      <c r="Y1066"/>
      <c r="Z1066"/>
      <c r="AA1066"/>
      <c r="AB1066"/>
    </row>
    <row r="1067" spans="24:28" x14ac:dyDescent="0.25">
      <c r="X1067"/>
      <c r="Y1067"/>
      <c r="Z1067"/>
      <c r="AA1067"/>
      <c r="AB1067"/>
    </row>
    <row r="1068" spans="24:28" x14ac:dyDescent="0.25">
      <c r="X1068"/>
      <c r="Y1068"/>
      <c r="Z1068"/>
      <c r="AA1068"/>
      <c r="AB1068"/>
    </row>
    <row r="1069" spans="24:28" x14ac:dyDescent="0.25">
      <c r="X1069"/>
      <c r="Y1069"/>
      <c r="Z1069"/>
      <c r="AA1069"/>
      <c r="AB1069"/>
    </row>
    <row r="1070" spans="24:28" x14ac:dyDescent="0.25">
      <c r="X1070"/>
      <c r="Y1070"/>
      <c r="Z1070"/>
      <c r="AA1070"/>
      <c r="AB1070"/>
    </row>
    <row r="1071" spans="24:28" x14ac:dyDescent="0.25">
      <c r="X1071"/>
      <c r="Y1071"/>
      <c r="Z1071"/>
      <c r="AA1071"/>
      <c r="AB1071"/>
    </row>
    <row r="1072" spans="24:28" x14ac:dyDescent="0.25">
      <c r="X1072"/>
      <c r="Y1072"/>
      <c r="Z1072"/>
      <c r="AA1072"/>
      <c r="AB1072"/>
    </row>
    <row r="1073" spans="24:28" x14ac:dyDescent="0.25">
      <c r="X1073"/>
      <c r="Y1073"/>
      <c r="Z1073"/>
      <c r="AA1073"/>
      <c r="AB1073"/>
    </row>
    <row r="1074" spans="24:28" x14ac:dyDescent="0.25">
      <c r="X1074"/>
      <c r="Y1074"/>
      <c r="Z1074"/>
      <c r="AA1074"/>
      <c r="AB1074"/>
    </row>
    <row r="1075" spans="24:28" x14ac:dyDescent="0.25">
      <c r="X1075"/>
      <c r="Y1075"/>
      <c r="Z1075"/>
      <c r="AA1075"/>
      <c r="AB1075"/>
    </row>
    <row r="1076" spans="24:28" x14ac:dyDescent="0.25">
      <c r="X1076"/>
      <c r="Y1076"/>
      <c r="Z1076"/>
      <c r="AA1076"/>
      <c r="AB1076"/>
    </row>
    <row r="1077" spans="24:28" x14ac:dyDescent="0.25">
      <c r="X1077"/>
      <c r="Y1077"/>
      <c r="Z1077"/>
      <c r="AA1077"/>
      <c r="AB1077"/>
    </row>
    <row r="1078" spans="24:28" x14ac:dyDescent="0.25">
      <c r="X1078"/>
      <c r="Y1078"/>
      <c r="Z1078"/>
      <c r="AA1078"/>
      <c r="AB1078"/>
    </row>
    <row r="1079" spans="24:28" x14ac:dyDescent="0.25">
      <c r="X1079"/>
      <c r="Y1079"/>
      <c r="Z1079"/>
      <c r="AA1079"/>
      <c r="AB1079"/>
    </row>
    <row r="1080" spans="24:28" x14ac:dyDescent="0.25">
      <c r="X1080"/>
      <c r="Y1080"/>
      <c r="Z1080"/>
      <c r="AA1080"/>
      <c r="AB1080"/>
    </row>
    <row r="1081" spans="24:28" x14ac:dyDescent="0.25">
      <c r="X1081"/>
      <c r="Y1081"/>
      <c r="Z1081"/>
      <c r="AA1081"/>
      <c r="AB1081"/>
    </row>
    <row r="1082" spans="24:28" x14ac:dyDescent="0.25">
      <c r="X1082"/>
      <c r="Y1082"/>
      <c r="Z1082"/>
      <c r="AA1082"/>
      <c r="AB1082"/>
    </row>
    <row r="1083" spans="24:28" x14ac:dyDescent="0.25">
      <c r="X1083"/>
      <c r="Y1083"/>
      <c r="Z1083"/>
      <c r="AA1083"/>
      <c r="AB1083"/>
    </row>
    <row r="1084" spans="24:28" x14ac:dyDescent="0.25">
      <c r="X1084"/>
      <c r="Y1084"/>
      <c r="Z1084"/>
      <c r="AA1084"/>
      <c r="AB1084"/>
    </row>
    <row r="1085" spans="24:28" x14ac:dyDescent="0.25">
      <c r="X1085"/>
      <c r="Y1085"/>
      <c r="Z1085"/>
      <c r="AA1085"/>
      <c r="AB1085"/>
    </row>
    <row r="1086" spans="24:28" x14ac:dyDescent="0.25">
      <c r="X1086"/>
      <c r="Y1086"/>
      <c r="Z1086"/>
      <c r="AA1086"/>
      <c r="AB1086"/>
    </row>
    <row r="1087" spans="24:28" x14ac:dyDescent="0.25">
      <c r="X1087"/>
      <c r="Y1087"/>
      <c r="Z1087"/>
      <c r="AA1087"/>
      <c r="AB1087"/>
    </row>
    <row r="1088" spans="24:28" x14ac:dyDescent="0.25">
      <c r="X1088"/>
      <c r="Y1088"/>
      <c r="Z1088"/>
      <c r="AA1088"/>
      <c r="AB1088"/>
    </row>
    <row r="1089" spans="24:28" x14ac:dyDescent="0.25">
      <c r="X1089"/>
      <c r="Y1089"/>
      <c r="Z1089"/>
      <c r="AA1089"/>
      <c r="AB1089"/>
    </row>
    <row r="1090" spans="24:28" x14ac:dyDescent="0.25">
      <c r="X1090"/>
      <c r="Y1090"/>
      <c r="Z1090"/>
      <c r="AA1090"/>
      <c r="AB1090"/>
    </row>
    <row r="1091" spans="24:28" x14ac:dyDescent="0.25">
      <c r="X1091"/>
      <c r="Y1091"/>
      <c r="Z1091"/>
      <c r="AA1091"/>
      <c r="AB1091"/>
    </row>
    <row r="1092" spans="24:28" x14ac:dyDescent="0.25">
      <c r="X1092"/>
      <c r="Y1092"/>
      <c r="Z1092"/>
      <c r="AA1092"/>
      <c r="AB1092"/>
    </row>
    <row r="1093" spans="24:28" x14ac:dyDescent="0.25">
      <c r="X1093"/>
      <c r="Y1093"/>
      <c r="Z1093"/>
      <c r="AA1093"/>
      <c r="AB1093"/>
    </row>
    <row r="1094" spans="24:28" x14ac:dyDescent="0.25">
      <c r="X1094"/>
      <c r="Y1094"/>
      <c r="Z1094"/>
      <c r="AA1094"/>
      <c r="AB1094"/>
    </row>
    <row r="1095" spans="24:28" x14ac:dyDescent="0.25">
      <c r="X1095"/>
      <c r="Y1095"/>
      <c r="Z1095"/>
      <c r="AA1095"/>
      <c r="AB1095"/>
    </row>
    <row r="1096" spans="24:28" x14ac:dyDescent="0.25">
      <c r="X1096"/>
      <c r="Y1096"/>
      <c r="Z1096"/>
      <c r="AA1096"/>
      <c r="AB1096"/>
    </row>
    <row r="1097" spans="24:28" x14ac:dyDescent="0.25">
      <c r="X1097"/>
      <c r="Y1097"/>
      <c r="Z1097"/>
      <c r="AA1097"/>
      <c r="AB1097"/>
    </row>
    <row r="1098" spans="24:28" x14ac:dyDescent="0.25">
      <c r="X1098"/>
      <c r="Y1098"/>
      <c r="Z1098"/>
      <c r="AA1098"/>
      <c r="AB1098"/>
    </row>
    <row r="1099" spans="24:28" x14ac:dyDescent="0.25">
      <c r="X1099"/>
      <c r="Y1099"/>
      <c r="Z1099"/>
      <c r="AA1099"/>
      <c r="AB1099"/>
    </row>
    <row r="1100" spans="24:28" x14ac:dyDescent="0.25">
      <c r="X1100"/>
      <c r="Y1100"/>
      <c r="Z1100"/>
      <c r="AA1100"/>
      <c r="AB1100"/>
    </row>
    <row r="1101" spans="24:28" x14ac:dyDescent="0.25">
      <c r="X1101"/>
      <c r="Y1101"/>
      <c r="Z1101"/>
      <c r="AA1101"/>
      <c r="AB1101"/>
    </row>
    <row r="1102" spans="24:28" x14ac:dyDescent="0.25">
      <c r="X1102"/>
      <c r="Y1102"/>
      <c r="Z1102"/>
      <c r="AA1102"/>
      <c r="AB1102"/>
    </row>
    <row r="1103" spans="24:28" x14ac:dyDescent="0.25">
      <c r="X1103"/>
      <c r="Y1103"/>
      <c r="Z1103"/>
      <c r="AA1103"/>
      <c r="AB1103"/>
    </row>
    <row r="1104" spans="24:28" x14ac:dyDescent="0.25">
      <c r="X1104"/>
      <c r="Y1104"/>
      <c r="Z1104"/>
      <c r="AA1104"/>
      <c r="AB1104"/>
    </row>
    <row r="1105" spans="24:28" x14ac:dyDescent="0.25">
      <c r="X1105"/>
      <c r="Y1105"/>
      <c r="Z1105"/>
      <c r="AA1105"/>
      <c r="AB1105"/>
    </row>
    <row r="1106" spans="24:28" x14ac:dyDescent="0.25">
      <c r="X1106"/>
      <c r="Y1106"/>
      <c r="Z1106"/>
      <c r="AA1106"/>
      <c r="AB1106"/>
    </row>
    <row r="1107" spans="24:28" x14ac:dyDescent="0.25">
      <c r="X1107"/>
      <c r="Y1107"/>
      <c r="Z1107"/>
      <c r="AA1107"/>
      <c r="AB1107"/>
    </row>
    <row r="1108" spans="24:28" x14ac:dyDescent="0.25">
      <c r="X1108"/>
      <c r="Y1108"/>
      <c r="Z1108"/>
      <c r="AA1108"/>
      <c r="AB1108"/>
    </row>
    <row r="1109" spans="24:28" x14ac:dyDescent="0.25">
      <c r="X1109"/>
      <c r="Y1109"/>
      <c r="Z1109"/>
      <c r="AA1109"/>
      <c r="AB1109"/>
    </row>
    <row r="1110" spans="24:28" x14ac:dyDescent="0.25">
      <c r="X1110"/>
      <c r="Y1110"/>
      <c r="Z1110"/>
      <c r="AA1110"/>
      <c r="AB1110"/>
    </row>
    <row r="1111" spans="24:28" x14ac:dyDescent="0.25">
      <c r="X1111"/>
      <c r="Y1111"/>
      <c r="Z1111"/>
      <c r="AA1111"/>
      <c r="AB1111"/>
    </row>
    <row r="1112" spans="24:28" x14ac:dyDescent="0.25">
      <c r="X1112"/>
      <c r="Y1112"/>
      <c r="Z1112"/>
      <c r="AA1112"/>
      <c r="AB1112"/>
    </row>
    <row r="1113" spans="24:28" x14ac:dyDescent="0.25">
      <c r="X1113"/>
      <c r="Y1113"/>
      <c r="Z1113"/>
      <c r="AA1113"/>
      <c r="AB1113"/>
    </row>
    <row r="1114" spans="24:28" x14ac:dyDescent="0.25">
      <c r="X1114"/>
      <c r="Y1114"/>
      <c r="Z1114"/>
      <c r="AA1114"/>
      <c r="AB1114"/>
    </row>
    <row r="1115" spans="24:28" x14ac:dyDescent="0.25">
      <c r="X1115"/>
      <c r="Y1115"/>
      <c r="Z1115"/>
      <c r="AA1115"/>
      <c r="AB1115"/>
    </row>
    <row r="1116" spans="24:28" x14ac:dyDescent="0.25">
      <c r="X1116"/>
      <c r="Y1116"/>
      <c r="Z1116"/>
      <c r="AA1116"/>
      <c r="AB1116"/>
    </row>
    <row r="1117" spans="24:28" x14ac:dyDescent="0.25">
      <c r="X1117"/>
      <c r="Y1117"/>
      <c r="Z1117"/>
      <c r="AA1117"/>
      <c r="AB1117"/>
    </row>
    <row r="1118" spans="24:28" x14ac:dyDescent="0.25">
      <c r="X1118"/>
      <c r="Y1118"/>
      <c r="Z1118"/>
      <c r="AA1118"/>
      <c r="AB1118"/>
    </row>
    <row r="1119" spans="24:28" x14ac:dyDescent="0.25">
      <c r="X1119"/>
      <c r="Y1119"/>
      <c r="Z1119"/>
      <c r="AA1119"/>
      <c r="AB1119"/>
    </row>
    <row r="1120" spans="24:28" x14ac:dyDescent="0.25">
      <c r="X1120"/>
      <c r="Y1120"/>
      <c r="Z1120"/>
      <c r="AA1120"/>
      <c r="AB1120"/>
    </row>
    <row r="1121" spans="24:28" x14ac:dyDescent="0.25">
      <c r="X1121"/>
      <c r="Y1121"/>
      <c r="Z1121"/>
      <c r="AA1121"/>
      <c r="AB1121"/>
    </row>
    <row r="1122" spans="24:28" x14ac:dyDescent="0.25">
      <c r="X1122"/>
      <c r="Y1122"/>
      <c r="Z1122"/>
      <c r="AA1122"/>
      <c r="AB1122"/>
    </row>
    <row r="1123" spans="24:28" x14ac:dyDescent="0.25">
      <c r="X1123"/>
      <c r="Y1123"/>
      <c r="Z1123"/>
      <c r="AA1123"/>
      <c r="AB1123"/>
    </row>
    <row r="1124" spans="24:28" x14ac:dyDescent="0.25">
      <c r="X1124"/>
      <c r="Y1124"/>
      <c r="Z1124"/>
      <c r="AA1124"/>
      <c r="AB1124"/>
    </row>
    <row r="1125" spans="24:28" x14ac:dyDescent="0.25">
      <c r="X1125"/>
      <c r="Y1125"/>
      <c r="Z1125"/>
      <c r="AA1125"/>
      <c r="AB1125"/>
    </row>
    <row r="1126" spans="24:28" x14ac:dyDescent="0.25">
      <c r="X1126"/>
      <c r="Y1126"/>
      <c r="Z1126"/>
      <c r="AA1126"/>
      <c r="AB1126"/>
    </row>
    <row r="1127" spans="24:28" x14ac:dyDescent="0.25">
      <c r="X1127"/>
      <c r="Y1127"/>
      <c r="Z1127"/>
      <c r="AA1127"/>
      <c r="AB1127"/>
    </row>
    <row r="1128" spans="24:28" x14ac:dyDescent="0.25">
      <c r="X1128"/>
      <c r="Y1128"/>
      <c r="Z1128"/>
      <c r="AA1128"/>
      <c r="AB1128"/>
    </row>
    <row r="1129" spans="24:28" x14ac:dyDescent="0.25">
      <c r="X1129"/>
      <c r="Y1129"/>
      <c r="Z1129"/>
      <c r="AA1129"/>
      <c r="AB1129"/>
    </row>
    <row r="1130" spans="24:28" x14ac:dyDescent="0.25">
      <c r="X1130"/>
      <c r="Y1130"/>
      <c r="Z1130"/>
      <c r="AA1130"/>
      <c r="AB1130"/>
    </row>
    <row r="1131" spans="24:28" x14ac:dyDescent="0.25">
      <c r="X1131"/>
      <c r="Y1131"/>
      <c r="Z1131"/>
      <c r="AA1131"/>
      <c r="AB1131"/>
    </row>
    <row r="1132" spans="24:28" x14ac:dyDescent="0.25">
      <c r="X1132"/>
      <c r="Y1132"/>
      <c r="Z1132"/>
      <c r="AA1132"/>
      <c r="AB1132"/>
    </row>
    <row r="1133" spans="24:28" x14ac:dyDescent="0.25">
      <c r="X1133"/>
      <c r="Y1133"/>
      <c r="Z1133"/>
      <c r="AA1133"/>
      <c r="AB1133"/>
    </row>
    <row r="1134" spans="24:28" x14ac:dyDescent="0.25">
      <c r="X1134"/>
      <c r="Y1134"/>
      <c r="Z1134"/>
      <c r="AA1134"/>
      <c r="AB1134"/>
    </row>
    <row r="1135" spans="24:28" x14ac:dyDescent="0.25">
      <c r="X1135"/>
      <c r="Y1135"/>
      <c r="Z1135"/>
      <c r="AA1135"/>
      <c r="AB1135"/>
    </row>
    <row r="1136" spans="24:28" x14ac:dyDescent="0.25">
      <c r="X1136"/>
      <c r="Y1136"/>
      <c r="Z1136"/>
      <c r="AA1136"/>
      <c r="AB1136"/>
    </row>
    <row r="1137" spans="24:28" x14ac:dyDescent="0.25">
      <c r="X1137"/>
      <c r="Y1137"/>
      <c r="Z1137"/>
      <c r="AA1137"/>
      <c r="AB1137"/>
    </row>
    <row r="1138" spans="24:28" x14ac:dyDescent="0.25">
      <c r="X1138"/>
      <c r="Y1138"/>
      <c r="Z1138"/>
      <c r="AA1138"/>
      <c r="AB1138"/>
    </row>
    <row r="1139" spans="24:28" x14ac:dyDescent="0.25">
      <c r="X1139"/>
      <c r="Y1139"/>
      <c r="Z1139"/>
      <c r="AA1139"/>
      <c r="AB1139"/>
    </row>
    <row r="1140" spans="24:28" x14ac:dyDescent="0.25">
      <c r="X1140"/>
      <c r="Y1140"/>
      <c r="Z1140"/>
      <c r="AA1140"/>
      <c r="AB1140"/>
    </row>
    <row r="1141" spans="24:28" x14ac:dyDescent="0.25">
      <c r="X1141"/>
      <c r="Y1141"/>
      <c r="Z1141"/>
      <c r="AA1141"/>
      <c r="AB1141"/>
    </row>
    <row r="1142" spans="24:28" x14ac:dyDescent="0.25">
      <c r="X1142"/>
      <c r="Y1142"/>
      <c r="Z1142"/>
      <c r="AA1142"/>
      <c r="AB1142"/>
    </row>
    <row r="1143" spans="24:28" x14ac:dyDescent="0.25">
      <c r="X1143"/>
      <c r="Y1143"/>
      <c r="Z1143"/>
      <c r="AA1143"/>
      <c r="AB1143"/>
    </row>
    <row r="1144" spans="24:28" x14ac:dyDescent="0.25">
      <c r="X1144"/>
      <c r="Y1144"/>
      <c r="Z1144"/>
      <c r="AA1144"/>
      <c r="AB1144"/>
    </row>
    <row r="1145" spans="24:28" x14ac:dyDescent="0.25">
      <c r="X1145"/>
      <c r="Y1145"/>
      <c r="Z1145"/>
      <c r="AA1145"/>
      <c r="AB1145"/>
    </row>
    <row r="1146" spans="24:28" x14ac:dyDescent="0.25">
      <c r="X1146"/>
      <c r="Y1146"/>
      <c r="Z1146"/>
      <c r="AA1146"/>
      <c r="AB1146"/>
    </row>
    <row r="1147" spans="24:28" x14ac:dyDescent="0.25">
      <c r="X1147"/>
      <c r="Y1147"/>
      <c r="Z1147"/>
      <c r="AA1147"/>
      <c r="AB1147"/>
    </row>
    <row r="1148" spans="24:28" x14ac:dyDescent="0.25">
      <c r="X1148"/>
      <c r="Y1148"/>
      <c r="Z1148"/>
      <c r="AA1148"/>
      <c r="AB1148"/>
    </row>
    <row r="1149" spans="24:28" x14ac:dyDescent="0.25">
      <c r="X1149"/>
      <c r="Y1149"/>
      <c r="Z1149"/>
      <c r="AA1149"/>
      <c r="AB1149"/>
    </row>
    <row r="1150" spans="24:28" x14ac:dyDescent="0.25">
      <c r="X1150"/>
      <c r="Y1150"/>
      <c r="Z1150"/>
      <c r="AA1150"/>
      <c r="AB1150"/>
    </row>
    <row r="1151" spans="24:28" x14ac:dyDescent="0.25">
      <c r="X1151"/>
      <c r="Y1151"/>
      <c r="Z1151"/>
      <c r="AA1151"/>
      <c r="AB1151"/>
    </row>
    <row r="1152" spans="24:28" x14ac:dyDescent="0.25">
      <c r="X1152"/>
      <c r="Y1152"/>
      <c r="Z1152"/>
      <c r="AA1152"/>
      <c r="AB1152"/>
    </row>
    <row r="1153" spans="24:28" x14ac:dyDescent="0.25">
      <c r="X1153"/>
      <c r="Y1153"/>
      <c r="Z1153"/>
      <c r="AA1153"/>
      <c r="AB1153"/>
    </row>
    <row r="1154" spans="24:28" x14ac:dyDescent="0.25">
      <c r="X1154"/>
      <c r="Y1154"/>
      <c r="Z1154"/>
      <c r="AA1154"/>
      <c r="AB1154"/>
    </row>
    <row r="1155" spans="24:28" x14ac:dyDescent="0.25">
      <c r="X1155"/>
      <c r="Y1155"/>
      <c r="Z1155"/>
      <c r="AA1155"/>
      <c r="AB1155"/>
    </row>
    <row r="1156" spans="24:28" x14ac:dyDescent="0.25">
      <c r="X1156"/>
      <c r="Y1156"/>
      <c r="Z1156"/>
      <c r="AA1156"/>
      <c r="AB1156"/>
    </row>
    <row r="1157" spans="24:28" x14ac:dyDescent="0.25">
      <c r="X1157"/>
      <c r="Y1157"/>
      <c r="Z1157"/>
      <c r="AA1157"/>
      <c r="AB1157"/>
    </row>
    <row r="1158" spans="24:28" x14ac:dyDescent="0.25">
      <c r="X1158"/>
      <c r="Y1158"/>
      <c r="Z1158"/>
      <c r="AA1158"/>
      <c r="AB1158"/>
    </row>
    <row r="1159" spans="24:28" x14ac:dyDescent="0.25">
      <c r="X1159"/>
      <c r="Y1159"/>
      <c r="Z1159"/>
      <c r="AA1159"/>
      <c r="AB1159"/>
    </row>
    <row r="1160" spans="24:28" x14ac:dyDescent="0.25">
      <c r="X1160"/>
      <c r="Y1160"/>
      <c r="Z1160"/>
      <c r="AA1160"/>
      <c r="AB1160"/>
    </row>
    <row r="1161" spans="24:28" x14ac:dyDescent="0.25">
      <c r="X1161"/>
      <c r="Y1161"/>
      <c r="Z1161"/>
      <c r="AA1161"/>
      <c r="AB1161"/>
    </row>
    <row r="1162" spans="24:28" x14ac:dyDescent="0.25">
      <c r="X1162"/>
      <c r="Y1162"/>
      <c r="Z1162"/>
      <c r="AA1162"/>
      <c r="AB1162"/>
    </row>
    <row r="1163" spans="24:28" x14ac:dyDescent="0.25">
      <c r="X1163"/>
      <c r="Y1163"/>
      <c r="Z1163"/>
      <c r="AA1163"/>
      <c r="AB1163"/>
    </row>
    <row r="1164" spans="24:28" x14ac:dyDescent="0.25">
      <c r="X1164"/>
      <c r="Y1164"/>
      <c r="Z1164"/>
      <c r="AA1164"/>
      <c r="AB1164"/>
    </row>
    <row r="1165" spans="24:28" x14ac:dyDescent="0.25">
      <c r="X1165"/>
      <c r="Y1165"/>
      <c r="Z1165"/>
      <c r="AA1165"/>
      <c r="AB1165"/>
    </row>
    <row r="1166" spans="24:28" x14ac:dyDescent="0.25">
      <c r="X1166"/>
      <c r="Y1166"/>
      <c r="Z1166"/>
      <c r="AA1166"/>
      <c r="AB1166"/>
    </row>
    <row r="1167" spans="24:28" x14ac:dyDescent="0.25">
      <c r="X1167"/>
      <c r="Y1167"/>
      <c r="Z1167"/>
      <c r="AA1167"/>
      <c r="AB1167"/>
    </row>
    <row r="1168" spans="24:28" x14ac:dyDescent="0.25">
      <c r="X1168"/>
      <c r="Y1168"/>
      <c r="Z1168"/>
      <c r="AA1168"/>
      <c r="AB1168"/>
    </row>
    <row r="1169" spans="24:28" x14ac:dyDescent="0.25">
      <c r="X1169"/>
      <c r="Y1169"/>
      <c r="Z1169"/>
      <c r="AA1169"/>
      <c r="AB1169"/>
    </row>
    <row r="1170" spans="24:28" x14ac:dyDescent="0.25">
      <c r="X1170"/>
      <c r="Y1170"/>
      <c r="Z1170"/>
      <c r="AA1170"/>
      <c r="AB1170"/>
    </row>
    <row r="1171" spans="24:28" x14ac:dyDescent="0.25">
      <c r="X1171"/>
      <c r="Y1171"/>
      <c r="Z1171"/>
      <c r="AA1171"/>
      <c r="AB1171"/>
    </row>
    <row r="1172" spans="24:28" x14ac:dyDescent="0.25">
      <c r="X1172"/>
      <c r="Y1172"/>
      <c r="Z1172"/>
      <c r="AA1172"/>
      <c r="AB1172"/>
    </row>
    <row r="1173" spans="24:28" x14ac:dyDescent="0.25">
      <c r="X1173"/>
      <c r="Y1173"/>
      <c r="Z1173"/>
      <c r="AA1173"/>
      <c r="AB1173"/>
    </row>
    <row r="1174" spans="24:28" x14ac:dyDescent="0.25">
      <c r="X1174"/>
      <c r="Y1174"/>
      <c r="Z1174"/>
      <c r="AA1174"/>
      <c r="AB1174"/>
    </row>
    <row r="1175" spans="24:28" x14ac:dyDescent="0.25">
      <c r="X1175"/>
      <c r="Y1175"/>
      <c r="Z1175"/>
      <c r="AA1175"/>
      <c r="AB1175"/>
    </row>
    <row r="1176" spans="24:28" x14ac:dyDescent="0.25">
      <c r="X1176"/>
      <c r="Y1176"/>
      <c r="Z1176"/>
      <c r="AA1176"/>
      <c r="AB1176"/>
    </row>
    <row r="1177" spans="24:28" x14ac:dyDescent="0.25">
      <c r="X1177"/>
      <c r="Y1177"/>
      <c r="Z1177"/>
      <c r="AA1177"/>
      <c r="AB1177"/>
    </row>
    <row r="1178" spans="24:28" x14ac:dyDescent="0.25">
      <c r="X1178"/>
      <c r="Y1178"/>
      <c r="Z1178"/>
      <c r="AA1178"/>
      <c r="AB1178"/>
    </row>
    <row r="1179" spans="24:28" x14ac:dyDescent="0.25">
      <c r="X1179"/>
      <c r="Y1179"/>
      <c r="Z1179"/>
      <c r="AA1179"/>
      <c r="AB1179"/>
    </row>
    <row r="1180" spans="24:28" x14ac:dyDescent="0.25">
      <c r="X1180"/>
      <c r="Y1180"/>
      <c r="Z1180"/>
      <c r="AA1180"/>
      <c r="AB1180"/>
    </row>
    <row r="1181" spans="24:28" x14ac:dyDescent="0.25">
      <c r="X1181"/>
      <c r="Y1181"/>
      <c r="Z1181"/>
      <c r="AA1181"/>
      <c r="AB1181"/>
    </row>
    <row r="1182" spans="24:28" x14ac:dyDescent="0.25">
      <c r="X1182"/>
      <c r="Y1182"/>
      <c r="Z1182"/>
      <c r="AA1182"/>
      <c r="AB1182"/>
    </row>
    <row r="1183" spans="24:28" x14ac:dyDescent="0.25">
      <c r="X1183"/>
      <c r="Y1183"/>
      <c r="Z1183"/>
      <c r="AA1183"/>
      <c r="AB1183"/>
    </row>
    <row r="1184" spans="24:28" x14ac:dyDescent="0.25">
      <c r="X1184"/>
      <c r="Y1184"/>
      <c r="Z1184"/>
      <c r="AA1184"/>
      <c r="AB1184"/>
    </row>
    <row r="1185" spans="24:28" x14ac:dyDescent="0.25">
      <c r="X1185"/>
      <c r="Y1185"/>
      <c r="Z1185"/>
      <c r="AA1185"/>
      <c r="AB1185"/>
    </row>
    <row r="1186" spans="24:28" x14ac:dyDescent="0.25">
      <c r="X1186"/>
      <c r="Y1186"/>
      <c r="Z1186"/>
      <c r="AA1186"/>
      <c r="AB1186"/>
    </row>
    <row r="1187" spans="24:28" x14ac:dyDescent="0.25">
      <c r="X1187"/>
      <c r="Y1187"/>
      <c r="Z1187"/>
      <c r="AA1187"/>
      <c r="AB1187"/>
    </row>
    <row r="1188" spans="24:28" x14ac:dyDescent="0.25">
      <c r="X1188"/>
      <c r="Y1188"/>
      <c r="Z1188"/>
      <c r="AA1188"/>
      <c r="AB1188"/>
    </row>
    <row r="1189" spans="24:28" x14ac:dyDescent="0.25">
      <c r="X1189"/>
      <c r="Y1189"/>
      <c r="Z1189"/>
      <c r="AA1189"/>
      <c r="AB1189"/>
    </row>
    <row r="1190" spans="24:28" x14ac:dyDescent="0.25">
      <c r="X1190"/>
      <c r="Y1190"/>
      <c r="Z1190"/>
      <c r="AA1190"/>
      <c r="AB1190"/>
    </row>
    <row r="1191" spans="24:28" x14ac:dyDescent="0.25">
      <c r="X1191"/>
      <c r="Y1191"/>
      <c r="Z1191"/>
      <c r="AA1191"/>
      <c r="AB1191"/>
    </row>
    <row r="1192" spans="24:28" x14ac:dyDescent="0.25">
      <c r="X1192"/>
      <c r="Y1192"/>
      <c r="Z1192"/>
      <c r="AA1192"/>
      <c r="AB1192"/>
    </row>
    <row r="1193" spans="24:28" x14ac:dyDescent="0.25">
      <c r="X1193"/>
      <c r="Y1193"/>
      <c r="Z1193"/>
      <c r="AA1193"/>
      <c r="AB1193"/>
    </row>
    <row r="1194" spans="24:28" x14ac:dyDescent="0.25">
      <c r="X1194"/>
      <c r="Y1194"/>
      <c r="Z1194"/>
      <c r="AA1194"/>
      <c r="AB1194"/>
    </row>
    <row r="1195" spans="24:28" x14ac:dyDescent="0.25">
      <c r="X1195"/>
      <c r="Y1195"/>
      <c r="Z1195"/>
      <c r="AA1195"/>
      <c r="AB1195"/>
    </row>
    <row r="1196" spans="24:28" x14ac:dyDescent="0.25">
      <c r="X1196"/>
      <c r="Y1196"/>
      <c r="Z1196"/>
      <c r="AA1196"/>
      <c r="AB1196"/>
    </row>
    <row r="1197" spans="24:28" x14ac:dyDescent="0.25">
      <c r="X1197"/>
      <c r="Y1197"/>
      <c r="Z1197"/>
      <c r="AA1197"/>
      <c r="AB1197"/>
    </row>
    <row r="1198" spans="24:28" x14ac:dyDescent="0.25">
      <c r="X1198"/>
      <c r="Y1198"/>
      <c r="Z1198"/>
      <c r="AA1198"/>
      <c r="AB1198"/>
    </row>
    <row r="1199" spans="24:28" x14ac:dyDescent="0.25">
      <c r="X1199"/>
      <c r="Y1199"/>
      <c r="Z1199"/>
      <c r="AA1199"/>
      <c r="AB1199"/>
    </row>
    <row r="1200" spans="24:28" x14ac:dyDescent="0.25">
      <c r="X1200"/>
      <c r="Y1200"/>
      <c r="Z1200"/>
      <c r="AA1200"/>
      <c r="AB1200"/>
    </row>
    <row r="1201" spans="24:28" x14ac:dyDescent="0.25">
      <c r="X1201"/>
      <c r="Y1201"/>
      <c r="Z1201"/>
      <c r="AA1201"/>
      <c r="AB1201"/>
    </row>
    <row r="1202" spans="24:28" x14ac:dyDescent="0.25">
      <c r="X1202"/>
      <c r="Y1202"/>
      <c r="Z1202"/>
      <c r="AA1202"/>
      <c r="AB1202"/>
    </row>
    <row r="1203" spans="24:28" x14ac:dyDescent="0.25">
      <c r="X1203"/>
      <c r="Y1203"/>
      <c r="Z1203"/>
      <c r="AA1203"/>
      <c r="AB1203"/>
    </row>
    <row r="1204" spans="24:28" x14ac:dyDescent="0.25">
      <c r="X1204"/>
      <c r="Y1204"/>
      <c r="Z1204"/>
      <c r="AA1204"/>
      <c r="AB1204"/>
    </row>
    <row r="1205" spans="24:28" x14ac:dyDescent="0.25">
      <c r="X1205"/>
      <c r="Y1205"/>
      <c r="Z1205"/>
      <c r="AA1205"/>
      <c r="AB1205"/>
    </row>
    <row r="1206" spans="24:28" x14ac:dyDescent="0.25">
      <c r="X1206"/>
      <c r="Y1206"/>
      <c r="Z1206"/>
      <c r="AA1206"/>
      <c r="AB1206"/>
    </row>
    <row r="1207" spans="24:28" x14ac:dyDescent="0.25">
      <c r="X1207"/>
      <c r="Y1207"/>
      <c r="Z1207"/>
      <c r="AA1207"/>
      <c r="AB1207"/>
    </row>
    <row r="1208" spans="24:28" x14ac:dyDescent="0.25">
      <c r="X1208"/>
      <c r="Y1208"/>
      <c r="Z1208"/>
      <c r="AA1208"/>
      <c r="AB1208"/>
    </row>
    <row r="1209" spans="24:28" x14ac:dyDescent="0.25">
      <c r="X1209"/>
      <c r="Y1209"/>
      <c r="Z1209"/>
      <c r="AA1209"/>
      <c r="AB1209"/>
    </row>
    <row r="1210" spans="24:28" x14ac:dyDescent="0.25">
      <c r="X1210"/>
      <c r="Y1210"/>
      <c r="Z1210"/>
      <c r="AA1210"/>
      <c r="AB1210"/>
    </row>
    <row r="1211" spans="24:28" x14ac:dyDescent="0.25">
      <c r="X1211"/>
      <c r="Y1211"/>
      <c r="Z1211"/>
      <c r="AA1211"/>
      <c r="AB1211"/>
    </row>
    <row r="1212" spans="24:28" x14ac:dyDescent="0.25">
      <c r="X1212"/>
      <c r="Y1212"/>
      <c r="Z1212"/>
      <c r="AA1212"/>
      <c r="AB1212"/>
    </row>
    <row r="1213" spans="24:28" x14ac:dyDescent="0.25">
      <c r="X1213"/>
      <c r="Y1213"/>
      <c r="Z1213"/>
      <c r="AA1213"/>
      <c r="AB1213"/>
    </row>
    <row r="1214" spans="24:28" x14ac:dyDescent="0.25">
      <c r="X1214"/>
      <c r="Y1214"/>
      <c r="Z1214"/>
      <c r="AA1214"/>
      <c r="AB1214"/>
    </row>
    <row r="1215" spans="24:28" x14ac:dyDescent="0.25">
      <c r="X1215"/>
      <c r="Y1215"/>
      <c r="Z1215"/>
      <c r="AA1215"/>
      <c r="AB1215"/>
    </row>
    <row r="1216" spans="24:28" x14ac:dyDescent="0.25">
      <c r="X1216"/>
      <c r="Y1216"/>
      <c r="Z1216"/>
      <c r="AA1216"/>
      <c r="AB1216"/>
    </row>
    <row r="1217" spans="24:28" x14ac:dyDescent="0.25">
      <c r="X1217"/>
      <c r="Y1217"/>
      <c r="Z1217"/>
      <c r="AA1217"/>
      <c r="AB1217"/>
    </row>
    <row r="1218" spans="24:28" x14ac:dyDescent="0.25">
      <c r="X1218"/>
      <c r="Y1218"/>
      <c r="Z1218"/>
      <c r="AA1218"/>
      <c r="AB1218"/>
    </row>
    <row r="1219" spans="24:28" x14ac:dyDescent="0.25">
      <c r="X1219"/>
      <c r="Y1219"/>
      <c r="Z1219"/>
      <c r="AA1219"/>
      <c r="AB1219"/>
    </row>
    <row r="1220" spans="24:28" x14ac:dyDescent="0.25">
      <c r="X1220"/>
      <c r="Y1220"/>
      <c r="Z1220"/>
      <c r="AA1220"/>
      <c r="AB1220"/>
    </row>
    <row r="1221" spans="24:28" x14ac:dyDescent="0.25">
      <c r="X1221"/>
      <c r="Y1221"/>
      <c r="Z1221"/>
      <c r="AA1221"/>
      <c r="AB1221"/>
    </row>
    <row r="1222" spans="24:28" x14ac:dyDescent="0.25">
      <c r="X1222"/>
      <c r="Y1222"/>
      <c r="Z1222"/>
      <c r="AA1222"/>
      <c r="AB1222"/>
    </row>
    <row r="1223" spans="24:28" x14ac:dyDescent="0.25">
      <c r="X1223"/>
      <c r="Y1223"/>
      <c r="Z1223"/>
      <c r="AA1223"/>
      <c r="AB1223"/>
    </row>
    <row r="1224" spans="24:28" x14ac:dyDescent="0.25">
      <c r="X1224"/>
      <c r="Y1224"/>
      <c r="Z1224"/>
      <c r="AA1224"/>
      <c r="AB1224"/>
    </row>
    <row r="1225" spans="24:28" x14ac:dyDescent="0.25">
      <c r="X1225"/>
      <c r="Y1225"/>
      <c r="Z1225"/>
      <c r="AA1225"/>
      <c r="AB1225"/>
    </row>
    <row r="1226" spans="24:28" x14ac:dyDescent="0.25">
      <c r="X1226"/>
      <c r="Y1226"/>
      <c r="Z1226"/>
      <c r="AA1226"/>
      <c r="AB1226"/>
    </row>
    <row r="1227" spans="24:28" x14ac:dyDescent="0.25">
      <c r="X1227"/>
      <c r="Y1227"/>
      <c r="Z1227"/>
      <c r="AA1227"/>
      <c r="AB1227"/>
    </row>
    <row r="1228" spans="24:28" x14ac:dyDescent="0.25">
      <c r="X1228"/>
      <c r="Y1228"/>
      <c r="Z1228"/>
      <c r="AA1228"/>
      <c r="AB1228"/>
    </row>
    <row r="1229" spans="24:28" x14ac:dyDescent="0.25">
      <c r="X1229"/>
      <c r="Y1229"/>
      <c r="Z1229"/>
      <c r="AA1229"/>
      <c r="AB1229"/>
    </row>
    <row r="1230" spans="24:28" x14ac:dyDescent="0.25">
      <c r="X1230"/>
      <c r="Y1230"/>
      <c r="Z1230"/>
      <c r="AA1230"/>
      <c r="AB1230"/>
    </row>
    <row r="1231" spans="24:28" x14ac:dyDescent="0.25">
      <c r="X1231"/>
      <c r="Y1231"/>
      <c r="Z1231"/>
      <c r="AA1231"/>
      <c r="AB1231"/>
    </row>
    <row r="1232" spans="24:28" x14ac:dyDescent="0.25">
      <c r="X1232"/>
      <c r="Y1232"/>
      <c r="Z1232"/>
      <c r="AA1232"/>
      <c r="AB1232"/>
    </row>
    <row r="1233" spans="24:28" x14ac:dyDescent="0.25">
      <c r="X1233"/>
      <c r="Y1233"/>
      <c r="Z1233"/>
      <c r="AA1233"/>
      <c r="AB1233"/>
    </row>
    <row r="1234" spans="24:28" x14ac:dyDescent="0.25">
      <c r="X1234"/>
      <c r="Y1234"/>
      <c r="Z1234"/>
      <c r="AA1234"/>
      <c r="AB1234"/>
    </row>
    <row r="1235" spans="24:28" x14ac:dyDescent="0.25">
      <c r="X1235"/>
      <c r="Y1235"/>
      <c r="Z1235"/>
      <c r="AA1235"/>
      <c r="AB1235"/>
    </row>
    <row r="1236" spans="24:28" x14ac:dyDescent="0.25">
      <c r="X1236"/>
      <c r="Y1236"/>
      <c r="Z1236"/>
      <c r="AA1236"/>
      <c r="AB1236"/>
    </row>
    <row r="1237" spans="24:28" x14ac:dyDescent="0.25">
      <c r="X1237"/>
      <c r="Y1237"/>
      <c r="Z1237"/>
      <c r="AA1237"/>
      <c r="AB1237"/>
    </row>
    <row r="1238" spans="24:28" x14ac:dyDescent="0.25">
      <c r="X1238"/>
      <c r="Y1238"/>
      <c r="Z1238"/>
      <c r="AA1238"/>
      <c r="AB1238"/>
    </row>
    <row r="1239" spans="24:28" x14ac:dyDescent="0.25">
      <c r="X1239"/>
      <c r="Y1239"/>
      <c r="Z1239"/>
      <c r="AA1239"/>
      <c r="AB1239"/>
    </row>
    <row r="1240" spans="24:28" x14ac:dyDescent="0.25">
      <c r="X1240"/>
      <c r="Y1240"/>
      <c r="Z1240"/>
      <c r="AA1240"/>
      <c r="AB1240"/>
    </row>
    <row r="1241" spans="24:28" x14ac:dyDescent="0.25">
      <c r="X1241"/>
      <c r="Y1241"/>
      <c r="Z1241"/>
      <c r="AA1241"/>
      <c r="AB1241"/>
    </row>
    <row r="1242" spans="24:28" x14ac:dyDescent="0.25">
      <c r="X1242"/>
      <c r="Y1242"/>
      <c r="Z1242"/>
      <c r="AA1242"/>
      <c r="AB1242"/>
    </row>
    <row r="1243" spans="24:28" x14ac:dyDescent="0.25">
      <c r="X1243"/>
      <c r="Y1243"/>
      <c r="Z1243"/>
      <c r="AA1243"/>
      <c r="AB1243"/>
    </row>
    <row r="1244" spans="24:28" x14ac:dyDescent="0.25">
      <c r="X1244"/>
      <c r="Y1244"/>
      <c r="Z1244"/>
      <c r="AA1244"/>
      <c r="AB1244"/>
    </row>
    <row r="1245" spans="24:28" x14ac:dyDescent="0.25">
      <c r="X1245"/>
      <c r="Y1245"/>
      <c r="Z1245"/>
      <c r="AA1245"/>
      <c r="AB1245"/>
    </row>
    <row r="1246" spans="24:28" x14ac:dyDescent="0.25">
      <c r="X1246"/>
      <c r="Y1246"/>
      <c r="Z1246"/>
      <c r="AA1246"/>
      <c r="AB1246"/>
    </row>
    <row r="1247" spans="24:28" x14ac:dyDescent="0.25">
      <c r="X1247"/>
      <c r="Y1247"/>
      <c r="Z1247"/>
      <c r="AA1247"/>
      <c r="AB1247"/>
    </row>
    <row r="1248" spans="24:28" x14ac:dyDescent="0.25">
      <c r="X1248"/>
      <c r="Y1248"/>
      <c r="Z1248"/>
      <c r="AA1248"/>
      <c r="AB1248"/>
    </row>
    <row r="1249" spans="24:28" x14ac:dyDescent="0.25">
      <c r="X1249"/>
      <c r="Y1249"/>
      <c r="Z1249"/>
      <c r="AA1249"/>
      <c r="AB1249"/>
    </row>
    <row r="1250" spans="24:28" x14ac:dyDescent="0.25">
      <c r="X1250"/>
      <c r="Y1250"/>
      <c r="Z1250"/>
      <c r="AA1250"/>
      <c r="AB1250"/>
    </row>
    <row r="1251" spans="24:28" x14ac:dyDescent="0.25">
      <c r="X1251"/>
      <c r="Y1251"/>
      <c r="Z1251"/>
      <c r="AA1251"/>
      <c r="AB1251"/>
    </row>
    <row r="1252" spans="24:28" x14ac:dyDescent="0.25">
      <c r="X1252"/>
      <c r="Y1252"/>
      <c r="Z1252"/>
      <c r="AA1252"/>
      <c r="AB1252"/>
    </row>
    <row r="1253" spans="24:28" x14ac:dyDescent="0.25">
      <c r="X1253"/>
      <c r="Y1253"/>
      <c r="Z1253"/>
      <c r="AA1253"/>
      <c r="AB1253"/>
    </row>
    <row r="1254" spans="24:28" x14ac:dyDescent="0.25">
      <c r="X1254"/>
      <c r="Y1254"/>
      <c r="Z1254"/>
      <c r="AA1254"/>
      <c r="AB1254"/>
    </row>
    <row r="1255" spans="24:28" x14ac:dyDescent="0.25">
      <c r="X1255"/>
      <c r="Y1255"/>
      <c r="Z1255"/>
      <c r="AA1255"/>
      <c r="AB1255"/>
    </row>
    <row r="1256" spans="24:28" x14ac:dyDescent="0.25">
      <c r="X1256"/>
      <c r="Y1256"/>
      <c r="Z1256"/>
      <c r="AA1256"/>
      <c r="AB1256"/>
    </row>
    <row r="1257" spans="24:28" x14ac:dyDescent="0.25">
      <c r="X1257"/>
      <c r="Y1257"/>
      <c r="Z1257"/>
      <c r="AA1257"/>
      <c r="AB1257"/>
    </row>
    <row r="1258" spans="24:28" x14ac:dyDescent="0.25">
      <c r="X1258"/>
      <c r="Y1258"/>
      <c r="Z1258"/>
      <c r="AA1258"/>
      <c r="AB1258"/>
    </row>
    <row r="1259" spans="24:28" x14ac:dyDescent="0.25">
      <c r="X1259"/>
      <c r="Y1259"/>
      <c r="Z1259"/>
      <c r="AA1259"/>
      <c r="AB1259"/>
    </row>
    <row r="1260" spans="24:28" x14ac:dyDescent="0.25">
      <c r="X1260"/>
      <c r="Y1260"/>
      <c r="Z1260"/>
      <c r="AA1260"/>
      <c r="AB1260"/>
    </row>
    <row r="1261" spans="24:28" x14ac:dyDescent="0.25">
      <c r="X1261"/>
      <c r="Y1261"/>
      <c r="Z1261"/>
      <c r="AA1261"/>
      <c r="AB1261"/>
    </row>
    <row r="1262" spans="24:28" x14ac:dyDescent="0.25">
      <c r="X1262"/>
      <c r="Y1262"/>
      <c r="Z1262"/>
      <c r="AA1262"/>
      <c r="AB1262"/>
    </row>
    <row r="1263" spans="24:28" x14ac:dyDescent="0.25">
      <c r="X1263"/>
      <c r="Y1263"/>
      <c r="Z1263"/>
      <c r="AA1263"/>
      <c r="AB1263"/>
    </row>
    <row r="1264" spans="24:28" x14ac:dyDescent="0.25">
      <c r="X1264"/>
      <c r="Y1264"/>
      <c r="Z1264"/>
      <c r="AA1264"/>
      <c r="AB1264"/>
    </row>
    <row r="1265" spans="24:28" x14ac:dyDescent="0.25">
      <c r="X1265"/>
      <c r="Y1265"/>
      <c r="Z1265"/>
      <c r="AA1265"/>
      <c r="AB1265"/>
    </row>
    <row r="1266" spans="24:28" x14ac:dyDescent="0.25">
      <c r="X1266"/>
      <c r="Y1266"/>
      <c r="Z1266"/>
      <c r="AA1266"/>
      <c r="AB1266"/>
    </row>
    <row r="1267" spans="24:28" x14ac:dyDescent="0.25">
      <c r="X1267"/>
      <c r="Y1267"/>
      <c r="Z1267"/>
      <c r="AA1267"/>
      <c r="AB1267"/>
    </row>
    <row r="1268" spans="24:28" x14ac:dyDescent="0.25">
      <c r="X1268"/>
      <c r="Y1268"/>
      <c r="Z1268"/>
      <c r="AA1268"/>
      <c r="AB1268"/>
    </row>
    <row r="1269" spans="24:28" x14ac:dyDescent="0.25">
      <c r="X1269"/>
      <c r="Y1269"/>
      <c r="Z1269"/>
      <c r="AA1269"/>
      <c r="AB1269"/>
    </row>
    <row r="1270" spans="24:28" x14ac:dyDescent="0.25">
      <c r="X1270"/>
      <c r="Y1270"/>
      <c r="Z1270"/>
      <c r="AA1270"/>
      <c r="AB1270"/>
    </row>
    <row r="1271" spans="24:28" x14ac:dyDescent="0.25">
      <c r="X1271"/>
      <c r="Y1271"/>
      <c r="Z1271"/>
      <c r="AA1271"/>
      <c r="AB1271"/>
    </row>
    <row r="1272" spans="24:28" x14ac:dyDescent="0.25">
      <c r="X1272"/>
      <c r="Y1272"/>
      <c r="Z1272"/>
      <c r="AA1272"/>
      <c r="AB1272"/>
    </row>
    <row r="1273" spans="24:28" x14ac:dyDescent="0.25">
      <c r="X1273"/>
      <c r="Y1273"/>
      <c r="Z1273"/>
      <c r="AA1273"/>
      <c r="AB1273"/>
    </row>
    <row r="1274" spans="24:28" x14ac:dyDescent="0.25">
      <c r="X1274"/>
      <c r="Y1274"/>
      <c r="Z1274"/>
      <c r="AA1274"/>
      <c r="AB1274"/>
    </row>
    <row r="1275" spans="24:28" x14ac:dyDescent="0.25">
      <c r="X1275"/>
      <c r="Y1275"/>
      <c r="Z1275"/>
      <c r="AA1275"/>
      <c r="AB1275"/>
    </row>
    <row r="1276" spans="24:28" x14ac:dyDescent="0.25">
      <c r="X1276"/>
      <c r="Y1276"/>
      <c r="Z1276"/>
      <c r="AA1276"/>
      <c r="AB1276"/>
    </row>
    <row r="1277" spans="24:28" x14ac:dyDescent="0.25">
      <c r="X1277"/>
      <c r="Y1277"/>
      <c r="Z1277"/>
      <c r="AA1277"/>
      <c r="AB1277"/>
    </row>
    <row r="1278" spans="24:28" x14ac:dyDescent="0.25">
      <c r="X1278"/>
      <c r="Y1278"/>
      <c r="Z1278"/>
      <c r="AA1278"/>
      <c r="AB1278"/>
    </row>
    <row r="1279" spans="24:28" x14ac:dyDescent="0.25">
      <c r="X1279"/>
      <c r="Y1279"/>
      <c r="Z1279"/>
      <c r="AA1279"/>
      <c r="AB1279"/>
    </row>
    <row r="1280" spans="24:28" x14ac:dyDescent="0.25">
      <c r="X1280"/>
      <c r="Y1280"/>
      <c r="Z1280"/>
      <c r="AA1280"/>
      <c r="AB1280"/>
    </row>
    <row r="1281" spans="24:28" x14ac:dyDescent="0.25">
      <c r="X1281"/>
      <c r="Y1281"/>
      <c r="Z1281"/>
      <c r="AA1281"/>
      <c r="AB1281"/>
    </row>
    <row r="1282" spans="24:28" x14ac:dyDescent="0.25">
      <c r="X1282"/>
      <c r="Y1282"/>
      <c r="Z1282"/>
      <c r="AA1282"/>
      <c r="AB1282"/>
    </row>
    <row r="1283" spans="24:28" x14ac:dyDescent="0.25">
      <c r="X1283"/>
      <c r="Y1283"/>
      <c r="Z1283"/>
      <c r="AA1283"/>
      <c r="AB1283"/>
    </row>
    <row r="1284" spans="24:28" x14ac:dyDescent="0.25">
      <c r="X1284"/>
      <c r="Y1284"/>
      <c r="Z1284"/>
      <c r="AA1284"/>
      <c r="AB1284"/>
    </row>
    <row r="1285" spans="24:28" x14ac:dyDescent="0.25">
      <c r="X1285"/>
      <c r="Y1285"/>
      <c r="Z1285"/>
      <c r="AA1285"/>
      <c r="AB1285"/>
    </row>
    <row r="1286" spans="24:28" x14ac:dyDescent="0.25">
      <c r="X1286"/>
      <c r="Y1286"/>
      <c r="Z1286"/>
      <c r="AA1286"/>
      <c r="AB1286"/>
    </row>
    <row r="1287" spans="24:28" x14ac:dyDescent="0.25">
      <c r="X1287"/>
      <c r="Y1287"/>
      <c r="Z1287"/>
      <c r="AA1287"/>
      <c r="AB1287"/>
    </row>
    <row r="1288" spans="24:28" x14ac:dyDescent="0.25">
      <c r="X1288"/>
      <c r="Y1288"/>
      <c r="Z1288"/>
      <c r="AA1288"/>
      <c r="AB1288"/>
    </row>
    <row r="1289" spans="24:28" x14ac:dyDescent="0.25">
      <c r="X1289"/>
      <c r="Y1289"/>
      <c r="Z1289"/>
      <c r="AA1289"/>
      <c r="AB1289"/>
    </row>
    <row r="1290" spans="24:28" x14ac:dyDescent="0.25">
      <c r="X1290"/>
      <c r="Y1290"/>
      <c r="Z1290"/>
      <c r="AA1290"/>
      <c r="AB1290"/>
    </row>
    <row r="1291" spans="24:28" x14ac:dyDescent="0.25">
      <c r="X1291"/>
      <c r="Y1291"/>
      <c r="Z1291"/>
      <c r="AA1291"/>
      <c r="AB1291"/>
    </row>
    <row r="1292" spans="24:28" x14ac:dyDescent="0.25">
      <c r="X1292"/>
      <c r="Y1292"/>
      <c r="Z1292"/>
      <c r="AA1292"/>
      <c r="AB1292"/>
    </row>
    <row r="1293" spans="24:28" x14ac:dyDescent="0.25">
      <c r="X1293"/>
      <c r="Y1293"/>
      <c r="Z1293"/>
      <c r="AA1293"/>
      <c r="AB1293"/>
    </row>
    <row r="1294" spans="24:28" x14ac:dyDescent="0.25">
      <c r="X1294"/>
      <c r="Y1294"/>
      <c r="Z1294"/>
      <c r="AA1294"/>
      <c r="AB1294"/>
    </row>
    <row r="1295" spans="24:28" x14ac:dyDescent="0.25">
      <c r="X1295"/>
      <c r="Y1295"/>
      <c r="Z1295"/>
      <c r="AA1295"/>
      <c r="AB1295"/>
    </row>
    <row r="1296" spans="24:28" x14ac:dyDescent="0.25">
      <c r="X1296"/>
      <c r="Y1296"/>
      <c r="Z1296"/>
      <c r="AA1296"/>
      <c r="AB1296"/>
    </row>
    <row r="1297" spans="24:28" x14ac:dyDescent="0.25">
      <c r="X1297"/>
      <c r="Y1297"/>
      <c r="Z1297"/>
      <c r="AA1297"/>
      <c r="AB1297"/>
    </row>
    <row r="1298" spans="24:28" x14ac:dyDescent="0.25">
      <c r="X1298"/>
      <c r="Y1298"/>
      <c r="Z1298"/>
      <c r="AA1298"/>
      <c r="AB1298"/>
    </row>
    <row r="1299" spans="24:28" x14ac:dyDescent="0.25">
      <c r="X1299"/>
      <c r="Y1299"/>
      <c r="Z1299"/>
      <c r="AA1299"/>
      <c r="AB1299"/>
    </row>
    <row r="1300" spans="24:28" x14ac:dyDescent="0.25">
      <c r="X1300"/>
      <c r="Y1300"/>
      <c r="Z1300"/>
      <c r="AA1300"/>
      <c r="AB1300"/>
    </row>
    <row r="1301" spans="24:28" x14ac:dyDescent="0.25">
      <c r="X1301"/>
      <c r="Y1301"/>
      <c r="Z1301"/>
      <c r="AA1301"/>
      <c r="AB1301"/>
    </row>
    <row r="1302" spans="24:28" x14ac:dyDescent="0.25">
      <c r="X1302"/>
      <c r="Y1302"/>
      <c r="Z1302"/>
      <c r="AA1302"/>
      <c r="AB1302"/>
    </row>
    <row r="1303" spans="24:28" x14ac:dyDescent="0.25">
      <c r="X1303"/>
      <c r="Y1303"/>
      <c r="Z1303"/>
      <c r="AA1303"/>
      <c r="AB1303"/>
    </row>
    <row r="1304" spans="24:28" x14ac:dyDescent="0.25">
      <c r="X1304"/>
      <c r="Y1304"/>
      <c r="Z1304"/>
      <c r="AA1304"/>
      <c r="AB1304"/>
    </row>
    <row r="1305" spans="24:28" x14ac:dyDescent="0.25">
      <c r="X1305"/>
      <c r="Y1305"/>
      <c r="Z1305"/>
      <c r="AA1305"/>
      <c r="AB1305"/>
    </row>
    <row r="1306" spans="24:28" x14ac:dyDescent="0.25">
      <c r="X1306"/>
      <c r="Y1306"/>
      <c r="Z1306"/>
      <c r="AA1306"/>
      <c r="AB1306"/>
    </row>
    <row r="1307" spans="24:28" x14ac:dyDescent="0.25">
      <c r="X1307"/>
      <c r="Y1307"/>
      <c r="Z1307"/>
      <c r="AA1307"/>
      <c r="AB1307"/>
    </row>
    <row r="1308" spans="24:28" x14ac:dyDescent="0.25">
      <c r="X1308"/>
      <c r="Y1308"/>
      <c r="Z1308"/>
      <c r="AA1308"/>
      <c r="AB1308"/>
    </row>
    <row r="1309" spans="24:28" x14ac:dyDescent="0.25">
      <c r="X1309"/>
      <c r="Y1309"/>
      <c r="Z1309"/>
      <c r="AA1309"/>
      <c r="AB1309"/>
    </row>
    <row r="1310" spans="24:28" x14ac:dyDescent="0.25">
      <c r="X1310"/>
      <c r="Y1310"/>
      <c r="Z1310"/>
      <c r="AA1310"/>
      <c r="AB1310"/>
    </row>
    <row r="1311" spans="24:28" x14ac:dyDescent="0.25">
      <c r="X1311"/>
      <c r="Y1311"/>
      <c r="Z1311"/>
      <c r="AA1311"/>
      <c r="AB1311"/>
    </row>
    <row r="1312" spans="24:28" x14ac:dyDescent="0.25">
      <c r="X1312"/>
      <c r="Y1312"/>
      <c r="Z1312"/>
      <c r="AA1312"/>
      <c r="AB1312"/>
    </row>
    <row r="1313" spans="24:28" x14ac:dyDescent="0.25">
      <c r="X1313"/>
      <c r="Y1313"/>
      <c r="Z1313"/>
      <c r="AA1313"/>
      <c r="AB1313"/>
    </row>
    <row r="1314" spans="24:28" x14ac:dyDescent="0.25">
      <c r="X1314"/>
      <c r="Y1314"/>
      <c r="Z1314"/>
      <c r="AA1314"/>
      <c r="AB1314"/>
    </row>
    <row r="1315" spans="24:28" x14ac:dyDescent="0.25">
      <c r="X1315"/>
      <c r="Y1315"/>
      <c r="Z1315"/>
      <c r="AA1315"/>
      <c r="AB1315"/>
    </row>
    <row r="1316" spans="24:28" x14ac:dyDescent="0.25">
      <c r="X1316"/>
      <c r="Y1316"/>
      <c r="Z1316"/>
      <c r="AA1316"/>
      <c r="AB1316"/>
    </row>
    <row r="1317" spans="24:28" x14ac:dyDescent="0.25">
      <c r="X1317"/>
      <c r="Y1317"/>
      <c r="Z1317"/>
      <c r="AA1317"/>
      <c r="AB1317"/>
    </row>
    <row r="1318" spans="24:28" x14ac:dyDescent="0.25">
      <c r="X1318"/>
      <c r="Y1318"/>
      <c r="Z1318"/>
      <c r="AA1318"/>
      <c r="AB1318"/>
    </row>
    <row r="1319" spans="24:28" x14ac:dyDescent="0.25">
      <c r="X1319"/>
      <c r="Y1319"/>
      <c r="Z1319"/>
      <c r="AA1319"/>
      <c r="AB1319"/>
    </row>
    <row r="1320" spans="24:28" x14ac:dyDescent="0.25">
      <c r="X1320"/>
      <c r="Y1320"/>
      <c r="Z1320"/>
      <c r="AA1320"/>
      <c r="AB1320"/>
    </row>
    <row r="1321" spans="24:28" x14ac:dyDescent="0.25">
      <c r="X1321"/>
      <c r="Y1321"/>
      <c r="Z1321"/>
      <c r="AA1321"/>
      <c r="AB1321"/>
    </row>
    <row r="1322" spans="24:28" x14ac:dyDescent="0.25">
      <c r="X1322"/>
      <c r="Y1322"/>
      <c r="Z1322"/>
      <c r="AA1322"/>
      <c r="AB1322"/>
    </row>
    <row r="1323" spans="24:28" x14ac:dyDescent="0.25">
      <c r="X1323"/>
      <c r="Y1323"/>
      <c r="Z1323"/>
      <c r="AA1323"/>
      <c r="AB1323"/>
    </row>
    <row r="1324" spans="24:28" x14ac:dyDescent="0.25">
      <c r="X1324"/>
      <c r="Y1324"/>
      <c r="Z1324"/>
      <c r="AA1324"/>
      <c r="AB1324"/>
    </row>
    <row r="1325" spans="24:28" x14ac:dyDescent="0.25">
      <c r="X1325"/>
      <c r="Y1325"/>
      <c r="Z1325"/>
      <c r="AA1325"/>
      <c r="AB1325"/>
    </row>
    <row r="1326" spans="24:28" x14ac:dyDescent="0.25">
      <c r="X1326"/>
      <c r="Y1326"/>
      <c r="Z1326"/>
      <c r="AA1326"/>
      <c r="AB1326"/>
    </row>
    <row r="1327" spans="24:28" x14ac:dyDescent="0.25">
      <c r="X1327"/>
      <c r="Y1327"/>
      <c r="Z1327"/>
      <c r="AA1327"/>
      <c r="AB1327"/>
    </row>
    <row r="1328" spans="24:28" x14ac:dyDescent="0.25">
      <c r="X1328"/>
      <c r="Y1328"/>
      <c r="Z1328"/>
      <c r="AA1328"/>
      <c r="AB1328"/>
    </row>
    <row r="1329" spans="24:28" x14ac:dyDescent="0.25">
      <c r="X1329"/>
      <c r="Y1329"/>
      <c r="Z1329"/>
      <c r="AA1329"/>
      <c r="AB1329"/>
    </row>
    <row r="1330" spans="24:28" x14ac:dyDescent="0.25">
      <c r="X1330"/>
      <c r="Y1330"/>
      <c r="Z1330"/>
      <c r="AA1330"/>
      <c r="AB1330"/>
    </row>
    <row r="1331" spans="24:28" x14ac:dyDescent="0.25">
      <c r="X1331"/>
      <c r="Y1331"/>
      <c r="Z1331"/>
      <c r="AA1331"/>
      <c r="AB1331"/>
    </row>
    <row r="1332" spans="24:28" x14ac:dyDescent="0.25">
      <c r="X1332"/>
      <c r="Y1332"/>
      <c r="Z1332"/>
      <c r="AA1332"/>
      <c r="AB1332"/>
    </row>
    <row r="1333" spans="24:28" x14ac:dyDescent="0.25">
      <c r="X1333"/>
      <c r="Y1333"/>
      <c r="Z1333"/>
      <c r="AA1333"/>
      <c r="AB1333"/>
    </row>
    <row r="1334" spans="24:28" x14ac:dyDescent="0.25">
      <c r="X1334"/>
      <c r="Y1334"/>
      <c r="Z1334"/>
      <c r="AA1334"/>
      <c r="AB1334"/>
    </row>
    <row r="1335" spans="24:28" x14ac:dyDescent="0.25">
      <c r="X1335"/>
      <c r="Y1335"/>
      <c r="Z1335"/>
      <c r="AA1335"/>
      <c r="AB1335"/>
    </row>
    <row r="1336" spans="24:28" x14ac:dyDescent="0.25">
      <c r="X1336"/>
      <c r="Y1336"/>
      <c r="Z1336"/>
      <c r="AA1336"/>
      <c r="AB1336"/>
    </row>
    <row r="1337" spans="24:28" x14ac:dyDescent="0.25">
      <c r="X1337"/>
      <c r="Y1337"/>
      <c r="Z1337"/>
      <c r="AA1337"/>
      <c r="AB1337"/>
    </row>
    <row r="1338" spans="24:28" x14ac:dyDescent="0.25">
      <c r="X1338"/>
      <c r="Y1338"/>
      <c r="Z1338"/>
      <c r="AA1338"/>
      <c r="AB1338"/>
    </row>
    <row r="1339" spans="24:28" x14ac:dyDescent="0.25">
      <c r="X1339"/>
      <c r="Y1339"/>
      <c r="Z1339"/>
      <c r="AA1339"/>
      <c r="AB1339"/>
    </row>
    <row r="1340" spans="24:28" x14ac:dyDescent="0.25">
      <c r="X1340"/>
      <c r="Y1340"/>
      <c r="Z1340"/>
      <c r="AA1340"/>
      <c r="AB1340"/>
    </row>
    <row r="1341" spans="24:28" x14ac:dyDescent="0.25">
      <c r="X1341"/>
      <c r="Y1341"/>
      <c r="Z1341"/>
      <c r="AA1341"/>
      <c r="AB1341"/>
    </row>
    <row r="1342" spans="24:28" x14ac:dyDescent="0.25">
      <c r="X1342"/>
      <c r="Y1342"/>
      <c r="Z1342"/>
      <c r="AA1342"/>
      <c r="AB1342"/>
    </row>
    <row r="1343" spans="24:28" x14ac:dyDescent="0.25">
      <c r="X1343"/>
      <c r="Y1343"/>
      <c r="Z1343"/>
      <c r="AA1343"/>
      <c r="AB1343"/>
    </row>
    <row r="1344" spans="24:28" x14ac:dyDescent="0.25">
      <c r="X1344"/>
      <c r="Y1344"/>
      <c r="Z1344"/>
      <c r="AA1344"/>
      <c r="AB1344"/>
    </row>
    <row r="1345" spans="24:28" x14ac:dyDescent="0.25">
      <c r="X1345"/>
      <c r="Y1345"/>
      <c r="Z1345"/>
      <c r="AA1345"/>
      <c r="AB1345"/>
    </row>
    <row r="1346" spans="24:28" x14ac:dyDescent="0.25">
      <c r="X1346"/>
      <c r="Y1346"/>
      <c r="Z1346"/>
      <c r="AA1346"/>
      <c r="AB1346"/>
    </row>
    <row r="1347" spans="24:28" x14ac:dyDescent="0.25">
      <c r="X1347"/>
      <c r="Y1347"/>
      <c r="Z1347"/>
      <c r="AA1347"/>
      <c r="AB1347"/>
    </row>
    <row r="1348" spans="24:28" x14ac:dyDescent="0.25">
      <c r="X1348"/>
      <c r="Y1348"/>
      <c r="Z1348"/>
      <c r="AA1348"/>
      <c r="AB1348"/>
    </row>
    <row r="1349" spans="24:28" x14ac:dyDescent="0.25">
      <c r="X1349"/>
      <c r="Y1349"/>
      <c r="Z1349"/>
      <c r="AA1349"/>
      <c r="AB1349"/>
    </row>
    <row r="1350" spans="24:28" x14ac:dyDescent="0.25">
      <c r="X1350"/>
      <c r="Y1350"/>
      <c r="Z1350"/>
      <c r="AA1350"/>
      <c r="AB1350"/>
    </row>
    <row r="1351" spans="24:28" x14ac:dyDescent="0.25">
      <c r="X1351"/>
      <c r="Y1351"/>
      <c r="Z1351"/>
      <c r="AA1351"/>
      <c r="AB1351"/>
    </row>
    <row r="1352" spans="24:28" x14ac:dyDescent="0.25">
      <c r="X1352"/>
      <c r="Y1352"/>
      <c r="Z1352"/>
      <c r="AA1352"/>
      <c r="AB1352"/>
    </row>
    <row r="1353" spans="24:28" x14ac:dyDescent="0.25">
      <c r="X1353"/>
      <c r="Y1353"/>
      <c r="Z1353"/>
      <c r="AA1353"/>
      <c r="AB1353"/>
    </row>
    <row r="1354" spans="24:28" x14ac:dyDescent="0.25">
      <c r="X1354"/>
      <c r="Y1354"/>
      <c r="Z1354"/>
      <c r="AA1354"/>
      <c r="AB1354"/>
    </row>
    <row r="1355" spans="24:28" x14ac:dyDescent="0.25">
      <c r="X1355"/>
      <c r="Y1355"/>
      <c r="Z1355"/>
      <c r="AA1355"/>
      <c r="AB1355"/>
    </row>
    <row r="1356" spans="24:28" x14ac:dyDescent="0.25">
      <c r="X1356"/>
      <c r="Y1356"/>
      <c r="Z1356"/>
      <c r="AA1356"/>
      <c r="AB1356"/>
    </row>
    <row r="1357" spans="24:28" x14ac:dyDescent="0.25">
      <c r="X1357"/>
      <c r="Y1357"/>
      <c r="Z1357"/>
      <c r="AA1357"/>
      <c r="AB1357"/>
    </row>
    <row r="1358" spans="24:28" x14ac:dyDescent="0.25">
      <c r="X1358"/>
      <c r="Y1358"/>
      <c r="Z1358"/>
      <c r="AA1358"/>
      <c r="AB1358"/>
    </row>
    <row r="1359" spans="24:28" x14ac:dyDescent="0.25">
      <c r="X1359"/>
      <c r="Y1359"/>
      <c r="Z1359"/>
      <c r="AA1359"/>
      <c r="AB1359"/>
    </row>
    <row r="1360" spans="24:28" x14ac:dyDescent="0.25">
      <c r="X1360"/>
      <c r="Y1360"/>
      <c r="Z1360"/>
      <c r="AA1360"/>
      <c r="AB1360"/>
    </row>
    <row r="1361" spans="24:28" x14ac:dyDescent="0.25">
      <c r="X1361"/>
      <c r="Y1361"/>
      <c r="Z1361"/>
      <c r="AA1361"/>
      <c r="AB1361"/>
    </row>
    <row r="1362" spans="24:28" x14ac:dyDescent="0.25">
      <c r="X1362"/>
      <c r="Y1362"/>
      <c r="Z1362"/>
      <c r="AA1362"/>
      <c r="AB1362"/>
    </row>
    <row r="1363" spans="24:28" x14ac:dyDescent="0.25">
      <c r="X1363"/>
      <c r="Y1363"/>
      <c r="Z1363"/>
      <c r="AA1363"/>
      <c r="AB1363"/>
    </row>
    <row r="1364" spans="24:28" x14ac:dyDescent="0.25">
      <c r="X1364"/>
      <c r="Y1364"/>
      <c r="Z1364"/>
      <c r="AA1364"/>
      <c r="AB1364"/>
    </row>
    <row r="1365" spans="24:28" x14ac:dyDescent="0.25">
      <c r="X1365"/>
      <c r="Y1365"/>
      <c r="Z1365"/>
      <c r="AA1365"/>
      <c r="AB1365"/>
    </row>
    <row r="1366" spans="24:28" x14ac:dyDescent="0.25">
      <c r="X1366"/>
      <c r="Y1366"/>
      <c r="Z1366"/>
      <c r="AA1366"/>
      <c r="AB1366"/>
    </row>
    <row r="1367" spans="24:28" x14ac:dyDescent="0.25">
      <c r="X1367"/>
      <c r="Y1367"/>
      <c r="Z1367"/>
      <c r="AA1367"/>
      <c r="AB1367"/>
    </row>
    <row r="1368" spans="24:28" x14ac:dyDescent="0.25">
      <c r="X1368"/>
      <c r="Y1368"/>
      <c r="Z1368"/>
      <c r="AA1368"/>
      <c r="AB1368"/>
    </row>
    <row r="1369" spans="24:28" x14ac:dyDescent="0.25">
      <c r="X1369"/>
      <c r="Y1369"/>
      <c r="Z1369"/>
      <c r="AA1369"/>
      <c r="AB1369"/>
    </row>
    <row r="1370" spans="24:28" x14ac:dyDescent="0.25">
      <c r="X1370"/>
      <c r="Y1370"/>
      <c r="Z1370"/>
      <c r="AA1370"/>
      <c r="AB1370"/>
    </row>
    <row r="1371" spans="24:28" x14ac:dyDescent="0.25">
      <c r="X1371"/>
      <c r="Y1371"/>
      <c r="Z1371"/>
      <c r="AA1371"/>
      <c r="AB1371"/>
    </row>
    <row r="1372" spans="24:28" x14ac:dyDescent="0.25">
      <c r="X1372"/>
      <c r="Y1372"/>
      <c r="Z1372"/>
      <c r="AA1372"/>
      <c r="AB1372"/>
    </row>
    <row r="1373" spans="24:28" x14ac:dyDescent="0.25">
      <c r="X1373"/>
      <c r="Y1373"/>
      <c r="Z1373"/>
      <c r="AA1373"/>
      <c r="AB1373"/>
    </row>
    <row r="1374" spans="24:28" x14ac:dyDescent="0.25">
      <c r="X1374"/>
      <c r="Y1374"/>
      <c r="Z1374"/>
      <c r="AA1374"/>
      <c r="AB1374"/>
    </row>
    <row r="1375" spans="24:28" x14ac:dyDescent="0.25">
      <c r="X1375"/>
      <c r="Y1375"/>
      <c r="Z1375"/>
      <c r="AA1375"/>
      <c r="AB1375"/>
    </row>
    <row r="1376" spans="24:28" x14ac:dyDescent="0.25">
      <c r="X1376"/>
      <c r="Y1376"/>
      <c r="Z1376"/>
      <c r="AA1376"/>
      <c r="AB1376"/>
    </row>
    <row r="1377" spans="24:28" x14ac:dyDescent="0.25">
      <c r="X1377"/>
      <c r="Y1377"/>
      <c r="Z1377"/>
      <c r="AA1377"/>
      <c r="AB1377"/>
    </row>
    <row r="1378" spans="24:28" x14ac:dyDescent="0.25">
      <c r="X1378"/>
      <c r="Y1378"/>
      <c r="Z1378"/>
      <c r="AA1378"/>
      <c r="AB1378"/>
    </row>
    <row r="1379" spans="24:28" x14ac:dyDescent="0.25">
      <c r="X1379"/>
      <c r="Y1379"/>
      <c r="Z1379"/>
      <c r="AA1379"/>
      <c r="AB1379"/>
    </row>
    <row r="1380" spans="24:28" x14ac:dyDescent="0.25">
      <c r="X1380"/>
      <c r="Y1380"/>
      <c r="Z1380"/>
      <c r="AA1380"/>
      <c r="AB1380"/>
    </row>
    <row r="1381" spans="24:28" x14ac:dyDescent="0.25">
      <c r="X1381"/>
      <c r="Y1381"/>
      <c r="Z1381"/>
      <c r="AA1381"/>
      <c r="AB1381"/>
    </row>
    <row r="1382" spans="24:28" x14ac:dyDescent="0.25">
      <c r="X1382"/>
      <c r="Y1382"/>
      <c r="Z1382"/>
      <c r="AA1382"/>
      <c r="AB1382"/>
    </row>
    <row r="1383" spans="24:28" x14ac:dyDescent="0.25">
      <c r="X1383"/>
      <c r="Y1383"/>
      <c r="Z1383"/>
      <c r="AA1383"/>
      <c r="AB1383"/>
    </row>
    <row r="1384" spans="24:28" x14ac:dyDescent="0.25">
      <c r="X1384"/>
      <c r="Y1384"/>
      <c r="Z1384"/>
      <c r="AA1384"/>
      <c r="AB1384"/>
    </row>
    <row r="1385" spans="24:28" x14ac:dyDescent="0.25">
      <c r="X1385"/>
      <c r="Y1385"/>
      <c r="Z1385"/>
      <c r="AA1385"/>
      <c r="AB1385"/>
    </row>
    <row r="1386" spans="24:28" x14ac:dyDescent="0.25">
      <c r="X1386"/>
      <c r="Y1386"/>
      <c r="Z1386"/>
      <c r="AA1386"/>
      <c r="AB1386"/>
    </row>
    <row r="1387" spans="24:28" x14ac:dyDescent="0.25">
      <c r="X1387"/>
      <c r="Y1387"/>
      <c r="Z1387"/>
      <c r="AA1387"/>
      <c r="AB1387"/>
    </row>
    <row r="1388" spans="24:28" x14ac:dyDescent="0.25">
      <c r="X1388"/>
      <c r="Y1388"/>
      <c r="Z1388"/>
      <c r="AA1388"/>
      <c r="AB1388"/>
    </row>
    <row r="1389" spans="24:28" x14ac:dyDescent="0.25">
      <c r="X1389"/>
      <c r="Y1389"/>
      <c r="Z1389"/>
      <c r="AA1389"/>
      <c r="AB1389"/>
    </row>
    <row r="1390" spans="24:28" x14ac:dyDescent="0.25">
      <c r="X1390"/>
      <c r="Y1390"/>
      <c r="Z1390"/>
      <c r="AA1390"/>
      <c r="AB1390"/>
    </row>
    <row r="1391" spans="24:28" x14ac:dyDescent="0.25">
      <c r="X1391"/>
      <c r="Y1391"/>
      <c r="Z1391"/>
      <c r="AA1391"/>
      <c r="AB1391"/>
    </row>
    <row r="1392" spans="24:28" x14ac:dyDescent="0.25">
      <c r="X1392"/>
      <c r="Y1392"/>
      <c r="Z1392"/>
      <c r="AA1392"/>
      <c r="AB1392"/>
    </row>
    <row r="1393" spans="24:28" x14ac:dyDescent="0.25">
      <c r="X1393"/>
      <c r="Y1393"/>
      <c r="Z1393"/>
      <c r="AA1393"/>
      <c r="AB1393"/>
    </row>
    <row r="1394" spans="24:28" x14ac:dyDescent="0.25">
      <c r="X1394"/>
      <c r="Y1394"/>
      <c r="Z1394"/>
      <c r="AA1394"/>
      <c r="AB1394"/>
    </row>
    <row r="1395" spans="24:28" x14ac:dyDescent="0.25">
      <c r="X1395"/>
      <c r="Y1395"/>
      <c r="Z1395"/>
      <c r="AA1395"/>
      <c r="AB1395"/>
    </row>
    <row r="1396" spans="24:28" x14ac:dyDescent="0.25">
      <c r="X1396"/>
      <c r="Y1396"/>
      <c r="Z1396"/>
      <c r="AA1396"/>
      <c r="AB1396"/>
    </row>
    <row r="1397" spans="24:28" x14ac:dyDescent="0.25">
      <c r="X1397"/>
      <c r="Y1397"/>
      <c r="Z1397"/>
      <c r="AA1397"/>
      <c r="AB1397"/>
    </row>
    <row r="1398" spans="24:28" x14ac:dyDescent="0.25">
      <c r="X1398"/>
      <c r="Y1398"/>
      <c r="Z1398"/>
      <c r="AA1398"/>
      <c r="AB1398"/>
    </row>
    <row r="1399" spans="24:28" x14ac:dyDescent="0.25">
      <c r="X1399"/>
      <c r="Y1399"/>
      <c r="Z1399"/>
      <c r="AA1399"/>
      <c r="AB1399"/>
    </row>
    <row r="1400" spans="24:28" x14ac:dyDescent="0.25">
      <c r="X1400"/>
      <c r="Y1400"/>
      <c r="Z1400"/>
      <c r="AA1400"/>
      <c r="AB1400"/>
    </row>
    <row r="1401" spans="24:28" x14ac:dyDescent="0.25">
      <c r="X1401"/>
      <c r="Y1401"/>
      <c r="Z1401"/>
      <c r="AA1401"/>
      <c r="AB1401"/>
    </row>
    <row r="1402" spans="24:28" x14ac:dyDescent="0.25">
      <c r="X1402"/>
      <c r="Y1402"/>
      <c r="Z1402"/>
      <c r="AA1402"/>
      <c r="AB1402"/>
    </row>
    <row r="1403" spans="24:28" x14ac:dyDescent="0.25">
      <c r="X1403"/>
      <c r="Y1403"/>
      <c r="Z1403"/>
      <c r="AA1403"/>
      <c r="AB1403"/>
    </row>
    <row r="1404" spans="24:28" x14ac:dyDescent="0.25">
      <c r="X1404"/>
      <c r="Y1404"/>
      <c r="Z1404"/>
      <c r="AA1404"/>
      <c r="AB1404"/>
    </row>
    <row r="1405" spans="24:28" x14ac:dyDescent="0.25">
      <c r="X1405"/>
      <c r="Y1405"/>
      <c r="Z1405"/>
      <c r="AA1405"/>
      <c r="AB1405"/>
    </row>
    <row r="1406" spans="24:28" x14ac:dyDescent="0.25">
      <c r="X1406"/>
      <c r="Y1406"/>
      <c r="Z1406"/>
      <c r="AA1406"/>
      <c r="AB1406"/>
    </row>
    <row r="1407" spans="24:28" x14ac:dyDescent="0.25">
      <c r="X1407"/>
      <c r="Y1407"/>
      <c r="Z1407"/>
      <c r="AA1407"/>
      <c r="AB1407"/>
    </row>
    <row r="1408" spans="24:28" x14ac:dyDescent="0.25">
      <c r="X1408"/>
      <c r="Y1408"/>
      <c r="Z1408"/>
      <c r="AA1408"/>
      <c r="AB1408"/>
    </row>
    <row r="1409" spans="24:28" x14ac:dyDescent="0.25">
      <c r="X1409"/>
      <c r="Y1409"/>
      <c r="Z1409"/>
      <c r="AA1409"/>
      <c r="AB1409"/>
    </row>
    <row r="1410" spans="24:28" x14ac:dyDescent="0.25">
      <c r="X1410"/>
      <c r="Y1410"/>
      <c r="Z1410"/>
      <c r="AA1410"/>
      <c r="AB1410"/>
    </row>
    <row r="1411" spans="24:28" x14ac:dyDescent="0.25">
      <c r="X1411"/>
      <c r="Y1411"/>
      <c r="Z1411"/>
      <c r="AA1411"/>
      <c r="AB1411"/>
    </row>
    <row r="1412" spans="24:28" x14ac:dyDescent="0.25">
      <c r="X1412"/>
      <c r="Y1412"/>
      <c r="Z1412"/>
      <c r="AA1412"/>
      <c r="AB1412"/>
    </row>
    <row r="1413" spans="24:28" x14ac:dyDescent="0.25">
      <c r="X1413"/>
      <c r="Y1413"/>
      <c r="Z1413"/>
      <c r="AA1413"/>
      <c r="AB1413"/>
    </row>
    <row r="1414" spans="24:28" x14ac:dyDescent="0.25">
      <c r="X1414"/>
      <c r="Y1414"/>
      <c r="Z1414"/>
      <c r="AA1414"/>
      <c r="AB1414"/>
    </row>
    <row r="1415" spans="24:28" x14ac:dyDescent="0.25">
      <c r="X1415"/>
      <c r="Y1415"/>
      <c r="Z1415"/>
      <c r="AA1415"/>
      <c r="AB1415"/>
    </row>
    <row r="1416" spans="24:28" x14ac:dyDescent="0.25">
      <c r="X1416"/>
      <c r="Y1416"/>
      <c r="Z1416"/>
      <c r="AA1416"/>
      <c r="AB1416"/>
    </row>
    <row r="1417" spans="24:28" x14ac:dyDescent="0.25">
      <c r="X1417"/>
      <c r="Y1417"/>
      <c r="Z1417"/>
      <c r="AA1417"/>
      <c r="AB1417"/>
    </row>
    <row r="1418" spans="24:28" x14ac:dyDescent="0.25">
      <c r="X1418"/>
      <c r="Y1418"/>
      <c r="Z1418"/>
      <c r="AA1418"/>
      <c r="AB1418"/>
    </row>
    <row r="1419" spans="24:28" x14ac:dyDescent="0.25">
      <c r="X1419"/>
      <c r="Y1419"/>
      <c r="Z1419"/>
      <c r="AA1419"/>
      <c r="AB1419"/>
    </row>
    <row r="1420" spans="24:28" x14ac:dyDescent="0.25">
      <c r="X1420"/>
      <c r="Y1420"/>
      <c r="Z1420"/>
      <c r="AA1420"/>
      <c r="AB1420"/>
    </row>
    <row r="1421" spans="24:28" x14ac:dyDescent="0.25">
      <c r="X1421"/>
      <c r="Y1421"/>
      <c r="Z1421"/>
      <c r="AA1421"/>
      <c r="AB1421"/>
    </row>
    <row r="1422" spans="24:28" x14ac:dyDescent="0.25">
      <c r="X1422"/>
      <c r="Y1422"/>
      <c r="Z1422"/>
      <c r="AA1422"/>
      <c r="AB1422"/>
    </row>
    <row r="1423" spans="24:28" x14ac:dyDescent="0.25">
      <c r="X1423"/>
      <c r="Y1423"/>
      <c r="Z1423"/>
      <c r="AA1423"/>
      <c r="AB1423"/>
    </row>
    <row r="1424" spans="24:28" x14ac:dyDescent="0.25">
      <c r="X1424"/>
      <c r="Y1424"/>
      <c r="Z1424"/>
      <c r="AA1424"/>
      <c r="AB1424"/>
    </row>
    <row r="1425" spans="24:28" x14ac:dyDescent="0.25">
      <c r="X1425"/>
      <c r="Y1425"/>
      <c r="Z1425"/>
      <c r="AA1425"/>
      <c r="AB1425"/>
    </row>
    <row r="1426" spans="24:28" x14ac:dyDescent="0.25">
      <c r="X1426"/>
      <c r="Y1426"/>
      <c r="Z1426"/>
      <c r="AA1426"/>
      <c r="AB1426"/>
    </row>
    <row r="1427" spans="24:28" x14ac:dyDescent="0.25">
      <c r="X1427"/>
      <c r="Y1427"/>
      <c r="Z1427"/>
      <c r="AA1427"/>
      <c r="AB1427"/>
    </row>
    <row r="1428" spans="24:28" x14ac:dyDescent="0.25">
      <c r="X1428"/>
      <c r="Y1428"/>
      <c r="Z1428"/>
      <c r="AA1428"/>
      <c r="AB1428"/>
    </row>
    <row r="1429" spans="24:28" x14ac:dyDescent="0.25">
      <c r="X1429"/>
      <c r="Y1429"/>
      <c r="Z1429"/>
      <c r="AA1429"/>
      <c r="AB1429"/>
    </row>
    <row r="1430" spans="24:28" x14ac:dyDescent="0.25">
      <c r="X1430"/>
      <c r="Y1430"/>
      <c r="Z1430"/>
      <c r="AA1430"/>
      <c r="AB1430"/>
    </row>
    <row r="1431" spans="24:28" x14ac:dyDescent="0.25">
      <c r="X1431"/>
      <c r="Y1431"/>
      <c r="Z1431"/>
      <c r="AA1431"/>
      <c r="AB1431"/>
    </row>
    <row r="1432" spans="24:28" x14ac:dyDescent="0.25">
      <c r="X1432"/>
      <c r="Y1432"/>
      <c r="Z1432"/>
      <c r="AA1432"/>
      <c r="AB1432"/>
    </row>
    <row r="1433" spans="24:28" x14ac:dyDescent="0.25">
      <c r="X1433"/>
      <c r="Y1433"/>
      <c r="Z1433"/>
      <c r="AA1433"/>
      <c r="AB1433"/>
    </row>
    <row r="1434" spans="24:28" x14ac:dyDescent="0.25">
      <c r="X1434"/>
      <c r="Y1434"/>
      <c r="Z1434"/>
      <c r="AA1434"/>
      <c r="AB1434"/>
    </row>
    <row r="1435" spans="24:28" x14ac:dyDescent="0.25">
      <c r="X1435"/>
      <c r="Y1435"/>
      <c r="Z1435"/>
      <c r="AA1435"/>
      <c r="AB1435"/>
    </row>
    <row r="1436" spans="24:28" x14ac:dyDescent="0.25">
      <c r="X1436"/>
      <c r="Y1436"/>
      <c r="Z1436"/>
      <c r="AA1436"/>
      <c r="AB1436"/>
    </row>
    <row r="1437" spans="24:28" x14ac:dyDescent="0.25">
      <c r="X1437"/>
      <c r="Y1437"/>
      <c r="Z1437"/>
      <c r="AA1437"/>
      <c r="AB1437"/>
    </row>
    <row r="1438" spans="24:28" x14ac:dyDescent="0.25">
      <c r="X1438"/>
      <c r="Y1438"/>
      <c r="Z1438"/>
      <c r="AA1438"/>
      <c r="AB1438"/>
    </row>
    <row r="1439" spans="24:28" x14ac:dyDescent="0.25">
      <c r="X1439"/>
      <c r="Y1439"/>
      <c r="Z1439"/>
      <c r="AA1439"/>
      <c r="AB1439"/>
    </row>
    <row r="1440" spans="24:28" x14ac:dyDescent="0.25">
      <c r="X1440"/>
      <c r="Y1440"/>
      <c r="Z1440"/>
      <c r="AA1440"/>
      <c r="AB1440"/>
    </row>
    <row r="1441" spans="24:28" x14ac:dyDescent="0.25">
      <c r="X1441"/>
      <c r="Y1441"/>
      <c r="Z1441"/>
      <c r="AA1441"/>
      <c r="AB1441"/>
    </row>
    <row r="1442" spans="24:28" x14ac:dyDescent="0.25">
      <c r="X1442"/>
      <c r="Y1442"/>
      <c r="Z1442"/>
      <c r="AA1442"/>
      <c r="AB1442"/>
    </row>
    <row r="1443" spans="24:28" x14ac:dyDescent="0.25">
      <c r="X1443"/>
      <c r="Y1443"/>
      <c r="Z1443"/>
      <c r="AA1443"/>
      <c r="AB1443"/>
    </row>
    <row r="1444" spans="24:28" x14ac:dyDescent="0.25">
      <c r="X1444"/>
      <c r="Y1444"/>
      <c r="Z1444"/>
      <c r="AA1444"/>
      <c r="AB1444"/>
    </row>
    <row r="1445" spans="24:28" x14ac:dyDescent="0.25">
      <c r="X1445"/>
      <c r="Y1445"/>
      <c r="Z1445"/>
      <c r="AA1445"/>
      <c r="AB1445"/>
    </row>
    <row r="1446" spans="24:28" x14ac:dyDescent="0.25">
      <c r="X1446"/>
      <c r="Y1446"/>
      <c r="Z1446"/>
      <c r="AA1446"/>
      <c r="AB1446"/>
    </row>
    <row r="1447" spans="24:28" x14ac:dyDescent="0.25">
      <c r="X1447"/>
      <c r="Y1447"/>
      <c r="Z1447"/>
      <c r="AA1447"/>
      <c r="AB1447"/>
    </row>
    <row r="1448" spans="24:28" x14ac:dyDescent="0.25">
      <c r="X1448"/>
      <c r="Y1448"/>
      <c r="Z1448"/>
      <c r="AA1448"/>
      <c r="AB1448"/>
    </row>
    <row r="1449" spans="24:28" x14ac:dyDescent="0.25">
      <c r="X1449"/>
      <c r="Y1449"/>
      <c r="Z1449"/>
      <c r="AA1449"/>
      <c r="AB1449"/>
    </row>
    <row r="1450" spans="24:28" x14ac:dyDescent="0.25">
      <c r="X1450"/>
      <c r="Y1450"/>
      <c r="Z1450"/>
      <c r="AA1450"/>
      <c r="AB1450"/>
    </row>
    <row r="1451" spans="24:28" x14ac:dyDescent="0.25">
      <c r="X1451"/>
      <c r="Y1451"/>
      <c r="Z1451"/>
      <c r="AA1451"/>
      <c r="AB1451"/>
    </row>
    <row r="1452" spans="24:28" x14ac:dyDescent="0.25">
      <c r="X1452"/>
      <c r="Y1452"/>
      <c r="Z1452"/>
      <c r="AA1452"/>
      <c r="AB1452"/>
    </row>
    <row r="1453" spans="24:28" x14ac:dyDescent="0.25">
      <c r="X1453"/>
      <c r="Y1453"/>
      <c r="Z1453"/>
      <c r="AA1453"/>
      <c r="AB1453"/>
    </row>
    <row r="1454" spans="24:28" x14ac:dyDescent="0.25">
      <c r="X1454"/>
      <c r="Y1454"/>
      <c r="Z1454"/>
      <c r="AA1454"/>
      <c r="AB1454"/>
    </row>
    <row r="1455" spans="24:28" x14ac:dyDescent="0.25">
      <c r="X1455"/>
      <c r="Y1455"/>
      <c r="Z1455"/>
      <c r="AA1455"/>
      <c r="AB1455"/>
    </row>
    <row r="1456" spans="24:28" x14ac:dyDescent="0.25">
      <c r="X1456"/>
      <c r="Y1456"/>
      <c r="Z1456"/>
      <c r="AA1456"/>
      <c r="AB1456"/>
    </row>
    <row r="1457" spans="24:28" x14ac:dyDescent="0.25">
      <c r="X1457"/>
      <c r="Y1457"/>
      <c r="Z1457"/>
      <c r="AA1457"/>
      <c r="AB1457"/>
    </row>
    <row r="1458" spans="24:28" x14ac:dyDescent="0.25">
      <c r="X1458"/>
      <c r="Y1458"/>
      <c r="Z1458"/>
      <c r="AA1458"/>
      <c r="AB1458"/>
    </row>
    <row r="1459" spans="24:28" x14ac:dyDescent="0.25">
      <c r="X1459"/>
      <c r="Y1459"/>
      <c r="Z1459"/>
      <c r="AA1459"/>
      <c r="AB1459"/>
    </row>
    <row r="1460" spans="24:28" x14ac:dyDescent="0.25">
      <c r="X1460"/>
      <c r="Y1460"/>
      <c r="Z1460"/>
      <c r="AA1460"/>
      <c r="AB1460"/>
    </row>
    <row r="1461" spans="24:28" x14ac:dyDescent="0.25">
      <c r="X1461"/>
      <c r="Y1461"/>
      <c r="Z1461"/>
      <c r="AA1461"/>
      <c r="AB1461"/>
    </row>
    <row r="1462" spans="24:28" x14ac:dyDescent="0.25">
      <c r="X1462"/>
      <c r="Y1462"/>
      <c r="Z1462"/>
      <c r="AA1462"/>
      <c r="AB1462"/>
    </row>
    <row r="1463" spans="24:28" x14ac:dyDescent="0.25">
      <c r="X1463"/>
      <c r="Y1463"/>
      <c r="Z1463"/>
      <c r="AA1463"/>
      <c r="AB1463"/>
    </row>
    <row r="1464" spans="24:28" x14ac:dyDescent="0.25">
      <c r="X1464"/>
      <c r="Y1464"/>
      <c r="Z1464"/>
      <c r="AA1464"/>
      <c r="AB1464"/>
    </row>
    <row r="1465" spans="24:28" x14ac:dyDescent="0.25">
      <c r="X1465"/>
      <c r="Y1465"/>
      <c r="Z1465"/>
      <c r="AA1465"/>
      <c r="AB1465"/>
    </row>
    <row r="1466" spans="24:28" x14ac:dyDescent="0.25">
      <c r="X1466"/>
      <c r="Y1466"/>
      <c r="Z1466"/>
      <c r="AA1466"/>
      <c r="AB1466"/>
    </row>
    <row r="1467" spans="24:28" x14ac:dyDescent="0.25">
      <c r="X1467"/>
      <c r="Y1467"/>
      <c r="Z1467"/>
      <c r="AA1467"/>
      <c r="AB1467"/>
    </row>
    <row r="1468" spans="24:28" x14ac:dyDescent="0.25">
      <c r="X1468"/>
      <c r="Y1468"/>
      <c r="Z1468"/>
      <c r="AA1468"/>
      <c r="AB1468"/>
    </row>
    <row r="1469" spans="24:28" x14ac:dyDescent="0.25">
      <c r="X1469"/>
      <c r="Y1469"/>
      <c r="Z1469"/>
      <c r="AA1469"/>
      <c r="AB1469"/>
    </row>
    <row r="1470" spans="24:28" x14ac:dyDescent="0.25">
      <c r="X1470"/>
      <c r="Y1470"/>
      <c r="Z1470"/>
      <c r="AA1470"/>
      <c r="AB1470"/>
    </row>
    <row r="1471" spans="24:28" x14ac:dyDescent="0.25">
      <c r="X1471"/>
      <c r="Y1471"/>
      <c r="Z1471"/>
      <c r="AA1471"/>
      <c r="AB1471"/>
    </row>
    <row r="1472" spans="24:28" x14ac:dyDescent="0.25">
      <c r="X1472"/>
      <c r="Y1472"/>
      <c r="Z1472"/>
      <c r="AA1472"/>
      <c r="AB1472"/>
    </row>
    <row r="1473" spans="24:28" x14ac:dyDescent="0.25">
      <c r="X1473"/>
      <c r="Y1473"/>
      <c r="Z1473"/>
      <c r="AA1473"/>
      <c r="AB1473"/>
    </row>
    <row r="1474" spans="24:28" x14ac:dyDescent="0.25">
      <c r="X1474"/>
      <c r="Y1474"/>
      <c r="Z1474"/>
      <c r="AA1474"/>
      <c r="AB1474"/>
    </row>
    <row r="1475" spans="24:28" x14ac:dyDescent="0.25">
      <c r="X1475"/>
      <c r="Y1475"/>
      <c r="Z1475"/>
      <c r="AA1475"/>
      <c r="AB1475"/>
    </row>
    <row r="1476" spans="24:28" x14ac:dyDescent="0.25">
      <c r="X1476"/>
      <c r="Y1476"/>
      <c r="Z1476"/>
      <c r="AA1476"/>
      <c r="AB1476"/>
    </row>
    <row r="1477" spans="24:28" x14ac:dyDescent="0.25">
      <c r="X1477"/>
      <c r="Y1477"/>
      <c r="Z1477"/>
      <c r="AA1477"/>
      <c r="AB1477"/>
    </row>
    <row r="1478" spans="24:28" x14ac:dyDescent="0.25">
      <c r="X1478"/>
      <c r="Y1478"/>
      <c r="Z1478"/>
      <c r="AA1478"/>
      <c r="AB1478"/>
    </row>
    <row r="1479" spans="24:28" x14ac:dyDescent="0.25">
      <c r="X1479"/>
      <c r="Y1479"/>
      <c r="Z1479"/>
      <c r="AA1479"/>
      <c r="AB1479"/>
    </row>
    <row r="1480" spans="24:28" x14ac:dyDescent="0.25">
      <c r="X1480"/>
      <c r="Y1480"/>
      <c r="Z1480"/>
      <c r="AA1480"/>
      <c r="AB1480"/>
    </row>
    <row r="1481" spans="24:28" x14ac:dyDescent="0.25">
      <c r="X1481"/>
      <c r="Y1481"/>
      <c r="Z1481"/>
      <c r="AA1481"/>
      <c r="AB1481"/>
    </row>
    <row r="1482" spans="24:28" x14ac:dyDescent="0.25">
      <c r="X1482"/>
      <c r="Y1482"/>
      <c r="Z1482"/>
      <c r="AA1482"/>
      <c r="AB1482"/>
    </row>
    <row r="1483" spans="24:28" x14ac:dyDescent="0.25">
      <c r="X1483"/>
      <c r="Y1483"/>
      <c r="Z1483"/>
      <c r="AA1483"/>
      <c r="AB1483"/>
    </row>
    <row r="1484" spans="24:28" x14ac:dyDescent="0.25">
      <c r="X1484"/>
      <c r="Y1484"/>
      <c r="Z1484"/>
      <c r="AA1484"/>
      <c r="AB1484"/>
    </row>
    <row r="1485" spans="24:28" x14ac:dyDescent="0.25">
      <c r="X1485"/>
      <c r="Y1485"/>
      <c r="Z1485"/>
      <c r="AA1485"/>
      <c r="AB1485"/>
    </row>
    <row r="1486" spans="24:28" x14ac:dyDescent="0.25">
      <c r="X1486"/>
      <c r="Y1486"/>
      <c r="Z1486"/>
      <c r="AA1486"/>
      <c r="AB1486"/>
    </row>
    <row r="1487" spans="24:28" x14ac:dyDescent="0.25">
      <c r="X1487"/>
      <c r="Y1487"/>
      <c r="Z1487"/>
      <c r="AA1487"/>
      <c r="AB1487"/>
    </row>
    <row r="1488" spans="24:28" x14ac:dyDescent="0.25">
      <c r="X1488"/>
      <c r="Y1488"/>
      <c r="Z1488"/>
      <c r="AA1488"/>
      <c r="AB1488"/>
    </row>
    <row r="1489" spans="24:28" x14ac:dyDescent="0.25">
      <c r="X1489"/>
      <c r="Y1489"/>
      <c r="Z1489"/>
      <c r="AA1489"/>
      <c r="AB1489"/>
    </row>
    <row r="1490" spans="24:28" x14ac:dyDescent="0.25">
      <c r="X1490"/>
      <c r="Y1490"/>
      <c r="Z1490"/>
      <c r="AA1490"/>
      <c r="AB1490"/>
    </row>
    <row r="1491" spans="24:28" x14ac:dyDescent="0.25">
      <c r="X1491"/>
      <c r="Y1491"/>
      <c r="Z1491"/>
      <c r="AA1491"/>
      <c r="AB1491"/>
    </row>
    <row r="1492" spans="24:28" x14ac:dyDescent="0.25">
      <c r="X1492"/>
      <c r="Y1492"/>
      <c r="Z1492"/>
      <c r="AA1492"/>
      <c r="AB1492"/>
    </row>
    <row r="1493" spans="24:28" x14ac:dyDescent="0.25">
      <c r="X1493"/>
      <c r="Y1493"/>
      <c r="Z1493"/>
      <c r="AA1493"/>
      <c r="AB1493"/>
    </row>
    <row r="1494" spans="24:28" x14ac:dyDescent="0.25">
      <c r="X1494"/>
      <c r="Y1494"/>
      <c r="Z1494"/>
      <c r="AA1494"/>
      <c r="AB1494"/>
    </row>
    <row r="1495" spans="24:28" x14ac:dyDescent="0.25">
      <c r="X1495"/>
      <c r="Y1495"/>
      <c r="Z1495"/>
      <c r="AA1495"/>
      <c r="AB1495"/>
    </row>
    <row r="1496" spans="24:28" x14ac:dyDescent="0.25">
      <c r="X1496"/>
      <c r="Y1496"/>
      <c r="Z1496"/>
      <c r="AA1496"/>
      <c r="AB1496"/>
    </row>
    <row r="1497" spans="24:28" x14ac:dyDescent="0.25">
      <c r="X1497"/>
      <c r="Y1497"/>
      <c r="Z1497"/>
      <c r="AA1497"/>
      <c r="AB1497"/>
    </row>
    <row r="1498" spans="24:28" x14ac:dyDescent="0.25">
      <c r="X1498"/>
      <c r="Y1498"/>
      <c r="Z1498"/>
      <c r="AA1498"/>
      <c r="AB1498"/>
    </row>
    <row r="1499" spans="24:28" x14ac:dyDescent="0.25">
      <c r="X1499"/>
      <c r="Y1499"/>
      <c r="Z1499"/>
      <c r="AA1499"/>
      <c r="AB1499"/>
    </row>
    <row r="1500" spans="24:28" x14ac:dyDescent="0.25">
      <c r="X1500"/>
      <c r="Y1500"/>
      <c r="Z1500"/>
      <c r="AA1500"/>
      <c r="AB1500"/>
    </row>
    <row r="1501" spans="24:28" x14ac:dyDescent="0.25">
      <c r="X1501"/>
      <c r="Y1501"/>
      <c r="Z1501"/>
      <c r="AA1501"/>
      <c r="AB1501"/>
    </row>
    <row r="1502" spans="24:28" x14ac:dyDescent="0.25">
      <c r="X1502"/>
      <c r="Y1502"/>
      <c r="Z1502"/>
      <c r="AA1502"/>
      <c r="AB1502"/>
    </row>
    <row r="1503" spans="24:28" x14ac:dyDescent="0.25">
      <c r="X1503"/>
      <c r="Y1503"/>
      <c r="Z1503"/>
      <c r="AA1503"/>
      <c r="AB1503"/>
    </row>
    <row r="1504" spans="24:28" x14ac:dyDescent="0.25">
      <c r="X1504"/>
      <c r="Y1504"/>
      <c r="Z1504"/>
      <c r="AA1504"/>
      <c r="AB1504"/>
    </row>
    <row r="1505" spans="24:28" x14ac:dyDescent="0.25">
      <c r="X1505"/>
      <c r="Y1505"/>
      <c r="Z1505"/>
      <c r="AA1505"/>
      <c r="AB1505"/>
    </row>
    <row r="1506" spans="24:28" x14ac:dyDescent="0.25">
      <c r="X1506"/>
      <c r="Y1506"/>
      <c r="Z1506"/>
      <c r="AA1506"/>
      <c r="AB1506"/>
    </row>
    <row r="1507" spans="24:28" x14ac:dyDescent="0.25">
      <c r="X1507"/>
      <c r="Y1507"/>
      <c r="Z1507"/>
      <c r="AA1507"/>
      <c r="AB1507"/>
    </row>
    <row r="1508" spans="24:28" x14ac:dyDescent="0.25">
      <c r="X1508"/>
      <c r="Y1508"/>
      <c r="Z1508"/>
      <c r="AA1508"/>
      <c r="AB1508"/>
    </row>
    <row r="1509" spans="24:28" x14ac:dyDescent="0.25">
      <c r="X1509"/>
      <c r="Y1509"/>
      <c r="Z1509"/>
      <c r="AA1509"/>
      <c r="AB1509"/>
    </row>
    <row r="1510" spans="24:28" x14ac:dyDescent="0.25">
      <c r="X1510"/>
      <c r="Y1510"/>
      <c r="Z1510"/>
      <c r="AA1510"/>
      <c r="AB1510"/>
    </row>
    <row r="1511" spans="24:28" x14ac:dyDescent="0.25">
      <c r="X1511"/>
      <c r="Y1511"/>
      <c r="Z1511"/>
      <c r="AA1511"/>
      <c r="AB1511"/>
    </row>
    <row r="1512" spans="24:28" x14ac:dyDescent="0.25">
      <c r="X1512"/>
      <c r="Y1512"/>
      <c r="Z1512"/>
      <c r="AA1512"/>
      <c r="AB1512"/>
    </row>
    <row r="1513" spans="24:28" x14ac:dyDescent="0.25">
      <c r="X1513"/>
      <c r="Y1513"/>
      <c r="Z1513"/>
      <c r="AA1513"/>
      <c r="AB1513"/>
    </row>
    <row r="1514" spans="24:28" x14ac:dyDescent="0.25">
      <c r="X1514"/>
      <c r="Y1514"/>
      <c r="Z1514"/>
      <c r="AA1514"/>
      <c r="AB1514"/>
    </row>
    <row r="1515" spans="24:28" x14ac:dyDescent="0.25">
      <c r="X1515"/>
      <c r="Y1515"/>
      <c r="Z1515"/>
      <c r="AA1515"/>
      <c r="AB1515"/>
    </row>
    <row r="1516" spans="24:28" x14ac:dyDescent="0.25">
      <c r="X1516"/>
      <c r="Y1516"/>
      <c r="Z1516"/>
      <c r="AA1516"/>
      <c r="AB1516"/>
    </row>
    <row r="1517" spans="24:28" x14ac:dyDescent="0.25">
      <c r="X1517"/>
      <c r="Y1517"/>
      <c r="Z1517"/>
      <c r="AA1517"/>
      <c r="AB1517"/>
    </row>
    <row r="1518" spans="24:28" x14ac:dyDescent="0.25">
      <c r="X1518"/>
      <c r="Y1518"/>
      <c r="Z1518"/>
      <c r="AA1518"/>
      <c r="AB1518"/>
    </row>
    <row r="1519" spans="24:28" x14ac:dyDescent="0.25">
      <c r="X1519"/>
      <c r="Y1519"/>
      <c r="Z1519"/>
      <c r="AA1519"/>
      <c r="AB1519"/>
    </row>
    <row r="1520" spans="24:28" x14ac:dyDescent="0.25">
      <c r="X1520"/>
      <c r="Y1520"/>
      <c r="Z1520"/>
      <c r="AA1520"/>
      <c r="AB1520"/>
    </row>
    <row r="1521" spans="24:28" x14ac:dyDescent="0.25">
      <c r="X1521"/>
      <c r="Y1521"/>
      <c r="Z1521"/>
      <c r="AA1521"/>
      <c r="AB1521"/>
    </row>
    <row r="1522" spans="24:28" x14ac:dyDescent="0.25">
      <c r="X1522"/>
      <c r="Y1522"/>
      <c r="Z1522"/>
      <c r="AA1522"/>
      <c r="AB1522"/>
    </row>
    <row r="1523" spans="24:28" x14ac:dyDescent="0.25">
      <c r="X1523"/>
      <c r="Y1523"/>
      <c r="Z1523"/>
      <c r="AA1523"/>
      <c r="AB1523"/>
    </row>
    <row r="1524" spans="24:28" x14ac:dyDescent="0.25">
      <c r="X1524"/>
      <c r="Y1524"/>
      <c r="Z1524"/>
      <c r="AA1524"/>
      <c r="AB1524"/>
    </row>
    <row r="1525" spans="24:28" x14ac:dyDescent="0.25">
      <c r="X1525"/>
      <c r="Y1525"/>
      <c r="Z1525"/>
      <c r="AA1525"/>
      <c r="AB1525"/>
    </row>
    <row r="1526" spans="24:28" x14ac:dyDescent="0.25">
      <c r="X1526"/>
      <c r="Y1526"/>
      <c r="Z1526"/>
      <c r="AA1526"/>
      <c r="AB1526"/>
    </row>
    <row r="1527" spans="24:28" x14ac:dyDescent="0.25">
      <c r="X1527"/>
      <c r="Y1527"/>
      <c r="Z1527"/>
      <c r="AA1527"/>
      <c r="AB1527"/>
    </row>
    <row r="1528" spans="24:28" x14ac:dyDescent="0.25">
      <c r="X1528"/>
      <c r="Y1528"/>
      <c r="Z1528"/>
      <c r="AA1528"/>
      <c r="AB1528"/>
    </row>
    <row r="1529" spans="24:28" x14ac:dyDescent="0.25">
      <c r="X1529"/>
      <c r="Y1529"/>
      <c r="Z1529"/>
      <c r="AA1529"/>
      <c r="AB1529"/>
    </row>
    <row r="1530" spans="24:28" x14ac:dyDescent="0.25">
      <c r="X1530"/>
      <c r="Y1530"/>
      <c r="Z1530"/>
      <c r="AA1530"/>
      <c r="AB1530"/>
    </row>
    <row r="1531" spans="24:28" x14ac:dyDescent="0.25">
      <c r="X1531"/>
      <c r="Y1531"/>
      <c r="Z1531"/>
      <c r="AA1531"/>
      <c r="AB1531"/>
    </row>
    <row r="1532" spans="24:28" x14ac:dyDescent="0.25">
      <c r="X1532"/>
      <c r="Y1532"/>
      <c r="Z1532"/>
      <c r="AA1532"/>
      <c r="AB1532"/>
    </row>
    <row r="1533" spans="24:28" x14ac:dyDescent="0.25">
      <c r="X1533"/>
      <c r="Y1533"/>
      <c r="Z1533"/>
      <c r="AA1533"/>
      <c r="AB1533"/>
    </row>
    <row r="1534" spans="24:28" x14ac:dyDescent="0.25">
      <c r="X1534"/>
      <c r="Y1534"/>
      <c r="Z1534"/>
      <c r="AA1534"/>
      <c r="AB1534"/>
    </row>
    <row r="1535" spans="24:28" x14ac:dyDescent="0.25">
      <c r="X1535"/>
      <c r="Y1535"/>
      <c r="Z1535"/>
      <c r="AA1535"/>
      <c r="AB1535"/>
    </row>
    <row r="1536" spans="24:28" x14ac:dyDescent="0.25">
      <c r="X1536"/>
      <c r="Y1536"/>
      <c r="Z1536"/>
      <c r="AA1536"/>
      <c r="AB1536"/>
    </row>
    <row r="1537" spans="24:28" x14ac:dyDescent="0.25">
      <c r="X1537"/>
      <c r="Y1537"/>
      <c r="Z1537"/>
      <c r="AA1537"/>
      <c r="AB1537"/>
    </row>
    <row r="1538" spans="24:28" x14ac:dyDescent="0.25">
      <c r="X1538"/>
      <c r="Y1538"/>
      <c r="Z1538"/>
      <c r="AA1538"/>
      <c r="AB1538"/>
    </row>
    <row r="1539" spans="24:28" x14ac:dyDescent="0.25">
      <c r="X1539"/>
      <c r="Y1539"/>
      <c r="Z1539"/>
      <c r="AA1539"/>
      <c r="AB1539"/>
    </row>
    <row r="1540" spans="24:28" x14ac:dyDescent="0.25">
      <c r="X1540"/>
      <c r="Y1540"/>
      <c r="Z1540"/>
      <c r="AA1540"/>
      <c r="AB1540"/>
    </row>
    <row r="1541" spans="24:28" x14ac:dyDescent="0.25">
      <c r="X1541"/>
      <c r="Y1541"/>
      <c r="Z1541"/>
      <c r="AA1541"/>
      <c r="AB1541"/>
    </row>
    <row r="1542" spans="24:28" x14ac:dyDescent="0.25">
      <c r="X1542"/>
      <c r="Y1542"/>
      <c r="Z1542"/>
      <c r="AA1542"/>
      <c r="AB1542"/>
    </row>
    <row r="1543" spans="24:28" x14ac:dyDescent="0.25">
      <c r="X1543"/>
      <c r="Y1543"/>
      <c r="Z1543"/>
      <c r="AA1543"/>
      <c r="AB1543"/>
    </row>
    <row r="1544" spans="24:28" x14ac:dyDescent="0.25">
      <c r="X1544"/>
      <c r="Y1544"/>
      <c r="Z1544"/>
      <c r="AA1544"/>
      <c r="AB1544"/>
    </row>
    <row r="1545" spans="24:28" x14ac:dyDescent="0.25">
      <c r="X1545"/>
      <c r="Y1545"/>
      <c r="Z1545"/>
      <c r="AA1545"/>
      <c r="AB1545"/>
    </row>
    <row r="1546" spans="24:28" x14ac:dyDescent="0.25">
      <c r="X1546"/>
      <c r="Y1546"/>
      <c r="Z1546"/>
      <c r="AA1546"/>
      <c r="AB1546"/>
    </row>
    <row r="1547" spans="24:28" x14ac:dyDescent="0.25">
      <c r="X1547"/>
      <c r="Y1547"/>
      <c r="Z1547"/>
      <c r="AA1547"/>
      <c r="AB1547"/>
    </row>
    <row r="1548" spans="24:28" x14ac:dyDescent="0.25">
      <c r="X1548"/>
      <c r="Y1548"/>
      <c r="Z1548"/>
      <c r="AA1548"/>
      <c r="AB1548"/>
    </row>
    <row r="1549" spans="24:28" x14ac:dyDescent="0.25">
      <c r="X1549"/>
      <c r="Y1549"/>
      <c r="Z1549"/>
      <c r="AA1549"/>
      <c r="AB1549"/>
    </row>
    <row r="1550" spans="24:28" x14ac:dyDescent="0.25">
      <c r="X1550"/>
      <c r="Y1550"/>
      <c r="Z1550"/>
      <c r="AA1550"/>
      <c r="AB1550"/>
    </row>
    <row r="1551" spans="24:28" x14ac:dyDescent="0.25">
      <c r="X1551"/>
      <c r="Y1551"/>
      <c r="Z1551"/>
      <c r="AA1551"/>
      <c r="AB1551"/>
    </row>
    <row r="1552" spans="24:28" x14ac:dyDescent="0.25">
      <c r="X1552"/>
      <c r="Y1552"/>
      <c r="Z1552"/>
      <c r="AA1552"/>
      <c r="AB1552"/>
    </row>
    <row r="1553" spans="24:28" x14ac:dyDescent="0.25">
      <c r="X1553"/>
      <c r="Y1553"/>
      <c r="Z1553"/>
      <c r="AA1553"/>
      <c r="AB1553"/>
    </row>
    <row r="1554" spans="24:28" x14ac:dyDescent="0.25">
      <c r="X1554"/>
      <c r="Y1554"/>
      <c r="Z1554"/>
      <c r="AA1554"/>
      <c r="AB1554"/>
    </row>
    <row r="1555" spans="24:28" x14ac:dyDescent="0.25">
      <c r="X1555"/>
      <c r="Y1555"/>
      <c r="Z1555"/>
      <c r="AA1555"/>
      <c r="AB1555"/>
    </row>
    <row r="1556" spans="24:28" x14ac:dyDescent="0.25">
      <c r="X1556"/>
      <c r="Y1556"/>
      <c r="Z1556"/>
      <c r="AA1556"/>
      <c r="AB1556"/>
    </row>
    <row r="1557" spans="24:28" x14ac:dyDescent="0.25">
      <c r="X1557"/>
      <c r="Y1557"/>
      <c r="Z1557"/>
      <c r="AA1557"/>
      <c r="AB1557"/>
    </row>
    <row r="1558" spans="24:28" x14ac:dyDescent="0.25">
      <c r="X1558"/>
      <c r="Y1558"/>
      <c r="Z1558"/>
      <c r="AA1558"/>
      <c r="AB1558"/>
    </row>
    <row r="1559" spans="24:28" x14ac:dyDescent="0.25">
      <c r="X1559"/>
      <c r="Y1559"/>
      <c r="Z1559"/>
      <c r="AA1559"/>
      <c r="AB1559"/>
    </row>
    <row r="1560" spans="24:28" x14ac:dyDescent="0.25">
      <c r="X1560"/>
      <c r="Y1560"/>
      <c r="Z1560"/>
      <c r="AA1560"/>
      <c r="AB1560"/>
    </row>
    <row r="1561" spans="24:28" x14ac:dyDescent="0.25">
      <c r="X1561"/>
      <c r="Y1561"/>
      <c r="Z1561"/>
      <c r="AA1561"/>
      <c r="AB1561"/>
    </row>
    <row r="1562" spans="24:28" x14ac:dyDescent="0.25">
      <c r="X1562"/>
      <c r="Y1562"/>
      <c r="Z1562"/>
      <c r="AA1562"/>
      <c r="AB1562"/>
    </row>
    <row r="1563" spans="24:28" x14ac:dyDescent="0.25">
      <c r="X1563"/>
      <c r="Y1563"/>
      <c r="Z1563"/>
      <c r="AA1563"/>
      <c r="AB1563"/>
    </row>
    <row r="1564" spans="24:28" x14ac:dyDescent="0.25">
      <c r="X1564"/>
      <c r="Y1564"/>
      <c r="Z1564"/>
      <c r="AA1564"/>
      <c r="AB1564"/>
    </row>
    <row r="1565" spans="24:28" x14ac:dyDescent="0.25">
      <c r="X1565"/>
      <c r="Y1565"/>
      <c r="Z1565"/>
      <c r="AA1565"/>
      <c r="AB1565"/>
    </row>
    <row r="1566" spans="24:28" x14ac:dyDescent="0.25">
      <c r="X1566"/>
      <c r="Y1566"/>
      <c r="Z1566"/>
      <c r="AA1566"/>
      <c r="AB1566"/>
    </row>
    <row r="1567" spans="24:28" x14ac:dyDescent="0.25">
      <c r="X1567"/>
      <c r="Y1567"/>
      <c r="Z1567"/>
      <c r="AA1567"/>
      <c r="AB1567"/>
    </row>
    <row r="1568" spans="24:28" x14ac:dyDescent="0.25">
      <c r="X1568"/>
      <c r="Y1568"/>
      <c r="Z1568"/>
      <c r="AA1568"/>
      <c r="AB1568"/>
    </row>
    <row r="1569" spans="24:28" x14ac:dyDescent="0.25">
      <c r="X1569"/>
      <c r="Y1569"/>
      <c r="Z1569"/>
      <c r="AA1569"/>
      <c r="AB1569"/>
    </row>
    <row r="1570" spans="24:28" x14ac:dyDescent="0.25">
      <c r="X1570"/>
      <c r="Y1570"/>
      <c r="Z1570"/>
      <c r="AA1570"/>
      <c r="AB1570"/>
    </row>
    <row r="1571" spans="24:28" x14ac:dyDescent="0.25">
      <c r="X1571"/>
      <c r="Y1571"/>
      <c r="Z1571"/>
      <c r="AA1571"/>
      <c r="AB1571"/>
    </row>
    <row r="1572" spans="24:28" x14ac:dyDescent="0.25">
      <c r="X1572"/>
      <c r="Y1572"/>
      <c r="Z1572"/>
      <c r="AA1572"/>
      <c r="AB1572"/>
    </row>
    <row r="1573" spans="24:28" x14ac:dyDescent="0.25">
      <c r="X1573"/>
      <c r="Y1573"/>
      <c r="Z1573"/>
      <c r="AA1573"/>
      <c r="AB1573"/>
    </row>
    <row r="1574" spans="24:28" x14ac:dyDescent="0.25">
      <c r="X1574"/>
      <c r="Y1574"/>
      <c r="Z1574"/>
      <c r="AA1574"/>
      <c r="AB1574"/>
    </row>
    <row r="1575" spans="24:28" x14ac:dyDescent="0.25">
      <c r="X1575"/>
      <c r="Y1575"/>
      <c r="Z1575"/>
      <c r="AA1575"/>
      <c r="AB1575"/>
    </row>
    <row r="1576" spans="24:28" x14ac:dyDescent="0.25">
      <c r="X1576"/>
      <c r="Y1576"/>
      <c r="Z1576"/>
      <c r="AA1576"/>
      <c r="AB1576"/>
    </row>
    <row r="1577" spans="24:28" x14ac:dyDescent="0.25">
      <c r="X1577"/>
      <c r="Y1577"/>
      <c r="Z1577"/>
      <c r="AA1577"/>
      <c r="AB1577"/>
    </row>
    <row r="1578" spans="24:28" x14ac:dyDescent="0.25">
      <c r="X1578"/>
      <c r="Y1578"/>
      <c r="Z1578"/>
      <c r="AA1578"/>
      <c r="AB1578"/>
    </row>
    <row r="1579" spans="24:28" x14ac:dyDescent="0.25">
      <c r="X1579"/>
      <c r="Y1579"/>
      <c r="Z1579"/>
      <c r="AA1579"/>
      <c r="AB1579"/>
    </row>
    <row r="1580" spans="24:28" x14ac:dyDescent="0.25">
      <c r="X1580"/>
      <c r="Y1580"/>
      <c r="Z1580"/>
      <c r="AA1580"/>
      <c r="AB1580"/>
    </row>
    <row r="1581" spans="24:28" x14ac:dyDescent="0.25">
      <c r="X1581"/>
      <c r="Y1581"/>
      <c r="Z1581"/>
      <c r="AA1581"/>
      <c r="AB1581"/>
    </row>
    <row r="1582" spans="24:28" x14ac:dyDescent="0.25">
      <c r="X1582"/>
      <c r="Y1582"/>
      <c r="Z1582"/>
      <c r="AA1582"/>
      <c r="AB1582"/>
    </row>
    <row r="1583" spans="24:28" x14ac:dyDescent="0.25">
      <c r="X1583"/>
      <c r="Y1583"/>
      <c r="Z1583"/>
      <c r="AA1583"/>
      <c r="AB1583"/>
    </row>
    <row r="1584" spans="24:28" x14ac:dyDescent="0.25">
      <c r="X1584"/>
      <c r="Y1584"/>
      <c r="Z1584"/>
      <c r="AA1584"/>
      <c r="AB1584"/>
    </row>
    <row r="1585" spans="24:28" x14ac:dyDescent="0.25">
      <c r="X1585"/>
      <c r="Y1585"/>
      <c r="Z1585"/>
      <c r="AA1585"/>
      <c r="AB1585"/>
    </row>
    <row r="1586" spans="24:28" x14ac:dyDescent="0.25">
      <c r="X1586"/>
      <c r="Y1586"/>
      <c r="Z1586"/>
      <c r="AA1586"/>
      <c r="AB1586"/>
    </row>
    <row r="1587" spans="24:28" x14ac:dyDescent="0.25">
      <c r="X1587"/>
      <c r="Y1587"/>
      <c r="Z1587"/>
      <c r="AA1587"/>
      <c r="AB1587"/>
    </row>
    <row r="1588" spans="24:28" x14ac:dyDescent="0.25">
      <c r="X1588"/>
      <c r="Y1588"/>
      <c r="Z1588"/>
      <c r="AA1588"/>
      <c r="AB1588"/>
    </row>
    <row r="1589" spans="24:28" x14ac:dyDescent="0.25">
      <c r="X1589"/>
      <c r="Y1589"/>
      <c r="Z1589"/>
      <c r="AA1589"/>
      <c r="AB1589"/>
    </row>
    <row r="1590" spans="24:28" x14ac:dyDescent="0.25">
      <c r="X1590"/>
      <c r="Y1590"/>
      <c r="Z1590"/>
      <c r="AA1590"/>
      <c r="AB1590"/>
    </row>
    <row r="1591" spans="24:28" x14ac:dyDescent="0.25">
      <c r="X1591"/>
      <c r="Y1591"/>
      <c r="Z1591"/>
      <c r="AA1591"/>
      <c r="AB1591"/>
    </row>
    <row r="1592" spans="24:28" x14ac:dyDescent="0.25">
      <c r="X1592"/>
      <c r="Y1592"/>
      <c r="Z1592"/>
      <c r="AA1592"/>
      <c r="AB1592"/>
    </row>
    <row r="1593" spans="24:28" x14ac:dyDescent="0.25">
      <c r="X1593"/>
      <c r="Y1593"/>
      <c r="Z1593"/>
      <c r="AA1593"/>
      <c r="AB1593"/>
    </row>
    <row r="1594" spans="24:28" x14ac:dyDescent="0.25">
      <c r="X1594"/>
      <c r="Y1594"/>
      <c r="Z1594"/>
      <c r="AA1594"/>
      <c r="AB1594"/>
    </row>
    <row r="1595" spans="24:28" x14ac:dyDescent="0.25">
      <c r="X1595"/>
      <c r="Y1595"/>
      <c r="Z1595"/>
      <c r="AA1595"/>
      <c r="AB1595"/>
    </row>
    <row r="1596" spans="24:28" x14ac:dyDescent="0.25">
      <c r="X1596"/>
      <c r="Y1596"/>
      <c r="Z1596"/>
      <c r="AA1596"/>
      <c r="AB1596"/>
    </row>
    <row r="1597" spans="24:28" x14ac:dyDescent="0.25">
      <c r="X1597"/>
      <c r="Y1597"/>
      <c r="Z1597"/>
      <c r="AA1597"/>
      <c r="AB1597"/>
    </row>
    <row r="1598" spans="24:28" x14ac:dyDescent="0.25">
      <c r="X1598"/>
      <c r="Y1598"/>
      <c r="Z1598"/>
      <c r="AA1598"/>
      <c r="AB1598"/>
    </row>
    <row r="1599" spans="24:28" x14ac:dyDescent="0.25">
      <c r="X1599"/>
      <c r="Y1599"/>
      <c r="Z1599"/>
      <c r="AA1599"/>
      <c r="AB1599"/>
    </row>
    <row r="1600" spans="24:28" x14ac:dyDescent="0.25">
      <c r="X1600"/>
      <c r="Y1600"/>
      <c r="Z1600"/>
      <c r="AA1600"/>
      <c r="AB1600"/>
    </row>
    <row r="1601" spans="24:28" x14ac:dyDescent="0.25">
      <c r="X1601"/>
      <c r="Y1601"/>
      <c r="Z1601"/>
      <c r="AA1601"/>
      <c r="AB1601"/>
    </row>
    <row r="1602" spans="24:28" x14ac:dyDescent="0.25">
      <c r="X1602"/>
      <c r="Y1602"/>
      <c r="Z1602"/>
      <c r="AA1602"/>
      <c r="AB1602"/>
    </row>
    <row r="1603" spans="24:28" x14ac:dyDescent="0.25">
      <c r="X1603"/>
      <c r="Y1603"/>
      <c r="Z1603"/>
      <c r="AA1603"/>
      <c r="AB1603"/>
    </row>
    <row r="1604" spans="24:28" x14ac:dyDescent="0.25">
      <c r="X1604"/>
      <c r="Y1604"/>
      <c r="Z1604"/>
      <c r="AA1604"/>
      <c r="AB1604"/>
    </row>
    <row r="1605" spans="24:28" x14ac:dyDescent="0.25">
      <c r="X1605"/>
      <c r="Y1605"/>
      <c r="Z1605"/>
      <c r="AA1605"/>
      <c r="AB1605"/>
    </row>
    <row r="1606" spans="24:28" x14ac:dyDescent="0.25">
      <c r="X1606"/>
      <c r="Y1606"/>
      <c r="Z1606"/>
      <c r="AA1606"/>
      <c r="AB1606"/>
    </row>
    <row r="1607" spans="24:28" x14ac:dyDescent="0.25">
      <c r="X1607"/>
      <c r="Y1607"/>
      <c r="Z1607"/>
      <c r="AA1607"/>
      <c r="AB1607"/>
    </row>
    <row r="1608" spans="24:28" x14ac:dyDescent="0.25">
      <c r="X1608"/>
      <c r="Y1608"/>
      <c r="Z1608"/>
      <c r="AA1608"/>
      <c r="AB1608"/>
    </row>
    <row r="1609" spans="24:28" x14ac:dyDescent="0.25">
      <c r="X1609"/>
      <c r="Y1609"/>
      <c r="Z1609"/>
      <c r="AA1609"/>
      <c r="AB1609"/>
    </row>
    <row r="1610" spans="24:28" x14ac:dyDescent="0.25">
      <c r="X1610"/>
      <c r="Y1610"/>
      <c r="Z1610"/>
      <c r="AA1610"/>
      <c r="AB1610"/>
    </row>
    <row r="1611" spans="24:28" x14ac:dyDescent="0.25">
      <c r="X1611"/>
      <c r="Y1611"/>
      <c r="Z1611"/>
      <c r="AA1611"/>
      <c r="AB1611"/>
    </row>
    <row r="1612" spans="24:28" x14ac:dyDescent="0.25">
      <c r="X1612"/>
      <c r="Y1612"/>
      <c r="Z1612"/>
      <c r="AA1612"/>
      <c r="AB1612"/>
    </row>
    <row r="1613" spans="24:28" x14ac:dyDescent="0.25">
      <c r="X1613"/>
      <c r="Y1613"/>
      <c r="Z1613"/>
      <c r="AA1613"/>
      <c r="AB1613"/>
    </row>
    <row r="1614" spans="24:28" x14ac:dyDescent="0.25">
      <c r="X1614"/>
      <c r="Y1614"/>
      <c r="Z1614"/>
      <c r="AA1614"/>
      <c r="AB1614"/>
    </row>
    <row r="1615" spans="24:28" x14ac:dyDescent="0.25">
      <c r="X1615"/>
      <c r="Y1615"/>
      <c r="Z1615"/>
      <c r="AA1615"/>
      <c r="AB1615"/>
    </row>
    <row r="1616" spans="24:28" x14ac:dyDescent="0.25">
      <c r="X1616"/>
      <c r="Y1616"/>
      <c r="Z1616"/>
      <c r="AA1616"/>
      <c r="AB1616"/>
    </row>
    <row r="1617" spans="24:28" x14ac:dyDescent="0.25">
      <c r="X1617"/>
      <c r="Y1617"/>
      <c r="Z1617"/>
      <c r="AA1617"/>
      <c r="AB1617"/>
    </row>
    <row r="1618" spans="24:28" x14ac:dyDescent="0.25">
      <c r="X1618"/>
      <c r="Y1618"/>
      <c r="Z1618"/>
      <c r="AA1618"/>
      <c r="AB1618"/>
    </row>
    <row r="1619" spans="24:28" x14ac:dyDescent="0.25">
      <c r="X1619"/>
      <c r="Y1619"/>
      <c r="Z1619"/>
      <c r="AA1619"/>
      <c r="AB1619"/>
    </row>
    <row r="1620" spans="24:28" x14ac:dyDescent="0.25">
      <c r="X1620"/>
      <c r="Y1620"/>
      <c r="Z1620"/>
      <c r="AA1620"/>
      <c r="AB1620"/>
    </row>
    <row r="1621" spans="24:28" x14ac:dyDescent="0.25">
      <c r="X1621"/>
      <c r="Y1621"/>
      <c r="Z1621"/>
      <c r="AA1621"/>
      <c r="AB1621"/>
    </row>
    <row r="1622" spans="24:28" x14ac:dyDescent="0.25">
      <c r="X1622"/>
      <c r="Y1622"/>
      <c r="Z1622"/>
      <c r="AA1622"/>
      <c r="AB1622"/>
    </row>
    <row r="1623" spans="24:28" x14ac:dyDescent="0.25">
      <c r="X1623"/>
      <c r="Y1623"/>
      <c r="Z1623"/>
      <c r="AA1623"/>
      <c r="AB1623"/>
    </row>
    <row r="1624" spans="24:28" x14ac:dyDescent="0.25">
      <c r="X1624"/>
      <c r="Y1624"/>
      <c r="Z1624"/>
      <c r="AA1624"/>
      <c r="AB1624"/>
    </row>
    <row r="1625" spans="24:28" x14ac:dyDescent="0.25">
      <c r="X1625"/>
      <c r="Y1625"/>
      <c r="Z1625"/>
      <c r="AA1625"/>
      <c r="AB1625"/>
    </row>
    <row r="1626" spans="24:28" x14ac:dyDescent="0.25">
      <c r="X1626"/>
      <c r="Y1626"/>
      <c r="Z1626"/>
      <c r="AA1626"/>
      <c r="AB1626"/>
    </row>
    <row r="1627" spans="24:28" x14ac:dyDescent="0.25">
      <c r="X1627"/>
      <c r="Y1627"/>
      <c r="Z1627"/>
      <c r="AA1627"/>
      <c r="AB1627"/>
    </row>
    <row r="1628" spans="24:28" x14ac:dyDescent="0.25">
      <c r="X1628"/>
      <c r="Y1628"/>
      <c r="Z1628"/>
      <c r="AA1628"/>
      <c r="AB1628"/>
    </row>
    <row r="1629" spans="24:28" x14ac:dyDescent="0.25">
      <c r="X1629"/>
      <c r="Y1629"/>
      <c r="Z1629"/>
      <c r="AA1629"/>
      <c r="AB1629"/>
    </row>
    <row r="1630" spans="24:28" x14ac:dyDescent="0.25">
      <c r="X1630"/>
      <c r="Y1630"/>
      <c r="Z1630"/>
      <c r="AA1630"/>
      <c r="AB1630"/>
    </row>
    <row r="1631" spans="24:28" x14ac:dyDescent="0.25">
      <c r="X1631"/>
      <c r="Y1631"/>
      <c r="Z1631"/>
      <c r="AA1631"/>
      <c r="AB1631"/>
    </row>
    <row r="1632" spans="24:28" x14ac:dyDescent="0.25">
      <c r="X1632"/>
      <c r="Y1632"/>
      <c r="Z1632"/>
      <c r="AA1632"/>
      <c r="AB1632"/>
    </row>
    <row r="1633" spans="24:28" x14ac:dyDescent="0.25">
      <c r="X1633"/>
      <c r="Y1633"/>
      <c r="Z1633"/>
      <c r="AA1633"/>
      <c r="AB1633"/>
    </row>
    <row r="1634" spans="24:28" x14ac:dyDescent="0.25">
      <c r="X1634"/>
      <c r="Y1634"/>
      <c r="Z1634"/>
      <c r="AA1634"/>
      <c r="AB1634"/>
    </row>
    <row r="1635" spans="24:28" x14ac:dyDescent="0.25">
      <c r="X1635"/>
      <c r="Y1635"/>
      <c r="Z1635"/>
      <c r="AA1635"/>
      <c r="AB1635"/>
    </row>
    <row r="1636" spans="24:28" x14ac:dyDescent="0.25">
      <c r="X1636"/>
      <c r="Y1636"/>
      <c r="Z1636"/>
      <c r="AA1636"/>
      <c r="AB1636"/>
    </row>
    <row r="1637" spans="24:28" x14ac:dyDescent="0.25">
      <c r="X1637"/>
      <c r="Y1637"/>
      <c r="Z1637"/>
      <c r="AA1637"/>
      <c r="AB1637"/>
    </row>
    <row r="1638" spans="24:28" x14ac:dyDescent="0.25">
      <c r="X1638"/>
      <c r="Y1638"/>
      <c r="Z1638"/>
      <c r="AA1638"/>
      <c r="AB1638"/>
    </row>
    <row r="1639" spans="24:28" x14ac:dyDescent="0.25">
      <c r="X1639"/>
      <c r="Y1639"/>
      <c r="Z1639"/>
      <c r="AA1639"/>
      <c r="AB1639"/>
    </row>
    <row r="1640" spans="24:28" x14ac:dyDescent="0.25">
      <c r="X1640"/>
      <c r="Y1640"/>
      <c r="Z1640"/>
      <c r="AA1640"/>
      <c r="AB1640"/>
    </row>
    <row r="1641" spans="24:28" x14ac:dyDescent="0.25">
      <c r="X1641"/>
      <c r="Y1641"/>
      <c r="Z1641"/>
      <c r="AA1641"/>
      <c r="AB1641"/>
    </row>
    <row r="1642" spans="24:28" x14ac:dyDescent="0.25">
      <c r="X1642"/>
      <c r="Y1642"/>
      <c r="Z1642"/>
      <c r="AA1642"/>
      <c r="AB1642"/>
    </row>
    <row r="1643" spans="24:28" x14ac:dyDescent="0.25">
      <c r="X1643"/>
      <c r="Y1643"/>
      <c r="Z1643"/>
      <c r="AA1643"/>
      <c r="AB1643"/>
    </row>
    <row r="1644" spans="24:28" x14ac:dyDescent="0.25">
      <c r="X1644"/>
      <c r="Y1644"/>
      <c r="Z1644"/>
      <c r="AA1644"/>
      <c r="AB1644"/>
    </row>
    <row r="1645" spans="24:28" x14ac:dyDescent="0.25">
      <c r="X1645"/>
      <c r="Y1645"/>
      <c r="Z1645"/>
      <c r="AA1645"/>
      <c r="AB1645"/>
    </row>
    <row r="1646" spans="24:28" x14ac:dyDescent="0.25">
      <c r="X1646"/>
      <c r="Y1646"/>
      <c r="Z1646"/>
      <c r="AA1646"/>
      <c r="AB1646"/>
    </row>
    <row r="1647" spans="24:28" x14ac:dyDescent="0.25">
      <c r="X1647"/>
      <c r="Y1647"/>
      <c r="Z1647"/>
      <c r="AA1647"/>
      <c r="AB1647"/>
    </row>
    <row r="1648" spans="24:28" x14ac:dyDescent="0.25">
      <c r="X1648"/>
      <c r="Y1648"/>
      <c r="Z1648"/>
      <c r="AA1648"/>
      <c r="AB1648"/>
    </row>
    <row r="1649" spans="24:28" x14ac:dyDescent="0.25">
      <c r="X1649"/>
      <c r="Y1649"/>
      <c r="Z1649"/>
      <c r="AA1649"/>
      <c r="AB1649"/>
    </row>
    <row r="1650" spans="24:28" x14ac:dyDescent="0.25">
      <c r="X1650"/>
      <c r="Y1650"/>
      <c r="Z1650"/>
      <c r="AA1650"/>
      <c r="AB1650"/>
    </row>
    <row r="1651" spans="24:28" x14ac:dyDescent="0.25">
      <c r="X1651"/>
      <c r="Y1651"/>
      <c r="Z1651"/>
      <c r="AA1651"/>
      <c r="AB1651"/>
    </row>
    <row r="1652" spans="24:28" x14ac:dyDescent="0.25">
      <c r="X1652"/>
      <c r="Y1652"/>
      <c r="Z1652"/>
      <c r="AA1652"/>
      <c r="AB1652"/>
    </row>
    <row r="1653" spans="24:28" x14ac:dyDescent="0.25">
      <c r="X1653"/>
      <c r="Y1653"/>
      <c r="Z1653"/>
      <c r="AA1653"/>
      <c r="AB1653"/>
    </row>
    <row r="1654" spans="24:28" x14ac:dyDescent="0.25">
      <c r="X1654"/>
      <c r="Y1654"/>
      <c r="Z1654"/>
      <c r="AA1654"/>
      <c r="AB1654"/>
    </row>
    <row r="1655" spans="24:28" x14ac:dyDescent="0.25">
      <c r="X1655"/>
      <c r="Y1655"/>
      <c r="Z1655"/>
      <c r="AA1655"/>
      <c r="AB1655"/>
    </row>
    <row r="1656" spans="24:28" x14ac:dyDescent="0.25">
      <c r="X1656"/>
      <c r="Y1656"/>
      <c r="Z1656"/>
      <c r="AA1656"/>
      <c r="AB1656"/>
    </row>
    <row r="1657" spans="24:28" x14ac:dyDescent="0.25">
      <c r="X1657"/>
      <c r="Y1657"/>
      <c r="Z1657"/>
      <c r="AA1657"/>
      <c r="AB1657"/>
    </row>
    <row r="1658" spans="24:28" x14ac:dyDescent="0.25">
      <c r="X1658"/>
      <c r="Y1658"/>
      <c r="Z1658"/>
      <c r="AA1658"/>
      <c r="AB1658"/>
    </row>
    <row r="1659" spans="24:28" x14ac:dyDescent="0.25">
      <c r="X1659"/>
      <c r="Y1659"/>
      <c r="Z1659"/>
      <c r="AA1659"/>
      <c r="AB1659"/>
    </row>
    <row r="1660" spans="24:28" x14ac:dyDescent="0.25">
      <c r="X1660"/>
      <c r="Y1660"/>
      <c r="Z1660"/>
      <c r="AA1660"/>
      <c r="AB1660"/>
    </row>
    <row r="1661" spans="24:28" x14ac:dyDescent="0.25">
      <c r="X1661"/>
      <c r="Y1661"/>
      <c r="Z1661"/>
      <c r="AA1661"/>
      <c r="AB1661"/>
    </row>
    <row r="1662" spans="24:28" x14ac:dyDescent="0.25">
      <c r="X1662"/>
      <c r="Y1662"/>
      <c r="Z1662"/>
      <c r="AA1662"/>
      <c r="AB1662"/>
    </row>
    <row r="1663" spans="24:28" x14ac:dyDescent="0.25">
      <c r="X1663"/>
      <c r="Y1663"/>
      <c r="Z1663"/>
      <c r="AA1663"/>
      <c r="AB1663"/>
    </row>
    <row r="1664" spans="24:28" x14ac:dyDescent="0.25">
      <c r="X1664"/>
      <c r="Y1664"/>
      <c r="Z1664"/>
      <c r="AA1664"/>
      <c r="AB1664"/>
    </row>
    <row r="1665" spans="24:28" x14ac:dyDescent="0.25">
      <c r="X1665"/>
      <c r="Y1665"/>
      <c r="Z1665"/>
      <c r="AA1665"/>
      <c r="AB1665"/>
    </row>
    <row r="1666" spans="24:28" x14ac:dyDescent="0.25">
      <c r="X1666"/>
      <c r="Y1666"/>
      <c r="Z1666"/>
      <c r="AA1666"/>
      <c r="AB1666"/>
    </row>
    <row r="1667" spans="24:28" x14ac:dyDescent="0.25">
      <c r="X1667"/>
      <c r="Y1667"/>
      <c r="Z1667"/>
      <c r="AA1667"/>
      <c r="AB1667"/>
    </row>
    <row r="1668" spans="24:28" x14ac:dyDescent="0.25">
      <c r="X1668"/>
      <c r="Y1668"/>
      <c r="Z1668"/>
      <c r="AA1668"/>
      <c r="AB1668"/>
    </row>
    <row r="1669" spans="24:28" x14ac:dyDescent="0.25">
      <c r="X1669"/>
      <c r="Y1669"/>
      <c r="Z1669"/>
      <c r="AA1669"/>
      <c r="AB1669"/>
    </row>
    <row r="1670" spans="24:28" x14ac:dyDescent="0.25">
      <c r="X1670"/>
      <c r="Y1670"/>
      <c r="Z1670"/>
      <c r="AA1670"/>
      <c r="AB1670"/>
    </row>
    <row r="1671" spans="24:28" x14ac:dyDescent="0.25">
      <c r="X1671"/>
      <c r="Y1671"/>
      <c r="Z1671"/>
      <c r="AA1671"/>
      <c r="AB1671"/>
    </row>
    <row r="1672" spans="24:28" x14ac:dyDescent="0.25">
      <c r="X1672"/>
      <c r="Y1672"/>
      <c r="Z1672"/>
      <c r="AA1672"/>
      <c r="AB1672"/>
    </row>
    <row r="1673" spans="24:28" x14ac:dyDescent="0.25">
      <c r="X1673"/>
      <c r="Y1673"/>
      <c r="Z1673"/>
      <c r="AA1673"/>
      <c r="AB1673"/>
    </row>
    <row r="1674" spans="24:28" x14ac:dyDescent="0.25">
      <c r="X1674"/>
      <c r="Y1674"/>
      <c r="Z1674"/>
      <c r="AA1674"/>
      <c r="AB1674"/>
    </row>
    <row r="1675" spans="24:28" x14ac:dyDescent="0.25">
      <c r="X1675"/>
      <c r="Y1675"/>
      <c r="Z1675"/>
      <c r="AA1675"/>
      <c r="AB1675"/>
    </row>
    <row r="1676" spans="24:28" x14ac:dyDescent="0.25">
      <c r="X1676"/>
      <c r="Y1676"/>
      <c r="Z1676"/>
      <c r="AA1676"/>
      <c r="AB1676"/>
    </row>
    <row r="1677" spans="24:28" x14ac:dyDescent="0.25">
      <c r="X1677"/>
      <c r="Y1677"/>
      <c r="Z1677"/>
      <c r="AA1677"/>
      <c r="AB1677"/>
    </row>
    <row r="1678" spans="24:28" x14ac:dyDescent="0.25">
      <c r="X1678"/>
      <c r="Y1678"/>
      <c r="Z1678"/>
      <c r="AA1678"/>
      <c r="AB1678"/>
    </row>
    <row r="1679" spans="24:28" x14ac:dyDescent="0.25">
      <c r="X1679"/>
      <c r="Y1679"/>
      <c r="Z1679"/>
      <c r="AA1679"/>
      <c r="AB1679"/>
    </row>
    <row r="1680" spans="24:28" x14ac:dyDescent="0.25">
      <c r="X1680"/>
      <c r="Y1680"/>
      <c r="Z1680"/>
      <c r="AA1680"/>
      <c r="AB1680"/>
    </row>
    <row r="1681" spans="24:28" x14ac:dyDescent="0.25">
      <c r="X1681"/>
      <c r="Y1681"/>
      <c r="Z1681"/>
      <c r="AA1681"/>
      <c r="AB1681"/>
    </row>
    <row r="1682" spans="24:28" x14ac:dyDescent="0.25">
      <c r="X1682"/>
      <c r="Y1682"/>
      <c r="Z1682"/>
      <c r="AA1682"/>
      <c r="AB1682"/>
    </row>
    <row r="1683" spans="24:28" x14ac:dyDescent="0.25">
      <c r="X1683"/>
      <c r="Y1683"/>
      <c r="Z1683"/>
      <c r="AA1683"/>
      <c r="AB1683"/>
    </row>
    <row r="1684" spans="24:28" x14ac:dyDescent="0.25">
      <c r="X1684"/>
      <c r="Y1684"/>
      <c r="Z1684"/>
      <c r="AA1684"/>
      <c r="AB1684"/>
    </row>
    <row r="1685" spans="24:28" x14ac:dyDescent="0.25">
      <c r="X1685"/>
      <c r="Y1685"/>
      <c r="Z1685"/>
      <c r="AA1685"/>
      <c r="AB1685"/>
    </row>
    <row r="1686" spans="24:28" x14ac:dyDescent="0.25">
      <c r="X1686"/>
      <c r="Y1686"/>
      <c r="Z1686"/>
      <c r="AA1686"/>
      <c r="AB1686"/>
    </row>
    <row r="1687" spans="24:28" x14ac:dyDescent="0.25">
      <c r="X1687"/>
      <c r="Y1687"/>
      <c r="Z1687"/>
      <c r="AA1687"/>
      <c r="AB1687"/>
    </row>
    <row r="1688" spans="24:28" x14ac:dyDescent="0.25">
      <c r="X1688"/>
      <c r="Y1688"/>
      <c r="Z1688"/>
      <c r="AA1688"/>
      <c r="AB1688"/>
    </row>
    <row r="1689" spans="24:28" x14ac:dyDescent="0.25">
      <c r="X1689"/>
      <c r="Y1689"/>
      <c r="Z1689"/>
      <c r="AA1689"/>
      <c r="AB1689"/>
    </row>
    <row r="1690" spans="24:28" x14ac:dyDescent="0.25">
      <c r="X1690"/>
      <c r="Y1690"/>
      <c r="Z1690"/>
      <c r="AA1690"/>
      <c r="AB1690"/>
    </row>
    <row r="1691" spans="24:28" x14ac:dyDescent="0.25">
      <c r="X1691"/>
      <c r="Y1691"/>
      <c r="Z1691"/>
      <c r="AA1691"/>
      <c r="AB1691"/>
    </row>
    <row r="1692" spans="24:28" x14ac:dyDescent="0.25">
      <c r="X1692"/>
      <c r="Y1692"/>
      <c r="Z1692"/>
      <c r="AA1692"/>
      <c r="AB1692"/>
    </row>
    <row r="1693" spans="24:28" x14ac:dyDescent="0.25">
      <c r="X1693"/>
      <c r="Y1693"/>
      <c r="Z1693"/>
      <c r="AA1693"/>
      <c r="AB1693"/>
    </row>
    <row r="1694" spans="24:28" x14ac:dyDescent="0.25">
      <c r="X1694"/>
      <c r="Y1694"/>
      <c r="Z1694"/>
      <c r="AA1694"/>
      <c r="AB1694"/>
    </row>
    <row r="1695" spans="24:28" x14ac:dyDescent="0.25">
      <c r="X1695"/>
      <c r="Y1695"/>
      <c r="Z1695"/>
      <c r="AA1695"/>
      <c r="AB1695"/>
    </row>
    <row r="1696" spans="24:28" x14ac:dyDescent="0.25">
      <c r="X1696"/>
      <c r="Y1696"/>
      <c r="Z1696"/>
      <c r="AA1696"/>
      <c r="AB1696"/>
    </row>
    <row r="1697" spans="24:28" x14ac:dyDescent="0.25">
      <c r="X1697"/>
      <c r="Y1697"/>
      <c r="Z1697"/>
      <c r="AA1697"/>
      <c r="AB1697"/>
    </row>
    <row r="1698" spans="24:28" x14ac:dyDescent="0.25">
      <c r="X1698"/>
      <c r="Y1698"/>
      <c r="Z1698"/>
      <c r="AA1698"/>
      <c r="AB1698"/>
    </row>
    <row r="1699" spans="24:28" x14ac:dyDescent="0.25">
      <c r="X1699"/>
      <c r="Y1699"/>
      <c r="Z1699"/>
      <c r="AA1699"/>
      <c r="AB1699"/>
    </row>
    <row r="1700" spans="24:28" x14ac:dyDescent="0.25">
      <c r="X1700"/>
      <c r="Y1700"/>
      <c r="Z1700"/>
      <c r="AA1700"/>
      <c r="AB1700"/>
    </row>
    <row r="1701" spans="24:28" x14ac:dyDescent="0.25">
      <c r="X1701"/>
      <c r="Y1701"/>
      <c r="Z1701"/>
      <c r="AA1701"/>
      <c r="AB1701"/>
    </row>
    <row r="1702" spans="24:28" x14ac:dyDescent="0.25">
      <c r="X1702"/>
      <c r="Y1702"/>
      <c r="Z1702"/>
      <c r="AA1702"/>
      <c r="AB1702"/>
    </row>
    <row r="1703" spans="24:28" x14ac:dyDescent="0.25">
      <c r="X1703"/>
      <c r="Y1703"/>
      <c r="Z1703"/>
      <c r="AA1703"/>
      <c r="AB1703"/>
    </row>
    <row r="1704" spans="24:28" x14ac:dyDescent="0.25">
      <c r="X1704"/>
      <c r="Y1704"/>
      <c r="Z1704"/>
      <c r="AA1704"/>
      <c r="AB1704"/>
    </row>
    <row r="1705" spans="24:28" x14ac:dyDescent="0.25">
      <c r="X1705"/>
      <c r="Y1705"/>
      <c r="Z1705"/>
      <c r="AA1705"/>
      <c r="AB1705"/>
    </row>
    <row r="1706" spans="24:28" x14ac:dyDescent="0.25">
      <c r="X1706"/>
      <c r="Y1706"/>
      <c r="Z1706"/>
      <c r="AA1706"/>
      <c r="AB1706"/>
    </row>
    <row r="1707" spans="24:28" x14ac:dyDescent="0.25">
      <c r="X1707"/>
      <c r="Y1707"/>
      <c r="Z1707"/>
      <c r="AA1707"/>
      <c r="AB1707"/>
    </row>
    <row r="1708" spans="24:28" x14ac:dyDescent="0.25">
      <c r="X1708"/>
      <c r="Y1708"/>
      <c r="Z1708"/>
      <c r="AA1708"/>
      <c r="AB1708"/>
    </row>
    <row r="1709" spans="24:28" x14ac:dyDescent="0.25">
      <c r="X1709"/>
      <c r="Y1709"/>
      <c r="Z1709"/>
      <c r="AA1709"/>
      <c r="AB1709"/>
    </row>
    <row r="1710" spans="24:28" x14ac:dyDescent="0.25">
      <c r="X1710"/>
      <c r="Y1710"/>
      <c r="Z1710"/>
      <c r="AA1710"/>
      <c r="AB1710"/>
    </row>
    <row r="1711" spans="24:28" x14ac:dyDescent="0.25">
      <c r="X1711"/>
      <c r="Y1711"/>
      <c r="Z1711"/>
      <c r="AA1711"/>
      <c r="AB1711"/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  <vt:lpstr>Bias adjustment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2017-12-11T09:52:10Z</dcterms:modified>
</cp:coreProperties>
</file>