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28800" windowHeight="11910" tabRatio="668" activeTab="1"/>
  </bookViews>
  <sheets>
    <sheet name="WinBUGS output" sheetId="15" r:id="rId1"/>
    <sheet name="Intervention and Class Codes" sheetId="37" r:id="rId2"/>
    <sheet name="# of studies per comparison" sheetId="36" r:id="rId3"/>
    <sheet name="Network plots" sheetId="35" r:id="rId4"/>
    <sheet name="Data" sheetId="34" r:id="rId5"/>
    <sheet name="Model fit" sheetId="33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definedNames>
    <definedName name="_xlnm._FilterDatabase" localSheetId="4" hidden="1">Data!$B$1:$F$68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6" l="1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D4" i="16"/>
  <c r="C4" i="16"/>
  <c r="B43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D4" i="17"/>
  <c r="C4" i="17"/>
  <c r="B43" i="16"/>
  <c r="E5" i="18"/>
  <c r="F5" i="18"/>
  <c r="G5" i="18"/>
  <c r="E6" i="18"/>
  <c r="F6" i="18"/>
  <c r="G6" i="18"/>
  <c r="E7" i="18"/>
  <c r="F7" i="18"/>
  <c r="G7" i="18"/>
  <c r="E8" i="18"/>
  <c r="F8" i="18"/>
  <c r="G8" i="18"/>
  <c r="E9" i="18"/>
  <c r="F9" i="18"/>
  <c r="G9" i="18"/>
  <c r="E10" i="18"/>
  <c r="F10" i="18"/>
  <c r="G10" i="18"/>
  <c r="E11" i="18"/>
  <c r="F11" i="18"/>
  <c r="G11" i="18"/>
  <c r="E12" i="18"/>
  <c r="F12" i="18"/>
  <c r="G12" i="18"/>
  <c r="E13" i="18"/>
  <c r="F13" i="18"/>
  <c r="G13" i="18"/>
  <c r="E14" i="18"/>
  <c r="F14" i="18"/>
  <c r="G14" i="18"/>
  <c r="E15" i="18"/>
  <c r="F15" i="18"/>
  <c r="G15" i="18"/>
  <c r="E16" i="18"/>
  <c r="F16" i="18"/>
  <c r="G16" i="18"/>
  <c r="E17" i="18"/>
  <c r="F17" i="18"/>
  <c r="G17" i="18"/>
  <c r="E18" i="18"/>
  <c r="F18" i="18"/>
  <c r="G18" i="18"/>
  <c r="E19" i="18"/>
  <c r="F19" i="18"/>
  <c r="G19" i="18"/>
  <c r="E20" i="18"/>
  <c r="F20" i="18"/>
  <c r="G20" i="18"/>
  <c r="E21" i="18"/>
  <c r="F21" i="18"/>
  <c r="G21" i="18"/>
  <c r="E22" i="18"/>
  <c r="F22" i="18"/>
  <c r="G22" i="18"/>
  <c r="E23" i="18"/>
  <c r="F23" i="18"/>
  <c r="G23" i="18"/>
  <c r="E24" i="18"/>
  <c r="F24" i="18"/>
  <c r="G24" i="18"/>
  <c r="E25" i="18"/>
  <c r="F25" i="18"/>
  <c r="G25" i="18"/>
  <c r="E26" i="18"/>
  <c r="F26" i="18"/>
  <c r="G26" i="18"/>
  <c r="E27" i="18"/>
  <c r="F27" i="18"/>
  <c r="G27" i="18"/>
  <c r="E28" i="18"/>
  <c r="F28" i="18"/>
  <c r="G28" i="18"/>
  <c r="E29" i="18"/>
  <c r="F29" i="18"/>
  <c r="G29" i="18"/>
  <c r="E30" i="18"/>
  <c r="F30" i="18"/>
  <c r="G30" i="18"/>
  <c r="E31" i="18"/>
  <c r="F31" i="18"/>
  <c r="G31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38" i="18"/>
  <c r="F38" i="18"/>
  <c r="G38" i="18"/>
  <c r="E39" i="18"/>
  <c r="F39" i="18"/>
  <c r="G39" i="18"/>
  <c r="E40" i="18"/>
  <c r="F40" i="18"/>
  <c r="G40" i="18"/>
  <c r="E41" i="18"/>
  <c r="F41" i="18"/>
  <c r="G41" i="18"/>
  <c r="E42" i="18"/>
  <c r="F42" i="18"/>
  <c r="G42" i="18"/>
  <c r="E43" i="18"/>
  <c r="F43" i="18"/>
  <c r="G43" i="18"/>
  <c r="E44" i="18"/>
  <c r="F44" i="18"/>
  <c r="G44" i="18"/>
  <c r="E45" i="18"/>
  <c r="F45" i="18"/>
  <c r="G45" i="18"/>
  <c r="E46" i="18"/>
  <c r="F46" i="18"/>
  <c r="G46" i="18"/>
  <c r="E47" i="18"/>
  <c r="F47" i="18"/>
  <c r="G47" i="18"/>
  <c r="E48" i="18"/>
  <c r="F48" i="18"/>
  <c r="G48" i="18"/>
  <c r="E49" i="18"/>
  <c r="F49" i="18"/>
  <c r="G49" i="18"/>
  <c r="E50" i="18"/>
  <c r="F50" i="18"/>
  <c r="G50" i="18"/>
  <c r="E51" i="18"/>
  <c r="F51" i="18"/>
  <c r="G51" i="18"/>
  <c r="E52" i="18"/>
  <c r="F52" i="18"/>
  <c r="G52" i="18"/>
  <c r="E53" i="18"/>
  <c r="F53" i="18"/>
  <c r="G53" i="18"/>
  <c r="E54" i="18"/>
  <c r="F54" i="18"/>
  <c r="G54" i="18"/>
  <c r="E55" i="18"/>
  <c r="F55" i="18"/>
  <c r="G55" i="18"/>
  <c r="E56" i="18"/>
  <c r="F56" i="18"/>
  <c r="G56" i="18"/>
  <c r="E57" i="18"/>
  <c r="F57" i="18"/>
  <c r="G57" i="18"/>
  <c r="E58" i="18"/>
  <c r="F58" i="18"/>
  <c r="G58" i="18"/>
  <c r="E59" i="18"/>
  <c r="F59" i="18"/>
  <c r="G59" i="18"/>
  <c r="E60" i="18"/>
  <c r="F60" i="18"/>
  <c r="G60" i="18"/>
  <c r="E61" i="18"/>
  <c r="F61" i="18"/>
  <c r="G61" i="18"/>
  <c r="E62" i="18"/>
  <c r="F62" i="18"/>
  <c r="G62" i="18"/>
  <c r="E63" i="18"/>
  <c r="F63" i="18"/>
  <c r="G63" i="18"/>
  <c r="E64" i="18"/>
  <c r="F64" i="18"/>
  <c r="G64" i="18"/>
  <c r="E65" i="18"/>
  <c r="F65" i="18"/>
  <c r="G65" i="18"/>
  <c r="E66" i="18"/>
  <c r="F66" i="18"/>
  <c r="G66" i="18"/>
  <c r="E67" i="18"/>
  <c r="F67" i="18"/>
  <c r="G67" i="18"/>
  <c r="E68" i="18"/>
  <c r="F68" i="18"/>
  <c r="G68" i="18"/>
  <c r="E69" i="18"/>
  <c r="F69" i="18"/>
  <c r="G69" i="18"/>
  <c r="E70" i="18"/>
  <c r="F70" i="18"/>
  <c r="G70" i="18"/>
  <c r="E71" i="18"/>
  <c r="F71" i="18"/>
  <c r="G71" i="18"/>
  <c r="E72" i="18"/>
  <c r="F72" i="18"/>
  <c r="G72" i="18"/>
  <c r="E73" i="18"/>
  <c r="F73" i="18"/>
  <c r="G73" i="18"/>
  <c r="E74" i="18"/>
  <c r="F74" i="18"/>
  <c r="G74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0" i="18"/>
  <c r="F80" i="18"/>
  <c r="G80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6" i="18"/>
  <c r="F86" i="18"/>
  <c r="G86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E117" i="18"/>
  <c r="F117" i="18"/>
  <c r="G117" i="18"/>
  <c r="E118" i="18"/>
  <c r="F118" i="18"/>
  <c r="G118" i="18"/>
  <c r="E119" i="18"/>
  <c r="F119" i="18"/>
  <c r="G119" i="18"/>
  <c r="E120" i="18"/>
  <c r="F120" i="18"/>
  <c r="G120" i="18"/>
  <c r="E121" i="18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E128" i="18"/>
  <c r="F128" i="18"/>
  <c r="G128" i="18"/>
  <c r="E129" i="18"/>
  <c r="F129" i="18"/>
  <c r="G129" i="18"/>
  <c r="E130" i="18"/>
  <c r="F130" i="18"/>
  <c r="G130" i="18"/>
  <c r="E131" i="18"/>
  <c r="F131" i="18"/>
  <c r="G131" i="18"/>
  <c r="E132" i="18"/>
  <c r="F132" i="18"/>
  <c r="G132" i="18"/>
  <c r="E133" i="18"/>
  <c r="F133" i="18"/>
  <c r="G133" i="18"/>
  <c r="E134" i="18"/>
  <c r="F134" i="18"/>
  <c r="G134" i="18"/>
  <c r="E135" i="18"/>
  <c r="F135" i="18"/>
  <c r="G135" i="18"/>
  <c r="E136" i="18"/>
  <c r="F136" i="18"/>
  <c r="G136" i="18"/>
  <c r="E137" i="18"/>
  <c r="F137" i="18"/>
  <c r="G137" i="18"/>
  <c r="E138" i="18"/>
  <c r="F138" i="18"/>
  <c r="G138" i="18"/>
  <c r="E139" i="18"/>
  <c r="F139" i="18"/>
  <c r="G139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44" i="18"/>
  <c r="F144" i="18"/>
  <c r="G144" i="18"/>
  <c r="E145" i="18"/>
  <c r="F145" i="18"/>
  <c r="G145" i="18"/>
  <c r="E146" i="18"/>
  <c r="F146" i="18"/>
  <c r="G146" i="18"/>
  <c r="E147" i="18"/>
  <c r="F147" i="18"/>
  <c r="G147" i="18"/>
  <c r="E148" i="18"/>
  <c r="F148" i="18"/>
  <c r="G148" i="18"/>
  <c r="E149" i="18"/>
  <c r="F149" i="18"/>
  <c r="G149" i="18"/>
  <c r="E150" i="18"/>
  <c r="F150" i="18"/>
  <c r="G150" i="18"/>
  <c r="E151" i="18"/>
  <c r="F151" i="18"/>
  <c r="G151" i="18"/>
  <c r="E152" i="18"/>
  <c r="F152" i="18"/>
  <c r="G152" i="18"/>
  <c r="E153" i="18"/>
  <c r="F153" i="18"/>
  <c r="G153" i="18"/>
  <c r="E154" i="18"/>
  <c r="F154" i="18"/>
  <c r="G154" i="18"/>
  <c r="E155" i="18"/>
  <c r="F155" i="18"/>
  <c r="G155" i="18"/>
  <c r="E156" i="18"/>
  <c r="F156" i="18"/>
  <c r="G156" i="18"/>
  <c r="E157" i="18"/>
  <c r="F157" i="18"/>
  <c r="G157" i="18"/>
  <c r="E158" i="18"/>
  <c r="F158" i="18"/>
  <c r="G158" i="18"/>
  <c r="E159" i="18"/>
  <c r="F159" i="18"/>
  <c r="G159" i="18"/>
  <c r="E160" i="18"/>
  <c r="F160" i="18"/>
  <c r="G160" i="18"/>
  <c r="E161" i="18"/>
  <c r="F161" i="18"/>
  <c r="G161" i="18"/>
  <c r="E162" i="18"/>
  <c r="F162" i="18"/>
  <c r="G162" i="18"/>
  <c r="E163" i="18"/>
  <c r="F163" i="18"/>
  <c r="G163" i="18"/>
  <c r="E164" i="18"/>
  <c r="F164" i="18"/>
  <c r="G164" i="18"/>
  <c r="E165" i="18"/>
  <c r="F165" i="18"/>
  <c r="G165" i="18"/>
  <c r="E166" i="18"/>
  <c r="F166" i="18"/>
  <c r="G166" i="18"/>
  <c r="E167" i="18"/>
  <c r="F167" i="18"/>
  <c r="G167" i="18"/>
  <c r="E168" i="18"/>
  <c r="F168" i="18"/>
  <c r="G168" i="18"/>
  <c r="E169" i="18"/>
  <c r="F169" i="18"/>
  <c r="G169" i="18"/>
  <c r="E170" i="18"/>
  <c r="F170" i="18"/>
  <c r="G170" i="18"/>
  <c r="E171" i="18"/>
  <c r="F171" i="18"/>
  <c r="G171" i="18"/>
  <c r="E172" i="18"/>
  <c r="F172" i="18"/>
  <c r="G172" i="18"/>
  <c r="E173" i="18"/>
  <c r="F173" i="18"/>
  <c r="G173" i="18"/>
  <c r="E174" i="18"/>
  <c r="F174" i="18"/>
  <c r="G174" i="18"/>
  <c r="E175" i="18"/>
  <c r="F175" i="18"/>
  <c r="G175" i="18"/>
  <c r="E176" i="18"/>
  <c r="F176" i="18"/>
  <c r="G176" i="18"/>
  <c r="E177" i="18"/>
  <c r="F177" i="18"/>
  <c r="G177" i="18"/>
  <c r="E178" i="18"/>
  <c r="F178" i="18"/>
  <c r="G178" i="18"/>
  <c r="E179" i="18"/>
  <c r="F179" i="18"/>
  <c r="G179" i="18"/>
  <c r="E180" i="18"/>
  <c r="F180" i="18"/>
  <c r="G180" i="18"/>
  <c r="E181" i="18"/>
  <c r="F181" i="18"/>
  <c r="G181" i="18"/>
  <c r="E182" i="18"/>
  <c r="F182" i="18"/>
  <c r="G182" i="18"/>
  <c r="E183" i="18"/>
  <c r="F183" i="18"/>
  <c r="G183" i="18"/>
  <c r="E184" i="18"/>
  <c r="F184" i="18"/>
  <c r="G184" i="18"/>
  <c r="E185" i="18"/>
  <c r="F185" i="18"/>
  <c r="G185" i="18"/>
  <c r="E186" i="18"/>
  <c r="F186" i="18"/>
  <c r="G186" i="18"/>
  <c r="E187" i="18"/>
  <c r="F187" i="18"/>
  <c r="G187" i="18"/>
  <c r="E188" i="18"/>
  <c r="F188" i="18"/>
  <c r="G188" i="18"/>
  <c r="E189" i="18"/>
  <c r="F189" i="18"/>
  <c r="G189" i="18"/>
  <c r="E190" i="18"/>
  <c r="F190" i="18"/>
  <c r="G190" i="18"/>
  <c r="E191" i="18"/>
  <c r="F191" i="18"/>
  <c r="G191" i="18"/>
  <c r="E192" i="18"/>
  <c r="F192" i="18"/>
  <c r="G192" i="18"/>
  <c r="E193" i="18"/>
  <c r="F193" i="18"/>
  <c r="G193" i="18"/>
  <c r="E194" i="18"/>
  <c r="F194" i="18"/>
  <c r="G194" i="18"/>
  <c r="E195" i="18"/>
  <c r="F195" i="18"/>
  <c r="G195" i="18"/>
  <c r="E196" i="18"/>
  <c r="F196" i="18"/>
  <c r="G196" i="18"/>
  <c r="E197" i="18"/>
  <c r="F197" i="18"/>
  <c r="G197" i="18"/>
  <c r="E198" i="18"/>
  <c r="F198" i="18"/>
  <c r="G198" i="18"/>
  <c r="E199" i="18"/>
  <c r="F199" i="18"/>
  <c r="G199" i="18"/>
  <c r="E200" i="18"/>
  <c r="F200" i="18"/>
  <c r="G200" i="18"/>
  <c r="E201" i="18"/>
  <c r="F201" i="18"/>
  <c r="G201" i="18"/>
  <c r="E202" i="18"/>
  <c r="F202" i="18"/>
  <c r="G202" i="18"/>
  <c r="E203" i="18"/>
  <c r="F203" i="18"/>
  <c r="G203" i="18"/>
  <c r="E204" i="18"/>
  <c r="F204" i="18"/>
  <c r="G204" i="18"/>
  <c r="E205" i="18"/>
  <c r="F205" i="18"/>
  <c r="G205" i="18"/>
  <c r="E206" i="18"/>
  <c r="F206" i="18"/>
  <c r="G206" i="18"/>
  <c r="E207" i="18"/>
  <c r="F207" i="18"/>
  <c r="G207" i="18"/>
  <c r="E208" i="18"/>
  <c r="F208" i="18"/>
  <c r="G208" i="18"/>
  <c r="E209" i="18"/>
  <c r="F209" i="18"/>
  <c r="G209" i="18"/>
  <c r="E210" i="18"/>
  <c r="F210" i="18"/>
  <c r="G210" i="18"/>
  <c r="E211" i="18"/>
  <c r="F211" i="18"/>
  <c r="G211" i="18"/>
  <c r="E212" i="18"/>
  <c r="F212" i="18"/>
  <c r="G212" i="18"/>
  <c r="E213" i="18"/>
  <c r="F213" i="18"/>
  <c r="G213" i="18"/>
  <c r="E214" i="18"/>
  <c r="F214" i="18"/>
  <c r="G214" i="18"/>
  <c r="E215" i="18"/>
  <c r="F215" i="18"/>
  <c r="G215" i="18"/>
  <c r="E216" i="18"/>
  <c r="F216" i="18"/>
  <c r="G216" i="18"/>
  <c r="E217" i="18"/>
  <c r="F217" i="18"/>
  <c r="G217" i="18"/>
  <c r="E218" i="18"/>
  <c r="F218" i="18"/>
  <c r="G218" i="18"/>
  <c r="E219" i="18"/>
  <c r="F219" i="18"/>
  <c r="G219" i="18"/>
  <c r="E220" i="18"/>
  <c r="F220" i="18"/>
  <c r="G220" i="18"/>
  <c r="E221" i="18"/>
  <c r="F221" i="18"/>
  <c r="G221" i="18"/>
  <c r="E222" i="18"/>
  <c r="F222" i="18"/>
  <c r="G222" i="18"/>
  <c r="E223" i="18"/>
  <c r="F223" i="18"/>
  <c r="G223" i="18"/>
  <c r="E224" i="18"/>
  <c r="F224" i="18"/>
  <c r="G224" i="18"/>
  <c r="E225" i="18"/>
  <c r="F225" i="18"/>
  <c r="G225" i="18"/>
  <c r="E226" i="18"/>
  <c r="F226" i="18"/>
  <c r="G226" i="18"/>
  <c r="E227" i="18"/>
  <c r="F227" i="18"/>
  <c r="G227" i="18"/>
  <c r="E228" i="18"/>
  <c r="F228" i="18"/>
  <c r="G228" i="18"/>
  <c r="E229" i="18"/>
  <c r="F229" i="18"/>
  <c r="G229" i="18"/>
  <c r="E230" i="18"/>
  <c r="F230" i="18"/>
  <c r="G230" i="18"/>
  <c r="E231" i="18"/>
  <c r="F231" i="18"/>
  <c r="G231" i="18"/>
  <c r="E232" i="18"/>
  <c r="F232" i="18"/>
  <c r="G232" i="18"/>
  <c r="E233" i="18"/>
  <c r="F233" i="18"/>
  <c r="G233" i="18"/>
  <c r="E234" i="18"/>
  <c r="F234" i="18"/>
  <c r="G234" i="18"/>
  <c r="E235" i="18"/>
  <c r="F235" i="18"/>
  <c r="G235" i="18"/>
  <c r="E236" i="18"/>
  <c r="F236" i="18"/>
  <c r="G236" i="18"/>
  <c r="E237" i="18"/>
  <c r="F237" i="18"/>
  <c r="G237" i="18"/>
  <c r="E238" i="18"/>
  <c r="F238" i="18"/>
  <c r="G238" i="18"/>
  <c r="E239" i="18"/>
  <c r="F239" i="18"/>
  <c r="G239" i="18"/>
  <c r="E240" i="18"/>
  <c r="F240" i="18"/>
  <c r="G240" i="18"/>
  <c r="E241" i="18"/>
  <c r="F241" i="18"/>
  <c r="G241" i="18"/>
  <c r="E242" i="18"/>
  <c r="F242" i="18"/>
  <c r="G242" i="18"/>
  <c r="E243" i="18"/>
  <c r="F243" i="18"/>
  <c r="G243" i="18"/>
  <c r="E244" i="18"/>
  <c r="F244" i="18"/>
  <c r="G244" i="18"/>
  <c r="E245" i="18"/>
  <c r="F245" i="18"/>
  <c r="G245" i="18"/>
  <c r="E246" i="18"/>
  <c r="F246" i="18"/>
  <c r="G246" i="18"/>
  <c r="E247" i="18"/>
  <c r="F247" i="18"/>
  <c r="G247" i="18"/>
  <c r="E248" i="18"/>
  <c r="F248" i="18"/>
  <c r="G248" i="18"/>
  <c r="E249" i="18"/>
  <c r="F249" i="18"/>
  <c r="G249" i="18"/>
  <c r="E250" i="18"/>
  <c r="F250" i="18"/>
  <c r="G250" i="18"/>
  <c r="E251" i="18"/>
  <c r="F251" i="18"/>
  <c r="G251" i="18"/>
  <c r="E252" i="18"/>
  <c r="F252" i="18"/>
  <c r="G252" i="18"/>
  <c r="E253" i="18"/>
  <c r="F253" i="18"/>
  <c r="G253" i="18"/>
  <c r="E254" i="18"/>
  <c r="F254" i="18"/>
  <c r="G254" i="18"/>
  <c r="E255" i="18"/>
  <c r="F255" i="18"/>
  <c r="G255" i="18"/>
  <c r="E256" i="18"/>
  <c r="F256" i="18"/>
  <c r="G256" i="18"/>
  <c r="E257" i="18"/>
  <c r="F257" i="18"/>
  <c r="G257" i="18"/>
  <c r="E258" i="18"/>
  <c r="F258" i="18"/>
  <c r="G258" i="18"/>
  <c r="E259" i="18"/>
  <c r="F259" i="18"/>
  <c r="G259" i="18"/>
  <c r="E260" i="18"/>
  <c r="F260" i="18"/>
  <c r="G260" i="18"/>
  <c r="E261" i="18"/>
  <c r="F261" i="18"/>
  <c r="G261" i="18"/>
  <c r="E262" i="18"/>
  <c r="F262" i="18"/>
  <c r="G262" i="18"/>
  <c r="E263" i="18"/>
  <c r="F263" i="18"/>
  <c r="G263" i="18"/>
  <c r="E264" i="18"/>
  <c r="F264" i="18"/>
  <c r="G264" i="18"/>
  <c r="E265" i="18"/>
  <c r="F265" i="18"/>
  <c r="G265" i="18"/>
  <c r="E266" i="18"/>
  <c r="F266" i="18"/>
  <c r="G266" i="18"/>
  <c r="E267" i="18"/>
  <c r="F267" i="18"/>
  <c r="G267" i="18"/>
  <c r="E268" i="18"/>
  <c r="F268" i="18"/>
  <c r="G268" i="18"/>
  <c r="E269" i="18"/>
  <c r="F269" i="18"/>
  <c r="G269" i="18"/>
  <c r="E270" i="18"/>
  <c r="F270" i="18"/>
  <c r="G270" i="18"/>
  <c r="E271" i="18"/>
  <c r="F271" i="18"/>
  <c r="G271" i="18"/>
  <c r="E272" i="18"/>
  <c r="F272" i="18"/>
  <c r="G272" i="18"/>
  <c r="E273" i="18"/>
  <c r="F273" i="18"/>
  <c r="G273" i="18"/>
  <c r="E274" i="18"/>
  <c r="F274" i="18"/>
  <c r="G274" i="18"/>
  <c r="E275" i="18"/>
  <c r="F275" i="18"/>
  <c r="G275" i="18"/>
  <c r="E276" i="18"/>
  <c r="F276" i="18"/>
  <c r="G276" i="18"/>
  <c r="E277" i="18"/>
  <c r="F277" i="18"/>
  <c r="G277" i="18"/>
  <c r="E278" i="18"/>
  <c r="F278" i="18"/>
  <c r="G278" i="18"/>
  <c r="E279" i="18"/>
  <c r="F279" i="18"/>
  <c r="G279" i="18"/>
  <c r="E280" i="18"/>
  <c r="F280" i="18"/>
  <c r="G280" i="18"/>
  <c r="E281" i="18"/>
  <c r="F281" i="18"/>
  <c r="G281" i="18"/>
  <c r="E282" i="18"/>
  <c r="F282" i="18"/>
  <c r="G282" i="18"/>
  <c r="E283" i="18"/>
  <c r="F283" i="18"/>
  <c r="G283" i="18"/>
  <c r="E284" i="18"/>
  <c r="F284" i="18"/>
  <c r="G284" i="18"/>
  <c r="E285" i="18"/>
  <c r="F285" i="18"/>
  <c r="G285" i="18"/>
  <c r="E286" i="18"/>
  <c r="F286" i="18"/>
  <c r="G286" i="18"/>
  <c r="E287" i="18"/>
  <c r="F287" i="18"/>
  <c r="G287" i="18"/>
  <c r="E288" i="18"/>
  <c r="F288" i="18"/>
  <c r="G288" i="18"/>
  <c r="E289" i="18"/>
  <c r="F289" i="18"/>
  <c r="G289" i="18"/>
  <c r="E290" i="18"/>
  <c r="F290" i="18"/>
  <c r="G290" i="18"/>
  <c r="E291" i="18"/>
  <c r="F291" i="18"/>
  <c r="G291" i="18"/>
  <c r="E292" i="18"/>
  <c r="F292" i="18"/>
  <c r="G292" i="18"/>
  <c r="E293" i="18"/>
  <c r="F293" i="18"/>
  <c r="G293" i="18"/>
  <c r="E294" i="18"/>
  <c r="F294" i="18"/>
  <c r="G294" i="18"/>
  <c r="E295" i="18"/>
  <c r="F295" i="18"/>
  <c r="G295" i="18"/>
  <c r="E296" i="18"/>
  <c r="F296" i="18"/>
  <c r="G296" i="18"/>
  <c r="E297" i="18"/>
  <c r="F297" i="18"/>
  <c r="G297" i="18"/>
  <c r="E298" i="18"/>
  <c r="F298" i="18"/>
  <c r="G298" i="18"/>
  <c r="E299" i="18"/>
  <c r="F299" i="18"/>
  <c r="G299" i="18"/>
  <c r="E300" i="18"/>
  <c r="F300" i="18"/>
  <c r="G300" i="18"/>
  <c r="E301" i="18"/>
  <c r="F301" i="18"/>
  <c r="G301" i="18"/>
  <c r="E302" i="18"/>
  <c r="F302" i="18"/>
  <c r="G302" i="18"/>
  <c r="E303" i="18"/>
  <c r="F303" i="18"/>
  <c r="G303" i="18"/>
  <c r="E304" i="18"/>
  <c r="F304" i="18"/>
  <c r="G304" i="18"/>
  <c r="E305" i="18"/>
  <c r="F305" i="18"/>
  <c r="G305" i="18"/>
  <c r="E306" i="18"/>
  <c r="F306" i="18"/>
  <c r="G306" i="18"/>
  <c r="E307" i="18"/>
  <c r="F307" i="18"/>
  <c r="G307" i="18"/>
  <c r="E308" i="18"/>
  <c r="F308" i="18"/>
  <c r="G308" i="18"/>
  <c r="E309" i="18"/>
  <c r="F309" i="18"/>
  <c r="G309" i="18"/>
  <c r="E310" i="18"/>
  <c r="F310" i="18"/>
  <c r="G310" i="18"/>
  <c r="E311" i="18"/>
  <c r="F311" i="18"/>
  <c r="G311" i="18"/>
  <c r="E312" i="18"/>
  <c r="F312" i="18"/>
  <c r="G312" i="18"/>
  <c r="E313" i="18"/>
  <c r="F313" i="18"/>
  <c r="G313" i="18"/>
  <c r="E314" i="18"/>
  <c r="F314" i="18"/>
  <c r="G314" i="18"/>
  <c r="E315" i="18"/>
  <c r="F315" i="18"/>
  <c r="G315" i="18"/>
  <c r="E316" i="18"/>
  <c r="F316" i="18"/>
  <c r="G316" i="18"/>
  <c r="E317" i="18"/>
  <c r="F317" i="18"/>
  <c r="G317" i="18"/>
  <c r="E318" i="18"/>
  <c r="F318" i="18"/>
  <c r="G318" i="18"/>
  <c r="E319" i="18"/>
  <c r="F319" i="18"/>
  <c r="G319" i="18"/>
  <c r="E320" i="18"/>
  <c r="F320" i="18"/>
  <c r="G320" i="18"/>
  <c r="E321" i="18"/>
  <c r="F321" i="18"/>
  <c r="G321" i="18"/>
  <c r="E322" i="18"/>
  <c r="F322" i="18"/>
  <c r="G322" i="18"/>
  <c r="E323" i="18"/>
  <c r="F323" i="18"/>
  <c r="G323" i="18"/>
  <c r="E324" i="18"/>
  <c r="F324" i="18"/>
  <c r="G324" i="18"/>
  <c r="E325" i="18"/>
  <c r="F325" i="18"/>
  <c r="G325" i="18"/>
  <c r="E326" i="18"/>
  <c r="F326" i="18"/>
  <c r="G326" i="18"/>
  <c r="E327" i="18"/>
  <c r="F327" i="18"/>
  <c r="G327" i="18"/>
  <c r="E328" i="18"/>
  <c r="F328" i="18"/>
  <c r="G328" i="18"/>
  <c r="E329" i="18"/>
  <c r="F329" i="18"/>
  <c r="G329" i="18"/>
  <c r="E330" i="18"/>
  <c r="F330" i="18"/>
  <c r="G330" i="18"/>
  <c r="E331" i="18"/>
  <c r="F331" i="18"/>
  <c r="G331" i="18"/>
  <c r="E332" i="18"/>
  <c r="F332" i="18"/>
  <c r="G332" i="18"/>
  <c r="E333" i="18"/>
  <c r="F333" i="18"/>
  <c r="G333" i="18"/>
  <c r="E334" i="18"/>
  <c r="F334" i="18"/>
  <c r="G334" i="18"/>
  <c r="E335" i="18"/>
  <c r="F335" i="18"/>
  <c r="G335" i="18"/>
  <c r="E336" i="18"/>
  <c r="F336" i="18"/>
  <c r="G336" i="18"/>
  <c r="E337" i="18"/>
  <c r="F337" i="18"/>
  <c r="G337" i="18"/>
  <c r="E338" i="18"/>
  <c r="F338" i="18"/>
  <c r="G338" i="18"/>
  <c r="E339" i="18"/>
  <c r="F339" i="18"/>
  <c r="G339" i="18"/>
  <c r="E340" i="18"/>
  <c r="F340" i="18"/>
  <c r="G340" i="18"/>
  <c r="E341" i="18"/>
  <c r="F341" i="18"/>
  <c r="G341" i="18"/>
  <c r="E342" i="18"/>
  <c r="F342" i="18"/>
  <c r="G342" i="18"/>
  <c r="E343" i="18"/>
  <c r="F343" i="18"/>
  <c r="G343" i="18"/>
  <c r="E344" i="18"/>
  <c r="F344" i="18"/>
  <c r="G344" i="18"/>
  <c r="E345" i="18"/>
  <c r="F345" i="18"/>
  <c r="G345" i="18"/>
  <c r="E346" i="18"/>
  <c r="F346" i="18"/>
  <c r="G346" i="18"/>
  <c r="E347" i="18"/>
  <c r="F347" i="18"/>
  <c r="G347" i="18"/>
  <c r="E348" i="18"/>
  <c r="F348" i="18"/>
  <c r="G348" i="18"/>
  <c r="E349" i="18"/>
  <c r="F349" i="18"/>
  <c r="G349" i="18"/>
  <c r="E350" i="18"/>
  <c r="F350" i="18"/>
  <c r="G350" i="18"/>
  <c r="E351" i="18"/>
  <c r="F351" i="18"/>
  <c r="G351" i="18"/>
  <c r="E352" i="18"/>
  <c r="F352" i="18"/>
  <c r="G352" i="18"/>
  <c r="E353" i="18"/>
  <c r="F353" i="18"/>
  <c r="G353" i="18"/>
  <c r="E354" i="18"/>
  <c r="F354" i="18"/>
  <c r="G354" i="18"/>
  <c r="E355" i="18"/>
  <c r="F355" i="18"/>
  <c r="G355" i="18"/>
  <c r="E356" i="18"/>
  <c r="F356" i="18"/>
  <c r="G356" i="18"/>
  <c r="E357" i="18"/>
  <c r="F357" i="18"/>
  <c r="G357" i="18"/>
  <c r="E358" i="18"/>
  <c r="F358" i="18"/>
  <c r="G358" i="18"/>
  <c r="E359" i="18"/>
  <c r="F359" i="18"/>
  <c r="G359" i="18"/>
  <c r="E360" i="18"/>
  <c r="F360" i="18"/>
  <c r="G360" i="18"/>
  <c r="E361" i="18"/>
  <c r="F361" i="18"/>
  <c r="G361" i="18"/>
  <c r="E362" i="18"/>
  <c r="F362" i="18"/>
  <c r="G362" i="18"/>
  <c r="E363" i="18"/>
  <c r="F363" i="18"/>
  <c r="G363" i="18"/>
  <c r="E364" i="18"/>
  <c r="F364" i="18"/>
  <c r="G364" i="18"/>
  <c r="E365" i="18"/>
  <c r="F365" i="18"/>
  <c r="G365" i="18"/>
  <c r="E366" i="18"/>
  <c r="F366" i="18"/>
  <c r="G366" i="18"/>
  <c r="E367" i="18"/>
  <c r="F367" i="18"/>
  <c r="G367" i="18"/>
  <c r="E368" i="18"/>
  <c r="F368" i="18"/>
  <c r="G368" i="18"/>
  <c r="E369" i="18"/>
  <c r="F369" i="18"/>
  <c r="G369" i="18"/>
  <c r="E370" i="18"/>
  <c r="F370" i="18"/>
  <c r="G370" i="18"/>
  <c r="E371" i="18"/>
  <c r="F371" i="18"/>
  <c r="G371" i="18"/>
  <c r="E372" i="18"/>
  <c r="F372" i="18"/>
  <c r="G372" i="18"/>
  <c r="E373" i="18"/>
  <c r="F373" i="18"/>
  <c r="G373" i="18"/>
  <c r="E374" i="18"/>
  <c r="F374" i="18"/>
  <c r="G374" i="18"/>
  <c r="E375" i="18"/>
  <c r="F375" i="18"/>
  <c r="G375" i="18"/>
  <c r="E376" i="18"/>
  <c r="F376" i="18"/>
  <c r="G376" i="18"/>
  <c r="E377" i="18"/>
  <c r="F377" i="18"/>
  <c r="G377" i="18"/>
  <c r="E378" i="18"/>
  <c r="F378" i="18"/>
  <c r="G378" i="18"/>
  <c r="E379" i="18"/>
  <c r="F379" i="18"/>
  <c r="G379" i="18"/>
  <c r="E380" i="18"/>
  <c r="F380" i="18"/>
  <c r="G380" i="18"/>
  <c r="E381" i="18"/>
  <c r="F381" i="18"/>
  <c r="G381" i="18"/>
  <c r="E382" i="18"/>
  <c r="F382" i="18"/>
  <c r="G382" i="18"/>
  <c r="E383" i="18"/>
  <c r="F383" i="18"/>
  <c r="G383" i="18"/>
  <c r="E384" i="18"/>
  <c r="F384" i="18"/>
  <c r="G384" i="18"/>
  <c r="E385" i="18"/>
  <c r="F385" i="18"/>
  <c r="G385" i="18"/>
  <c r="E386" i="18"/>
  <c r="F386" i="18"/>
  <c r="G386" i="18"/>
  <c r="E387" i="18"/>
  <c r="F387" i="18"/>
  <c r="G387" i="18"/>
  <c r="E388" i="18"/>
  <c r="F388" i="18"/>
  <c r="G388" i="18"/>
  <c r="E389" i="18"/>
  <c r="F389" i="18"/>
  <c r="G389" i="18"/>
  <c r="E390" i="18"/>
  <c r="F390" i="18"/>
  <c r="G390" i="18"/>
  <c r="E391" i="18"/>
  <c r="F391" i="18"/>
  <c r="G391" i="18"/>
  <c r="E392" i="18"/>
  <c r="F392" i="18"/>
  <c r="G392" i="18"/>
  <c r="E393" i="18"/>
  <c r="F393" i="18"/>
  <c r="G393" i="18"/>
  <c r="E394" i="18"/>
  <c r="F394" i="18"/>
  <c r="G394" i="18"/>
  <c r="E395" i="18"/>
  <c r="F395" i="18"/>
  <c r="G395" i="18"/>
  <c r="E396" i="18"/>
  <c r="F396" i="18"/>
  <c r="G396" i="18"/>
  <c r="E397" i="18"/>
  <c r="F397" i="18"/>
  <c r="G397" i="18"/>
  <c r="E398" i="18"/>
  <c r="F398" i="18"/>
  <c r="G398" i="18"/>
  <c r="E399" i="18"/>
  <c r="F399" i="18"/>
  <c r="G399" i="18"/>
  <c r="E400" i="18"/>
  <c r="F400" i="18"/>
  <c r="G400" i="18"/>
  <c r="E401" i="18"/>
  <c r="F401" i="18"/>
  <c r="G401" i="18"/>
  <c r="E402" i="18"/>
  <c r="F402" i="18"/>
  <c r="G402" i="18"/>
  <c r="E403" i="18"/>
  <c r="F403" i="18"/>
  <c r="G403" i="18"/>
  <c r="E404" i="18"/>
  <c r="F404" i="18"/>
  <c r="G404" i="18"/>
  <c r="E405" i="18"/>
  <c r="F405" i="18"/>
  <c r="G405" i="18"/>
  <c r="E406" i="18"/>
  <c r="F406" i="18"/>
  <c r="G406" i="18"/>
  <c r="E407" i="18"/>
  <c r="F407" i="18"/>
  <c r="G407" i="18"/>
  <c r="E408" i="18"/>
  <c r="F408" i="18"/>
  <c r="G408" i="18"/>
  <c r="E409" i="18"/>
  <c r="F409" i="18"/>
  <c r="G409" i="18"/>
  <c r="E410" i="18"/>
  <c r="F410" i="18"/>
  <c r="G410" i="18"/>
  <c r="E411" i="18"/>
  <c r="F411" i="18"/>
  <c r="G411" i="18"/>
  <c r="E412" i="18"/>
  <c r="F412" i="18"/>
  <c r="G412" i="18"/>
  <c r="E413" i="18"/>
  <c r="F413" i="18"/>
  <c r="G413" i="18"/>
  <c r="E414" i="18"/>
  <c r="F414" i="18"/>
  <c r="G414" i="18"/>
  <c r="E415" i="18"/>
  <c r="F415" i="18"/>
  <c r="G415" i="18"/>
  <c r="E416" i="18"/>
  <c r="F416" i="18"/>
  <c r="G416" i="18"/>
  <c r="E417" i="18"/>
  <c r="F417" i="18"/>
  <c r="G417" i="18"/>
  <c r="E418" i="18"/>
  <c r="F418" i="18"/>
  <c r="G418" i="18"/>
  <c r="E419" i="18"/>
  <c r="F419" i="18"/>
  <c r="G419" i="18"/>
  <c r="E420" i="18"/>
  <c r="F420" i="18"/>
  <c r="G420" i="18"/>
  <c r="E421" i="18"/>
  <c r="F421" i="18"/>
  <c r="G421" i="18"/>
  <c r="E422" i="18"/>
  <c r="F422" i="18"/>
  <c r="G422" i="18"/>
  <c r="E423" i="18"/>
  <c r="F423" i="18"/>
  <c r="G423" i="18"/>
  <c r="E424" i="18"/>
  <c r="F424" i="18"/>
  <c r="G424" i="18"/>
  <c r="E425" i="18"/>
  <c r="F425" i="18"/>
  <c r="G425" i="18"/>
  <c r="E426" i="18"/>
  <c r="F426" i="18"/>
  <c r="G426" i="18"/>
  <c r="E427" i="18"/>
  <c r="F427" i="18"/>
  <c r="G427" i="18"/>
  <c r="E428" i="18"/>
  <c r="F428" i="18"/>
  <c r="G428" i="18"/>
  <c r="E429" i="18"/>
  <c r="F429" i="18"/>
  <c r="G429" i="18"/>
  <c r="E430" i="18"/>
  <c r="F430" i="18"/>
  <c r="G430" i="18"/>
  <c r="E431" i="18"/>
  <c r="F431" i="18"/>
  <c r="G431" i="18"/>
  <c r="E432" i="18"/>
  <c r="F432" i="18"/>
  <c r="G432" i="18"/>
  <c r="E433" i="18"/>
  <c r="F433" i="18"/>
  <c r="G433" i="18"/>
  <c r="E434" i="18"/>
  <c r="F434" i="18"/>
  <c r="G434" i="18"/>
  <c r="E435" i="18"/>
  <c r="F435" i="18"/>
  <c r="G435" i="18"/>
  <c r="E436" i="18"/>
  <c r="F436" i="18"/>
  <c r="G436" i="18"/>
  <c r="E437" i="18"/>
  <c r="F437" i="18"/>
  <c r="G437" i="18"/>
  <c r="E438" i="18"/>
  <c r="F438" i="18"/>
  <c r="G438" i="18"/>
  <c r="E439" i="18"/>
  <c r="F439" i="18"/>
  <c r="G439" i="18"/>
  <c r="E440" i="18"/>
  <c r="F440" i="18"/>
  <c r="G440" i="18"/>
  <c r="E441" i="18"/>
  <c r="F441" i="18"/>
  <c r="G441" i="18"/>
  <c r="E442" i="18"/>
  <c r="F442" i="18"/>
  <c r="G442" i="18"/>
  <c r="E443" i="18"/>
  <c r="F443" i="18"/>
  <c r="G443" i="18"/>
  <c r="E444" i="18"/>
  <c r="F444" i="18"/>
  <c r="G444" i="18"/>
  <c r="E445" i="18"/>
  <c r="F445" i="18"/>
  <c r="G445" i="18"/>
  <c r="E446" i="18"/>
  <c r="F446" i="18"/>
  <c r="G446" i="18"/>
  <c r="E447" i="18"/>
  <c r="F447" i="18"/>
  <c r="G447" i="18"/>
  <c r="E448" i="18"/>
  <c r="F448" i="18"/>
  <c r="G448" i="18"/>
  <c r="E449" i="18"/>
  <c r="F449" i="18"/>
  <c r="G449" i="18"/>
  <c r="E450" i="18"/>
  <c r="F450" i="18"/>
  <c r="G450" i="18"/>
  <c r="E451" i="18"/>
  <c r="F451" i="18"/>
  <c r="G451" i="18"/>
  <c r="E452" i="18"/>
  <c r="F452" i="18"/>
  <c r="G452" i="18"/>
  <c r="E453" i="18"/>
  <c r="F453" i="18"/>
  <c r="G453" i="18"/>
  <c r="E454" i="18"/>
  <c r="F454" i="18"/>
  <c r="G454" i="18"/>
  <c r="E455" i="18"/>
  <c r="F455" i="18"/>
  <c r="G455" i="18"/>
  <c r="E456" i="18"/>
  <c r="F456" i="18"/>
  <c r="G456" i="18"/>
  <c r="E457" i="18"/>
  <c r="F457" i="18"/>
  <c r="G457" i="18"/>
  <c r="E458" i="18"/>
  <c r="F458" i="18"/>
  <c r="G458" i="18"/>
  <c r="E459" i="18"/>
  <c r="F459" i="18"/>
  <c r="G459" i="18"/>
  <c r="E460" i="18"/>
  <c r="F460" i="18"/>
  <c r="G460" i="18"/>
  <c r="E461" i="18"/>
  <c r="F461" i="18"/>
  <c r="G461" i="18"/>
  <c r="E462" i="18"/>
  <c r="F462" i="18"/>
  <c r="G462" i="18"/>
  <c r="E463" i="18"/>
  <c r="F463" i="18"/>
  <c r="G463" i="18"/>
  <c r="E464" i="18"/>
  <c r="F464" i="18"/>
  <c r="G464" i="18"/>
  <c r="E465" i="18"/>
  <c r="F465" i="18"/>
  <c r="G465" i="18"/>
  <c r="E466" i="18"/>
  <c r="F466" i="18"/>
  <c r="G466" i="18"/>
  <c r="E467" i="18"/>
  <c r="F467" i="18"/>
  <c r="G467" i="18"/>
  <c r="E468" i="18"/>
  <c r="F468" i="18"/>
  <c r="G468" i="18"/>
  <c r="E469" i="18"/>
  <c r="F469" i="18"/>
  <c r="G469" i="18"/>
  <c r="E470" i="18"/>
  <c r="F470" i="18"/>
  <c r="G470" i="18"/>
  <c r="E471" i="18"/>
  <c r="F471" i="18"/>
  <c r="G471" i="18"/>
  <c r="E472" i="18"/>
  <c r="F472" i="18"/>
  <c r="G472" i="18"/>
  <c r="E473" i="18"/>
  <c r="F473" i="18"/>
  <c r="G473" i="18"/>
  <c r="E474" i="18"/>
  <c r="F474" i="18"/>
  <c r="G474" i="18"/>
  <c r="E475" i="18"/>
  <c r="F475" i="18"/>
  <c r="G475" i="18"/>
  <c r="E476" i="18"/>
  <c r="F476" i="18"/>
  <c r="G476" i="18"/>
  <c r="E477" i="18"/>
  <c r="F477" i="18"/>
  <c r="G477" i="18"/>
  <c r="E478" i="18"/>
  <c r="F478" i="18"/>
  <c r="G478" i="18"/>
  <c r="E479" i="18"/>
  <c r="F479" i="18"/>
  <c r="G479" i="18"/>
  <c r="E480" i="18"/>
  <c r="F480" i="18"/>
  <c r="G480" i="18"/>
  <c r="E481" i="18"/>
  <c r="F481" i="18"/>
  <c r="G481" i="18"/>
  <c r="E482" i="18"/>
  <c r="F482" i="18"/>
  <c r="G482" i="18"/>
  <c r="E483" i="18"/>
  <c r="F483" i="18"/>
  <c r="G483" i="18"/>
  <c r="E484" i="18"/>
  <c r="F484" i="18"/>
  <c r="G484" i="18"/>
  <c r="E485" i="18"/>
  <c r="F485" i="18"/>
  <c r="G485" i="18"/>
  <c r="E486" i="18"/>
  <c r="F486" i="18"/>
  <c r="G486" i="18"/>
  <c r="E487" i="18"/>
  <c r="F487" i="18"/>
  <c r="G487" i="18"/>
  <c r="E488" i="18"/>
  <c r="F488" i="18"/>
  <c r="G488" i="18"/>
  <c r="E489" i="18"/>
  <c r="F489" i="18"/>
  <c r="G489" i="18"/>
  <c r="E490" i="18"/>
  <c r="F490" i="18"/>
  <c r="G490" i="18"/>
  <c r="E491" i="18"/>
  <c r="F491" i="18"/>
  <c r="G491" i="18"/>
  <c r="E492" i="18"/>
  <c r="F492" i="18"/>
  <c r="G492" i="18"/>
  <c r="E493" i="18"/>
  <c r="F493" i="18"/>
  <c r="G493" i="18"/>
  <c r="E494" i="18"/>
  <c r="F494" i="18"/>
  <c r="G494" i="18"/>
  <c r="E495" i="18"/>
  <c r="F495" i="18"/>
  <c r="G495" i="18"/>
  <c r="E496" i="18"/>
  <c r="F496" i="18"/>
  <c r="G496" i="18"/>
  <c r="E497" i="18"/>
  <c r="F497" i="18"/>
  <c r="G497" i="18"/>
  <c r="E498" i="18"/>
  <c r="F498" i="18"/>
  <c r="G498" i="18"/>
  <c r="E499" i="18"/>
  <c r="F499" i="18"/>
  <c r="G499" i="18"/>
  <c r="E500" i="18"/>
  <c r="F500" i="18"/>
  <c r="G500" i="18"/>
  <c r="E501" i="18"/>
  <c r="F501" i="18"/>
  <c r="G501" i="18"/>
  <c r="E502" i="18"/>
  <c r="F502" i="18"/>
  <c r="G502" i="18"/>
  <c r="E503" i="18"/>
  <c r="F503" i="18"/>
  <c r="G503" i="18"/>
  <c r="E504" i="18"/>
  <c r="F504" i="18"/>
  <c r="G504" i="18"/>
  <c r="E505" i="18"/>
  <c r="F505" i="18"/>
  <c r="G505" i="18"/>
  <c r="E506" i="18"/>
  <c r="F506" i="18"/>
  <c r="G506" i="18"/>
  <c r="E507" i="18"/>
  <c r="F507" i="18"/>
  <c r="G507" i="18"/>
  <c r="E508" i="18"/>
  <c r="F508" i="18"/>
  <c r="G508" i="18"/>
  <c r="E509" i="18"/>
  <c r="F509" i="18"/>
  <c r="G509" i="18"/>
  <c r="E510" i="18"/>
  <c r="F510" i="18"/>
  <c r="G510" i="18"/>
  <c r="E511" i="18"/>
  <c r="F511" i="18"/>
  <c r="G511" i="18"/>
  <c r="E512" i="18"/>
  <c r="F512" i="18"/>
  <c r="G512" i="18"/>
  <c r="E513" i="18"/>
  <c r="F513" i="18"/>
  <c r="G513" i="18"/>
  <c r="E514" i="18"/>
  <c r="F514" i="18"/>
  <c r="G514" i="18"/>
  <c r="E515" i="18"/>
  <c r="F515" i="18"/>
  <c r="G515" i="18"/>
  <c r="E516" i="18"/>
  <c r="F516" i="18"/>
  <c r="G516" i="18"/>
  <c r="E517" i="18"/>
  <c r="F517" i="18"/>
  <c r="G517" i="18"/>
  <c r="E518" i="18"/>
  <c r="F518" i="18"/>
  <c r="G518" i="18"/>
  <c r="E519" i="18"/>
  <c r="F519" i="18"/>
  <c r="G519" i="18"/>
  <c r="E520" i="18"/>
  <c r="F520" i="18"/>
  <c r="G520" i="18"/>
  <c r="E521" i="18"/>
  <c r="F521" i="18"/>
  <c r="G521" i="18"/>
  <c r="E522" i="18"/>
  <c r="F522" i="18"/>
  <c r="G522" i="18"/>
  <c r="E523" i="18"/>
  <c r="F523" i="18"/>
  <c r="G523" i="18"/>
  <c r="E524" i="18"/>
  <c r="F524" i="18"/>
  <c r="G524" i="18"/>
  <c r="E525" i="18"/>
  <c r="F525" i="18"/>
  <c r="G525" i="18"/>
  <c r="E526" i="18"/>
  <c r="F526" i="18"/>
  <c r="G526" i="18"/>
  <c r="E527" i="18"/>
  <c r="F527" i="18"/>
  <c r="G527" i="18"/>
  <c r="E528" i="18"/>
  <c r="F528" i="18"/>
  <c r="G528" i="18"/>
  <c r="E529" i="18"/>
  <c r="F529" i="18"/>
  <c r="G529" i="18"/>
  <c r="E530" i="18"/>
  <c r="F530" i="18"/>
  <c r="G530" i="18"/>
  <c r="E531" i="18"/>
  <c r="F531" i="18"/>
  <c r="G531" i="18"/>
  <c r="E532" i="18"/>
  <c r="F532" i="18"/>
  <c r="G532" i="18"/>
  <c r="E533" i="18"/>
  <c r="F533" i="18"/>
  <c r="G533" i="18"/>
  <c r="E534" i="18"/>
  <c r="F534" i="18"/>
  <c r="G534" i="18"/>
  <c r="E535" i="18"/>
  <c r="F535" i="18"/>
  <c r="G535" i="18"/>
  <c r="E536" i="18"/>
  <c r="F536" i="18"/>
  <c r="G536" i="18"/>
  <c r="E537" i="18"/>
  <c r="F537" i="18"/>
  <c r="G537" i="18"/>
  <c r="E538" i="18"/>
  <c r="F538" i="18"/>
  <c r="G538" i="18"/>
  <c r="E539" i="18"/>
  <c r="F539" i="18"/>
  <c r="G539" i="18"/>
  <c r="E540" i="18"/>
  <c r="F540" i="18"/>
  <c r="G540" i="18"/>
  <c r="E541" i="18"/>
  <c r="F541" i="18"/>
  <c r="G541" i="18"/>
  <c r="E542" i="18"/>
  <c r="F542" i="18"/>
  <c r="G542" i="18"/>
  <c r="E543" i="18"/>
  <c r="F543" i="18"/>
  <c r="G543" i="18"/>
  <c r="E544" i="18"/>
  <c r="F544" i="18"/>
  <c r="G544" i="18"/>
  <c r="E545" i="18"/>
  <c r="F545" i="18"/>
  <c r="G545" i="18"/>
  <c r="E546" i="18"/>
  <c r="F546" i="18"/>
  <c r="G546" i="18"/>
  <c r="E547" i="18"/>
  <c r="F547" i="18"/>
  <c r="G547" i="18"/>
  <c r="E548" i="18"/>
  <c r="F548" i="18"/>
  <c r="G548" i="18"/>
  <c r="E549" i="18"/>
  <c r="F549" i="18"/>
  <c r="G549" i="18"/>
  <c r="E550" i="18"/>
  <c r="F550" i="18"/>
  <c r="G550" i="18"/>
  <c r="E551" i="18"/>
  <c r="F551" i="18"/>
  <c r="G551" i="18"/>
  <c r="E552" i="18"/>
  <c r="F552" i="18"/>
  <c r="G552" i="18"/>
  <c r="E553" i="18"/>
  <c r="F553" i="18"/>
  <c r="G553" i="18"/>
  <c r="E554" i="18"/>
  <c r="F554" i="18"/>
  <c r="G554" i="18"/>
  <c r="E555" i="18"/>
  <c r="F555" i="18"/>
  <c r="G555" i="18"/>
  <c r="E556" i="18"/>
  <c r="F556" i="18"/>
  <c r="G556" i="18"/>
  <c r="E557" i="18"/>
  <c r="F557" i="18"/>
  <c r="G557" i="18"/>
  <c r="E558" i="18"/>
  <c r="F558" i="18"/>
  <c r="G558" i="18"/>
  <c r="E559" i="18"/>
  <c r="F559" i="18"/>
  <c r="G559" i="18"/>
  <c r="E560" i="18"/>
  <c r="F560" i="18"/>
  <c r="G560" i="18"/>
  <c r="E561" i="18"/>
  <c r="F561" i="18"/>
  <c r="G561" i="18"/>
  <c r="E562" i="18"/>
  <c r="F562" i="18"/>
  <c r="G562" i="18"/>
  <c r="E563" i="18"/>
  <c r="F563" i="18"/>
  <c r="G563" i="18"/>
  <c r="E564" i="18"/>
  <c r="F564" i="18"/>
  <c r="G564" i="18"/>
  <c r="E565" i="18"/>
  <c r="F565" i="18"/>
  <c r="G565" i="18"/>
  <c r="E566" i="18"/>
  <c r="F566" i="18"/>
  <c r="G566" i="18"/>
  <c r="E567" i="18"/>
  <c r="F567" i="18"/>
  <c r="G567" i="18"/>
  <c r="E568" i="18"/>
  <c r="F568" i="18"/>
  <c r="G568" i="18"/>
  <c r="E569" i="18"/>
  <c r="F569" i="18"/>
  <c r="G569" i="18"/>
  <c r="E570" i="18"/>
  <c r="F570" i="18"/>
  <c r="G570" i="18"/>
  <c r="E571" i="18"/>
  <c r="F571" i="18"/>
  <c r="G571" i="18"/>
  <c r="E572" i="18"/>
  <c r="F572" i="18"/>
  <c r="G572" i="18"/>
  <c r="E573" i="18"/>
  <c r="F573" i="18"/>
  <c r="G573" i="18"/>
  <c r="E574" i="18"/>
  <c r="F574" i="18"/>
  <c r="G574" i="18"/>
  <c r="E575" i="18"/>
  <c r="F575" i="18"/>
  <c r="G575" i="18"/>
  <c r="E576" i="18"/>
  <c r="F576" i="18"/>
  <c r="G576" i="18"/>
  <c r="E577" i="18"/>
  <c r="F577" i="18"/>
  <c r="G577" i="18"/>
  <c r="E578" i="18"/>
  <c r="F578" i="18"/>
  <c r="G578" i="18"/>
  <c r="E579" i="18"/>
  <c r="F579" i="18"/>
  <c r="G579" i="18"/>
  <c r="E580" i="18"/>
  <c r="F580" i="18"/>
  <c r="G580" i="18"/>
  <c r="E581" i="18"/>
  <c r="F581" i="18"/>
  <c r="G581" i="18"/>
  <c r="E582" i="18"/>
  <c r="F582" i="18"/>
  <c r="G582" i="18"/>
  <c r="E583" i="18"/>
  <c r="F583" i="18"/>
  <c r="G583" i="18"/>
  <c r="E584" i="18"/>
  <c r="F584" i="18"/>
  <c r="G584" i="18"/>
  <c r="E585" i="18"/>
  <c r="F585" i="18"/>
  <c r="G585" i="18"/>
  <c r="E586" i="18"/>
  <c r="F586" i="18"/>
  <c r="G586" i="18"/>
  <c r="E587" i="18"/>
  <c r="F587" i="18"/>
  <c r="G587" i="18"/>
  <c r="E588" i="18"/>
  <c r="F588" i="18"/>
  <c r="G588" i="18"/>
  <c r="E589" i="18"/>
  <c r="F589" i="18"/>
  <c r="G589" i="18"/>
  <c r="E590" i="18"/>
  <c r="F590" i="18"/>
  <c r="G590" i="18"/>
  <c r="E591" i="18"/>
  <c r="F591" i="18"/>
  <c r="G591" i="18"/>
  <c r="E592" i="18"/>
  <c r="F592" i="18"/>
  <c r="G592" i="18"/>
  <c r="E593" i="18"/>
  <c r="F593" i="18"/>
  <c r="G593" i="18"/>
  <c r="E594" i="18"/>
  <c r="F594" i="18"/>
  <c r="G594" i="18"/>
  <c r="E595" i="18"/>
  <c r="F595" i="18"/>
  <c r="G595" i="18"/>
  <c r="E596" i="18"/>
  <c r="F596" i="18"/>
  <c r="G596" i="18"/>
  <c r="E597" i="18"/>
  <c r="F597" i="18"/>
  <c r="G597" i="18"/>
  <c r="E598" i="18"/>
  <c r="F598" i="18"/>
  <c r="G598" i="18"/>
  <c r="E599" i="18"/>
  <c r="F599" i="18"/>
  <c r="G599" i="18"/>
  <c r="E600" i="18"/>
  <c r="F600" i="18"/>
  <c r="G600" i="18"/>
  <c r="E601" i="18"/>
  <c r="F601" i="18"/>
  <c r="G601" i="18"/>
  <c r="E602" i="18"/>
  <c r="F602" i="18"/>
  <c r="G602" i="18"/>
  <c r="E603" i="18"/>
  <c r="F603" i="18"/>
  <c r="G603" i="18"/>
  <c r="E604" i="18"/>
  <c r="F604" i="18"/>
  <c r="G604" i="18"/>
  <c r="E605" i="18"/>
  <c r="F605" i="18"/>
  <c r="G605" i="18"/>
  <c r="E606" i="18"/>
  <c r="F606" i="18"/>
  <c r="G606" i="18"/>
  <c r="E607" i="18"/>
  <c r="F607" i="18"/>
  <c r="G607" i="18"/>
  <c r="E608" i="18"/>
  <c r="F608" i="18"/>
  <c r="G608" i="18"/>
  <c r="E609" i="18"/>
  <c r="F609" i="18"/>
  <c r="G609" i="18"/>
  <c r="E610" i="18"/>
  <c r="F610" i="18"/>
  <c r="G610" i="18"/>
  <c r="E611" i="18"/>
  <c r="F611" i="18"/>
  <c r="G611" i="18"/>
  <c r="E612" i="18"/>
  <c r="F612" i="18"/>
  <c r="G612" i="18"/>
  <c r="E613" i="18"/>
  <c r="F613" i="18"/>
  <c r="G613" i="18"/>
  <c r="E614" i="18"/>
  <c r="F614" i="18"/>
  <c r="G614" i="18"/>
  <c r="E615" i="18"/>
  <c r="F615" i="18"/>
  <c r="G615" i="18"/>
  <c r="E616" i="18"/>
  <c r="F616" i="18"/>
  <c r="G616" i="18"/>
  <c r="E617" i="18"/>
  <c r="F617" i="18"/>
  <c r="G617" i="18"/>
  <c r="E618" i="18"/>
  <c r="F618" i="18"/>
  <c r="G618" i="18"/>
  <c r="E619" i="18"/>
  <c r="F619" i="18"/>
  <c r="G619" i="18"/>
  <c r="E620" i="18"/>
  <c r="F620" i="18"/>
  <c r="G620" i="18"/>
  <c r="E621" i="18"/>
  <c r="F621" i="18"/>
  <c r="G621" i="18"/>
  <c r="E622" i="18"/>
  <c r="F622" i="18"/>
  <c r="G622" i="18"/>
  <c r="E623" i="18"/>
  <c r="F623" i="18"/>
  <c r="G623" i="18"/>
  <c r="E624" i="18"/>
  <c r="F624" i="18"/>
  <c r="G624" i="18"/>
  <c r="E625" i="18"/>
  <c r="F625" i="18"/>
  <c r="G625" i="18"/>
  <c r="E626" i="18"/>
  <c r="F626" i="18"/>
  <c r="G626" i="18"/>
  <c r="E627" i="18"/>
  <c r="F627" i="18"/>
  <c r="G627" i="18"/>
  <c r="E628" i="18"/>
  <c r="F628" i="18"/>
  <c r="G628" i="18"/>
  <c r="E629" i="18"/>
  <c r="F629" i="18"/>
  <c r="G629" i="18"/>
  <c r="E630" i="18"/>
  <c r="F630" i="18"/>
  <c r="G630" i="18"/>
  <c r="E631" i="18"/>
  <c r="F631" i="18"/>
  <c r="G631" i="18"/>
  <c r="E632" i="18"/>
  <c r="F632" i="18"/>
  <c r="G632" i="18"/>
  <c r="E633" i="18"/>
  <c r="F633" i="18"/>
  <c r="G633" i="18"/>
  <c r="E634" i="18"/>
  <c r="F634" i="18"/>
  <c r="G634" i="18"/>
  <c r="E635" i="18"/>
  <c r="F635" i="18"/>
  <c r="G635" i="18"/>
  <c r="E636" i="18"/>
  <c r="F636" i="18"/>
  <c r="G636" i="18"/>
  <c r="E637" i="18"/>
  <c r="F637" i="18"/>
  <c r="G637" i="18"/>
  <c r="E638" i="18"/>
  <c r="F638" i="18"/>
  <c r="G638" i="18"/>
  <c r="E639" i="18"/>
  <c r="F639" i="18"/>
  <c r="G639" i="18"/>
  <c r="E640" i="18"/>
  <c r="F640" i="18"/>
  <c r="G640" i="18"/>
  <c r="E641" i="18"/>
  <c r="F641" i="18"/>
  <c r="G641" i="18"/>
  <c r="E642" i="18"/>
  <c r="F642" i="18"/>
  <c r="G642" i="18"/>
  <c r="E643" i="18"/>
  <c r="F643" i="18"/>
  <c r="G643" i="18"/>
  <c r="E644" i="18"/>
  <c r="F644" i="18"/>
  <c r="G644" i="18"/>
  <c r="E645" i="18"/>
  <c r="F645" i="18"/>
  <c r="G645" i="18"/>
  <c r="E646" i="18"/>
  <c r="F646" i="18"/>
  <c r="G646" i="18"/>
  <c r="E647" i="18"/>
  <c r="F647" i="18"/>
  <c r="G647" i="18"/>
  <c r="E648" i="18"/>
  <c r="F648" i="18"/>
  <c r="G648" i="18"/>
  <c r="E649" i="18"/>
  <c r="F649" i="18"/>
  <c r="G649" i="18"/>
  <c r="E650" i="18"/>
  <c r="F650" i="18"/>
  <c r="G650" i="18"/>
  <c r="E651" i="18"/>
  <c r="F651" i="18"/>
  <c r="G651" i="18"/>
  <c r="E652" i="18"/>
  <c r="F652" i="18"/>
  <c r="G652" i="18"/>
  <c r="E653" i="18"/>
  <c r="F653" i="18"/>
  <c r="G653" i="18"/>
  <c r="E654" i="18"/>
  <c r="F654" i="18"/>
  <c r="G654" i="18"/>
  <c r="E655" i="18"/>
  <c r="F655" i="18"/>
  <c r="G655" i="18"/>
  <c r="E656" i="18"/>
  <c r="F656" i="18"/>
  <c r="G656" i="18"/>
  <c r="E657" i="18"/>
  <c r="F657" i="18"/>
  <c r="G657" i="18"/>
  <c r="E658" i="18"/>
  <c r="F658" i="18"/>
  <c r="G658" i="18"/>
  <c r="E659" i="18"/>
  <c r="F659" i="18"/>
  <c r="G659" i="18"/>
  <c r="E660" i="18"/>
  <c r="F660" i="18"/>
  <c r="G660" i="18"/>
  <c r="E661" i="18"/>
  <c r="F661" i="18"/>
  <c r="G661" i="18"/>
  <c r="E662" i="18"/>
  <c r="F662" i="18"/>
  <c r="G662" i="18"/>
  <c r="E663" i="18"/>
  <c r="F663" i="18"/>
  <c r="G663" i="18"/>
  <c r="E664" i="18"/>
  <c r="F664" i="18"/>
  <c r="G664" i="18"/>
  <c r="E665" i="18"/>
  <c r="F665" i="18"/>
  <c r="G665" i="18"/>
  <c r="E666" i="18"/>
  <c r="F666" i="18"/>
  <c r="G666" i="18"/>
  <c r="E667" i="18"/>
  <c r="F667" i="18"/>
  <c r="G667" i="18"/>
  <c r="E668" i="18"/>
  <c r="F668" i="18"/>
  <c r="G668" i="18"/>
  <c r="E669" i="18"/>
  <c r="F669" i="18"/>
  <c r="G669" i="18"/>
  <c r="E670" i="18"/>
  <c r="F670" i="18"/>
  <c r="G670" i="18"/>
  <c r="E671" i="18"/>
  <c r="F671" i="18"/>
  <c r="G671" i="18"/>
  <c r="E672" i="18"/>
  <c r="F672" i="18"/>
  <c r="G672" i="18"/>
  <c r="E673" i="18"/>
  <c r="F673" i="18"/>
  <c r="G673" i="18"/>
  <c r="E674" i="18"/>
  <c r="F674" i="18"/>
  <c r="G674" i="18"/>
  <c r="E675" i="18"/>
  <c r="F675" i="18"/>
  <c r="G675" i="18"/>
  <c r="E676" i="18"/>
  <c r="F676" i="18"/>
  <c r="G676" i="18"/>
  <c r="E677" i="18"/>
  <c r="F677" i="18"/>
  <c r="G677" i="18"/>
  <c r="E678" i="18"/>
  <c r="F678" i="18"/>
  <c r="G678" i="18"/>
  <c r="E679" i="18"/>
  <c r="F679" i="18"/>
  <c r="G679" i="18"/>
  <c r="E680" i="18"/>
  <c r="F680" i="18"/>
  <c r="G680" i="18"/>
  <c r="E681" i="18"/>
  <c r="F681" i="18"/>
  <c r="G681" i="18"/>
  <c r="E682" i="18"/>
  <c r="F682" i="18"/>
  <c r="G682" i="18"/>
  <c r="E683" i="18"/>
  <c r="F683" i="18"/>
  <c r="G683" i="18"/>
  <c r="E684" i="18"/>
  <c r="F684" i="18"/>
  <c r="G684" i="18"/>
  <c r="E685" i="18"/>
  <c r="F685" i="18"/>
  <c r="G685" i="18"/>
  <c r="E686" i="18"/>
  <c r="F686" i="18"/>
  <c r="G686" i="18"/>
  <c r="E687" i="18"/>
  <c r="F687" i="18"/>
  <c r="G687" i="18"/>
  <c r="E688" i="18"/>
  <c r="F688" i="18"/>
  <c r="G688" i="18"/>
  <c r="E689" i="18"/>
  <c r="F689" i="18"/>
  <c r="G689" i="18"/>
  <c r="E690" i="18"/>
  <c r="F690" i="18"/>
  <c r="G690" i="18"/>
  <c r="E691" i="18"/>
  <c r="F691" i="18"/>
  <c r="G691" i="18"/>
  <c r="E692" i="18"/>
  <c r="F692" i="18"/>
  <c r="G692" i="18"/>
  <c r="E693" i="18"/>
  <c r="F693" i="18"/>
  <c r="G693" i="18"/>
  <c r="E694" i="18"/>
  <c r="F694" i="18"/>
  <c r="G694" i="18"/>
  <c r="E695" i="18"/>
  <c r="F695" i="18"/>
  <c r="G695" i="18"/>
  <c r="E696" i="18"/>
  <c r="F696" i="18"/>
  <c r="G696" i="18"/>
  <c r="E697" i="18"/>
  <c r="F697" i="18"/>
  <c r="G697" i="18"/>
  <c r="E698" i="18"/>
  <c r="F698" i="18"/>
  <c r="G698" i="18"/>
  <c r="E699" i="18"/>
  <c r="F699" i="18"/>
  <c r="G699" i="18"/>
  <c r="E700" i="18"/>
  <c r="F700" i="18"/>
  <c r="G700" i="18"/>
  <c r="E701" i="18"/>
  <c r="F701" i="18"/>
  <c r="G701" i="18"/>
  <c r="E702" i="18"/>
  <c r="F702" i="18"/>
  <c r="G702" i="18"/>
  <c r="E703" i="18"/>
  <c r="F703" i="18"/>
  <c r="G703" i="18"/>
  <c r="E704" i="18"/>
  <c r="F704" i="18"/>
  <c r="G704" i="18"/>
  <c r="E705" i="18"/>
  <c r="F705" i="18"/>
  <c r="G705" i="18"/>
  <c r="E706" i="18"/>
  <c r="F706" i="18"/>
  <c r="G706" i="18"/>
  <c r="E707" i="18"/>
  <c r="F707" i="18"/>
  <c r="G707" i="18"/>
  <c r="E708" i="18"/>
  <c r="F708" i="18"/>
  <c r="G708" i="18"/>
  <c r="E709" i="18"/>
  <c r="F709" i="18"/>
  <c r="G709" i="18"/>
  <c r="E710" i="18"/>
  <c r="F710" i="18"/>
  <c r="G710" i="18"/>
  <c r="E711" i="18"/>
  <c r="F711" i="18"/>
  <c r="G711" i="18"/>
  <c r="E712" i="18"/>
  <c r="F712" i="18"/>
  <c r="G712" i="18"/>
  <c r="E713" i="18"/>
  <c r="F713" i="18"/>
  <c r="G713" i="18"/>
  <c r="E714" i="18"/>
  <c r="F714" i="18"/>
  <c r="G714" i="18"/>
  <c r="E715" i="18"/>
  <c r="F715" i="18"/>
  <c r="G715" i="18"/>
  <c r="E716" i="18"/>
  <c r="F716" i="18"/>
  <c r="G716" i="18"/>
  <c r="E717" i="18"/>
  <c r="F717" i="18"/>
  <c r="G717" i="18"/>
  <c r="E718" i="18"/>
  <c r="F718" i="18"/>
  <c r="G718" i="18"/>
  <c r="E719" i="18"/>
  <c r="F719" i="18"/>
  <c r="G719" i="18"/>
  <c r="E720" i="18"/>
  <c r="F720" i="18"/>
  <c r="G720" i="18"/>
  <c r="E721" i="18"/>
  <c r="F721" i="18"/>
  <c r="G721" i="18"/>
  <c r="E722" i="18"/>
  <c r="F722" i="18"/>
  <c r="G722" i="18"/>
  <c r="E723" i="18"/>
  <c r="F723" i="18"/>
  <c r="G723" i="18"/>
  <c r="E724" i="18"/>
  <c r="F724" i="18"/>
  <c r="G724" i="18"/>
  <c r="E725" i="18"/>
  <c r="F725" i="18"/>
  <c r="G725" i="18"/>
  <c r="E726" i="18"/>
  <c r="F726" i="18"/>
  <c r="G726" i="18"/>
  <c r="E727" i="18"/>
  <c r="F727" i="18"/>
  <c r="G727" i="18"/>
  <c r="E728" i="18"/>
  <c r="F728" i="18"/>
  <c r="G728" i="18"/>
  <c r="E729" i="18"/>
  <c r="F729" i="18"/>
  <c r="G729" i="18"/>
  <c r="E730" i="18"/>
  <c r="F730" i="18"/>
  <c r="G730" i="18"/>
  <c r="E731" i="18"/>
  <c r="F731" i="18"/>
  <c r="G731" i="18"/>
  <c r="E732" i="18"/>
  <c r="F732" i="18"/>
  <c r="G732" i="18"/>
  <c r="E733" i="18"/>
  <c r="F733" i="18"/>
  <c r="G733" i="18"/>
  <c r="E734" i="18"/>
  <c r="F734" i="18"/>
  <c r="G734" i="18"/>
  <c r="E735" i="18"/>
  <c r="F735" i="18"/>
  <c r="G735" i="18"/>
  <c r="E736" i="18"/>
  <c r="F736" i="18"/>
  <c r="G736" i="18"/>
  <c r="E737" i="18"/>
  <c r="F737" i="18"/>
  <c r="G737" i="18"/>
  <c r="E738" i="18"/>
  <c r="F738" i="18"/>
  <c r="G738" i="18"/>
  <c r="E739" i="18"/>
  <c r="F739" i="18"/>
  <c r="G739" i="18"/>
  <c r="E740" i="18"/>
  <c r="F740" i="18"/>
  <c r="G740" i="18"/>
  <c r="E741" i="18"/>
  <c r="F741" i="18"/>
  <c r="G741" i="18"/>
  <c r="E742" i="18"/>
  <c r="F742" i="18"/>
  <c r="G742" i="18"/>
  <c r="E743" i="18"/>
  <c r="F743" i="18"/>
  <c r="G743" i="18"/>
  <c r="E744" i="18"/>
  <c r="F744" i="18"/>
  <c r="G744" i="18"/>
  <c r="E745" i="18"/>
  <c r="F745" i="18"/>
  <c r="G745" i="18"/>
  <c r="E746" i="18"/>
  <c r="F746" i="18"/>
  <c r="G746" i="18"/>
  <c r="E747" i="18"/>
  <c r="F747" i="18"/>
  <c r="G747" i="18"/>
  <c r="E748" i="18"/>
  <c r="F748" i="18"/>
  <c r="G748" i="18"/>
  <c r="E749" i="18"/>
  <c r="F749" i="18"/>
  <c r="G749" i="18"/>
  <c r="E750" i="18"/>
  <c r="F750" i="18"/>
  <c r="G750" i="18"/>
  <c r="E751" i="18"/>
  <c r="F751" i="18"/>
  <c r="G751" i="18"/>
  <c r="E752" i="18"/>
  <c r="F752" i="18"/>
  <c r="G752" i="18"/>
  <c r="E753" i="18"/>
  <c r="F753" i="18"/>
  <c r="G753" i="18"/>
  <c r="E754" i="18"/>
  <c r="F754" i="18"/>
  <c r="G754" i="18"/>
  <c r="E755" i="18"/>
  <c r="F755" i="18"/>
  <c r="G755" i="18"/>
  <c r="E756" i="18"/>
  <c r="F756" i="18"/>
  <c r="G756" i="18"/>
  <c r="E757" i="18"/>
  <c r="F757" i="18"/>
  <c r="G757" i="18"/>
  <c r="E758" i="18"/>
  <c r="F758" i="18"/>
  <c r="G758" i="18"/>
  <c r="E759" i="18"/>
  <c r="F759" i="18"/>
  <c r="G759" i="18"/>
  <c r="E760" i="18"/>
  <c r="F760" i="18"/>
  <c r="G760" i="18"/>
  <c r="E761" i="18"/>
  <c r="F761" i="18"/>
  <c r="G761" i="18"/>
  <c r="E762" i="18"/>
  <c r="F762" i="18"/>
  <c r="G762" i="18"/>
  <c r="E763" i="18"/>
  <c r="F763" i="18"/>
  <c r="G763" i="18"/>
  <c r="E764" i="18"/>
  <c r="F764" i="18"/>
  <c r="G764" i="18"/>
  <c r="E765" i="18"/>
  <c r="F765" i="18"/>
  <c r="G765" i="18"/>
  <c r="E766" i="18"/>
  <c r="F766" i="18"/>
  <c r="G766" i="18"/>
  <c r="E767" i="18"/>
  <c r="F767" i="18"/>
  <c r="G767" i="18"/>
  <c r="E768" i="18"/>
  <c r="F768" i="18"/>
  <c r="G768" i="18"/>
  <c r="E769" i="18"/>
  <c r="F769" i="18"/>
  <c r="G769" i="18"/>
  <c r="E770" i="18"/>
  <c r="F770" i="18"/>
  <c r="G770" i="18"/>
  <c r="E771" i="18"/>
  <c r="F771" i="18"/>
  <c r="G771" i="18"/>
  <c r="E772" i="18"/>
  <c r="F772" i="18"/>
  <c r="G772" i="18"/>
  <c r="E773" i="18"/>
  <c r="F773" i="18"/>
  <c r="G773" i="18"/>
  <c r="E774" i="18"/>
  <c r="F774" i="18"/>
  <c r="G774" i="18"/>
  <c r="E775" i="18"/>
  <c r="F775" i="18"/>
  <c r="G775" i="18"/>
  <c r="E776" i="18"/>
  <c r="F776" i="18"/>
  <c r="G776" i="18"/>
  <c r="E777" i="18"/>
  <c r="F777" i="18"/>
  <c r="G777" i="18"/>
  <c r="E778" i="18"/>
  <c r="F778" i="18"/>
  <c r="G778" i="18"/>
  <c r="E779" i="18"/>
  <c r="F779" i="18"/>
  <c r="G779" i="18"/>
  <c r="E780" i="18"/>
  <c r="F780" i="18"/>
  <c r="G780" i="18"/>
  <c r="E781" i="18"/>
  <c r="F781" i="18"/>
  <c r="G781" i="18"/>
  <c r="E782" i="18"/>
  <c r="F782" i="18"/>
  <c r="G782" i="18"/>
  <c r="E783" i="18"/>
  <c r="F783" i="18"/>
  <c r="G783" i="18"/>
  <c r="E784" i="18"/>
  <c r="F784" i="18"/>
  <c r="G784" i="18"/>
  <c r="E785" i="18"/>
  <c r="F785" i="18"/>
  <c r="G785" i="18"/>
  <c r="E786" i="18"/>
  <c r="F786" i="18"/>
  <c r="G786" i="18"/>
  <c r="E787" i="18"/>
  <c r="F787" i="18"/>
  <c r="G787" i="18"/>
  <c r="E788" i="18"/>
  <c r="F788" i="18"/>
  <c r="G788" i="18"/>
  <c r="E789" i="18"/>
  <c r="F789" i="18"/>
  <c r="G789" i="18"/>
  <c r="E790" i="18"/>
  <c r="F790" i="18"/>
  <c r="G790" i="18"/>
  <c r="E791" i="18"/>
  <c r="F791" i="18"/>
  <c r="G791" i="18"/>
  <c r="E792" i="18"/>
  <c r="F792" i="18"/>
  <c r="G792" i="18"/>
  <c r="E793" i="18"/>
  <c r="F793" i="18"/>
  <c r="G793" i="18"/>
  <c r="E794" i="18"/>
  <c r="F794" i="18"/>
  <c r="G794" i="18"/>
  <c r="E795" i="18"/>
  <c r="F795" i="18"/>
  <c r="G795" i="18"/>
  <c r="E796" i="18"/>
  <c r="F796" i="18"/>
  <c r="G796" i="18"/>
  <c r="E797" i="18"/>
  <c r="F797" i="18"/>
  <c r="G797" i="18"/>
  <c r="E798" i="18"/>
  <c r="F798" i="18"/>
  <c r="G798" i="18"/>
  <c r="E799" i="18"/>
  <c r="F799" i="18"/>
  <c r="G799" i="18"/>
  <c r="E800" i="18"/>
  <c r="F800" i="18"/>
  <c r="G800" i="18"/>
  <c r="E801" i="18"/>
  <c r="F801" i="18"/>
  <c r="G801" i="18"/>
  <c r="E802" i="18"/>
  <c r="F802" i="18"/>
  <c r="G802" i="18"/>
  <c r="E803" i="18"/>
  <c r="F803" i="18"/>
  <c r="G803" i="18"/>
  <c r="E804" i="18"/>
  <c r="F804" i="18"/>
  <c r="G804" i="18"/>
  <c r="E805" i="18"/>
  <c r="F805" i="18"/>
  <c r="G805" i="18"/>
  <c r="E806" i="18"/>
  <c r="F806" i="18"/>
  <c r="G806" i="18"/>
  <c r="E807" i="18"/>
  <c r="F807" i="18"/>
  <c r="G807" i="18"/>
  <c r="E808" i="18"/>
  <c r="F808" i="18"/>
  <c r="G808" i="18"/>
  <c r="E809" i="18"/>
  <c r="F809" i="18"/>
  <c r="G809" i="18"/>
  <c r="E810" i="18"/>
  <c r="F810" i="18"/>
  <c r="G810" i="18"/>
  <c r="E811" i="18"/>
  <c r="F811" i="18"/>
  <c r="G811" i="18"/>
  <c r="E812" i="18"/>
  <c r="F812" i="18"/>
  <c r="G812" i="18"/>
  <c r="E813" i="18"/>
  <c r="F813" i="18"/>
  <c r="G813" i="18"/>
  <c r="E814" i="18"/>
  <c r="F814" i="18"/>
  <c r="G814" i="18"/>
  <c r="E815" i="18"/>
  <c r="F815" i="18"/>
  <c r="G815" i="18"/>
  <c r="E816" i="18"/>
  <c r="F816" i="18"/>
  <c r="G816" i="18"/>
  <c r="E817" i="18"/>
  <c r="F817" i="18"/>
  <c r="G817" i="18"/>
  <c r="E818" i="18"/>
  <c r="F818" i="18"/>
  <c r="G818" i="18"/>
  <c r="E819" i="18"/>
  <c r="F819" i="18"/>
  <c r="G819" i="18"/>
  <c r="E820" i="18"/>
  <c r="F820" i="18"/>
  <c r="G820" i="18"/>
  <c r="E821" i="18"/>
  <c r="F821" i="18"/>
  <c r="G821" i="18"/>
  <c r="E822" i="18"/>
  <c r="F822" i="18"/>
  <c r="G822" i="18"/>
  <c r="E823" i="18"/>
  <c r="F823" i="18"/>
  <c r="G823" i="18"/>
  <c r="R5" i="18"/>
  <c r="S5" i="18"/>
  <c r="T5" i="18"/>
  <c r="R6" i="18"/>
  <c r="S6" i="18"/>
  <c r="T6" i="18"/>
  <c r="R7" i="18"/>
  <c r="S7" i="18"/>
  <c r="T7" i="18"/>
  <c r="R8" i="18"/>
  <c r="S8" i="18"/>
  <c r="T8" i="18"/>
  <c r="R9" i="18"/>
  <c r="S9" i="18"/>
  <c r="T9" i="18"/>
  <c r="R10" i="18"/>
  <c r="S10" i="18"/>
  <c r="T10" i="18"/>
  <c r="R11" i="18"/>
  <c r="S11" i="18"/>
  <c r="T11" i="18"/>
  <c r="R12" i="18"/>
  <c r="S12" i="18"/>
  <c r="T12" i="18"/>
  <c r="R13" i="18"/>
  <c r="S13" i="18"/>
  <c r="T13" i="18"/>
  <c r="R14" i="18"/>
  <c r="S14" i="18"/>
  <c r="T14" i="18"/>
  <c r="R15" i="18"/>
  <c r="S15" i="18"/>
  <c r="T15" i="18"/>
  <c r="R16" i="18"/>
  <c r="S16" i="18"/>
  <c r="T16" i="18"/>
  <c r="R17" i="18"/>
  <c r="S17" i="18"/>
  <c r="T17" i="18"/>
  <c r="R18" i="18"/>
  <c r="S18" i="18"/>
  <c r="T18" i="18"/>
  <c r="R19" i="18"/>
  <c r="S19" i="18"/>
  <c r="T19" i="18"/>
  <c r="R20" i="18"/>
  <c r="S20" i="18"/>
  <c r="T20" i="18"/>
  <c r="R21" i="18"/>
  <c r="S21" i="18"/>
  <c r="T21" i="18"/>
  <c r="R22" i="18"/>
  <c r="S22" i="18"/>
  <c r="T22" i="18"/>
  <c r="R23" i="18"/>
  <c r="S23" i="18"/>
  <c r="T23" i="18"/>
  <c r="R24" i="18"/>
  <c r="S24" i="18"/>
  <c r="T24" i="18"/>
  <c r="R25" i="18"/>
  <c r="S25" i="18"/>
  <c r="T25" i="18"/>
  <c r="R26" i="18"/>
  <c r="S26" i="18"/>
  <c r="T26" i="18"/>
  <c r="R27" i="18"/>
  <c r="S27" i="18"/>
  <c r="T27" i="18"/>
  <c r="R28" i="18"/>
  <c r="S28" i="18"/>
  <c r="T28" i="18"/>
  <c r="R29" i="18"/>
  <c r="S29" i="18"/>
  <c r="T29" i="18"/>
  <c r="R30" i="18"/>
  <c r="S30" i="18"/>
  <c r="T30" i="18"/>
  <c r="R31" i="18"/>
  <c r="S31" i="18"/>
  <c r="T31" i="18"/>
  <c r="R32" i="18"/>
  <c r="S32" i="18"/>
  <c r="T32" i="18"/>
  <c r="R33" i="18"/>
  <c r="S33" i="18"/>
  <c r="T33" i="18"/>
  <c r="R34" i="18"/>
  <c r="S34" i="18"/>
  <c r="T34" i="18"/>
  <c r="R35" i="18"/>
  <c r="S35" i="18"/>
  <c r="T35" i="18"/>
  <c r="R36" i="18"/>
  <c r="S36" i="18"/>
  <c r="T36" i="18"/>
  <c r="R37" i="18"/>
  <c r="S37" i="18"/>
  <c r="T37" i="18"/>
  <c r="R38" i="18"/>
  <c r="S38" i="18"/>
  <c r="T38" i="18"/>
  <c r="R39" i="18"/>
  <c r="S39" i="18"/>
  <c r="T39" i="18"/>
  <c r="R40" i="18"/>
  <c r="S40" i="18"/>
  <c r="T40" i="18"/>
  <c r="R41" i="18"/>
  <c r="S41" i="18"/>
  <c r="T41" i="18"/>
  <c r="R42" i="18"/>
  <c r="S42" i="18"/>
  <c r="T42" i="18"/>
  <c r="R43" i="18"/>
  <c r="S43" i="18"/>
  <c r="T43" i="18"/>
  <c r="R44" i="18"/>
  <c r="S44" i="18"/>
  <c r="T44" i="18"/>
  <c r="R45" i="18"/>
  <c r="S45" i="18"/>
  <c r="T45" i="18"/>
  <c r="R46" i="18"/>
  <c r="S46" i="18"/>
  <c r="T46" i="18"/>
  <c r="R47" i="18"/>
  <c r="S47" i="18"/>
  <c r="T47" i="18"/>
  <c r="R48" i="18"/>
  <c r="S48" i="18"/>
  <c r="T48" i="18"/>
  <c r="R49" i="18"/>
  <c r="S49" i="18"/>
  <c r="T49" i="18"/>
  <c r="R50" i="18"/>
  <c r="S50" i="18"/>
  <c r="T50" i="18"/>
  <c r="R51" i="18"/>
  <c r="S51" i="18"/>
  <c r="T51" i="18"/>
  <c r="R52" i="18"/>
  <c r="S52" i="18"/>
  <c r="T52" i="18"/>
  <c r="R53" i="18"/>
  <c r="S53" i="18"/>
  <c r="T53" i="18"/>
  <c r="R54" i="18"/>
  <c r="S54" i="18"/>
  <c r="T54" i="18"/>
  <c r="R55" i="18"/>
  <c r="S55" i="18"/>
  <c r="T55" i="18"/>
  <c r="R56" i="18"/>
  <c r="S56" i="18"/>
  <c r="T56" i="18"/>
  <c r="R57" i="18"/>
  <c r="S57" i="18"/>
  <c r="T57" i="18"/>
  <c r="R58" i="18"/>
  <c r="S58" i="18"/>
  <c r="T58" i="18"/>
  <c r="R59" i="18"/>
  <c r="S59" i="18"/>
  <c r="T59" i="18"/>
  <c r="R60" i="18"/>
  <c r="S60" i="18"/>
  <c r="T60" i="18"/>
  <c r="R61" i="18"/>
  <c r="S61" i="18"/>
  <c r="T61" i="18"/>
  <c r="R62" i="18"/>
  <c r="S62" i="18"/>
  <c r="T62" i="18"/>
  <c r="R63" i="18"/>
  <c r="S63" i="18"/>
  <c r="T63" i="18"/>
  <c r="R64" i="18"/>
  <c r="S64" i="18"/>
  <c r="T64" i="18"/>
  <c r="R65" i="18"/>
  <c r="S65" i="18"/>
  <c r="T65" i="18"/>
  <c r="R66" i="18"/>
  <c r="S66" i="18"/>
  <c r="T66" i="18"/>
  <c r="R67" i="18"/>
  <c r="S67" i="18"/>
  <c r="T67" i="18"/>
  <c r="R68" i="18"/>
  <c r="S68" i="18"/>
  <c r="T68" i="18"/>
  <c r="R69" i="18"/>
  <c r="S69" i="18"/>
  <c r="T69" i="18"/>
  <c r="R70" i="18"/>
  <c r="S70" i="18"/>
  <c r="T70" i="18"/>
  <c r="R71" i="18"/>
  <c r="S71" i="18"/>
  <c r="T71" i="18"/>
  <c r="R72" i="18"/>
  <c r="S72" i="18"/>
  <c r="T72" i="18"/>
  <c r="R73" i="18"/>
  <c r="S73" i="18"/>
  <c r="T73" i="18"/>
  <c r="R74" i="18"/>
  <c r="S74" i="18"/>
  <c r="T74" i="18"/>
  <c r="R75" i="18"/>
  <c r="S75" i="18"/>
  <c r="T75" i="18"/>
  <c r="R76" i="18"/>
  <c r="S76" i="18"/>
  <c r="T76" i="18"/>
  <c r="R77" i="18"/>
  <c r="S77" i="18"/>
  <c r="T77" i="18"/>
  <c r="R78" i="18"/>
  <c r="S78" i="18"/>
  <c r="T78" i="18"/>
  <c r="R79" i="18"/>
  <c r="S79" i="18"/>
  <c r="T79" i="18"/>
  <c r="R80" i="18"/>
  <c r="S80" i="18"/>
  <c r="T80" i="18"/>
  <c r="R81" i="18"/>
  <c r="S81" i="18"/>
  <c r="T81" i="18"/>
  <c r="R82" i="18"/>
  <c r="S82" i="18"/>
  <c r="T82" i="18"/>
  <c r="R83" i="18"/>
  <c r="S83" i="18"/>
  <c r="T83" i="18"/>
  <c r="R84" i="18"/>
  <c r="S84" i="18"/>
  <c r="T84" i="18"/>
  <c r="R85" i="18"/>
  <c r="S85" i="18"/>
  <c r="T85" i="18"/>
  <c r="R86" i="18"/>
  <c r="S86" i="18"/>
  <c r="T86" i="18"/>
  <c r="R87" i="18"/>
  <c r="S87" i="18"/>
  <c r="T87" i="18"/>
  <c r="R88" i="18"/>
  <c r="S88" i="18"/>
  <c r="T88" i="18"/>
  <c r="R89" i="18"/>
  <c r="S89" i="18"/>
  <c r="T89" i="18"/>
  <c r="R90" i="18"/>
  <c r="S90" i="18"/>
  <c r="T90" i="18"/>
  <c r="R91" i="18"/>
  <c r="S91" i="18"/>
  <c r="T91" i="18"/>
  <c r="R92" i="18"/>
  <c r="S92" i="18"/>
  <c r="T92" i="18"/>
  <c r="R93" i="18"/>
  <c r="S93" i="18"/>
  <c r="T93" i="18"/>
  <c r="R94" i="18"/>
  <c r="S94" i="18"/>
  <c r="T94" i="18"/>
  <c r="R95" i="18"/>
  <c r="S95" i="18"/>
  <c r="T95" i="18"/>
  <c r="R96" i="18"/>
  <c r="S96" i="18"/>
  <c r="T96" i="18"/>
  <c r="R97" i="18"/>
  <c r="S97" i="18"/>
  <c r="T97" i="18"/>
  <c r="R98" i="18"/>
  <c r="S98" i="18"/>
  <c r="T98" i="18"/>
  <c r="R99" i="18"/>
  <c r="S99" i="18"/>
  <c r="T99" i="18"/>
  <c r="R100" i="18"/>
  <c r="S100" i="18"/>
  <c r="T100" i="18"/>
  <c r="R101" i="18"/>
  <c r="S101" i="18"/>
  <c r="T101" i="18"/>
  <c r="R102" i="18"/>
  <c r="S102" i="18"/>
  <c r="T102" i="18"/>
  <c r="R103" i="18"/>
  <c r="S103" i="18"/>
  <c r="T103" i="18"/>
  <c r="R104" i="18"/>
  <c r="S104" i="18"/>
  <c r="T104" i="18"/>
  <c r="R105" i="18"/>
  <c r="S105" i="18"/>
  <c r="T105" i="18"/>
  <c r="R106" i="18"/>
  <c r="S106" i="18"/>
  <c r="T106" i="18"/>
  <c r="R107" i="18"/>
  <c r="S107" i="18"/>
  <c r="T107" i="18"/>
  <c r="R108" i="18"/>
  <c r="S108" i="18"/>
  <c r="T108" i="18"/>
  <c r="R109" i="18"/>
  <c r="S109" i="18"/>
  <c r="T109" i="18"/>
  <c r="R110" i="18"/>
  <c r="S110" i="18"/>
  <c r="T110" i="18"/>
  <c r="R111" i="18"/>
  <c r="S111" i="18"/>
  <c r="T111" i="18"/>
  <c r="R112" i="18"/>
  <c r="S112" i="18"/>
  <c r="T112" i="18"/>
  <c r="R113" i="18"/>
  <c r="S113" i="18"/>
  <c r="T113" i="18"/>
  <c r="R114" i="18"/>
  <c r="S114" i="18"/>
  <c r="T114" i="18"/>
  <c r="R115" i="18"/>
  <c r="S115" i="18"/>
  <c r="T115" i="18"/>
  <c r="R116" i="18"/>
  <c r="S116" i="18"/>
  <c r="T116" i="18"/>
  <c r="R117" i="18"/>
  <c r="S117" i="18"/>
  <c r="T117" i="18"/>
  <c r="R118" i="18"/>
  <c r="S118" i="18"/>
  <c r="T118" i="18"/>
  <c r="R119" i="18"/>
  <c r="S119" i="18"/>
  <c r="T119" i="18"/>
  <c r="R120" i="18"/>
  <c r="S120" i="18"/>
  <c r="T120" i="18"/>
  <c r="R121" i="18"/>
  <c r="S121" i="18"/>
  <c r="T121" i="18"/>
  <c r="R122" i="18"/>
  <c r="S122" i="18"/>
  <c r="T122" i="18"/>
  <c r="R123" i="18"/>
  <c r="S123" i="18"/>
  <c r="T123" i="18"/>
  <c r="R124" i="18"/>
  <c r="S124" i="18"/>
  <c r="T124" i="18"/>
  <c r="R125" i="18"/>
  <c r="S125" i="18"/>
  <c r="T125" i="18"/>
  <c r="R126" i="18"/>
  <c r="S126" i="18"/>
  <c r="T126" i="18"/>
  <c r="R127" i="18"/>
  <c r="S127" i="18"/>
  <c r="T127" i="18"/>
  <c r="R128" i="18"/>
  <c r="S128" i="18"/>
  <c r="T128" i="18"/>
  <c r="R129" i="18"/>
  <c r="S129" i="18"/>
  <c r="T129" i="18"/>
  <c r="R130" i="18"/>
  <c r="S130" i="18"/>
  <c r="T130" i="18"/>
  <c r="R131" i="18"/>
  <c r="S131" i="18"/>
  <c r="T131" i="18"/>
  <c r="R132" i="18"/>
  <c r="S132" i="18"/>
  <c r="T132" i="18"/>
  <c r="R133" i="18"/>
  <c r="S133" i="18"/>
  <c r="T133" i="18"/>
  <c r="R134" i="18"/>
  <c r="S134" i="18"/>
  <c r="T134" i="18"/>
  <c r="R135" i="18"/>
  <c r="S135" i="18"/>
  <c r="T135" i="18"/>
  <c r="R136" i="18"/>
  <c r="S136" i="18"/>
  <c r="T136" i="18"/>
  <c r="R137" i="18"/>
  <c r="S137" i="18"/>
  <c r="T137" i="18"/>
  <c r="R138" i="18"/>
  <c r="S138" i="18"/>
  <c r="T138" i="18"/>
  <c r="R139" i="18"/>
  <c r="S139" i="18"/>
  <c r="T139" i="18"/>
  <c r="R140" i="18"/>
  <c r="S140" i="18"/>
  <c r="T140" i="18"/>
  <c r="R141" i="18"/>
  <c r="S141" i="18"/>
  <c r="T141" i="18"/>
  <c r="R142" i="18"/>
  <c r="S142" i="18"/>
  <c r="T142" i="18"/>
  <c r="R143" i="18"/>
  <c r="S143" i="18"/>
  <c r="T143" i="18"/>
  <c r="R144" i="18"/>
  <c r="S144" i="18"/>
  <c r="T144" i="18"/>
  <c r="R145" i="18"/>
  <c r="S145" i="18"/>
  <c r="T145" i="18"/>
  <c r="R146" i="18"/>
  <c r="S146" i="18"/>
  <c r="T146" i="18"/>
  <c r="R147" i="18"/>
  <c r="S147" i="18"/>
  <c r="T147" i="18"/>
  <c r="R148" i="18"/>
  <c r="S148" i="18"/>
  <c r="T148" i="18"/>
  <c r="R149" i="18"/>
  <c r="S149" i="18"/>
  <c r="T149" i="18"/>
  <c r="R150" i="18"/>
  <c r="S150" i="18"/>
  <c r="T150" i="18"/>
  <c r="R151" i="18"/>
  <c r="S151" i="18"/>
  <c r="T151" i="18"/>
  <c r="R152" i="18"/>
  <c r="S152" i="18"/>
  <c r="T152" i="18"/>
  <c r="R153" i="18"/>
  <c r="S153" i="18"/>
  <c r="T153" i="18"/>
  <c r="R154" i="18"/>
  <c r="S154" i="18"/>
  <c r="T154" i="18"/>
  <c r="R155" i="18"/>
  <c r="S155" i="18"/>
  <c r="T155" i="18"/>
  <c r="R156" i="18"/>
  <c r="S156" i="18"/>
  <c r="T156" i="18"/>
  <c r="AH5" i="18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H108" i="18"/>
  <c r="AI108" i="18"/>
  <c r="AJ108" i="18"/>
  <c r="AH109" i="18"/>
  <c r="AI109" i="18"/>
  <c r="AJ109" i="18"/>
  <c r="AH110" i="18"/>
  <c r="AI110" i="18"/>
  <c r="AJ110" i="18"/>
  <c r="AH111" i="18"/>
  <c r="AI111" i="18"/>
  <c r="AJ111" i="18"/>
  <c r="AH112" i="18"/>
  <c r="AI112" i="18"/>
  <c r="AJ112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H121" i="18"/>
  <c r="AI121" i="18"/>
  <c r="AJ121" i="18"/>
  <c r="AH122" i="18"/>
  <c r="AI122" i="18"/>
  <c r="AJ122" i="18"/>
  <c r="AH123" i="18"/>
  <c r="AI123" i="18"/>
  <c r="AJ123" i="18"/>
  <c r="AH124" i="18"/>
  <c r="AI124" i="18"/>
  <c r="AJ124" i="18"/>
  <c r="AH125" i="18"/>
  <c r="AI125" i="18"/>
  <c r="AJ125" i="18"/>
  <c r="AH126" i="18"/>
  <c r="AI126" i="18"/>
  <c r="AJ126" i="18"/>
  <c r="AH127" i="18"/>
  <c r="AI127" i="18"/>
  <c r="AJ127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Z171" i="18"/>
  <c r="AA171" i="18"/>
  <c r="AB171" i="18"/>
  <c r="Z172" i="18"/>
  <c r="AA172" i="18"/>
  <c r="AB172" i="18"/>
  <c r="Z173" i="18"/>
  <c r="AA173" i="18"/>
  <c r="AB173" i="18"/>
  <c r="Z174" i="18"/>
  <c r="AA174" i="18"/>
  <c r="AB174" i="18"/>
  <c r="Z175" i="18"/>
  <c r="AA175" i="18"/>
  <c r="AB175" i="18"/>
  <c r="Z176" i="18"/>
  <c r="AA176" i="18"/>
  <c r="AB176" i="18"/>
  <c r="Z177" i="18"/>
  <c r="AA177" i="18"/>
  <c r="AB177" i="18"/>
  <c r="Z178" i="18"/>
  <c r="AA178" i="18"/>
  <c r="AB178" i="18"/>
  <c r="Z179" i="18"/>
  <c r="AA179" i="18"/>
  <c r="AB179" i="18"/>
  <c r="Z180" i="18"/>
  <c r="AA180" i="18"/>
  <c r="AB180" i="18"/>
  <c r="Z181" i="18"/>
  <c r="AA181" i="18"/>
  <c r="AB181" i="18"/>
  <c r="Z182" i="18"/>
  <c r="AA182" i="18"/>
  <c r="AB182" i="18"/>
  <c r="Z183" i="18"/>
  <c r="AA183" i="18"/>
  <c r="AB183" i="18"/>
  <c r="Z184" i="18"/>
  <c r="AA184" i="18"/>
  <c r="AB184" i="18"/>
  <c r="Z185" i="18"/>
  <c r="AA185" i="18"/>
  <c r="AB185" i="18"/>
  <c r="Z186" i="18"/>
  <c r="AA186" i="18"/>
  <c r="AB186" i="18"/>
  <c r="Z187" i="18"/>
  <c r="AA187" i="18"/>
  <c r="AB187" i="18"/>
  <c r="Z188" i="18"/>
  <c r="AA188" i="18"/>
  <c r="AB188" i="18"/>
  <c r="Z189" i="18"/>
  <c r="AA189" i="18"/>
  <c r="AB189" i="18"/>
  <c r="Z190" i="18"/>
  <c r="AA190" i="18"/>
  <c r="AB190" i="18"/>
  <c r="Z191" i="18"/>
  <c r="AA191" i="18"/>
  <c r="AB191" i="18"/>
  <c r="Z192" i="18"/>
  <c r="AA192" i="18"/>
  <c r="AB192" i="18"/>
  <c r="Z193" i="18"/>
  <c r="AA193" i="18"/>
  <c r="AB193" i="18"/>
  <c r="Z194" i="18"/>
  <c r="AA194" i="18"/>
  <c r="AB194" i="18"/>
  <c r="Z195" i="18"/>
  <c r="AA195" i="18"/>
  <c r="AB195" i="18"/>
  <c r="Z196" i="18"/>
  <c r="AA196" i="18"/>
  <c r="AB196" i="18"/>
  <c r="Z197" i="18"/>
  <c r="AA197" i="18"/>
  <c r="AB197" i="18"/>
  <c r="Z198" i="18"/>
  <c r="AA198" i="18"/>
  <c r="AB198" i="18"/>
  <c r="Z199" i="18"/>
  <c r="AA199" i="18"/>
  <c r="AB199" i="18"/>
  <c r="Z200" i="18"/>
  <c r="AA200" i="18"/>
  <c r="AB200" i="18"/>
  <c r="Z201" i="18"/>
  <c r="AA201" i="18"/>
  <c r="AB201" i="18"/>
  <c r="Z202" i="18"/>
  <c r="AA202" i="18"/>
  <c r="AB202" i="18"/>
  <c r="Z203" i="18"/>
  <c r="AA203" i="18"/>
  <c r="AB203" i="18"/>
  <c r="Z204" i="18"/>
  <c r="AA204" i="18"/>
  <c r="AB204" i="18"/>
  <c r="Z205" i="18"/>
  <c r="AA205" i="18"/>
  <c r="AB205" i="18"/>
  <c r="Z206" i="18"/>
  <c r="AA206" i="18"/>
  <c r="AB206" i="18"/>
  <c r="Z207" i="18"/>
  <c r="AA207" i="18"/>
  <c r="AB207" i="18"/>
  <c r="Z208" i="18"/>
  <c r="AA208" i="18"/>
  <c r="AB208" i="18"/>
  <c r="Z209" i="18"/>
  <c r="AA209" i="18"/>
  <c r="AB209" i="18"/>
  <c r="Z210" i="18"/>
  <c r="AA210" i="18"/>
  <c r="AB210" i="18"/>
  <c r="Z211" i="18"/>
  <c r="AA211" i="18"/>
  <c r="AB211" i="18"/>
  <c r="Z212" i="18"/>
  <c r="AA212" i="18"/>
  <c r="AB212" i="18"/>
  <c r="Z213" i="18"/>
  <c r="AA213" i="18"/>
  <c r="AB213" i="18"/>
  <c r="Z214" i="18"/>
  <c r="AA214" i="18"/>
  <c r="AB214" i="18"/>
  <c r="Z215" i="18"/>
  <c r="AA215" i="18"/>
  <c r="AB215" i="18"/>
  <c r="Z216" i="18"/>
  <c r="AA216" i="18"/>
  <c r="AB216" i="18"/>
  <c r="Z217" i="18"/>
  <c r="AA217" i="18"/>
  <c r="AB217" i="18"/>
  <c r="Z218" i="18"/>
  <c r="AA218" i="18"/>
  <c r="AB218" i="18"/>
  <c r="Z219" i="18"/>
  <c r="AA219" i="18"/>
  <c r="AB219" i="18"/>
  <c r="Z220" i="18"/>
  <c r="AA220" i="18"/>
  <c r="AB220" i="18"/>
  <c r="Z221" i="18"/>
  <c r="AA221" i="18"/>
  <c r="AB221" i="18"/>
  <c r="Z222" i="18"/>
  <c r="AA222" i="18"/>
  <c r="AB222" i="18"/>
  <c r="Z223" i="18"/>
  <c r="AA223" i="18"/>
  <c r="AB223" i="18"/>
  <c r="Z224" i="18"/>
  <c r="AA224" i="18"/>
  <c r="AB224" i="18"/>
  <c r="Z225" i="18"/>
  <c r="AA225" i="18"/>
  <c r="AB225" i="18"/>
  <c r="Z226" i="18"/>
  <c r="AA226" i="18"/>
  <c r="AB226" i="18"/>
  <c r="Z227" i="18"/>
  <c r="AA227" i="18"/>
  <c r="AB227" i="18"/>
  <c r="Z228" i="18"/>
  <c r="AA228" i="18"/>
  <c r="AB228" i="18"/>
  <c r="Z229" i="18"/>
  <c r="AA229" i="18"/>
  <c r="AB229" i="18"/>
  <c r="Z230" i="18"/>
  <c r="AA230" i="18"/>
  <c r="AB230" i="18"/>
  <c r="Z231" i="18"/>
  <c r="AA231" i="18"/>
  <c r="AB231" i="18"/>
  <c r="Z232" i="18"/>
  <c r="AA232" i="18"/>
  <c r="AB232" i="18"/>
  <c r="Z233" i="18"/>
  <c r="AA233" i="18"/>
  <c r="AB233" i="18"/>
  <c r="Z234" i="18"/>
  <c r="AA234" i="18"/>
  <c r="AB234" i="18"/>
  <c r="Z235" i="18"/>
  <c r="AA235" i="18"/>
  <c r="AB235" i="18"/>
  <c r="Z236" i="18"/>
  <c r="AA236" i="18"/>
  <c r="AB236" i="18"/>
  <c r="Z237" i="18"/>
  <c r="AA237" i="18"/>
  <c r="AB237" i="18"/>
  <c r="Z238" i="18"/>
  <c r="AA238" i="18"/>
  <c r="AB238" i="18"/>
  <c r="Z239" i="18"/>
  <c r="AA239" i="18"/>
  <c r="AB239" i="18"/>
  <c r="Z240" i="18"/>
  <c r="AA240" i="18"/>
  <c r="AB240" i="18"/>
  <c r="Z241" i="18"/>
  <c r="AA241" i="18"/>
  <c r="AB241" i="18"/>
  <c r="Z242" i="18"/>
  <c r="AA242" i="18"/>
  <c r="AB242" i="18"/>
  <c r="Z243" i="18"/>
  <c r="AA243" i="18"/>
  <c r="AB243" i="18"/>
  <c r="Z244" i="18"/>
  <c r="AA244" i="18"/>
  <c r="AB244" i="18"/>
  <c r="Z245" i="18"/>
  <c r="AA245" i="18"/>
  <c r="AB245" i="18"/>
  <c r="Z246" i="18"/>
  <c r="AA246" i="18"/>
  <c r="AB246" i="18"/>
  <c r="Z247" i="18"/>
  <c r="AA247" i="18"/>
  <c r="AB247" i="18"/>
  <c r="Z248" i="18"/>
  <c r="AA248" i="18"/>
  <c r="AB248" i="18"/>
  <c r="Z249" i="18"/>
  <c r="AA249" i="18"/>
  <c r="AB249" i="18"/>
  <c r="Z250" i="18"/>
  <c r="AA250" i="18"/>
  <c r="AB250" i="18"/>
  <c r="Z251" i="18"/>
  <c r="AA251" i="18"/>
  <c r="AB251" i="18"/>
  <c r="Z252" i="18"/>
  <c r="AA252" i="18"/>
  <c r="AB252" i="18"/>
  <c r="Z253" i="18"/>
  <c r="AA253" i="18"/>
  <c r="AB253" i="18"/>
  <c r="Z254" i="18"/>
  <c r="AA254" i="18"/>
  <c r="AB254" i="18"/>
  <c r="Z255" i="18"/>
  <c r="AA255" i="18"/>
  <c r="AB255" i="18"/>
  <c r="Z256" i="18"/>
  <c r="AA256" i="18"/>
  <c r="AB256" i="18"/>
  <c r="Z257" i="18"/>
  <c r="AA257" i="18"/>
  <c r="AB257" i="18"/>
  <c r="Z258" i="18"/>
  <c r="AA258" i="18"/>
  <c r="AB258" i="18"/>
  <c r="Z259" i="18"/>
  <c r="AA259" i="18"/>
  <c r="AB259" i="18"/>
  <c r="Z260" i="18"/>
  <c r="AA260" i="18"/>
  <c r="AB260" i="18"/>
  <c r="Z261" i="18"/>
  <c r="AA261" i="18"/>
  <c r="AB261" i="18"/>
  <c r="Z262" i="18"/>
  <c r="AA262" i="18"/>
  <c r="AB262" i="18"/>
  <c r="Z263" i="18"/>
  <c r="AA263" i="18"/>
  <c r="AB263" i="18"/>
  <c r="Z264" i="18"/>
  <c r="AA264" i="18"/>
  <c r="AB264" i="18"/>
  <c r="Z265" i="18"/>
  <c r="AA265" i="18"/>
  <c r="AB265" i="18"/>
  <c r="Z266" i="18"/>
  <c r="AA266" i="18"/>
  <c r="AB266" i="18"/>
  <c r="Z267" i="18"/>
  <c r="AA267" i="18"/>
  <c r="AB267" i="18"/>
  <c r="Z268" i="18"/>
  <c r="AA268" i="18"/>
  <c r="AB268" i="18"/>
  <c r="Z269" i="18"/>
  <c r="AA269" i="18"/>
  <c r="AB269" i="18"/>
  <c r="Z270" i="18"/>
  <c r="AA270" i="18"/>
  <c r="AB270" i="18"/>
  <c r="Z271" i="18"/>
  <c r="AA271" i="18"/>
  <c r="AB271" i="18"/>
  <c r="Z272" i="18"/>
  <c r="AA272" i="18"/>
  <c r="AB272" i="18"/>
  <c r="Z273" i="18"/>
  <c r="AA273" i="18"/>
  <c r="AB273" i="18"/>
  <c r="Z274" i="18"/>
  <c r="AA274" i="18"/>
  <c r="AB274" i="18"/>
  <c r="Z275" i="18"/>
  <c r="AA275" i="18"/>
  <c r="AB275" i="18"/>
  <c r="Z276" i="18"/>
  <c r="AA276" i="18"/>
  <c r="AB276" i="18"/>
  <c r="Z277" i="18"/>
  <c r="AA277" i="18"/>
  <c r="AB277" i="18"/>
  <c r="Z278" i="18"/>
  <c r="AA278" i="18"/>
  <c r="AB278" i="18"/>
  <c r="Z279" i="18"/>
  <c r="AA279" i="18"/>
  <c r="AB279" i="18"/>
  <c r="Z280" i="18"/>
  <c r="AA280" i="18"/>
  <c r="AB280" i="18"/>
  <c r="Z281" i="18"/>
  <c r="AA281" i="18"/>
  <c r="AB281" i="18"/>
  <c r="Z282" i="18"/>
  <c r="AA282" i="18"/>
  <c r="AB282" i="18"/>
  <c r="Z283" i="18"/>
  <c r="AA283" i="18"/>
  <c r="AB283" i="18"/>
  <c r="Z284" i="18"/>
  <c r="AA284" i="18"/>
  <c r="AB284" i="18"/>
  <c r="Z285" i="18"/>
  <c r="AA285" i="18"/>
  <c r="AB285" i="18"/>
  <c r="Z286" i="18"/>
  <c r="AA286" i="18"/>
  <c r="AB286" i="18"/>
  <c r="Z287" i="18"/>
  <c r="AA287" i="18"/>
  <c r="AB287" i="18"/>
  <c r="Z288" i="18"/>
  <c r="AA288" i="18"/>
  <c r="AB288" i="18"/>
  <c r="Z289" i="18"/>
  <c r="AA289" i="18"/>
  <c r="AB289" i="18"/>
  <c r="Z290" i="18"/>
  <c r="AA290" i="18"/>
  <c r="AB290" i="18"/>
  <c r="Z291" i="18"/>
  <c r="AA291" i="18"/>
  <c r="AB291" i="18"/>
  <c r="Z292" i="18"/>
  <c r="AA292" i="18"/>
  <c r="AB292" i="18"/>
  <c r="Z293" i="18"/>
  <c r="AA293" i="18"/>
  <c r="AB293" i="18"/>
  <c r="Z294" i="18"/>
  <c r="AA294" i="18"/>
  <c r="AB294" i="18"/>
  <c r="Z295" i="18"/>
  <c r="AA295" i="18"/>
  <c r="AB295" i="18"/>
  <c r="Z296" i="18"/>
  <c r="AA296" i="18"/>
  <c r="AB296" i="18"/>
  <c r="Z297" i="18"/>
  <c r="AA297" i="18"/>
  <c r="AB297" i="18"/>
  <c r="Z298" i="18"/>
  <c r="AA298" i="18"/>
  <c r="AB298" i="18"/>
  <c r="Z299" i="18"/>
  <c r="AA299" i="18"/>
  <c r="AB299" i="18"/>
  <c r="Z300" i="18"/>
  <c r="AA300" i="18"/>
  <c r="AB300" i="18"/>
  <c r="Z301" i="18"/>
  <c r="AA301" i="18"/>
  <c r="AB301" i="18"/>
  <c r="Z302" i="18"/>
  <c r="AA302" i="18"/>
  <c r="AB302" i="18"/>
  <c r="Z303" i="18"/>
  <c r="AA303" i="18"/>
  <c r="AB303" i="18"/>
  <c r="Z304" i="18"/>
  <c r="AA304" i="18"/>
  <c r="AB304" i="18"/>
  <c r="Z305" i="18"/>
  <c r="AA305" i="18"/>
  <c r="AB305" i="18"/>
  <c r="Z306" i="18"/>
  <c r="AA306" i="18"/>
  <c r="AB306" i="18"/>
  <c r="Z307" i="18"/>
  <c r="AA307" i="18"/>
  <c r="AB307" i="18"/>
  <c r="Z308" i="18"/>
  <c r="AA308" i="18"/>
  <c r="AB308" i="18"/>
  <c r="Z309" i="18"/>
  <c r="AA309" i="18"/>
  <c r="AB309" i="18"/>
  <c r="Z310" i="18"/>
  <c r="AA310" i="18"/>
  <c r="AB310" i="18"/>
  <c r="Z311" i="18"/>
  <c r="AA311" i="18"/>
  <c r="AB311" i="18"/>
  <c r="Z312" i="18"/>
  <c r="AA312" i="18"/>
  <c r="AB312" i="18"/>
  <c r="Z313" i="18"/>
  <c r="AA313" i="18"/>
  <c r="AB313" i="18"/>
  <c r="Z314" i="18"/>
  <c r="AA314" i="18"/>
  <c r="AB314" i="18"/>
  <c r="Z315" i="18"/>
  <c r="AA315" i="18"/>
  <c r="AB315" i="18"/>
  <c r="Z316" i="18"/>
  <c r="AA316" i="18"/>
  <c r="AB316" i="18"/>
  <c r="Z317" i="18"/>
  <c r="AA317" i="18"/>
  <c r="AB317" i="18"/>
  <c r="Z318" i="18"/>
  <c r="AA318" i="18"/>
  <c r="AB318" i="18"/>
  <c r="Z319" i="18"/>
  <c r="AA319" i="18"/>
  <c r="AB319" i="18"/>
  <c r="Z320" i="18"/>
  <c r="AA320" i="18"/>
  <c r="AB320" i="18"/>
  <c r="Z321" i="18"/>
  <c r="AA321" i="18"/>
  <c r="AB321" i="18"/>
  <c r="Z322" i="18"/>
  <c r="AA322" i="18"/>
  <c r="AB322" i="18"/>
  <c r="Z323" i="18"/>
  <c r="AA323" i="18"/>
  <c r="AB323" i="18"/>
  <c r="Z324" i="18"/>
  <c r="AA324" i="18"/>
  <c r="AB324" i="18"/>
  <c r="Z325" i="18"/>
  <c r="AA325" i="18"/>
  <c r="AB325" i="18"/>
  <c r="Z326" i="18"/>
  <c r="AA326" i="18"/>
  <c r="AB326" i="18"/>
  <c r="Z327" i="18"/>
  <c r="AA327" i="18"/>
  <c r="AB327" i="18"/>
  <c r="Z328" i="18"/>
  <c r="AA328" i="18"/>
  <c r="AB328" i="18"/>
  <c r="Z329" i="18"/>
  <c r="AA329" i="18"/>
  <c r="AB329" i="18"/>
  <c r="Z330" i="18"/>
  <c r="AA330" i="18"/>
  <c r="AB330" i="18"/>
  <c r="Z331" i="18"/>
  <c r="AA331" i="18"/>
  <c r="AB331" i="18"/>
  <c r="Z332" i="18"/>
  <c r="AA332" i="18"/>
  <c r="AB332" i="18"/>
  <c r="Z333" i="18"/>
  <c r="AA333" i="18"/>
  <c r="AB333" i="18"/>
  <c r="Z334" i="18"/>
  <c r="AA334" i="18"/>
  <c r="AB334" i="18"/>
  <c r="Z335" i="18"/>
  <c r="AA335" i="18"/>
  <c r="AB335" i="18"/>
  <c r="Z336" i="18"/>
  <c r="AA336" i="18"/>
  <c r="AB336" i="18"/>
  <c r="Z337" i="18"/>
  <c r="AA337" i="18"/>
  <c r="AB337" i="18"/>
  <c r="Z338" i="18"/>
  <c r="AA338" i="18"/>
  <c r="AB338" i="18"/>
  <c r="Z339" i="18"/>
  <c r="AA339" i="18"/>
  <c r="AB339" i="18"/>
  <c r="Z340" i="18"/>
  <c r="AA340" i="18"/>
  <c r="AB340" i="18"/>
  <c r="Z341" i="18"/>
  <c r="AA341" i="18"/>
  <c r="AB341" i="18"/>
  <c r="Z342" i="18"/>
  <c r="AA342" i="18"/>
  <c r="AB342" i="18"/>
  <c r="Z343" i="18"/>
  <c r="AA343" i="18"/>
  <c r="AB343" i="18"/>
  <c r="Z344" i="18"/>
  <c r="AA344" i="18"/>
  <c r="AB344" i="18"/>
  <c r="Z345" i="18"/>
  <c r="AA345" i="18"/>
  <c r="AB345" i="18"/>
  <c r="Z346" i="18"/>
  <c r="AA346" i="18"/>
  <c r="AB346" i="18"/>
  <c r="Z347" i="18"/>
  <c r="AA347" i="18"/>
  <c r="AB347" i="18"/>
  <c r="Z348" i="18"/>
  <c r="AA348" i="18"/>
  <c r="AB348" i="18"/>
  <c r="Z349" i="18"/>
  <c r="AA349" i="18"/>
  <c r="AB349" i="18"/>
  <c r="Z350" i="18"/>
  <c r="AA350" i="18"/>
  <c r="AB350" i="18"/>
  <c r="Z351" i="18"/>
  <c r="AA351" i="18"/>
  <c r="AB351" i="18"/>
  <c r="Z352" i="18"/>
  <c r="AA352" i="18"/>
  <c r="AB352" i="18"/>
  <c r="Z353" i="18"/>
  <c r="AA353" i="18"/>
  <c r="AB353" i="18"/>
  <c r="Z354" i="18"/>
  <c r="AA354" i="18"/>
  <c r="AB354" i="18"/>
  <c r="Z355" i="18"/>
  <c r="AA355" i="18"/>
  <c r="AB355" i="18"/>
  <c r="Z356" i="18"/>
  <c r="AA356" i="18"/>
  <c r="AB356" i="18"/>
  <c r="Z357" i="18"/>
  <c r="AA357" i="18"/>
  <c r="AB357" i="18"/>
  <c r="Z358" i="18"/>
  <c r="AA358" i="18"/>
  <c r="AB358" i="18"/>
  <c r="Z359" i="18"/>
  <c r="AA359" i="18"/>
  <c r="AB359" i="18"/>
  <c r="Z360" i="18"/>
  <c r="AA360" i="18"/>
  <c r="AB360" i="18"/>
  <c r="Z361" i="18"/>
  <c r="AA361" i="18"/>
  <c r="AB361" i="18"/>
  <c r="Z362" i="18"/>
  <c r="AA362" i="18"/>
  <c r="AB362" i="18"/>
  <c r="Z363" i="18"/>
  <c r="AA363" i="18"/>
  <c r="AB363" i="18"/>
  <c r="Z364" i="18"/>
  <c r="AA364" i="18"/>
  <c r="AB364" i="18"/>
  <c r="Z365" i="18"/>
  <c r="AA365" i="18"/>
  <c r="AB365" i="18"/>
  <c r="Z366" i="18"/>
  <c r="AA366" i="18"/>
  <c r="AB366" i="18"/>
  <c r="Z367" i="18"/>
  <c r="AA367" i="18"/>
  <c r="AB367" i="18"/>
  <c r="Z368" i="18"/>
  <c r="AA368" i="18"/>
  <c r="AB368" i="18"/>
  <c r="Z369" i="18"/>
  <c r="AA369" i="18"/>
  <c r="AB369" i="18"/>
  <c r="Z370" i="18"/>
  <c r="AA370" i="18"/>
  <c r="AB370" i="18"/>
  <c r="Z371" i="18"/>
  <c r="AA371" i="18"/>
  <c r="AB371" i="18"/>
  <c r="Z372" i="18"/>
  <c r="AA372" i="18"/>
  <c r="AB372" i="18"/>
  <c r="Z373" i="18"/>
  <c r="AA373" i="18"/>
  <c r="AB373" i="18"/>
  <c r="Z374" i="18"/>
  <c r="AA374" i="18"/>
  <c r="AB374" i="18"/>
  <c r="Z375" i="18"/>
  <c r="AA375" i="18"/>
  <c r="AB375" i="18"/>
  <c r="Z376" i="18"/>
  <c r="AA376" i="18"/>
  <c r="AB376" i="18"/>
  <c r="Z377" i="18"/>
  <c r="AA377" i="18"/>
  <c r="AB377" i="18"/>
  <c r="Z378" i="18"/>
  <c r="AA378" i="18"/>
  <c r="AB378" i="18"/>
  <c r="Z379" i="18"/>
  <c r="AA379" i="18"/>
  <c r="AB379" i="18"/>
  <c r="Z380" i="18"/>
  <c r="AA380" i="18"/>
  <c r="AB380" i="18"/>
  <c r="Z381" i="18"/>
  <c r="AA381" i="18"/>
  <c r="AB381" i="18"/>
  <c r="Z382" i="18"/>
  <c r="AA382" i="18"/>
  <c r="AB382" i="18"/>
  <c r="Z383" i="18"/>
  <c r="AA383" i="18"/>
  <c r="AB383" i="18"/>
  <c r="Z384" i="18"/>
  <c r="AA384" i="18"/>
  <c r="AB384" i="18"/>
  <c r="Z385" i="18"/>
  <c r="AA385" i="18"/>
  <c r="AB385" i="18"/>
  <c r="Z386" i="18"/>
  <c r="AA386" i="18"/>
  <c r="AB386" i="18"/>
  <c r="Z387" i="18"/>
  <c r="AA387" i="18"/>
  <c r="AB387" i="18"/>
  <c r="Z388" i="18"/>
  <c r="AA388" i="18"/>
  <c r="AB388" i="18"/>
  <c r="Z389" i="18"/>
  <c r="AA389" i="18"/>
  <c r="AB389" i="18"/>
  <c r="Z390" i="18"/>
  <c r="AA390" i="18"/>
  <c r="AB390" i="18"/>
  <c r="Z391" i="18"/>
  <c r="AA391" i="18"/>
  <c r="AB391" i="18"/>
  <c r="Z392" i="18"/>
  <c r="AA392" i="18"/>
  <c r="AB392" i="18"/>
  <c r="Z393" i="18"/>
  <c r="AA393" i="18"/>
  <c r="AB393" i="18"/>
  <c r="Z394" i="18"/>
  <c r="AA394" i="18"/>
  <c r="AB394" i="18"/>
  <c r="Z395" i="18"/>
  <c r="AA395" i="18"/>
  <c r="AB395" i="18"/>
  <c r="Z396" i="18"/>
  <c r="AA396" i="18"/>
  <c r="AB396" i="18"/>
  <c r="Z397" i="18"/>
  <c r="AA397" i="18"/>
  <c r="AB397" i="18"/>
  <c r="Z398" i="18"/>
  <c r="AA398" i="18"/>
  <c r="AB398" i="18"/>
  <c r="Z399" i="18"/>
  <c r="AA399" i="18"/>
  <c r="AB399" i="18"/>
  <c r="Z400" i="18"/>
  <c r="AA400" i="18"/>
  <c r="AB400" i="18"/>
  <c r="Z401" i="18"/>
  <c r="AA401" i="18"/>
  <c r="AB401" i="18"/>
  <c r="Z402" i="18"/>
  <c r="AA402" i="18"/>
  <c r="AB402" i="18"/>
  <c r="Z403" i="18"/>
  <c r="AA403" i="18"/>
  <c r="AB403" i="18"/>
  <c r="Z404" i="18"/>
  <c r="AA404" i="18"/>
  <c r="AB404" i="18"/>
  <c r="Z405" i="18"/>
  <c r="AA405" i="18"/>
  <c r="AB405" i="18"/>
  <c r="Z406" i="18"/>
  <c r="AA406" i="18"/>
  <c r="AB406" i="18"/>
  <c r="Z407" i="18"/>
  <c r="AA407" i="18"/>
  <c r="AB407" i="18"/>
  <c r="Z408" i="18"/>
  <c r="AA408" i="18"/>
  <c r="AB408" i="18"/>
  <c r="Z409" i="18"/>
  <c r="AA409" i="18"/>
  <c r="AB409" i="18"/>
  <c r="Z410" i="18"/>
  <c r="AA410" i="18"/>
  <c r="AB410" i="18"/>
  <c r="Z411" i="18"/>
  <c r="AA411" i="18"/>
  <c r="AB411" i="18"/>
  <c r="Z412" i="18"/>
  <c r="AA412" i="18"/>
  <c r="AB412" i="18"/>
  <c r="Z413" i="18"/>
  <c r="AA413" i="18"/>
  <c r="AB413" i="18"/>
  <c r="Z414" i="18"/>
  <c r="AA414" i="18"/>
  <c r="AB414" i="18"/>
  <c r="Z415" i="18"/>
  <c r="AA415" i="18"/>
  <c r="AB415" i="18"/>
  <c r="Z416" i="18"/>
  <c r="AA416" i="18"/>
  <c r="AB416" i="18"/>
  <c r="Z417" i="18"/>
  <c r="AA417" i="18"/>
  <c r="AB417" i="18"/>
  <c r="Z418" i="18"/>
  <c r="AA418" i="18"/>
  <c r="AB418" i="18"/>
  <c r="Z419" i="18"/>
  <c r="AA419" i="18"/>
  <c r="AB419" i="18"/>
  <c r="Z420" i="18"/>
  <c r="AA420" i="18"/>
  <c r="AB420" i="18"/>
  <c r="Z421" i="18"/>
  <c r="AA421" i="18"/>
  <c r="AB421" i="18"/>
  <c r="Z422" i="18"/>
  <c r="AA422" i="18"/>
  <c r="AB422" i="18"/>
  <c r="Z423" i="18"/>
  <c r="AA423" i="18"/>
  <c r="AB423" i="18"/>
  <c r="Z424" i="18"/>
  <c r="AA424" i="18"/>
  <c r="AB424" i="18"/>
  <c r="Z425" i="18"/>
  <c r="AA425" i="18"/>
  <c r="AB425" i="18"/>
  <c r="Z426" i="18"/>
  <c r="AA426" i="18"/>
  <c r="AB426" i="18"/>
  <c r="Z427" i="18"/>
  <c r="AA427" i="18"/>
  <c r="AB427" i="18"/>
  <c r="Z428" i="18"/>
  <c r="AA428" i="18"/>
  <c r="AB428" i="18"/>
  <c r="Z429" i="18"/>
  <c r="AA429" i="18"/>
  <c r="AB429" i="18"/>
  <c r="Z430" i="18"/>
  <c r="AA430" i="18"/>
  <c r="AB430" i="18"/>
  <c r="Z431" i="18"/>
  <c r="AA431" i="18"/>
  <c r="AB431" i="18"/>
  <c r="Z432" i="18"/>
  <c r="AA432" i="18"/>
  <c r="AB432" i="18"/>
  <c r="Z433" i="18"/>
  <c r="AA433" i="18"/>
  <c r="AB433" i="18"/>
  <c r="Z434" i="18"/>
  <c r="AA434" i="18"/>
  <c r="AB434" i="18"/>
  <c r="Z435" i="18"/>
  <c r="AA435" i="18"/>
  <c r="AB435" i="18"/>
  <c r="Z436" i="18"/>
  <c r="AA436" i="18"/>
  <c r="AB436" i="18"/>
  <c r="Z437" i="18"/>
  <c r="AA437" i="18"/>
  <c r="AB437" i="18"/>
  <c r="Z438" i="18"/>
  <c r="AA438" i="18"/>
  <c r="AB438" i="18"/>
  <c r="Z439" i="18"/>
  <c r="AA439" i="18"/>
  <c r="AB439" i="18"/>
  <c r="Z440" i="18"/>
  <c r="AA440" i="18"/>
  <c r="AB440" i="18"/>
  <c r="Z441" i="18"/>
  <c r="AA441" i="18"/>
  <c r="AB441" i="18"/>
  <c r="Z442" i="18"/>
  <c r="AA442" i="18"/>
  <c r="AB442" i="18"/>
  <c r="Z443" i="18"/>
  <c r="AA443" i="18"/>
  <c r="AB443" i="18"/>
  <c r="Z444" i="18"/>
  <c r="AA444" i="18"/>
  <c r="AB444" i="18"/>
  <c r="Z445" i="18"/>
  <c r="AA445" i="18"/>
  <c r="AB445" i="18"/>
  <c r="Z446" i="18"/>
  <c r="AA446" i="18"/>
  <c r="AB446" i="18"/>
  <c r="Z447" i="18"/>
  <c r="AA447" i="18"/>
  <c r="AB447" i="18"/>
  <c r="Z448" i="18"/>
  <c r="AA448" i="18"/>
  <c r="AB448" i="18"/>
  <c r="Z449" i="18"/>
  <c r="AA449" i="18"/>
  <c r="AB449" i="18"/>
  <c r="Z450" i="18"/>
  <c r="AA450" i="18"/>
  <c r="AB450" i="18"/>
  <c r="Z451" i="18"/>
  <c r="AA451" i="18"/>
  <c r="AB451" i="18"/>
  <c r="Z452" i="18"/>
  <c r="AA452" i="18"/>
  <c r="AB452" i="18"/>
  <c r="Z453" i="18"/>
  <c r="AA453" i="18"/>
  <c r="AB453" i="18"/>
  <c r="Z454" i="18"/>
  <c r="AA454" i="18"/>
  <c r="AB454" i="18"/>
  <c r="Z455" i="18"/>
  <c r="AA455" i="18"/>
  <c r="AB455" i="18"/>
  <c r="Z456" i="18"/>
  <c r="AA456" i="18"/>
  <c r="AB456" i="18"/>
  <c r="Z457" i="18"/>
  <c r="AA457" i="18"/>
  <c r="AB457" i="18"/>
  <c r="Z458" i="18"/>
  <c r="AA458" i="18"/>
  <c r="AB458" i="18"/>
  <c r="Z459" i="18"/>
  <c r="AA459" i="18"/>
  <c r="AB459" i="18"/>
  <c r="Z460" i="18"/>
  <c r="AA460" i="18"/>
  <c r="AB460" i="18"/>
  <c r="Z461" i="18"/>
  <c r="AA461" i="18"/>
  <c r="AB461" i="18"/>
  <c r="Z462" i="18"/>
  <c r="AA462" i="18"/>
  <c r="AB462" i="18"/>
  <c r="Z463" i="18"/>
  <c r="AA463" i="18"/>
  <c r="AB463" i="18"/>
  <c r="Z464" i="18"/>
  <c r="AA464" i="18"/>
  <c r="AB464" i="18"/>
  <c r="Z465" i="18"/>
  <c r="AA465" i="18"/>
  <c r="AB465" i="18"/>
  <c r="Z466" i="18"/>
  <c r="AA466" i="18"/>
  <c r="AB466" i="18"/>
  <c r="Z467" i="18"/>
  <c r="AA467" i="18"/>
  <c r="AB467" i="18"/>
  <c r="Z468" i="18"/>
  <c r="AA468" i="18"/>
  <c r="AB468" i="18"/>
  <c r="Z469" i="18"/>
  <c r="AA469" i="18"/>
  <c r="AB469" i="18"/>
  <c r="Z470" i="18"/>
  <c r="AA470" i="18"/>
  <c r="AB470" i="18"/>
  <c r="Z471" i="18"/>
  <c r="AA471" i="18"/>
  <c r="AB471" i="18"/>
  <c r="Z472" i="18"/>
  <c r="AA472" i="18"/>
  <c r="AB472" i="18"/>
  <c r="Z473" i="18"/>
  <c r="AA473" i="18"/>
  <c r="AB473" i="18"/>
  <c r="Z474" i="18"/>
  <c r="AA474" i="18"/>
  <c r="AB474" i="18"/>
  <c r="Z475" i="18"/>
  <c r="AA475" i="18"/>
  <c r="AB475" i="18"/>
  <c r="Z476" i="18"/>
  <c r="AA476" i="18"/>
  <c r="AB476" i="18"/>
  <c r="Z477" i="18"/>
  <c r="AA477" i="18"/>
  <c r="AB477" i="18"/>
  <c r="Z478" i="18"/>
  <c r="AA478" i="18"/>
  <c r="AB478" i="18"/>
  <c r="Z479" i="18"/>
  <c r="AA479" i="18"/>
  <c r="AB479" i="18"/>
  <c r="Z480" i="18"/>
  <c r="AA480" i="18"/>
  <c r="AB480" i="18"/>
  <c r="Z481" i="18"/>
  <c r="AA481" i="18"/>
  <c r="AB481" i="18"/>
  <c r="Z482" i="18"/>
  <c r="AA482" i="18"/>
  <c r="AB482" i="18"/>
  <c r="Z483" i="18"/>
  <c r="AA483" i="18"/>
  <c r="AB483" i="18"/>
  <c r="Z484" i="18"/>
  <c r="AA484" i="18"/>
  <c r="AB484" i="18"/>
  <c r="Z485" i="18"/>
  <c r="AA485" i="18"/>
  <c r="AB485" i="18"/>
  <c r="Z486" i="18"/>
  <c r="AA486" i="18"/>
  <c r="AB486" i="18"/>
  <c r="Z487" i="18"/>
  <c r="AA487" i="18"/>
  <c r="AB487" i="18"/>
  <c r="Z488" i="18"/>
  <c r="AA488" i="18"/>
  <c r="AB488" i="18"/>
  <c r="Z489" i="18"/>
  <c r="AA489" i="18"/>
  <c r="AB489" i="18"/>
  <c r="Z490" i="18"/>
  <c r="AA490" i="18"/>
  <c r="AB490" i="18"/>
  <c r="Z491" i="18"/>
  <c r="AA491" i="18"/>
  <c r="AB491" i="18"/>
  <c r="Z492" i="18"/>
  <c r="AA492" i="18"/>
  <c r="AB492" i="18"/>
  <c r="Z493" i="18"/>
  <c r="AA493" i="18"/>
  <c r="AB493" i="18"/>
  <c r="Z494" i="18"/>
  <c r="AA494" i="18"/>
  <c r="AB494" i="18"/>
  <c r="Z495" i="18"/>
  <c r="AA495" i="18"/>
  <c r="AB495" i="18"/>
  <c r="Z496" i="18"/>
  <c r="AA496" i="18"/>
  <c r="AB496" i="18"/>
  <c r="Z497" i="18"/>
  <c r="AA497" i="18"/>
  <c r="AB497" i="18"/>
  <c r="Z498" i="18"/>
  <c r="AA498" i="18"/>
  <c r="AB498" i="18"/>
  <c r="Z499" i="18"/>
  <c r="AA499" i="18"/>
  <c r="AB499" i="18"/>
  <c r="Z500" i="18"/>
  <c r="AA500" i="18"/>
  <c r="AB500" i="18"/>
  <c r="Z501" i="18"/>
  <c r="AA501" i="18"/>
  <c r="AB501" i="18"/>
  <c r="Z502" i="18"/>
  <c r="AA502" i="18"/>
  <c r="AB502" i="18"/>
  <c r="Z503" i="18"/>
  <c r="AA503" i="18"/>
  <c r="AB503" i="18"/>
  <c r="Z504" i="18"/>
  <c r="AA504" i="18"/>
  <c r="AB504" i="18"/>
  <c r="Z505" i="18"/>
  <c r="AA505" i="18"/>
  <c r="AB505" i="18"/>
  <c r="Z506" i="18"/>
  <c r="AA506" i="18"/>
  <c r="AB506" i="18"/>
  <c r="Z507" i="18"/>
  <c r="AA507" i="18"/>
  <c r="AB507" i="18"/>
  <c r="Z508" i="18"/>
  <c r="AA508" i="18"/>
  <c r="AB508" i="18"/>
  <c r="Z509" i="18"/>
  <c r="AA509" i="18"/>
  <c r="AB509" i="18"/>
  <c r="Z510" i="18"/>
  <c r="AA510" i="18"/>
  <c r="AB510" i="18"/>
  <c r="Z511" i="18"/>
  <c r="AA511" i="18"/>
  <c r="AB511" i="18"/>
  <c r="Z512" i="18"/>
  <c r="AA512" i="18"/>
  <c r="AB512" i="18"/>
  <c r="Z513" i="18"/>
  <c r="AA513" i="18"/>
  <c r="AB513" i="18"/>
  <c r="Z514" i="18"/>
  <c r="AA514" i="18"/>
  <c r="AB514" i="18"/>
  <c r="Z515" i="18"/>
  <c r="AA515" i="18"/>
  <c r="AB515" i="18"/>
  <c r="Z516" i="18"/>
  <c r="AA516" i="18"/>
  <c r="AB516" i="18"/>
  <c r="Z517" i="18"/>
  <c r="AA517" i="18"/>
  <c r="AB517" i="18"/>
  <c r="Z518" i="18"/>
  <c r="AA518" i="18"/>
  <c r="AB518" i="18"/>
  <c r="Z519" i="18"/>
  <c r="AA519" i="18"/>
  <c r="AB519" i="18"/>
  <c r="Z520" i="18"/>
  <c r="AA520" i="18"/>
  <c r="AB520" i="18"/>
  <c r="Z521" i="18"/>
  <c r="AA521" i="18"/>
  <c r="AB521" i="18"/>
  <c r="Z522" i="18"/>
  <c r="AA522" i="18"/>
  <c r="AB522" i="18"/>
  <c r="Z523" i="18"/>
  <c r="AA523" i="18"/>
  <c r="AB523" i="18"/>
  <c r="Z524" i="18"/>
  <c r="AA524" i="18"/>
  <c r="AB524" i="18"/>
  <c r="Z525" i="18"/>
  <c r="AA525" i="18"/>
  <c r="AB525" i="18"/>
  <c r="Z526" i="18"/>
  <c r="AA526" i="18"/>
  <c r="AB526" i="18"/>
  <c r="Z527" i="18"/>
  <c r="AA527" i="18"/>
  <c r="AB527" i="18"/>
  <c r="Z528" i="18"/>
  <c r="AA528" i="18"/>
  <c r="AB528" i="18"/>
  <c r="Z529" i="18"/>
  <c r="AA529" i="18"/>
  <c r="AB529" i="18"/>
  <c r="Z530" i="18"/>
  <c r="AA530" i="18"/>
  <c r="AB530" i="18"/>
  <c r="Z531" i="18"/>
  <c r="AA531" i="18"/>
  <c r="AB531" i="18"/>
  <c r="Z532" i="18"/>
  <c r="AA532" i="18"/>
  <c r="AB532" i="18"/>
  <c r="Z533" i="18"/>
  <c r="AA533" i="18"/>
  <c r="AB533" i="18"/>
  <c r="Z534" i="18"/>
  <c r="AA534" i="18"/>
  <c r="AB534" i="18"/>
  <c r="Z535" i="18"/>
  <c r="AA535" i="18"/>
  <c r="AB535" i="18"/>
  <c r="Z536" i="18"/>
  <c r="AA536" i="18"/>
  <c r="AB536" i="18"/>
  <c r="Z537" i="18"/>
  <c r="AA537" i="18"/>
  <c r="AB537" i="18"/>
  <c r="Z538" i="18"/>
  <c r="AA538" i="18"/>
  <c r="AB538" i="18"/>
  <c r="Z539" i="18"/>
  <c r="AA539" i="18"/>
  <c r="AB539" i="18"/>
  <c r="Z540" i="18"/>
  <c r="AA540" i="18"/>
  <c r="AB540" i="18"/>
  <c r="Z541" i="18"/>
  <c r="AA541" i="18"/>
  <c r="AB541" i="18"/>
  <c r="Z542" i="18"/>
  <c r="AA542" i="18"/>
  <c r="AB542" i="18"/>
  <c r="Z543" i="18"/>
  <c r="AA543" i="18"/>
  <c r="AB543" i="18"/>
  <c r="Z544" i="18"/>
  <c r="AA544" i="18"/>
  <c r="AB544" i="18"/>
  <c r="Z545" i="18"/>
  <c r="AA545" i="18"/>
  <c r="AB545" i="18"/>
  <c r="Z546" i="18"/>
  <c r="AA546" i="18"/>
  <c r="AB546" i="18"/>
  <c r="Z547" i="18"/>
  <c r="AA547" i="18"/>
  <c r="AB547" i="18"/>
  <c r="Z548" i="18"/>
  <c r="AA548" i="18"/>
  <c r="AB548" i="18"/>
  <c r="Z549" i="18"/>
  <c r="AA549" i="18"/>
  <c r="AB549" i="18"/>
  <c r="Z550" i="18"/>
  <c r="AA550" i="18"/>
  <c r="AB550" i="18"/>
  <c r="Z551" i="18"/>
  <c r="AA551" i="18"/>
  <c r="AB551" i="18"/>
  <c r="Z552" i="18"/>
  <c r="AA552" i="18"/>
  <c r="AB552" i="18"/>
  <c r="Z553" i="18"/>
  <c r="AA553" i="18"/>
  <c r="AB553" i="18"/>
  <c r="Z554" i="18"/>
  <c r="AA554" i="18"/>
  <c r="AB554" i="18"/>
  <c r="Z555" i="18"/>
  <c r="AA555" i="18"/>
  <c r="AB555" i="18"/>
  <c r="Z556" i="18"/>
  <c r="AA556" i="18"/>
  <c r="AB556" i="18"/>
  <c r="Z557" i="18"/>
  <c r="AA557" i="18"/>
  <c r="AB557" i="18"/>
  <c r="Z558" i="18"/>
  <c r="AA558" i="18"/>
  <c r="AB558" i="18"/>
  <c r="Z559" i="18"/>
  <c r="AA559" i="18"/>
  <c r="AB559" i="18"/>
  <c r="Z560" i="18"/>
  <c r="AA560" i="18"/>
  <c r="AB560" i="18"/>
  <c r="Z561" i="18"/>
  <c r="AA561" i="18"/>
  <c r="AB561" i="18"/>
  <c r="Z562" i="18"/>
  <c r="AA562" i="18"/>
  <c r="AB562" i="18"/>
  <c r="Z563" i="18"/>
  <c r="AA563" i="18"/>
  <c r="AB563" i="18"/>
  <c r="Z564" i="18"/>
  <c r="AA564" i="18"/>
  <c r="AB564" i="18"/>
  <c r="Z565" i="18"/>
  <c r="AA565" i="18"/>
  <c r="AB565" i="18"/>
  <c r="Z566" i="18"/>
  <c r="AA566" i="18"/>
  <c r="AB566" i="18"/>
  <c r="Z567" i="18"/>
  <c r="AA567" i="18"/>
  <c r="AB567" i="18"/>
  <c r="Z568" i="18"/>
  <c r="AA568" i="18"/>
  <c r="AB568" i="18"/>
  <c r="Z569" i="18"/>
  <c r="AA569" i="18"/>
  <c r="AB569" i="18"/>
  <c r="Z570" i="18"/>
  <c r="AA570" i="18"/>
  <c r="AB570" i="18"/>
  <c r="Z571" i="18"/>
  <c r="AA571" i="18"/>
  <c r="AB571" i="18"/>
  <c r="Z572" i="18"/>
  <c r="AA572" i="18"/>
  <c r="AB572" i="18"/>
  <c r="Z573" i="18"/>
  <c r="AA573" i="18"/>
  <c r="AB573" i="18"/>
  <c r="Z574" i="18"/>
  <c r="AA574" i="18"/>
  <c r="AB574" i="18"/>
  <c r="Z575" i="18"/>
  <c r="AA575" i="18"/>
  <c r="AB575" i="18"/>
  <c r="Z576" i="18"/>
  <c r="AA576" i="18"/>
  <c r="AB576" i="18"/>
  <c r="Z577" i="18"/>
  <c r="AA577" i="18"/>
  <c r="AB577" i="18"/>
  <c r="Z578" i="18"/>
  <c r="AA578" i="18"/>
  <c r="AB578" i="18"/>
  <c r="Z579" i="18"/>
  <c r="AA579" i="18"/>
  <c r="AB579" i="18"/>
  <c r="Z580" i="18"/>
  <c r="AA580" i="18"/>
  <c r="AB580" i="18"/>
  <c r="Z581" i="18"/>
  <c r="AA581" i="18"/>
  <c r="AB581" i="18"/>
  <c r="Z582" i="18"/>
  <c r="AA582" i="18"/>
  <c r="AB582" i="18"/>
  <c r="Z583" i="18"/>
  <c r="AA583" i="18"/>
  <c r="AB583" i="18"/>
  <c r="Z584" i="18"/>
  <c r="AA584" i="18"/>
  <c r="AB584" i="18"/>
  <c r="Z585" i="18"/>
  <c r="AA585" i="18"/>
  <c r="AB585" i="18"/>
  <c r="Z586" i="18"/>
  <c r="AA586" i="18"/>
  <c r="AB586" i="18"/>
  <c r="Z587" i="18"/>
  <c r="AA587" i="18"/>
  <c r="AB587" i="18"/>
  <c r="Z588" i="18"/>
  <c r="AA588" i="18"/>
  <c r="AB588" i="18"/>
  <c r="Z589" i="18"/>
  <c r="AA589" i="18"/>
  <c r="AB589" i="18"/>
  <c r="Z590" i="18"/>
  <c r="AA590" i="18"/>
  <c r="AB590" i="18"/>
  <c r="Z591" i="18"/>
  <c r="AA591" i="18"/>
  <c r="AB591" i="18"/>
  <c r="Z592" i="18"/>
  <c r="AA592" i="18"/>
  <c r="AB592" i="18"/>
  <c r="Z593" i="18"/>
  <c r="AA593" i="18"/>
  <c r="AB593" i="18"/>
  <c r="Z594" i="18"/>
  <c r="AA594" i="18"/>
  <c r="AB594" i="18"/>
  <c r="Z595" i="18"/>
  <c r="AA595" i="18"/>
  <c r="AB595" i="18"/>
  <c r="Z596" i="18"/>
  <c r="AA596" i="18"/>
  <c r="AB596" i="18"/>
  <c r="Z597" i="18"/>
  <c r="AA597" i="18"/>
  <c r="AB597" i="18"/>
  <c r="Z598" i="18"/>
  <c r="AA598" i="18"/>
  <c r="AB598" i="18"/>
  <c r="Z599" i="18"/>
  <c r="AA599" i="18"/>
  <c r="AB599" i="18"/>
  <c r="Z600" i="18"/>
  <c r="AA600" i="18"/>
  <c r="AB600" i="18"/>
  <c r="Z601" i="18"/>
  <c r="AA601" i="18"/>
  <c r="AB601" i="18"/>
  <c r="Z602" i="18"/>
  <c r="AA602" i="18"/>
  <c r="AB602" i="18"/>
  <c r="Z603" i="18"/>
  <c r="AA603" i="18"/>
  <c r="AB603" i="18"/>
  <c r="Z604" i="18"/>
  <c r="AA604" i="18"/>
  <c r="AB604" i="18"/>
  <c r="Z605" i="18"/>
  <c r="AA605" i="18"/>
  <c r="AB605" i="18"/>
  <c r="Z606" i="18"/>
  <c r="AA606" i="18"/>
  <c r="AB606" i="18"/>
  <c r="Z607" i="18"/>
  <c r="AA607" i="18"/>
  <c r="AB607" i="18"/>
  <c r="Z608" i="18"/>
  <c r="AA608" i="18"/>
  <c r="AB608" i="18"/>
  <c r="Z609" i="18"/>
  <c r="AA609" i="18"/>
  <c r="AB609" i="18"/>
  <c r="Z610" i="18"/>
  <c r="AA610" i="18"/>
  <c r="AB610" i="18"/>
  <c r="Z611" i="18"/>
  <c r="AA611" i="18"/>
  <c r="AB611" i="18"/>
  <c r="Z612" i="18"/>
  <c r="AA612" i="18"/>
  <c r="AB612" i="18"/>
  <c r="Z613" i="18"/>
  <c r="AA613" i="18"/>
  <c r="AB613" i="18"/>
  <c r="Z614" i="18"/>
  <c r="AA614" i="18"/>
  <c r="AB614" i="18"/>
  <c r="Z615" i="18"/>
  <c r="AA615" i="18"/>
  <c r="AB615" i="18"/>
  <c r="Z616" i="18"/>
  <c r="AA616" i="18"/>
  <c r="AB616" i="18"/>
  <c r="Z617" i="18"/>
  <c r="AA617" i="18"/>
  <c r="AB617" i="18"/>
  <c r="Z618" i="18"/>
  <c r="AA618" i="18"/>
  <c r="AB618" i="18"/>
  <c r="Z619" i="18"/>
  <c r="AA619" i="18"/>
  <c r="AB619" i="18"/>
  <c r="Z620" i="18"/>
  <c r="AA620" i="18"/>
  <c r="AB620" i="18"/>
  <c r="Z621" i="18"/>
  <c r="AA621" i="18"/>
  <c r="AB621" i="18"/>
  <c r="Z622" i="18"/>
  <c r="AA622" i="18"/>
  <c r="AB622" i="18"/>
  <c r="Z623" i="18"/>
  <c r="AA623" i="18"/>
  <c r="AB623" i="18"/>
  <c r="Z624" i="18"/>
  <c r="AA624" i="18"/>
  <c r="AB624" i="18"/>
  <c r="Z625" i="18"/>
  <c r="AA625" i="18"/>
  <c r="AB625" i="18"/>
  <c r="Z626" i="18"/>
  <c r="AA626" i="18"/>
  <c r="AB626" i="18"/>
  <c r="Z627" i="18"/>
  <c r="AA627" i="18"/>
  <c r="AB627" i="18"/>
  <c r="Z628" i="18"/>
  <c r="AA628" i="18"/>
  <c r="AB628" i="18"/>
  <c r="Z629" i="18"/>
  <c r="AA629" i="18"/>
  <c r="AB629" i="18"/>
  <c r="Z630" i="18"/>
  <c r="AA630" i="18"/>
  <c r="AB630" i="18"/>
  <c r="Z631" i="18"/>
  <c r="AA631" i="18"/>
  <c r="AB631" i="18"/>
  <c r="Z632" i="18"/>
  <c r="AA632" i="18"/>
  <c r="AB632" i="18"/>
  <c r="Z633" i="18"/>
  <c r="AA633" i="18"/>
  <c r="AB633" i="18"/>
  <c r="Z634" i="18"/>
  <c r="AA634" i="18"/>
  <c r="AB634" i="18"/>
  <c r="Z635" i="18"/>
  <c r="AA635" i="18"/>
  <c r="AB635" i="18"/>
  <c r="Z636" i="18"/>
  <c r="AA636" i="18"/>
  <c r="AB636" i="18"/>
  <c r="Z637" i="18"/>
  <c r="AA637" i="18"/>
  <c r="AB637" i="18"/>
  <c r="Z638" i="18"/>
  <c r="AA638" i="18"/>
  <c r="AB638" i="18"/>
  <c r="Z639" i="18"/>
  <c r="AA639" i="18"/>
  <c r="AB639" i="18"/>
  <c r="Z640" i="18"/>
  <c r="AA640" i="18"/>
  <c r="AB640" i="18"/>
  <c r="Z641" i="18"/>
  <c r="AA641" i="18"/>
  <c r="AB641" i="18"/>
  <c r="Z642" i="18"/>
  <c r="AA642" i="18"/>
  <c r="AB642" i="18"/>
  <c r="Z643" i="18"/>
  <c r="AA643" i="18"/>
  <c r="AB643" i="18"/>
  <c r="Z644" i="18"/>
  <c r="AA644" i="18"/>
  <c r="AB644" i="18"/>
  <c r="Z645" i="18"/>
  <c r="AA645" i="18"/>
  <c r="AB645" i="18"/>
  <c r="Z646" i="18"/>
  <c r="AA646" i="18"/>
  <c r="AB646" i="18"/>
  <c r="Z647" i="18"/>
  <c r="AA647" i="18"/>
  <c r="AB647" i="18"/>
  <c r="Z648" i="18"/>
  <c r="AA648" i="18"/>
  <c r="AB648" i="18"/>
  <c r="Z649" i="18"/>
  <c r="AA649" i="18"/>
  <c r="AB649" i="18"/>
  <c r="Z650" i="18"/>
  <c r="AA650" i="18"/>
  <c r="AB650" i="18"/>
  <c r="Z651" i="18"/>
  <c r="AA651" i="18"/>
  <c r="AB651" i="18"/>
  <c r="Z652" i="18"/>
  <c r="AA652" i="18"/>
  <c r="AB652" i="18"/>
  <c r="Z653" i="18"/>
  <c r="AA653" i="18"/>
  <c r="AB653" i="18"/>
  <c r="Z654" i="18"/>
  <c r="AA654" i="18"/>
  <c r="AB654" i="18"/>
  <c r="Z655" i="18"/>
  <c r="AA655" i="18"/>
  <c r="AB655" i="18"/>
  <c r="Z656" i="18"/>
  <c r="AA656" i="18"/>
  <c r="AB656" i="18"/>
  <c r="Z657" i="18"/>
  <c r="AA657" i="18"/>
  <c r="AB657" i="18"/>
  <c r="Z658" i="18"/>
  <c r="AA658" i="18"/>
  <c r="AB658" i="18"/>
  <c r="Z659" i="18"/>
  <c r="AA659" i="18"/>
  <c r="AB659" i="18"/>
  <c r="Z660" i="18"/>
  <c r="AA660" i="18"/>
  <c r="AB660" i="18"/>
  <c r="Z661" i="18"/>
  <c r="AA661" i="18"/>
  <c r="AB661" i="18"/>
  <c r="Z662" i="18"/>
  <c r="AA662" i="18"/>
  <c r="AB662" i="18"/>
  <c r="Z663" i="18"/>
  <c r="AA663" i="18"/>
  <c r="AB663" i="18"/>
  <c r="Z664" i="18"/>
  <c r="AA664" i="18"/>
  <c r="AB664" i="18"/>
  <c r="Z665" i="18"/>
  <c r="AA665" i="18"/>
  <c r="AB665" i="18"/>
  <c r="Z666" i="18"/>
  <c r="AA666" i="18"/>
  <c r="AB666" i="18"/>
  <c r="Z667" i="18"/>
  <c r="AA667" i="18"/>
  <c r="AB667" i="18"/>
  <c r="Z668" i="18"/>
  <c r="AA668" i="18"/>
  <c r="AB668" i="18"/>
  <c r="Z669" i="18"/>
  <c r="AA669" i="18"/>
  <c r="AB669" i="18"/>
  <c r="Z670" i="18"/>
  <c r="AA670" i="18"/>
  <c r="AB670" i="18"/>
  <c r="Z671" i="18"/>
  <c r="AA671" i="18"/>
  <c r="AB671" i="18"/>
  <c r="Z672" i="18"/>
  <c r="AA672" i="18"/>
  <c r="AB672" i="18"/>
  <c r="Z673" i="18"/>
  <c r="AA673" i="18"/>
  <c r="AB673" i="18"/>
  <c r="Z674" i="18"/>
  <c r="AA674" i="18"/>
  <c r="AB674" i="18"/>
  <c r="Z675" i="18"/>
  <c r="AA675" i="18"/>
  <c r="AB675" i="18"/>
  <c r="Z676" i="18"/>
  <c r="AA676" i="18"/>
  <c r="AB676" i="18"/>
  <c r="Z677" i="18"/>
  <c r="AA677" i="18"/>
  <c r="AB677" i="18"/>
  <c r="Z678" i="18"/>
  <c r="AA678" i="18"/>
  <c r="AB678" i="18"/>
  <c r="Z679" i="18"/>
  <c r="AA679" i="18"/>
  <c r="AB679" i="18"/>
  <c r="Z680" i="18"/>
  <c r="AA680" i="18"/>
  <c r="AB680" i="18"/>
  <c r="Z681" i="18"/>
  <c r="AA681" i="18"/>
  <c r="AB681" i="18"/>
  <c r="Z682" i="18"/>
  <c r="AA682" i="18"/>
  <c r="AB682" i="18"/>
  <c r="Z683" i="18"/>
  <c r="AA683" i="18"/>
  <c r="AB683" i="18"/>
  <c r="Z684" i="18"/>
  <c r="AA684" i="18"/>
  <c r="AB684" i="18"/>
  <c r="Z685" i="18"/>
  <c r="AA685" i="18"/>
  <c r="AB685" i="18"/>
  <c r="Z686" i="18"/>
  <c r="AA686" i="18"/>
  <c r="AB686" i="18"/>
  <c r="Z687" i="18"/>
  <c r="AA687" i="18"/>
  <c r="AB687" i="18"/>
  <c r="Z688" i="18"/>
  <c r="AA688" i="18"/>
  <c r="AB688" i="18"/>
  <c r="Z689" i="18"/>
  <c r="AA689" i="18"/>
  <c r="AB689" i="18"/>
  <c r="Z690" i="18"/>
  <c r="AA690" i="18"/>
  <c r="AB690" i="18"/>
  <c r="Z691" i="18"/>
  <c r="AA691" i="18"/>
  <c r="AB691" i="18"/>
  <c r="Z692" i="18"/>
  <c r="AA692" i="18"/>
  <c r="AB692" i="18"/>
  <c r="Z693" i="18"/>
  <c r="AA693" i="18"/>
  <c r="AB693" i="18"/>
  <c r="Z694" i="18"/>
  <c r="AA694" i="18"/>
  <c r="AB694" i="18"/>
  <c r="Z695" i="18"/>
  <c r="AA695" i="18"/>
  <c r="AB695" i="18"/>
  <c r="Z696" i="18"/>
  <c r="AA696" i="18"/>
  <c r="AB696" i="18"/>
  <c r="Z697" i="18"/>
  <c r="AA697" i="18"/>
  <c r="AB697" i="18"/>
  <c r="Z698" i="18"/>
  <c r="AA698" i="18"/>
  <c r="AB698" i="18"/>
  <c r="Z699" i="18"/>
  <c r="AA699" i="18"/>
  <c r="AB699" i="18"/>
  <c r="Z700" i="18"/>
  <c r="AA700" i="18"/>
  <c r="AB700" i="18"/>
  <c r="Z701" i="18"/>
  <c r="AA701" i="18"/>
  <c r="AB701" i="18"/>
  <c r="Z702" i="18"/>
  <c r="AA702" i="18"/>
  <c r="AB702" i="18"/>
  <c r="Z703" i="18"/>
  <c r="AA703" i="18"/>
  <c r="AB703" i="18"/>
  <c r="Z704" i="18"/>
  <c r="AA704" i="18"/>
  <c r="AB704" i="18"/>
  <c r="Z705" i="18"/>
  <c r="AA705" i="18"/>
  <c r="AB705" i="18"/>
  <c r="Z706" i="18"/>
  <c r="AA706" i="18"/>
  <c r="AB706" i="18"/>
  <c r="Z707" i="18"/>
  <c r="AA707" i="18"/>
  <c r="AB707" i="18"/>
  <c r="Z708" i="18"/>
  <c r="AA708" i="18"/>
  <c r="AB708" i="18"/>
  <c r="Z709" i="18"/>
  <c r="AA709" i="18"/>
  <c r="AB709" i="18"/>
  <c r="Z710" i="18"/>
  <c r="AA710" i="18"/>
  <c r="AB710" i="18"/>
  <c r="Z711" i="18"/>
  <c r="AA711" i="18"/>
  <c r="AB711" i="18"/>
  <c r="Z712" i="18"/>
  <c r="AA712" i="18"/>
  <c r="AB712" i="18"/>
  <c r="Z713" i="18"/>
  <c r="AA713" i="18"/>
  <c r="AB713" i="18"/>
  <c r="Z714" i="18"/>
  <c r="AA714" i="18"/>
  <c r="AB714" i="18"/>
  <c r="Z715" i="18"/>
  <c r="AA715" i="18"/>
  <c r="AB715" i="18"/>
  <c r="Z716" i="18"/>
  <c r="AA716" i="18"/>
  <c r="AB716" i="18"/>
  <c r="Z717" i="18"/>
  <c r="AA717" i="18"/>
  <c r="AB717" i="18"/>
  <c r="Z718" i="18"/>
  <c r="AA718" i="18"/>
  <c r="AB718" i="18"/>
  <c r="Z719" i="18"/>
  <c r="AA719" i="18"/>
  <c r="AB719" i="18"/>
  <c r="Z720" i="18"/>
  <c r="AA720" i="18"/>
  <c r="AB720" i="18"/>
  <c r="Z721" i="18"/>
  <c r="AA721" i="18"/>
  <c r="AB721" i="18"/>
  <c r="Z722" i="18"/>
  <c r="AA722" i="18"/>
  <c r="AB722" i="18"/>
  <c r="Z723" i="18"/>
  <c r="AA723" i="18"/>
  <c r="AB723" i="18"/>
  <c r="Z724" i="18"/>
  <c r="AA724" i="18"/>
  <c r="AB724" i="18"/>
  <c r="Z725" i="18"/>
  <c r="AA725" i="18"/>
  <c r="AB725" i="18"/>
  <c r="Z726" i="18"/>
  <c r="AA726" i="18"/>
  <c r="AB726" i="18"/>
  <c r="Z727" i="18"/>
  <c r="AA727" i="18"/>
  <c r="AB727" i="18"/>
  <c r="Z728" i="18"/>
  <c r="AA728" i="18"/>
  <c r="AB728" i="18"/>
  <c r="Z729" i="18"/>
  <c r="AA729" i="18"/>
  <c r="AB729" i="18"/>
  <c r="Z730" i="18"/>
  <c r="AA730" i="18"/>
  <c r="AB730" i="18"/>
  <c r="Z731" i="18"/>
  <c r="AA731" i="18"/>
  <c r="AB731" i="18"/>
  <c r="Z732" i="18"/>
  <c r="AA732" i="18"/>
  <c r="AB732" i="18"/>
  <c r="Z733" i="18"/>
  <c r="AA733" i="18"/>
  <c r="AB733" i="18"/>
  <c r="Z734" i="18"/>
  <c r="AA734" i="18"/>
  <c r="AB734" i="18"/>
  <c r="Z735" i="18"/>
  <c r="AA735" i="18"/>
  <c r="AB735" i="18"/>
  <c r="Z736" i="18"/>
  <c r="AA736" i="18"/>
  <c r="AB736" i="18"/>
  <c r="Z737" i="18"/>
  <c r="AA737" i="18"/>
  <c r="AB737" i="18"/>
  <c r="Z738" i="18"/>
  <c r="AA738" i="18"/>
  <c r="AB738" i="18"/>
  <c r="Z739" i="18"/>
  <c r="AA739" i="18"/>
  <c r="AB739" i="18"/>
  <c r="Z740" i="18"/>
  <c r="AA740" i="18"/>
  <c r="AB740" i="18"/>
  <c r="Z741" i="18"/>
  <c r="AA741" i="18"/>
  <c r="AB741" i="18"/>
  <c r="Z742" i="18"/>
  <c r="AA742" i="18"/>
  <c r="AB742" i="18"/>
  <c r="Z743" i="18"/>
  <c r="AA743" i="18"/>
  <c r="AB743" i="18"/>
  <c r="Z744" i="18"/>
  <c r="AA744" i="18"/>
  <c r="AB744" i="18"/>
  <c r="Z745" i="18"/>
  <c r="AA745" i="18"/>
  <c r="AB745" i="18"/>
  <c r="Z746" i="18"/>
  <c r="AA746" i="18"/>
  <c r="AB746" i="18"/>
  <c r="Z747" i="18"/>
  <c r="AA747" i="18"/>
  <c r="AB747" i="18"/>
  <c r="Z748" i="18"/>
  <c r="AA748" i="18"/>
  <c r="AB748" i="18"/>
  <c r="Z749" i="18"/>
  <c r="AA749" i="18"/>
  <c r="AB749" i="18"/>
  <c r="Z750" i="18"/>
  <c r="AA750" i="18"/>
  <c r="AB750" i="18"/>
  <c r="Z751" i="18"/>
  <c r="AA751" i="18"/>
  <c r="AB751" i="18"/>
  <c r="Z752" i="18"/>
  <c r="AA752" i="18"/>
  <c r="AB752" i="18"/>
  <c r="Z753" i="18"/>
  <c r="AA753" i="18"/>
  <c r="AB753" i="18"/>
  <c r="Z754" i="18"/>
  <c r="AA754" i="18"/>
  <c r="AB754" i="18"/>
  <c r="Z755" i="18"/>
  <c r="AA755" i="18"/>
  <c r="AB755" i="18"/>
  <c r="Z756" i="18"/>
  <c r="AA756" i="18"/>
  <c r="AB756" i="18"/>
  <c r="Z757" i="18"/>
  <c r="AA757" i="18"/>
  <c r="AB757" i="18"/>
  <c r="Z758" i="18"/>
  <c r="AA758" i="18"/>
  <c r="AB758" i="18"/>
  <c r="Z759" i="18"/>
  <c r="AA759" i="18"/>
  <c r="AB759" i="18"/>
  <c r="Z760" i="18"/>
  <c r="AA760" i="18"/>
  <c r="AB760" i="18"/>
  <c r="Z761" i="18"/>
  <c r="AA761" i="18"/>
  <c r="AB761" i="18"/>
  <c r="Z762" i="18"/>
  <c r="AA762" i="18"/>
  <c r="AB762" i="18"/>
  <c r="Z763" i="18"/>
  <c r="AA763" i="18"/>
  <c r="AB763" i="18"/>
  <c r="Z764" i="18"/>
  <c r="AA764" i="18"/>
  <c r="AB764" i="18"/>
  <c r="Z765" i="18"/>
  <c r="AA765" i="18"/>
  <c r="AB765" i="18"/>
  <c r="Z766" i="18"/>
  <c r="AA766" i="18"/>
  <c r="AB766" i="18"/>
  <c r="Z767" i="18"/>
  <c r="AA767" i="18"/>
  <c r="AB767" i="18"/>
  <c r="Z768" i="18"/>
  <c r="AA768" i="18"/>
  <c r="AB768" i="18"/>
  <c r="Z769" i="18"/>
  <c r="AA769" i="18"/>
  <c r="AB769" i="18"/>
  <c r="Z770" i="18"/>
  <c r="AA770" i="18"/>
  <c r="AB770" i="18"/>
  <c r="Z771" i="18"/>
  <c r="AA771" i="18"/>
  <c r="AB771" i="18"/>
  <c r="Z772" i="18"/>
  <c r="AA772" i="18"/>
  <c r="AB772" i="18"/>
  <c r="Z773" i="18"/>
  <c r="AA773" i="18"/>
  <c r="AB773" i="18"/>
  <c r="Z774" i="18"/>
  <c r="AA774" i="18"/>
  <c r="AB774" i="18"/>
  <c r="Z775" i="18"/>
  <c r="AA775" i="18"/>
  <c r="AB775" i="18"/>
  <c r="Z776" i="18"/>
  <c r="AA776" i="18"/>
  <c r="AB776" i="18"/>
  <c r="Z777" i="18"/>
  <c r="AA777" i="18"/>
  <c r="AB777" i="18"/>
  <c r="Z778" i="18"/>
  <c r="AA778" i="18"/>
  <c r="AB778" i="18"/>
  <c r="Z779" i="18"/>
  <c r="AA779" i="18"/>
  <c r="AB779" i="18"/>
  <c r="Z780" i="18"/>
  <c r="AA780" i="18"/>
  <c r="AB780" i="18"/>
  <c r="Z781" i="18"/>
  <c r="AA781" i="18"/>
  <c r="AB781" i="18"/>
  <c r="Z782" i="18"/>
  <c r="AA782" i="18"/>
  <c r="AB782" i="18"/>
  <c r="Z783" i="18"/>
  <c r="AA783" i="18"/>
  <c r="AB783" i="18"/>
  <c r="Z784" i="18"/>
  <c r="AA784" i="18"/>
  <c r="AB784" i="18"/>
  <c r="Z785" i="18"/>
  <c r="AA785" i="18"/>
  <c r="AB785" i="18"/>
  <c r="Z786" i="18"/>
  <c r="AA786" i="18"/>
  <c r="AB786" i="18"/>
  <c r="Z787" i="18"/>
  <c r="AA787" i="18"/>
  <c r="AB787" i="18"/>
  <c r="Z788" i="18"/>
  <c r="AA788" i="18"/>
  <c r="AB788" i="18"/>
  <c r="Z789" i="18"/>
  <c r="AA789" i="18"/>
  <c r="AB789" i="18"/>
  <c r="Z790" i="18"/>
  <c r="AA790" i="18"/>
  <c r="AB790" i="18"/>
  <c r="Z791" i="18"/>
  <c r="AA791" i="18"/>
  <c r="AB791" i="18"/>
  <c r="Z792" i="18"/>
  <c r="AA792" i="18"/>
  <c r="AB792" i="18"/>
  <c r="Z793" i="18"/>
  <c r="AA793" i="18"/>
  <c r="AB793" i="18"/>
  <c r="Z794" i="18"/>
  <c r="AA794" i="18"/>
  <c r="AB794" i="18"/>
  <c r="Z795" i="18"/>
  <c r="AA795" i="18"/>
  <c r="AB795" i="18"/>
  <c r="Z796" i="18"/>
  <c r="AA796" i="18"/>
  <c r="AB796" i="18"/>
  <c r="Z797" i="18"/>
  <c r="AA797" i="18"/>
  <c r="AB797" i="18"/>
  <c r="Z798" i="18"/>
  <c r="AA798" i="18"/>
  <c r="AB798" i="18"/>
  <c r="Z799" i="18"/>
  <c r="AA799" i="18"/>
  <c r="AB799" i="18"/>
  <c r="Z800" i="18"/>
  <c r="AA800" i="18"/>
  <c r="AB800" i="18"/>
  <c r="Z801" i="18"/>
  <c r="AA801" i="18"/>
  <c r="AB801" i="18"/>
  <c r="Z802" i="18"/>
  <c r="AA802" i="18"/>
  <c r="AB802" i="18"/>
  <c r="Z803" i="18"/>
  <c r="AA803" i="18"/>
  <c r="AB803" i="18"/>
  <c r="Z804" i="18"/>
  <c r="AA804" i="18"/>
  <c r="AB804" i="18"/>
  <c r="Z805" i="18"/>
  <c r="AA805" i="18"/>
  <c r="AB805" i="18"/>
  <c r="Z806" i="18"/>
  <c r="AA806" i="18"/>
  <c r="AB806" i="18"/>
  <c r="Z807" i="18"/>
  <c r="AA807" i="18"/>
  <c r="AB807" i="18"/>
  <c r="Z808" i="18"/>
  <c r="AA808" i="18"/>
  <c r="AB808" i="18"/>
  <c r="Z809" i="18"/>
  <c r="AA809" i="18"/>
  <c r="AB809" i="18"/>
  <c r="Z810" i="18"/>
  <c r="AA810" i="18"/>
  <c r="AB810" i="18"/>
  <c r="Z811" i="18"/>
  <c r="AA811" i="18"/>
  <c r="AB811" i="18"/>
  <c r="Z812" i="18"/>
  <c r="AA812" i="18"/>
  <c r="AB812" i="18"/>
  <c r="Z813" i="18"/>
  <c r="AA813" i="18"/>
  <c r="AB813" i="18"/>
  <c r="Z814" i="18"/>
  <c r="AA814" i="18"/>
  <c r="AB814" i="18"/>
  <c r="Z815" i="18"/>
  <c r="AA815" i="18"/>
  <c r="AB815" i="18"/>
  <c r="Z816" i="18"/>
  <c r="AA816" i="18"/>
  <c r="AB816" i="18"/>
  <c r="Z817" i="18"/>
  <c r="AA817" i="18"/>
  <c r="AB817" i="18"/>
  <c r="Z818" i="18"/>
  <c r="AA818" i="18"/>
  <c r="AB818" i="18"/>
  <c r="Z819" i="18"/>
  <c r="AA819" i="18"/>
  <c r="AB819" i="18"/>
  <c r="Z820" i="18"/>
  <c r="AA820" i="18"/>
  <c r="AB820" i="18"/>
  <c r="Z821" i="18"/>
  <c r="AA821" i="18"/>
  <c r="AB821" i="18"/>
  <c r="Z822" i="18"/>
  <c r="AA822" i="18"/>
  <c r="AB822" i="18"/>
  <c r="Z823" i="18"/>
  <c r="AA823" i="18"/>
  <c r="AB823" i="18"/>
  <c r="AA4" i="18"/>
  <c r="AB4" i="18"/>
  <c r="X786" i="18"/>
  <c r="X789" i="18"/>
  <c r="X800" i="18"/>
  <c r="Y800" i="18"/>
  <c r="X801" i="18"/>
  <c r="X810" i="18"/>
  <c r="X813" i="18"/>
  <c r="X816" i="18"/>
  <c r="C784" i="18"/>
  <c r="X784" i="18" s="1"/>
  <c r="D784" i="18"/>
  <c r="Y784" i="18" s="1"/>
  <c r="C785" i="18"/>
  <c r="X785" i="18" s="1"/>
  <c r="D785" i="18"/>
  <c r="Y785" i="18" s="1"/>
  <c r="C786" i="18"/>
  <c r="D786" i="18"/>
  <c r="Y786" i="18" s="1"/>
  <c r="C787" i="18"/>
  <c r="X787" i="18" s="1"/>
  <c r="D787" i="18"/>
  <c r="Y787" i="18" s="1"/>
  <c r="C788" i="18"/>
  <c r="X788" i="18" s="1"/>
  <c r="D788" i="18"/>
  <c r="Y788" i="18" s="1"/>
  <c r="C789" i="18"/>
  <c r="D789" i="18"/>
  <c r="Y789" i="18" s="1"/>
  <c r="C790" i="18"/>
  <c r="X790" i="18" s="1"/>
  <c r="D790" i="18"/>
  <c r="Y790" i="18" s="1"/>
  <c r="C791" i="18"/>
  <c r="X791" i="18" s="1"/>
  <c r="D791" i="18"/>
  <c r="Y791" i="18" s="1"/>
  <c r="C792" i="18"/>
  <c r="X792" i="18" s="1"/>
  <c r="D792" i="18"/>
  <c r="Y792" i="18" s="1"/>
  <c r="C793" i="18"/>
  <c r="X793" i="18" s="1"/>
  <c r="D793" i="18"/>
  <c r="Y793" i="18" s="1"/>
  <c r="C794" i="18"/>
  <c r="X794" i="18" s="1"/>
  <c r="D794" i="18"/>
  <c r="Y794" i="18" s="1"/>
  <c r="C795" i="18"/>
  <c r="X795" i="18" s="1"/>
  <c r="D795" i="18"/>
  <c r="Y795" i="18" s="1"/>
  <c r="C796" i="18"/>
  <c r="X796" i="18" s="1"/>
  <c r="D796" i="18"/>
  <c r="Y796" i="18" s="1"/>
  <c r="C797" i="18"/>
  <c r="X797" i="18" s="1"/>
  <c r="D797" i="18"/>
  <c r="Y797" i="18" s="1"/>
  <c r="C798" i="18"/>
  <c r="X798" i="18" s="1"/>
  <c r="D798" i="18"/>
  <c r="Y798" i="18" s="1"/>
  <c r="C799" i="18"/>
  <c r="X799" i="18" s="1"/>
  <c r="D799" i="18"/>
  <c r="Y799" i="18" s="1"/>
  <c r="C800" i="18"/>
  <c r="D800" i="18"/>
  <c r="C801" i="18"/>
  <c r="D801" i="18"/>
  <c r="Y801" i="18" s="1"/>
  <c r="C802" i="18"/>
  <c r="X802" i="18" s="1"/>
  <c r="D802" i="18"/>
  <c r="Y802" i="18" s="1"/>
  <c r="C803" i="18"/>
  <c r="X803" i="18" s="1"/>
  <c r="D803" i="18"/>
  <c r="Y803" i="18" s="1"/>
  <c r="C804" i="18"/>
  <c r="X804" i="18" s="1"/>
  <c r="D804" i="18"/>
  <c r="Y804" i="18" s="1"/>
  <c r="C805" i="18"/>
  <c r="X805" i="18" s="1"/>
  <c r="D805" i="18"/>
  <c r="Y805" i="18" s="1"/>
  <c r="C806" i="18"/>
  <c r="X806" i="18" s="1"/>
  <c r="D806" i="18"/>
  <c r="Y806" i="18" s="1"/>
  <c r="C807" i="18"/>
  <c r="X807" i="18" s="1"/>
  <c r="D807" i="18"/>
  <c r="Y807" i="18" s="1"/>
  <c r="C808" i="18"/>
  <c r="X808" i="18" s="1"/>
  <c r="D808" i="18"/>
  <c r="Y808" i="18" s="1"/>
  <c r="C809" i="18"/>
  <c r="X809" i="18" s="1"/>
  <c r="D809" i="18"/>
  <c r="Y809" i="18" s="1"/>
  <c r="C810" i="18"/>
  <c r="D810" i="18"/>
  <c r="Y810" i="18" s="1"/>
  <c r="C811" i="18"/>
  <c r="X811" i="18" s="1"/>
  <c r="D811" i="18"/>
  <c r="Y811" i="18" s="1"/>
  <c r="C812" i="18"/>
  <c r="X812" i="18" s="1"/>
  <c r="D812" i="18"/>
  <c r="Y812" i="18" s="1"/>
  <c r="C813" i="18"/>
  <c r="D813" i="18"/>
  <c r="Y813" i="18" s="1"/>
  <c r="C814" i="18"/>
  <c r="X814" i="18" s="1"/>
  <c r="D814" i="18"/>
  <c r="Y814" i="18" s="1"/>
  <c r="C815" i="18"/>
  <c r="X815" i="18" s="1"/>
  <c r="D815" i="18"/>
  <c r="Y815" i="18" s="1"/>
  <c r="C816" i="18"/>
  <c r="D816" i="18"/>
  <c r="Y816" i="18" s="1"/>
  <c r="C817" i="18"/>
  <c r="X817" i="18" s="1"/>
  <c r="D817" i="18"/>
  <c r="Y817" i="18" s="1"/>
  <c r="C818" i="18"/>
  <c r="X818" i="18" s="1"/>
  <c r="D818" i="18"/>
  <c r="Y818" i="18" s="1"/>
  <c r="C819" i="18"/>
  <c r="X819" i="18" s="1"/>
  <c r="D819" i="18"/>
  <c r="Y819" i="18" s="1"/>
  <c r="C820" i="18"/>
  <c r="X820" i="18" s="1"/>
  <c r="D820" i="18"/>
  <c r="Y820" i="18" s="1"/>
  <c r="C821" i="18"/>
  <c r="X821" i="18" s="1"/>
  <c r="D821" i="18"/>
  <c r="Y821" i="18" s="1"/>
  <c r="C822" i="18"/>
  <c r="X822" i="18" s="1"/>
  <c r="D822" i="18"/>
  <c r="Y822" i="18" s="1"/>
  <c r="C823" i="18"/>
  <c r="X823" i="18" s="1"/>
  <c r="D823" i="18"/>
  <c r="Y823" i="18" s="1"/>
  <c r="E2" i="33" l="1"/>
  <c r="G7" i="19" l="1"/>
  <c r="H7" i="19"/>
  <c r="I7" i="19"/>
  <c r="G5" i="19"/>
  <c r="H5" i="19"/>
  <c r="I5" i="19"/>
  <c r="G11" i="19"/>
  <c r="H11" i="19"/>
  <c r="I11" i="19"/>
  <c r="G13" i="19"/>
  <c r="H13" i="19"/>
  <c r="I13" i="19"/>
  <c r="G15" i="19"/>
  <c r="H15" i="19"/>
  <c r="I15" i="19"/>
  <c r="G8" i="19"/>
  <c r="H8" i="19"/>
  <c r="I8" i="19"/>
  <c r="G14" i="19"/>
  <c r="H14" i="19"/>
  <c r="I14" i="19"/>
  <c r="G6" i="19"/>
  <c r="H6" i="19"/>
  <c r="I6" i="19"/>
  <c r="G10" i="19"/>
  <c r="H10" i="19"/>
  <c r="I10" i="19"/>
  <c r="G3" i="19"/>
  <c r="H3" i="19"/>
  <c r="I3" i="19"/>
  <c r="G2" i="19"/>
  <c r="H2" i="19"/>
  <c r="I2" i="19"/>
  <c r="B21" i="19"/>
  <c r="C21" i="19"/>
  <c r="D21" i="19"/>
  <c r="B22" i="19"/>
  <c r="C22" i="19"/>
  <c r="D22" i="19"/>
  <c r="B24" i="19"/>
  <c r="C24" i="19"/>
  <c r="D24" i="19"/>
  <c r="B23" i="19"/>
  <c r="C23" i="19"/>
  <c r="D23" i="19"/>
  <c r="B14" i="19"/>
  <c r="C14" i="19"/>
  <c r="D14" i="19"/>
  <c r="B19" i="19"/>
  <c r="C19" i="19"/>
  <c r="D19" i="19"/>
  <c r="B20" i="19"/>
  <c r="C20" i="19"/>
  <c r="D20" i="19"/>
  <c r="B26" i="19"/>
  <c r="C26" i="19"/>
  <c r="D26" i="19"/>
  <c r="B10" i="19"/>
  <c r="C10" i="19"/>
  <c r="D10" i="19"/>
  <c r="B25" i="19"/>
  <c r="C25" i="19"/>
  <c r="D25" i="19"/>
  <c r="B12" i="19"/>
  <c r="C12" i="19"/>
  <c r="D12" i="19"/>
  <c r="B11" i="19"/>
  <c r="C11" i="19"/>
  <c r="D11" i="19"/>
  <c r="B3" i="19"/>
  <c r="C3" i="19"/>
  <c r="D3" i="19"/>
  <c r="B5" i="19"/>
  <c r="C5" i="19"/>
  <c r="D5" i="19"/>
  <c r="B6" i="19"/>
  <c r="C6" i="19"/>
  <c r="D6" i="19"/>
  <c r="B2" i="19"/>
  <c r="C2" i="19"/>
  <c r="D2" i="19"/>
  <c r="G9" i="17"/>
  <c r="G10" i="17"/>
  <c r="G11" i="17"/>
  <c r="G12" i="17"/>
  <c r="G13" i="17"/>
  <c r="G14" i="17"/>
  <c r="G15" i="17"/>
  <c r="G16" i="17"/>
  <c r="G17" i="17"/>
  <c r="G18" i="17"/>
  <c r="G19" i="17"/>
  <c r="G20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P5" i="18"/>
  <c r="Q5" i="18"/>
  <c r="P6" i="18"/>
  <c r="Q6" i="18"/>
  <c r="P7" i="18"/>
  <c r="Q7" i="18"/>
  <c r="P8" i="18"/>
  <c r="Q8" i="18"/>
  <c r="P9" i="18"/>
  <c r="Q9" i="18"/>
  <c r="P10" i="18"/>
  <c r="Q10" i="18"/>
  <c r="P11" i="18"/>
  <c r="Q11" i="18"/>
  <c r="P12" i="18"/>
  <c r="Q12" i="18"/>
  <c r="P13" i="18"/>
  <c r="Q13" i="18"/>
  <c r="P14" i="18"/>
  <c r="Q14" i="18"/>
  <c r="P15" i="18"/>
  <c r="Q15" i="18"/>
  <c r="P16" i="18"/>
  <c r="Q16" i="18"/>
  <c r="P17" i="18"/>
  <c r="Q17" i="18"/>
  <c r="P18" i="18"/>
  <c r="Q18" i="18"/>
  <c r="P19" i="18"/>
  <c r="AF19" i="18" s="1"/>
  <c r="Q19" i="18"/>
  <c r="AG19" i="18" s="1"/>
  <c r="P20" i="18"/>
  <c r="AF20" i="18" s="1"/>
  <c r="Q20" i="18"/>
  <c r="AG20" i="18" s="1"/>
  <c r="P21" i="18"/>
  <c r="AF21" i="18" s="1"/>
  <c r="Q21" i="18"/>
  <c r="P22" i="18"/>
  <c r="AF22" i="18" s="1"/>
  <c r="Q22" i="18"/>
  <c r="AG22" i="18" s="1"/>
  <c r="P23" i="18"/>
  <c r="Q23" i="18"/>
  <c r="AG23" i="18" s="1"/>
  <c r="P24" i="18"/>
  <c r="AF24" i="18" s="1"/>
  <c r="Q24" i="18"/>
  <c r="AG24" i="18" s="1"/>
  <c r="P25" i="18"/>
  <c r="AF25" i="18" s="1"/>
  <c r="Q25" i="18"/>
  <c r="AG25" i="18" s="1"/>
  <c r="P26" i="18"/>
  <c r="Q26" i="18"/>
  <c r="AG26" i="18" s="1"/>
  <c r="P27" i="18"/>
  <c r="AF27" i="18" s="1"/>
  <c r="Q27" i="18"/>
  <c r="AG27" i="18" s="1"/>
  <c r="P28" i="18"/>
  <c r="AF28" i="18" s="1"/>
  <c r="Q28" i="18"/>
  <c r="AG28" i="18" s="1"/>
  <c r="P29" i="18"/>
  <c r="AF29" i="18" s="1"/>
  <c r="Q29" i="18"/>
  <c r="P30" i="18"/>
  <c r="AF30" i="18" s="1"/>
  <c r="Q30" i="18"/>
  <c r="AG30" i="18" s="1"/>
  <c r="P31" i="18"/>
  <c r="AF31" i="18" s="1"/>
  <c r="Q31" i="18"/>
  <c r="AG31" i="18" s="1"/>
  <c r="P32" i="18"/>
  <c r="AF32" i="18" s="1"/>
  <c r="Q32" i="18"/>
  <c r="AG32" i="18" s="1"/>
  <c r="P33" i="18"/>
  <c r="AF33" i="18" s="1"/>
  <c r="Q33" i="18"/>
  <c r="AG33" i="18" s="1"/>
  <c r="P34" i="18"/>
  <c r="Q34" i="18"/>
  <c r="AG34" i="18" s="1"/>
  <c r="P35" i="18"/>
  <c r="AF35" i="18" s="1"/>
  <c r="Q35" i="18"/>
  <c r="AG35" i="18" s="1"/>
  <c r="P36" i="18"/>
  <c r="AF36" i="18" s="1"/>
  <c r="Q36" i="18"/>
  <c r="AG36" i="18" s="1"/>
  <c r="P37" i="18"/>
  <c r="AF37" i="18" s="1"/>
  <c r="Q37" i="18"/>
  <c r="P38" i="18"/>
  <c r="AF38" i="18" s="1"/>
  <c r="Q38" i="18"/>
  <c r="AG38" i="18" s="1"/>
  <c r="P39" i="18"/>
  <c r="AF39" i="18" s="1"/>
  <c r="Q39" i="18"/>
  <c r="AG39" i="18" s="1"/>
  <c r="P40" i="18"/>
  <c r="AF40" i="18" s="1"/>
  <c r="Q40" i="18"/>
  <c r="AG40" i="18" s="1"/>
  <c r="P41" i="18"/>
  <c r="AF41" i="18" s="1"/>
  <c r="Q41" i="18"/>
  <c r="AG41" i="18" s="1"/>
  <c r="P42" i="18"/>
  <c r="Q42" i="18"/>
  <c r="AG42" i="18" s="1"/>
  <c r="P43" i="18"/>
  <c r="AF43" i="18" s="1"/>
  <c r="Q43" i="18"/>
  <c r="AG43" i="18" s="1"/>
  <c r="P44" i="18"/>
  <c r="AF44" i="18" s="1"/>
  <c r="Q44" i="18"/>
  <c r="AG44" i="18" s="1"/>
  <c r="P45" i="18"/>
  <c r="AF45" i="18" s="1"/>
  <c r="Q45" i="18"/>
  <c r="P46" i="18"/>
  <c r="AF46" i="18" s="1"/>
  <c r="Q46" i="18"/>
  <c r="AG46" i="18" s="1"/>
  <c r="P47" i="18"/>
  <c r="AF47" i="18" s="1"/>
  <c r="Q47" i="18"/>
  <c r="AG47" i="18" s="1"/>
  <c r="P48" i="18"/>
  <c r="AF48" i="18" s="1"/>
  <c r="Q48" i="18"/>
  <c r="AG48" i="18" s="1"/>
  <c r="P49" i="18"/>
  <c r="AF49" i="18" s="1"/>
  <c r="Q49" i="18"/>
  <c r="AG49" i="18" s="1"/>
  <c r="P50" i="18"/>
  <c r="Q50" i="18"/>
  <c r="P51" i="18"/>
  <c r="AF51" i="18" s="1"/>
  <c r="Q51" i="18"/>
  <c r="AG51" i="18" s="1"/>
  <c r="P52" i="18"/>
  <c r="AF52" i="18" s="1"/>
  <c r="Q52" i="18"/>
  <c r="AG52" i="18" s="1"/>
  <c r="P53" i="18"/>
  <c r="AF53" i="18" s="1"/>
  <c r="Q53" i="18"/>
  <c r="P54" i="18"/>
  <c r="AF54" i="18" s="1"/>
  <c r="Q54" i="18"/>
  <c r="AG54" i="18" s="1"/>
  <c r="P55" i="18"/>
  <c r="Q55" i="18"/>
  <c r="AG55" i="18" s="1"/>
  <c r="P56" i="18"/>
  <c r="AF56" i="18" s="1"/>
  <c r="Q56" i="18"/>
  <c r="AG56" i="18" s="1"/>
  <c r="P57" i="18"/>
  <c r="AF57" i="18" s="1"/>
  <c r="Q57" i="18"/>
  <c r="AG57" i="18" s="1"/>
  <c r="P58" i="18"/>
  <c r="Q58" i="18"/>
  <c r="AG58" i="18" s="1"/>
  <c r="P59" i="18"/>
  <c r="AF59" i="18" s="1"/>
  <c r="Q59" i="18"/>
  <c r="AG59" i="18" s="1"/>
  <c r="P60" i="18"/>
  <c r="AF60" i="18" s="1"/>
  <c r="Q60" i="18"/>
  <c r="AG60" i="18" s="1"/>
  <c r="P61" i="18"/>
  <c r="AF61" i="18" s="1"/>
  <c r="Q61" i="18"/>
  <c r="P62" i="18"/>
  <c r="AF62" i="18" s="1"/>
  <c r="Q62" i="18"/>
  <c r="AG62" i="18" s="1"/>
  <c r="P63" i="18"/>
  <c r="AF63" i="18" s="1"/>
  <c r="Q63" i="18"/>
  <c r="AG63" i="18" s="1"/>
  <c r="P64" i="18"/>
  <c r="AF64" i="18" s="1"/>
  <c r="Q64" i="18"/>
  <c r="AG64" i="18" s="1"/>
  <c r="P65" i="18"/>
  <c r="AF65" i="18" s="1"/>
  <c r="Q65" i="18"/>
  <c r="AG65" i="18" s="1"/>
  <c r="P66" i="18"/>
  <c r="Q66" i="18"/>
  <c r="AG66" i="18" s="1"/>
  <c r="P67" i="18"/>
  <c r="AF67" i="18" s="1"/>
  <c r="Q67" i="18"/>
  <c r="AG67" i="18" s="1"/>
  <c r="P68" i="18"/>
  <c r="AF68" i="18" s="1"/>
  <c r="Q68" i="18"/>
  <c r="AG68" i="18" s="1"/>
  <c r="P69" i="18"/>
  <c r="AF69" i="18" s="1"/>
  <c r="Q69" i="18"/>
  <c r="P70" i="18"/>
  <c r="AF70" i="18" s="1"/>
  <c r="Q70" i="18"/>
  <c r="AG70" i="18" s="1"/>
  <c r="P71" i="18"/>
  <c r="AF71" i="18" s="1"/>
  <c r="Q71" i="18"/>
  <c r="AG71" i="18" s="1"/>
  <c r="P72" i="18"/>
  <c r="AF72" i="18" s="1"/>
  <c r="Q72" i="18"/>
  <c r="AG72" i="18" s="1"/>
  <c r="P73" i="18"/>
  <c r="AF73" i="18" s="1"/>
  <c r="Q73" i="18"/>
  <c r="AG73" i="18" s="1"/>
  <c r="P74" i="18"/>
  <c r="Q74" i="18"/>
  <c r="AG74" i="18" s="1"/>
  <c r="P75" i="18"/>
  <c r="AF75" i="18" s="1"/>
  <c r="Q75" i="18"/>
  <c r="AG75" i="18" s="1"/>
  <c r="P76" i="18"/>
  <c r="AF76" i="18" s="1"/>
  <c r="Q76" i="18"/>
  <c r="AG76" i="18" s="1"/>
  <c r="P77" i="18"/>
  <c r="AF77" i="18" s="1"/>
  <c r="Q77" i="18"/>
  <c r="P78" i="18"/>
  <c r="AF78" i="18" s="1"/>
  <c r="Q78" i="18"/>
  <c r="AG78" i="18" s="1"/>
  <c r="P79" i="18"/>
  <c r="AF79" i="18" s="1"/>
  <c r="Q79" i="18"/>
  <c r="AG79" i="18" s="1"/>
  <c r="P80" i="18"/>
  <c r="AF80" i="18" s="1"/>
  <c r="Q80" i="18"/>
  <c r="AG80" i="18" s="1"/>
  <c r="P81" i="18"/>
  <c r="AF81" i="18" s="1"/>
  <c r="Q81" i="18"/>
  <c r="AG81" i="18" s="1"/>
  <c r="P82" i="18"/>
  <c r="Q82" i="18"/>
  <c r="P83" i="18"/>
  <c r="AF83" i="18" s="1"/>
  <c r="Q83" i="18"/>
  <c r="AG83" i="18" s="1"/>
  <c r="P84" i="18"/>
  <c r="AF84" i="18" s="1"/>
  <c r="Q84" i="18"/>
  <c r="AG84" i="18" s="1"/>
  <c r="P85" i="18"/>
  <c r="AF85" i="18" s="1"/>
  <c r="Q85" i="18"/>
  <c r="P86" i="18"/>
  <c r="AF86" i="18" s="1"/>
  <c r="Q86" i="18"/>
  <c r="AG86" i="18" s="1"/>
  <c r="P87" i="18"/>
  <c r="AF87" i="18" s="1"/>
  <c r="Q87" i="18"/>
  <c r="AG87" i="18" s="1"/>
  <c r="P88" i="18"/>
  <c r="AF88" i="18" s="1"/>
  <c r="Q88" i="18"/>
  <c r="AG88" i="18" s="1"/>
  <c r="P89" i="18"/>
  <c r="AF89" i="18" s="1"/>
  <c r="Q89" i="18"/>
  <c r="AG89" i="18" s="1"/>
  <c r="P90" i="18"/>
  <c r="Q90" i="18"/>
  <c r="AG90" i="18" s="1"/>
  <c r="P91" i="18"/>
  <c r="AF91" i="18" s="1"/>
  <c r="Q91" i="18"/>
  <c r="AG91" i="18" s="1"/>
  <c r="P92" i="18"/>
  <c r="AF92" i="18" s="1"/>
  <c r="Q92" i="18"/>
  <c r="AG92" i="18" s="1"/>
  <c r="P93" i="18"/>
  <c r="AF93" i="18" s="1"/>
  <c r="Q93" i="18"/>
  <c r="P94" i="18"/>
  <c r="AF94" i="18" s="1"/>
  <c r="Q94" i="18"/>
  <c r="AG94" i="18" s="1"/>
  <c r="P95" i="18"/>
  <c r="AF95" i="18" s="1"/>
  <c r="Q95" i="18"/>
  <c r="AG95" i="18" s="1"/>
  <c r="P96" i="18"/>
  <c r="AF96" i="18" s="1"/>
  <c r="Q96" i="18"/>
  <c r="AG96" i="18" s="1"/>
  <c r="P97" i="18"/>
  <c r="AF97" i="18" s="1"/>
  <c r="Q97" i="18"/>
  <c r="AG97" i="18" s="1"/>
  <c r="P98" i="18"/>
  <c r="Q98" i="18"/>
  <c r="AG98" i="18" s="1"/>
  <c r="P99" i="18"/>
  <c r="AF99" i="18" s="1"/>
  <c r="Q99" i="18"/>
  <c r="AG99" i="18" s="1"/>
  <c r="P100" i="18"/>
  <c r="AF100" i="18" s="1"/>
  <c r="Q100" i="18"/>
  <c r="AG100" i="18" s="1"/>
  <c r="P101" i="18"/>
  <c r="AF101" i="18" s="1"/>
  <c r="Q101" i="18"/>
  <c r="P102" i="18"/>
  <c r="AF102" i="18" s="1"/>
  <c r="Q102" i="18"/>
  <c r="AG102" i="18" s="1"/>
  <c r="P103" i="18"/>
  <c r="AF103" i="18" s="1"/>
  <c r="Q103" i="18"/>
  <c r="AG103" i="18" s="1"/>
  <c r="P104" i="18"/>
  <c r="AF104" i="18" s="1"/>
  <c r="Q104" i="18"/>
  <c r="AG104" i="18" s="1"/>
  <c r="P105" i="18"/>
  <c r="AF105" i="18" s="1"/>
  <c r="Q105" i="18"/>
  <c r="AG105" i="18" s="1"/>
  <c r="P106" i="18"/>
  <c r="Q106" i="18"/>
  <c r="P107" i="18"/>
  <c r="AF107" i="18" s="1"/>
  <c r="Q107" i="18"/>
  <c r="AG107" i="18" s="1"/>
  <c r="P108" i="18"/>
  <c r="AF108" i="18" s="1"/>
  <c r="Q108" i="18"/>
  <c r="AG108" i="18" s="1"/>
  <c r="P109" i="18"/>
  <c r="AF109" i="18" s="1"/>
  <c r="Q109" i="18"/>
  <c r="P110" i="18"/>
  <c r="AF110" i="18" s="1"/>
  <c r="Q110" i="18"/>
  <c r="AG110" i="18" s="1"/>
  <c r="P111" i="18"/>
  <c r="Q111" i="18"/>
  <c r="AG111" i="18" s="1"/>
  <c r="P112" i="18"/>
  <c r="AF112" i="18" s="1"/>
  <c r="Q112" i="18"/>
  <c r="AG112" i="18" s="1"/>
  <c r="P113" i="18"/>
  <c r="AF113" i="18" s="1"/>
  <c r="Q113" i="18"/>
  <c r="AG113" i="18" s="1"/>
  <c r="P114" i="18"/>
  <c r="Q114" i="18"/>
  <c r="AG114" i="18" s="1"/>
  <c r="P115" i="18"/>
  <c r="AF115" i="18" s="1"/>
  <c r="Q115" i="18"/>
  <c r="AG115" i="18" s="1"/>
  <c r="P116" i="18"/>
  <c r="AF116" i="18" s="1"/>
  <c r="Q116" i="18"/>
  <c r="AG116" i="18" s="1"/>
  <c r="P117" i="18"/>
  <c r="AF117" i="18" s="1"/>
  <c r="Q117" i="18"/>
  <c r="P118" i="18"/>
  <c r="AF118" i="18" s="1"/>
  <c r="Q118" i="18"/>
  <c r="AG118" i="18" s="1"/>
  <c r="P119" i="18"/>
  <c r="AF119" i="18" s="1"/>
  <c r="Q119" i="18"/>
  <c r="AG119" i="18" s="1"/>
  <c r="P120" i="18"/>
  <c r="AF120" i="18" s="1"/>
  <c r="Q120" i="18"/>
  <c r="AG120" i="18" s="1"/>
  <c r="P121" i="18"/>
  <c r="AF121" i="18" s="1"/>
  <c r="Q121" i="18"/>
  <c r="AG121" i="18" s="1"/>
  <c r="P122" i="18"/>
  <c r="Q122" i="18"/>
  <c r="AG122" i="18" s="1"/>
  <c r="P123" i="18"/>
  <c r="AF123" i="18" s="1"/>
  <c r="Q123" i="18"/>
  <c r="AG123" i="18" s="1"/>
  <c r="P124" i="18"/>
  <c r="AF124" i="18" s="1"/>
  <c r="Q124" i="18"/>
  <c r="AG124" i="18" s="1"/>
  <c r="P125" i="18"/>
  <c r="AF125" i="18" s="1"/>
  <c r="Q125" i="18"/>
  <c r="P126" i="18"/>
  <c r="AF126" i="18" s="1"/>
  <c r="Q126" i="18"/>
  <c r="AG126" i="18" s="1"/>
  <c r="P127" i="18"/>
  <c r="AF127" i="18" s="1"/>
  <c r="Q127" i="18"/>
  <c r="AG127" i="18" s="1"/>
  <c r="P128" i="18"/>
  <c r="AF128" i="18" s="1"/>
  <c r="Q128" i="18"/>
  <c r="AG128" i="18" s="1"/>
  <c r="P129" i="18"/>
  <c r="AF129" i="18" s="1"/>
  <c r="Q129" i="18"/>
  <c r="AG129" i="18" s="1"/>
  <c r="P130" i="18"/>
  <c r="Q130" i="18"/>
  <c r="AG130" i="18" s="1"/>
  <c r="P131" i="18"/>
  <c r="AF131" i="18" s="1"/>
  <c r="Q131" i="18"/>
  <c r="AG131" i="18" s="1"/>
  <c r="P132" i="18"/>
  <c r="AF132" i="18" s="1"/>
  <c r="Q132" i="18"/>
  <c r="AG132" i="18" s="1"/>
  <c r="P133" i="18"/>
  <c r="AF133" i="18" s="1"/>
  <c r="Q133" i="18"/>
  <c r="P134" i="18"/>
  <c r="AF134" i="18" s="1"/>
  <c r="Q134" i="18"/>
  <c r="AG134" i="18" s="1"/>
  <c r="P135" i="18"/>
  <c r="AF135" i="18" s="1"/>
  <c r="Q135" i="18"/>
  <c r="AG135" i="18" s="1"/>
  <c r="P136" i="18"/>
  <c r="AF136" i="18" s="1"/>
  <c r="Q136" i="18"/>
  <c r="AG136" i="18" s="1"/>
  <c r="P137" i="18"/>
  <c r="AF137" i="18" s="1"/>
  <c r="Q137" i="18"/>
  <c r="AG137" i="18" s="1"/>
  <c r="P138" i="18"/>
  <c r="Q138" i="18"/>
  <c r="AG138" i="18" s="1"/>
  <c r="P139" i="18"/>
  <c r="AF139" i="18" s="1"/>
  <c r="Q139" i="18"/>
  <c r="AG139" i="18" s="1"/>
  <c r="P140" i="18"/>
  <c r="AF140" i="18" s="1"/>
  <c r="Q140" i="18"/>
  <c r="AG140" i="18" s="1"/>
  <c r="P141" i="18"/>
  <c r="AF141" i="18" s="1"/>
  <c r="Q141" i="18"/>
  <c r="AG141" i="18" s="1"/>
  <c r="P142" i="18"/>
  <c r="AF142" i="18" s="1"/>
  <c r="Q142" i="18"/>
  <c r="AG142" i="18" s="1"/>
  <c r="P143" i="18"/>
  <c r="AF143" i="18" s="1"/>
  <c r="Q143" i="18"/>
  <c r="AG143" i="18" s="1"/>
  <c r="P144" i="18"/>
  <c r="AF144" i="18" s="1"/>
  <c r="Q144" i="18"/>
  <c r="AG144" i="18" s="1"/>
  <c r="P145" i="18"/>
  <c r="AF145" i="18" s="1"/>
  <c r="Q145" i="18"/>
  <c r="AG145" i="18" s="1"/>
  <c r="P146" i="18"/>
  <c r="AF146" i="18" s="1"/>
  <c r="Q146" i="18"/>
  <c r="AG146" i="18" s="1"/>
  <c r="P147" i="18"/>
  <c r="AF147" i="18" s="1"/>
  <c r="Q147" i="18"/>
  <c r="AG147" i="18" s="1"/>
  <c r="P148" i="18"/>
  <c r="AF148" i="18" s="1"/>
  <c r="Q148" i="18"/>
  <c r="AG148" i="18" s="1"/>
  <c r="P149" i="18"/>
  <c r="AF149" i="18" s="1"/>
  <c r="Q149" i="18"/>
  <c r="P150" i="18"/>
  <c r="AF150" i="18" s="1"/>
  <c r="Q150" i="18"/>
  <c r="AG150" i="18" s="1"/>
  <c r="P151" i="18"/>
  <c r="AF151" i="18" s="1"/>
  <c r="Q151" i="18"/>
  <c r="AG151" i="18" s="1"/>
  <c r="P152" i="18"/>
  <c r="AF152" i="18" s="1"/>
  <c r="Q152" i="18"/>
  <c r="AG152" i="18" s="1"/>
  <c r="P153" i="18"/>
  <c r="AF153" i="18" s="1"/>
  <c r="Q153" i="18"/>
  <c r="AG153" i="18" s="1"/>
  <c r="P154" i="18"/>
  <c r="Q154" i="18"/>
  <c r="AG154" i="18" s="1"/>
  <c r="P155" i="18"/>
  <c r="AF155" i="18" s="1"/>
  <c r="Q155" i="18"/>
  <c r="AG155" i="18" s="1"/>
  <c r="P156" i="18"/>
  <c r="AF156" i="18" s="1"/>
  <c r="Q156" i="18"/>
  <c r="AG156" i="18" s="1"/>
  <c r="AF23" i="18"/>
  <c r="AG50" i="18"/>
  <c r="AF55" i="18"/>
  <c r="AG82" i="18"/>
  <c r="AG106" i="18"/>
  <c r="AF111" i="18"/>
  <c r="AG21" i="18"/>
  <c r="AF26" i="18"/>
  <c r="AG29" i="18"/>
  <c r="AF34" i="18"/>
  <c r="AG37" i="18"/>
  <c r="AF42" i="18"/>
  <c r="AG45" i="18"/>
  <c r="AF50" i="18"/>
  <c r="AG53" i="18"/>
  <c r="AF58" i="18"/>
  <c r="AG61" i="18"/>
  <c r="AF66" i="18"/>
  <c r="AG69" i="18"/>
  <c r="AF74" i="18"/>
  <c r="AG77" i="18"/>
  <c r="AF82" i="18"/>
  <c r="AG85" i="18"/>
  <c r="AF90" i="18"/>
  <c r="AG93" i="18"/>
  <c r="AF98" i="18"/>
  <c r="AG101" i="18"/>
  <c r="AF106" i="18"/>
  <c r="AG109" i="18"/>
  <c r="AF114" i="18"/>
  <c r="AG117" i="18"/>
  <c r="AF122" i="18"/>
  <c r="AG125" i="18"/>
  <c r="AF130" i="18"/>
  <c r="AG133" i="18"/>
  <c r="AF138" i="18"/>
  <c r="AG149" i="18"/>
  <c r="AF154" i="18"/>
  <c r="C95" i="18"/>
  <c r="X95" i="18" s="1"/>
  <c r="D95" i="18"/>
  <c r="Y95" i="18" s="1"/>
  <c r="C96" i="18"/>
  <c r="X96" i="18" s="1"/>
  <c r="D96" i="18"/>
  <c r="Y96" i="18" s="1"/>
  <c r="C97" i="18"/>
  <c r="X97" i="18" s="1"/>
  <c r="D97" i="18"/>
  <c r="Y97" i="18" s="1"/>
  <c r="C98" i="18"/>
  <c r="X98" i="18" s="1"/>
  <c r="D98" i="18"/>
  <c r="Y98" i="18" s="1"/>
  <c r="C99" i="18"/>
  <c r="X99" i="18" s="1"/>
  <c r="D99" i="18"/>
  <c r="Y99" i="18" s="1"/>
  <c r="C100" i="18"/>
  <c r="X100" i="18" s="1"/>
  <c r="D100" i="18"/>
  <c r="Y100" i="18" s="1"/>
  <c r="C101" i="18"/>
  <c r="X101" i="18" s="1"/>
  <c r="D101" i="18"/>
  <c r="Y101" i="18" s="1"/>
  <c r="C102" i="18"/>
  <c r="X102" i="18" s="1"/>
  <c r="D102" i="18"/>
  <c r="Y102" i="18" s="1"/>
  <c r="C103" i="18"/>
  <c r="X103" i="18" s="1"/>
  <c r="D103" i="18"/>
  <c r="Y103" i="18" s="1"/>
  <c r="C104" i="18"/>
  <c r="X104" i="18" s="1"/>
  <c r="D104" i="18"/>
  <c r="Y104" i="18" s="1"/>
  <c r="C105" i="18"/>
  <c r="X105" i="18" s="1"/>
  <c r="D105" i="18"/>
  <c r="Y105" i="18" s="1"/>
  <c r="C106" i="18"/>
  <c r="X106" i="18" s="1"/>
  <c r="D106" i="18"/>
  <c r="Y106" i="18" s="1"/>
  <c r="C107" i="18"/>
  <c r="X107" i="18" s="1"/>
  <c r="D107" i="18"/>
  <c r="Y107" i="18" s="1"/>
  <c r="C108" i="18"/>
  <c r="X108" i="18" s="1"/>
  <c r="D108" i="18"/>
  <c r="Y108" i="18" s="1"/>
  <c r="C109" i="18"/>
  <c r="X109" i="18" s="1"/>
  <c r="D109" i="18"/>
  <c r="Y109" i="18" s="1"/>
  <c r="C110" i="18"/>
  <c r="X110" i="18" s="1"/>
  <c r="D110" i="18"/>
  <c r="Y110" i="18" s="1"/>
  <c r="C111" i="18"/>
  <c r="X111" i="18" s="1"/>
  <c r="D111" i="18"/>
  <c r="Y111" i="18" s="1"/>
  <c r="C112" i="18"/>
  <c r="X112" i="18" s="1"/>
  <c r="D112" i="18"/>
  <c r="Y112" i="18" s="1"/>
  <c r="C113" i="18"/>
  <c r="X113" i="18" s="1"/>
  <c r="D113" i="18"/>
  <c r="Y113" i="18" s="1"/>
  <c r="C114" i="18"/>
  <c r="X114" i="18" s="1"/>
  <c r="D114" i="18"/>
  <c r="Y114" i="18" s="1"/>
  <c r="C115" i="18"/>
  <c r="X115" i="18" s="1"/>
  <c r="D115" i="18"/>
  <c r="Y115" i="18" s="1"/>
  <c r="C116" i="18"/>
  <c r="X116" i="18" s="1"/>
  <c r="D116" i="18"/>
  <c r="Y116" i="18" s="1"/>
  <c r="C117" i="18"/>
  <c r="X117" i="18" s="1"/>
  <c r="D117" i="18"/>
  <c r="Y117" i="18" s="1"/>
  <c r="C118" i="18"/>
  <c r="X118" i="18" s="1"/>
  <c r="D118" i="18"/>
  <c r="Y118" i="18" s="1"/>
  <c r="C119" i="18"/>
  <c r="X119" i="18" s="1"/>
  <c r="D119" i="18"/>
  <c r="Y119" i="18" s="1"/>
  <c r="C120" i="18"/>
  <c r="X120" i="18" s="1"/>
  <c r="D120" i="18"/>
  <c r="Y120" i="18" s="1"/>
  <c r="C121" i="18"/>
  <c r="X121" i="18" s="1"/>
  <c r="D121" i="18"/>
  <c r="Y121" i="18" s="1"/>
  <c r="C122" i="18"/>
  <c r="X122" i="18" s="1"/>
  <c r="D122" i="18"/>
  <c r="Y122" i="18" s="1"/>
  <c r="C123" i="18"/>
  <c r="X123" i="18" s="1"/>
  <c r="D123" i="18"/>
  <c r="Y123" i="18" s="1"/>
  <c r="C124" i="18"/>
  <c r="X124" i="18" s="1"/>
  <c r="D124" i="18"/>
  <c r="Y124" i="18" s="1"/>
  <c r="C125" i="18"/>
  <c r="X125" i="18" s="1"/>
  <c r="D125" i="18"/>
  <c r="Y125" i="18" s="1"/>
  <c r="C126" i="18"/>
  <c r="X126" i="18" s="1"/>
  <c r="D126" i="18"/>
  <c r="Y126" i="18" s="1"/>
  <c r="C127" i="18"/>
  <c r="X127" i="18" s="1"/>
  <c r="D127" i="18"/>
  <c r="Y127" i="18" s="1"/>
  <c r="C128" i="18"/>
  <c r="X128" i="18" s="1"/>
  <c r="D128" i="18"/>
  <c r="Y128" i="18" s="1"/>
  <c r="C129" i="18"/>
  <c r="X129" i="18" s="1"/>
  <c r="D129" i="18"/>
  <c r="Y129" i="18" s="1"/>
  <c r="C130" i="18"/>
  <c r="X130" i="18" s="1"/>
  <c r="D130" i="18"/>
  <c r="Y130" i="18" s="1"/>
  <c r="C131" i="18"/>
  <c r="X131" i="18" s="1"/>
  <c r="D131" i="18"/>
  <c r="Y131" i="18" s="1"/>
  <c r="C132" i="18"/>
  <c r="X132" i="18" s="1"/>
  <c r="D132" i="18"/>
  <c r="Y132" i="18" s="1"/>
  <c r="C133" i="18"/>
  <c r="X133" i="18" s="1"/>
  <c r="D133" i="18"/>
  <c r="Y133" i="18" s="1"/>
  <c r="C134" i="18"/>
  <c r="X134" i="18" s="1"/>
  <c r="D134" i="18"/>
  <c r="Y134" i="18" s="1"/>
  <c r="C135" i="18"/>
  <c r="X135" i="18" s="1"/>
  <c r="D135" i="18"/>
  <c r="Y135" i="18" s="1"/>
  <c r="C136" i="18"/>
  <c r="X136" i="18" s="1"/>
  <c r="D136" i="18"/>
  <c r="Y136" i="18" s="1"/>
  <c r="C137" i="18"/>
  <c r="X137" i="18" s="1"/>
  <c r="D137" i="18"/>
  <c r="Y137" i="18" s="1"/>
  <c r="C138" i="18"/>
  <c r="X138" i="18" s="1"/>
  <c r="D138" i="18"/>
  <c r="Y138" i="18" s="1"/>
  <c r="C139" i="18"/>
  <c r="X139" i="18" s="1"/>
  <c r="D139" i="18"/>
  <c r="Y139" i="18" s="1"/>
  <c r="C140" i="18"/>
  <c r="X140" i="18" s="1"/>
  <c r="D140" i="18"/>
  <c r="Y140" i="18" s="1"/>
  <c r="C141" i="18"/>
  <c r="X141" i="18" s="1"/>
  <c r="D141" i="18"/>
  <c r="Y141" i="18" s="1"/>
  <c r="C142" i="18"/>
  <c r="X142" i="18" s="1"/>
  <c r="D142" i="18"/>
  <c r="Y142" i="18" s="1"/>
  <c r="C143" i="18"/>
  <c r="X143" i="18" s="1"/>
  <c r="D143" i="18"/>
  <c r="Y143" i="18" s="1"/>
  <c r="C144" i="18"/>
  <c r="X144" i="18" s="1"/>
  <c r="D144" i="18"/>
  <c r="Y144" i="18" s="1"/>
  <c r="C145" i="18"/>
  <c r="X145" i="18" s="1"/>
  <c r="D145" i="18"/>
  <c r="Y145" i="18" s="1"/>
  <c r="C146" i="18"/>
  <c r="X146" i="18" s="1"/>
  <c r="D146" i="18"/>
  <c r="Y146" i="18" s="1"/>
  <c r="C147" i="18"/>
  <c r="X147" i="18" s="1"/>
  <c r="D147" i="18"/>
  <c r="Y147" i="18" s="1"/>
  <c r="C148" i="18"/>
  <c r="X148" i="18" s="1"/>
  <c r="D148" i="18"/>
  <c r="Y148" i="18" s="1"/>
  <c r="C149" i="18"/>
  <c r="X149" i="18" s="1"/>
  <c r="D149" i="18"/>
  <c r="Y149" i="18" s="1"/>
  <c r="C150" i="18"/>
  <c r="X150" i="18" s="1"/>
  <c r="D150" i="18"/>
  <c r="Y150" i="18" s="1"/>
  <c r="C151" i="18"/>
  <c r="X151" i="18" s="1"/>
  <c r="D151" i="18"/>
  <c r="Y151" i="18" s="1"/>
  <c r="C152" i="18"/>
  <c r="X152" i="18" s="1"/>
  <c r="D152" i="18"/>
  <c r="Y152" i="18" s="1"/>
  <c r="C153" i="18"/>
  <c r="X153" i="18" s="1"/>
  <c r="D153" i="18"/>
  <c r="Y153" i="18" s="1"/>
  <c r="C154" i="18"/>
  <c r="X154" i="18" s="1"/>
  <c r="D154" i="18"/>
  <c r="Y154" i="18" s="1"/>
  <c r="C155" i="18"/>
  <c r="X155" i="18" s="1"/>
  <c r="D155" i="18"/>
  <c r="Y155" i="18" s="1"/>
  <c r="C156" i="18"/>
  <c r="X156" i="18" s="1"/>
  <c r="D156" i="18"/>
  <c r="Y156" i="18" s="1"/>
  <c r="C157" i="18"/>
  <c r="X157" i="18" s="1"/>
  <c r="D157" i="18"/>
  <c r="Y157" i="18" s="1"/>
  <c r="C158" i="18"/>
  <c r="X158" i="18" s="1"/>
  <c r="D158" i="18"/>
  <c r="Y158" i="18" s="1"/>
  <c r="C159" i="18"/>
  <c r="X159" i="18" s="1"/>
  <c r="D159" i="18"/>
  <c r="Y159" i="18" s="1"/>
  <c r="C160" i="18"/>
  <c r="X160" i="18" s="1"/>
  <c r="D160" i="18"/>
  <c r="Y160" i="18" s="1"/>
  <c r="C161" i="18"/>
  <c r="X161" i="18" s="1"/>
  <c r="D161" i="18"/>
  <c r="Y161" i="18" s="1"/>
  <c r="C162" i="18"/>
  <c r="X162" i="18" s="1"/>
  <c r="D162" i="18"/>
  <c r="Y162" i="18" s="1"/>
  <c r="C163" i="18"/>
  <c r="X163" i="18" s="1"/>
  <c r="D163" i="18"/>
  <c r="Y163" i="18" s="1"/>
  <c r="C164" i="18"/>
  <c r="X164" i="18" s="1"/>
  <c r="D164" i="18"/>
  <c r="Y164" i="18" s="1"/>
  <c r="C165" i="18"/>
  <c r="X165" i="18" s="1"/>
  <c r="D165" i="18"/>
  <c r="Y165" i="18" s="1"/>
  <c r="C166" i="18"/>
  <c r="X166" i="18" s="1"/>
  <c r="D166" i="18"/>
  <c r="Y166" i="18" s="1"/>
  <c r="C167" i="18"/>
  <c r="X167" i="18" s="1"/>
  <c r="D167" i="18"/>
  <c r="Y167" i="18" s="1"/>
  <c r="C168" i="18"/>
  <c r="X168" i="18" s="1"/>
  <c r="D168" i="18"/>
  <c r="Y168" i="18" s="1"/>
  <c r="C169" i="18"/>
  <c r="X169" i="18" s="1"/>
  <c r="D169" i="18"/>
  <c r="Y169" i="18" s="1"/>
  <c r="C170" i="18"/>
  <c r="X170" i="18" s="1"/>
  <c r="D170" i="18"/>
  <c r="Y170" i="18" s="1"/>
  <c r="C171" i="18"/>
  <c r="X171" i="18" s="1"/>
  <c r="D171" i="18"/>
  <c r="Y171" i="18" s="1"/>
  <c r="C172" i="18"/>
  <c r="X172" i="18" s="1"/>
  <c r="D172" i="18"/>
  <c r="Y172" i="18" s="1"/>
  <c r="C173" i="18"/>
  <c r="X173" i="18" s="1"/>
  <c r="D173" i="18"/>
  <c r="Y173" i="18" s="1"/>
  <c r="C174" i="18"/>
  <c r="X174" i="18" s="1"/>
  <c r="D174" i="18"/>
  <c r="Y174" i="18" s="1"/>
  <c r="C175" i="18"/>
  <c r="X175" i="18" s="1"/>
  <c r="D175" i="18"/>
  <c r="Y175" i="18" s="1"/>
  <c r="C176" i="18"/>
  <c r="X176" i="18" s="1"/>
  <c r="D176" i="18"/>
  <c r="Y176" i="18" s="1"/>
  <c r="C177" i="18"/>
  <c r="X177" i="18" s="1"/>
  <c r="D177" i="18"/>
  <c r="Y177" i="18" s="1"/>
  <c r="C178" i="18"/>
  <c r="X178" i="18" s="1"/>
  <c r="D178" i="18"/>
  <c r="Y178" i="18" s="1"/>
  <c r="C179" i="18"/>
  <c r="X179" i="18" s="1"/>
  <c r="D179" i="18"/>
  <c r="Y179" i="18" s="1"/>
  <c r="C180" i="18"/>
  <c r="X180" i="18" s="1"/>
  <c r="D180" i="18"/>
  <c r="Y180" i="18" s="1"/>
  <c r="C181" i="18"/>
  <c r="X181" i="18" s="1"/>
  <c r="D181" i="18"/>
  <c r="Y181" i="18" s="1"/>
  <c r="C182" i="18"/>
  <c r="X182" i="18" s="1"/>
  <c r="D182" i="18"/>
  <c r="Y182" i="18" s="1"/>
  <c r="C183" i="18"/>
  <c r="X183" i="18" s="1"/>
  <c r="D183" i="18"/>
  <c r="Y183" i="18" s="1"/>
  <c r="C184" i="18"/>
  <c r="X184" i="18" s="1"/>
  <c r="D184" i="18"/>
  <c r="Y184" i="18" s="1"/>
  <c r="C185" i="18"/>
  <c r="X185" i="18" s="1"/>
  <c r="D185" i="18"/>
  <c r="Y185" i="18" s="1"/>
  <c r="C186" i="18"/>
  <c r="X186" i="18" s="1"/>
  <c r="D186" i="18"/>
  <c r="Y186" i="18" s="1"/>
  <c r="C187" i="18"/>
  <c r="X187" i="18" s="1"/>
  <c r="D187" i="18"/>
  <c r="Y187" i="18" s="1"/>
  <c r="C188" i="18"/>
  <c r="X188" i="18" s="1"/>
  <c r="D188" i="18"/>
  <c r="Y188" i="18" s="1"/>
  <c r="C189" i="18"/>
  <c r="X189" i="18" s="1"/>
  <c r="D189" i="18"/>
  <c r="Y189" i="18" s="1"/>
  <c r="C190" i="18"/>
  <c r="X190" i="18" s="1"/>
  <c r="D190" i="18"/>
  <c r="Y190" i="18" s="1"/>
  <c r="C191" i="18"/>
  <c r="X191" i="18" s="1"/>
  <c r="D191" i="18"/>
  <c r="Y191" i="18" s="1"/>
  <c r="C192" i="18"/>
  <c r="X192" i="18" s="1"/>
  <c r="D192" i="18"/>
  <c r="Y192" i="18" s="1"/>
  <c r="C193" i="18"/>
  <c r="X193" i="18" s="1"/>
  <c r="D193" i="18"/>
  <c r="Y193" i="18" s="1"/>
  <c r="C194" i="18"/>
  <c r="X194" i="18" s="1"/>
  <c r="D194" i="18"/>
  <c r="Y194" i="18" s="1"/>
  <c r="C195" i="18"/>
  <c r="X195" i="18" s="1"/>
  <c r="D195" i="18"/>
  <c r="Y195" i="18" s="1"/>
  <c r="C196" i="18"/>
  <c r="X196" i="18" s="1"/>
  <c r="D196" i="18"/>
  <c r="Y196" i="18" s="1"/>
  <c r="C197" i="18"/>
  <c r="X197" i="18" s="1"/>
  <c r="D197" i="18"/>
  <c r="Y197" i="18" s="1"/>
  <c r="C198" i="18"/>
  <c r="X198" i="18" s="1"/>
  <c r="D198" i="18"/>
  <c r="Y198" i="18" s="1"/>
  <c r="C199" i="18"/>
  <c r="X199" i="18" s="1"/>
  <c r="D199" i="18"/>
  <c r="Y199" i="18" s="1"/>
  <c r="C200" i="18"/>
  <c r="X200" i="18" s="1"/>
  <c r="D200" i="18"/>
  <c r="Y200" i="18" s="1"/>
  <c r="C201" i="18"/>
  <c r="X201" i="18" s="1"/>
  <c r="D201" i="18"/>
  <c r="Y201" i="18" s="1"/>
  <c r="C202" i="18"/>
  <c r="X202" i="18" s="1"/>
  <c r="D202" i="18"/>
  <c r="Y202" i="18" s="1"/>
  <c r="C203" i="18"/>
  <c r="X203" i="18" s="1"/>
  <c r="D203" i="18"/>
  <c r="Y203" i="18" s="1"/>
  <c r="C204" i="18"/>
  <c r="X204" i="18" s="1"/>
  <c r="D204" i="18"/>
  <c r="Y204" i="18" s="1"/>
  <c r="C205" i="18"/>
  <c r="X205" i="18" s="1"/>
  <c r="D205" i="18"/>
  <c r="Y205" i="18" s="1"/>
  <c r="C206" i="18"/>
  <c r="X206" i="18" s="1"/>
  <c r="D206" i="18"/>
  <c r="Y206" i="18" s="1"/>
  <c r="C207" i="18"/>
  <c r="X207" i="18" s="1"/>
  <c r="D207" i="18"/>
  <c r="Y207" i="18" s="1"/>
  <c r="C208" i="18"/>
  <c r="X208" i="18" s="1"/>
  <c r="D208" i="18"/>
  <c r="Y208" i="18" s="1"/>
  <c r="C209" i="18"/>
  <c r="X209" i="18" s="1"/>
  <c r="D209" i="18"/>
  <c r="Y209" i="18" s="1"/>
  <c r="C210" i="18"/>
  <c r="X210" i="18" s="1"/>
  <c r="D210" i="18"/>
  <c r="Y210" i="18" s="1"/>
  <c r="C211" i="18"/>
  <c r="X211" i="18" s="1"/>
  <c r="D211" i="18"/>
  <c r="Y211" i="18" s="1"/>
  <c r="C212" i="18"/>
  <c r="X212" i="18" s="1"/>
  <c r="D212" i="18"/>
  <c r="Y212" i="18" s="1"/>
  <c r="C213" i="18"/>
  <c r="X213" i="18" s="1"/>
  <c r="D213" i="18"/>
  <c r="Y213" i="18" s="1"/>
  <c r="C214" i="18"/>
  <c r="X214" i="18" s="1"/>
  <c r="D214" i="18"/>
  <c r="Y214" i="18" s="1"/>
  <c r="C215" i="18"/>
  <c r="X215" i="18" s="1"/>
  <c r="D215" i="18"/>
  <c r="Y215" i="18" s="1"/>
  <c r="C216" i="18"/>
  <c r="X216" i="18" s="1"/>
  <c r="D216" i="18"/>
  <c r="Y216" i="18" s="1"/>
  <c r="C217" i="18"/>
  <c r="X217" i="18" s="1"/>
  <c r="D217" i="18"/>
  <c r="Y217" i="18" s="1"/>
  <c r="C218" i="18"/>
  <c r="X218" i="18" s="1"/>
  <c r="D218" i="18"/>
  <c r="Y218" i="18" s="1"/>
  <c r="C219" i="18"/>
  <c r="X219" i="18" s="1"/>
  <c r="D219" i="18"/>
  <c r="Y219" i="18" s="1"/>
  <c r="C220" i="18"/>
  <c r="X220" i="18" s="1"/>
  <c r="D220" i="18"/>
  <c r="Y220" i="18" s="1"/>
  <c r="C221" i="18"/>
  <c r="X221" i="18" s="1"/>
  <c r="D221" i="18"/>
  <c r="Y221" i="18" s="1"/>
  <c r="C222" i="18"/>
  <c r="X222" i="18" s="1"/>
  <c r="D222" i="18"/>
  <c r="Y222" i="18" s="1"/>
  <c r="C223" i="18"/>
  <c r="X223" i="18" s="1"/>
  <c r="D223" i="18"/>
  <c r="Y223" i="18" s="1"/>
  <c r="C224" i="18"/>
  <c r="X224" i="18" s="1"/>
  <c r="D224" i="18"/>
  <c r="Y224" i="18" s="1"/>
  <c r="C225" i="18"/>
  <c r="X225" i="18" s="1"/>
  <c r="D225" i="18"/>
  <c r="Y225" i="18" s="1"/>
  <c r="C226" i="18"/>
  <c r="X226" i="18" s="1"/>
  <c r="D226" i="18"/>
  <c r="Y226" i="18" s="1"/>
  <c r="C227" i="18"/>
  <c r="X227" i="18" s="1"/>
  <c r="D227" i="18"/>
  <c r="Y227" i="18" s="1"/>
  <c r="C228" i="18"/>
  <c r="X228" i="18" s="1"/>
  <c r="D228" i="18"/>
  <c r="Y228" i="18" s="1"/>
  <c r="C229" i="18"/>
  <c r="X229" i="18" s="1"/>
  <c r="D229" i="18"/>
  <c r="Y229" i="18" s="1"/>
  <c r="C230" i="18"/>
  <c r="X230" i="18" s="1"/>
  <c r="D230" i="18"/>
  <c r="Y230" i="18" s="1"/>
  <c r="C231" i="18"/>
  <c r="X231" i="18" s="1"/>
  <c r="D231" i="18"/>
  <c r="Y231" i="18" s="1"/>
  <c r="C232" i="18"/>
  <c r="X232" i="18" s="1"/>
  <c r="D232" i="18"/>
  <c r="Y232" i="18" s="1"/>
  <c r="C233" i="18"/>
  <c r="X233" i="18" s="1"/>
  <c r="D233" i="18"/>
  <c r="Y233" i="18" s="1"/>
  <c r="C234" i="18"/>
  <c r="X234" i="18" s="1"/>
  <c r="D234" i="18"/>
  <c r="Y234" i="18" s="1"/>
  <c r="C235" i="18"/>
  <c r="X235" i="18" s="1"/>
  <c r="D235" i="18"/>
  <c r="Y235" i="18" s="1"/>
  <c r="C236" i="18"/>
  <c r="X236" i="18" s="1"/>
  <c r="D236" i="18"/>
  <c r="Y236" i="18" s="1"/>
  <c r="C237" i="18"/>
  <c r="X237" i="18" s="1"/>
  <c r="D237" i="18"/>
  <c r="Y237" i="18" s="1"/>
  <c r="C238" i="18"/>
  <c r="X238" i="18" s="1"/>
  <c r="D238" i="18"/>
  <c r="Y238" i="18" s="1"/>
  <c r="C239" i="18"/>
  <c r="X239" i="18" s="1"/>
  <c r="D239" i="18"/>
  <c r="Y239" i="18" s="1"/>
  <c r="C240" i="18"/>
  <c r="X240" i="18" s="1"/>
  <c r="D240" i="18"/>
  <c r="Y240" i="18" s="1"/>
  <c r="C241" i="18"/>
  <c r="X241" i="18" s="1"/>
  <c r="D241" i="18"/>
  <c r="Y241" i="18" s="1"/>
  <c r="C242" i="18"/>
  <c r="X242" i="18" s="1"/>
  <c r="D242" i="18"/>
  <c r="Y242" i="18" s="1"/>
  <c r="C243" i="18"/>
  <c r="X243" i="18" s="1"/>
  <c r="D243" i="18"/>
  <c r="Y243" i="18" s="1"/>
  <c r="C244" i="18"/>
  <c r="X244" i="18" s="1"/>
  <c r="D244" i="18"/>
  <c r="Y244" i="18" s="1"/>
  <c r="C245" i="18"/>
  <c r="X245" i="18" s="1"/>
  <c r="D245" i="18"/>
  <c r="Y245" i="18" s="1"/>
  <c r="C246" i="18"/>
  <c r="X246" i="18" s="1"/>
  <c r="D246" i="18"/>
  <c r="Y246" i="18" s="1"/>
  <c r="C247" i="18"/>
  <c r="X247" i="18" s="1"/>
  <c r="D247" i="18"/>
  <c r="Y247" i="18" s="1"/>
  <c r="C248" i="18"/>
  <c r="X248" i="18" s="1"/>
  <c r="D248" i="18"/>
  <c r="Y248" i="18" s="1"/>
  <c r="C249" i="18"/>
  <c r="X249" i="18" s="1"/>
  <c r="D249" i="18"/>
  <c r="Y249" i="18" s="1"/>
  <c r="C250" i="18"/>
  <c r="X250" i="18" s="1"/>
  <c r="D250" i="18"/>
  <c r="Y250" i="18" s="1"/>
  <c r="C251" i="18"/>
  <c r="X251" i="18" s="1"/>
  <c r="D251" i="18"/>
  <c r="Y251" i="18" s="1"/>
  <c r="C252" i="18"/>
  <c r="X252" i="18" s="1"/>
  <c r="D252" i="18"/>
  <c r="Y252" i="18" s="1"/>
  <c r="C253" i="18"/>
  <c r="X253" i="18" s="1"/>
  <c r="D253" i="18"/>
  <c r="Y253" i="18" s="1"/>
  <c r="C254" i="18"/>
  <c r="X254" i="18" s="1"/>
  <c r="D254" i="18"/>
  <c r="Y254" i="18" s="1"/>
  <c r="C255" i="18"/>
  <c r="X255" i="18" s="1"/>
  <c r="D255" i="18"/>
  <c r="Y255" i="18" s="1"/>
  <c r="C256" i="18"/>
  <c r="X256" i="18" s="1"/>
  <c r="D256" i="18"/>
  <c r="Y256" i="18" s="1"/>
  <c r="C257" i="18"/>
  <c r="X257" i="18" s="1"/>
  <c r="D257" i="18"/>
  <c r="Y257" i="18" s="1"/>
  <c r="C258" i="18"/>
  <c r="X258" i="18" s="1"/>
  <c r="D258" i="18"/>
  <c r="Y258" i="18" s="1"/>
  <c r="C259" i="18"/>
  <c r="X259" i="18" s="1"/>
  <c r="D259" i="18"/>
  <c r="Y259" i="18" s="1"/>
  <c r="C260" i="18"/>
  <c r="X260" i="18" s="1"/>
  <c r="D260" i="18"/>
  <c r="Y260" i="18" s="1"/>
  <c r="C261" i="18"/>
  <c r="X261" i="18" s="1"/>
  <c r="D261" i="18"/>
  <c r="Y261" i="18" s="1"/>
  <c r="C262" i="18"/>
  <c r="X262" i="18" s="1"/>
  <c r="D262" i="18"/>
  <c r="Y262" i="18" s="1"/>
  <c r="C263" i="18"/>
  <c r="X263" i="18" s="1"/>
  <c r="D263" i="18"/>
  <c r="Y263" i="18" s="1"/>
  <c r="C264" i="18"/>
  <c r="X264" i="18" s="1"/>
  <c r="D264" i="18"/>
  <c r="Y264" i="18" s="1"/>
  <c r="C265" i="18"/>
  <c r="X265" i="18" s="1"/>
  <c r="D265" i="18"/>
  <c r="Y265" i="18" s="1"/>
  <c r="C266" i="18"/>
  <c r="X266" i="18" s="1"/>
  <c r="D266" i="18"/>
  <c r="Y266" i="18" s="1"/>
  <c r="C267" i="18"/>
  <c r="X267" i="18" s="1"/>
  <c r="D267" i="18"/>
  <c r="Y267" i="18" s="1"/>
  <c r="C268" i="18"/>
  <c r="X268" i="18" s="1"/>
  <c r="D268" i="18"/>
  <c r="Y268" i="18" s="1"/>
  <c r="C269" i="18"/>
  <c r="X269" i="18" s="1"/>
  <c r="D269" i="18"/>
  <c r="Y269" i="18" s="1"/>
  <c r="C270" i="18"/>
  <c r="X270" i="18" s="1"/>
  <c r="D270" i="18"/>
  <c r="Y270" i="18" s="1"/>
  <c r="C271" i="18"/>
  <c r="X271" i="18" s="1"/>
  <c r="D271" i="18"/>
  <c r="Y271" i="18" s="1"/>
  <c r="C272" i="18"/>
  <c r="X272" i="18" s="1"/>
  <c r="D272" i="18"/>
  <c r="Y272" i="18" s="1"/>
  <c r="C273" i="18"/>
  <c r="X273" i="18" s="1"/>
  <c r="D273" i="18"/>
  <c r="Y273" i="18" s="1"/>
  <c r="C274" i="18"/>
  <c r="X274" i="18" s="1"/>
  <c r="D274" i="18"/>
  <c r="Y274" i="18" s="1"/>
  <c r="C275" i="18"/>
  <c r="X275" i="18" s="1"/>
  <c r="D275" i="18"/>
  <c r="Y275" i="18" s="1"/>
  <c r="C276" i="18"/>
  <c r="X276" i="18" s="1"/>
  <c r="D276" i="18"/>
  <c r="Y276" i="18" s="1"/>
  <c r="C277" i="18"/>
  <c r="X277" i="18" s="1"/>
  <c r="D277" i="18"/>
  <c r="Y277" i="18" s="1"/>
  <c r="C278" i="18"/>
  <c r="X278" i="18" s="1"/>
  <c r="D278" i="18"/>
  <c r="Y278" i="18" s="1"/>
  <c r="C279" i="18"/>
  <c r="X279" i="18" s="1"/>
  <c r="D279" i="18"/>
  <c r="Y279" i="18" s="1"/>
  <c r="C280" i="18"/>
  <c r="X280" i="18" s="1"/>
  <c r="D280" i="18"/>
  <c r="Y280" i="18" s="1"/>
  <c r="C281" i="18"/>
  <c r="X281" i="18" s="1"/>
  <c r="D281" i="18"/>
  <c r="Y281" i="18" s="1"/>
  <c r="C282" i="18"/>
  <c r="X282" i="18" s="1"/>
  <c r="D282" i="18"/>
  <c r="Y282" i="18" s="1"/>
  <c r="C283" i="18"/>
  <c r="X283" i="18" s="1"/>
  <c r="D283" i="18"/>
  <c r="Y283" i="18" s="1"/>
  <c r="C284" i="18"/>
  <c r="X284" i="18" s="1"/>
  <c r="D284" i="18"/>
  <c r="Y284" i="18" s="1"/>
  <c r="C285" i="18"/>
  <c r="X285" i="18" s="1"/>
  <c r="D285" i="18"/>
  <c r="Y285" i="18" s="1"/>
  <c r="C286" i="18"/>
  <c r="X286" i="18" s="1"/>
  <c r="D286" i="18"/>
  <c r="Y286" i="18" s="1"/>
  <c r="C287" i="18"/>
  <c r="X287" i="18" s="1"/>
  <c r="D287" i="18"/>
  <c r="Y287" i="18" s="1"/>
  <c r="C288" i="18"/>
  <c r="X288" i="18" s="1"/>
  <c r="D288" i="18"/>
  <c r="Y288" i="18" s="1"/>
  <c r="C289" i="18"/>
  <c r="X289" i="18" s="1"/>
  <c r="D289" i="18"/>
  <c r="Y289" i="18" s="1"/>
  <c r="C290" i="18"/>
  <c r="X290" i="18" s="1"/>
  <c r="D290" i="18"/>
  <c r="Y290" i="18" s="1"/>
  <c r="C291" i="18"/>
  <c r="X291" i="18" s="1"/>
  <c r="D291" i="18"/>
  <c r="Y291" i="18" s="1"/>
  <c r="C292" i="18"/>
  <c r="X292" i="18" s="1"/>
  <c r="D292" i="18"/>
  <c r="Y292" i="18" s="1"/>
  <c r="C293" i="18"/>
  <c r="X293" i="18" s="1"/>
  <c r="D293" i="18"/>
  <c r="Y293" i="18" s="1"/>
  <c r="C294" i="18"/>
  <c r="X294" i="18" s="1"/>
  <c r="D294" i="18"/>
  <c r="Y294" i="18" s="1"/>
  <c r="C295" i="18"/>
  <c r="X295" i="18" s="1"/>
  <c r="D295" i="18"/>
  <c r="Y295" i="18" s="1"/>
  <c r="C296" i="18"/>
  <c r="X296" i="18" s="1"/>
  <c r="D296" i="18"/>
  <c r="Y296" i="18" s="1"/>
  <c r="C297" i="18"/>
  <c r="X297" i="18" s="1"/>
  <c r="D297" i="18"/>
  <c r="Y297" i="18" s="1"/>
  <c r="C298" i="18"/>
  <c r="X298" i="18" s="1"/>
  <c r="D298" i="18"/>
  <c r="Y298" i="18" s="1"/>
  <c r="C299" i="18"/>
  <c r="X299" i="18" s="1"/>
  <c r="D299" i="18"/>
  <c r="Y299" i="18" s="1"/>
  <c r="C300" i="18"/>
  <c r="X300" i="18" s="1"/>
  <c r="D300" i="18"/>
  <c r="Y300" i="18" s="1"/>
  <c r="C301" i="18"/>
  <c r="X301" i="18" s="1"/>
  <c r="D301" i="18"/>
  <c r="Y301" i="18" s="1"/>
  <c r="C302" i="18"/>
  <c r="X302" i="18" s="1"/>
  <c r="D302" i="18"/>
  <c r="Y302" i="18" s="1"/>
  <c r="C303" i="18"/>
  <c r="X303" i="18" s="1"/>
  <c r="D303" i="18"/>
  <c r="Y303" i="18" s="1"/>
  <c r="C304" i="18"/>
  <c r="X304" i="18" s="1"/>
  <c r="D304" i="18"/>
  <c r="Y304" i="18" s="1"/>
  <c r="C305" i="18"/>
  <c r="X305" i="18" s="1"/>
  <c r="D305" i="18"/>
  <c r="Y305" i="18" s="1"/>
  <c r="C306" i="18"/>
  <c r="X306" i="18" s="1"/>
  <c r="D306" i="18"/>
  <c r="Y306" i="18" s="1"/>
  <c r="C307" i="18"/>
  <c r="X307" i="18" s="1"/>
  <c r="D307" i="18"/>
  <c r="Y307" i="18" s="1"/>
  <c r="C308" i="18"/>
  <c r="X308" i="18" s="1"/>
  <c r="D308" i="18"/>
  <c r="Y308" i="18" s="1"/>
  <c r="C309" i="18"/>
  <c r="X309" i="18" s="1"/>
  <c r="D309" i="18"/>
  <c r="Y309" i="18" s="1"/>
  <c r="C310" i="18"/>
  <c r="X310" i="18" s="1"/>
  <c r="D310" i="18"/>
  <c r="Y310" i="18" s="1"/>
  <c r="C311" i="18"/>
  <c r="X311" i="18" s="1"/>
  <c r="D311" i="18"/>
  <c r="Y311" i="18" s="1"/>
  <c r="C312" i="18"/>
  <c r="X312" i="18" s="1"/>
  <c r="D312" i="18"/>
  <c r="Y312" i="18" s="1"/>
  <c r="C313" i="18"/>
  <c r="X313" i="18" s="1"/>
  <c r="D313" i="18"/>
  <c r="Y313" i="18" s="1"/>
  <c r="C314" i="18"/>
  <c r="X314" i="18" s="1"/>
  <c r="D314" i="18"/>
  <c r="Y314" i="18" s="1"/>
  <c r="C315" i="18"/>
  <c r="X315" i="18" s="1"/>
  <c r="D315" i="18"/>
  <c r="Y315" i="18" s="1"/>
  <c r="C316" i="18"/>
  <c r="X316" i="18" s="1"/>
  <c r="D316" i="18"/>
  <c r="Y316" i="18" s="1"/>
  <c r="C317" i="18"/>
  <c r="X317" i="18" s="1"/>
  <c r="D317" i="18"/>
  <c r="Y317" i="18" s="1"/>
  <c r="C318" i="18"/>
  <c r="X318" i="18" s="1"/>
  <c r="D318" i="18"/>
  <c r="Y318" i="18" s="1"/>
  <c r="C319" i="18"/>
  <c r="X319" i="18" s="1"/>
  <c r="D319" i="18"/>
  <c r="Y319" i="18" s="1"/>
  <c r="C320" i="18"/>
  <c r="X320" i="18" s="1"/>
  <c r="D320" i="18"/>
  <c r="Y320" i="18" s="1"/>
  <c r="C321" i="18"/>
  <c r="X321" i="18" s="1"/>
  <c r="D321" i="18"/>
  <c r="Y321" i="18" s="1"/>
  <c r="C322" i="18"/>
  <c r="X322" i="18" s="1"/>
  <c r="D322" i="18"/>
  <c r="Y322" i="18" s="1"/>
  <c r="C323" i="18"/>
  <c r="X323" i="18" s="1"/>
  <c r="D323" i="18"/>
  <c r="Y323" i="18" s="1"/>
  <c r="C324" i="18"/>
  <c r="X324" i="18" s="1"/>
  <c r="D324" i="18"/>
  <c r="Y324" i="18" s="1"/>
  <c r="C325" i="18"/>
  <c r="X325" i="18" s="1"/>
  <c r="D325" i="18"/>
  <c r="Y325" i="18" s="1"/>
  <c r="C326" i="18"/>
  <c r="X326" i="18" s="1"/>
  <c r="D326" i="18"/>
  <c r="Y326" i="18" s="1"/>
  <c r="C327" i="18"/>
  <c r="X327" i="18" s="1"/>
  <c r="D327" i="18"/>
  <c r="Y327" i="18" s="1"/>
  <c r="C328" i="18"/>
  <c r="X328" i="18" s="1"/>
  <c r="D328" i="18"/>
  <c r="Y328" i="18" s="1"/>
  <c r="C329" i="18"/>
  <c r="X329" i="18" s="1"/>
  <c r="D329" i="18"/>
  <c r="Y329" i="18" s="1"/>
  <c r="C330" i="18"/>
  <c r="X330" i="18" s="1"/>
  <c r="D330" i="18"/>
  <c r="Y330" i="18" s="1"/>
  <c r="C331" i="18"/>
  <c r="X331" i="18" s="1"/>
  <c r="D331" i="18"/>
  <c r="Y331" i="18" s="1"/>
  <c r="C332" i="18"/>
  <c r="X332" i="18" s="1"/>
  <c r="D332" i="18"/>
  <c r="Y332" i="18" s="1"/>
  <c r="C333" i="18"/>
  <c r="X333" i="18" s="1"/>
  <c r="D333" i="18"/>
  <c r="Y333" i="18" s="1"/>
  <c r="C334" i="18"/>
  <c r="X334" i="18" s="1"/>
  <c r="D334" i="18"/>
  <c r="Y334" i="18" s="1"/>
  <c r="C335" i="18"/>
  <c r="X335" i="18" s="1"/>
  <c r="D335" i="18"/>
  <c r="Y335" i="18" s="1"/>
  <c r="C336" i="18"/>
  <c r="X336" i="18" s="1"/>
  <c r="D336" i="18"/>
  <c r="Y336" i="18" s="1"/>
  <c r="C337" i="18"/>
  <c r="X337" i="18" s="1"/>
  <c r="D337" i="18"/>
  <c r="Y337" i="18" s="1"/>
  <c r="C338" i="18"/>
  <c r="X338" i="18" s="1"/>
  <c r="D338" i="18"/>
  <c r="Y338" i="18" s="1"/>
  <c r="C339" i="18"/>
  <c r="X339" i="18" s="1"/>
  <c r="D339" i="18"/>
  <c r="Y339" i="18" s="1"/>
  <c r="C340" i="18"/>
  <c r="X340" i="18" s="1"/>
  <c r="D340" i="18"/>
  <c r="Y340" i="18" s="1"/>
  <c r="C341" i="18"/>
  <c r="X341" i="18" s="1"/>
  <c r="D341" i="18"/>
  <c r="Y341" i="18" s="1"/>
  <c r="C342" i="18"/>
  <c r="X342" i="18" s="1"/>
  <c r="D342" i="18"/>
  <c r="Y342" i="18" s="1"/>
  <c r="C343" i="18"/>
  <c r="X343" i="18" s="1"/>
  <c r="D343" i="18"/>
  <c r="Y343" i="18" s="1"/>
  <c r="C344" i="18"/>
  <c r="X344" i="18" s="1"/>
  <c r="D344" i="18"/>
  <c r="Y344" i="18" s="1"/>
  <c r="C345" i="18"/>
  <c r="X345" i="18" s="1"/>
  <c r="D345" i="18"/>
  <c r="Y345" i="18" s="1"/>
  <c r="C346" i="18"/>
  <c r="X346" i="18" s="1"/>
  <c r="D346" i="18"/>
  <c r="Y346" i="18" s="1"/>
  <c r="C347" i="18"/>
  <c r="X347" i="18" s="1"/>
  <c r="D347" i="18"/>
  <c r="Y347" i="18" s="1"/>
  <c r="C348" i="18"/>
  <c r="X348" i="18" s="1"/>
  <c r="D348" i="18"/>
  <c r="Y348" i="18" s="1"/>
  <c r="C349" i="18"/>
  <c r="X349" i="18" s="1"/>
  <c r="D349" i="18"/>
  <c r="Y349" i="18" s="1"/>
  <c r="C350" i="18"/>
  <c r="X350" i="18" s="1"/>
  <c r="D350" i="18"/>
  <c r="Y350" i="18" s="1"/>
  <c r="C351" i="18"/>
  <c r="X351" i="18" s="1"/>
  <c r="D351" i="18"/>
  <c r="Y351" i="18" s="1"/>
  <c r="C352" i="18"/>
  <c r="X352" i="18" s="1"/>
  <c r="D352" i="18"/>
  <c r="Y352" i="18" s="1"/>
  <c r="C353" i="18"/>
  <c r="X353" i="18" s="1"/>
  <c r="D353" i="18"/>
  <c r="Y353" i="18" s="1"/>
  <c r="C354" i="18"/>
  <c r="X354" i="18" s="1"/>
  <c r="D354" i="18"/>
  <c r="Y354" i="18" s="1"/>
  <c r="C355" i="18"/>
  <c r="X355" i="18" s="1"/>
  <c r="D355" i="18"/>
  <c r="Y355" i="18" s="1"/>
  <c r="C356" i="18"/>
  <c r="X356" i="18" s="1"/>
  <c r="D356" i="18"/>
  <c r="Y356" i="18" s="1"/>
  <c r="C357" i="18"/>
  <c r="X357" i="18" s="1"/>
  <c r="D357" i="18"/>
  <c r="Y357" i="18" s="1"/>
  <c r="C358" i="18"/>
  <c r="X358" i="18" s="1"/>
  <c r="D358" i="18"/>
  <c r="Y358" i="18" s="1"/>
  <c r="C359" i="18"/>
  <c r="X359" i="18" s="1"/>
  <c r="D359" i="18"/>
  <c r="Y359" i="18" s="1"/>
  <c r="C360" i="18"/>
  <c r="X360" i="18" s="1"/>
  <c r="D360" i="18"/>
  <c r="Y360" i="18" s="1"/>
  <c r="C361" i="18"/>
  <c r="X361" i="18" s="1"/>
  <c r="D361" i="18"/>
  <c r="Y361" i="18" s="1"/>
  <c r="C362" i="18"/>
  <c r="X362" i="18" s="1"/>
  <c r="D362" i="18"/>
  <c r="Y362" i="18" s="1"/>
  <c r="C363" i="18"/>
  <c r="X363" i="18" s="1"/>
  <c r="D363" i="18"/>
  <c r="Y363" i="18" s="1"/>
  <c r="C364" i="18"/>
  <c r="X364" i="18" s="1"/>
  <c r="D364" i="18"/>
  <c r="Y364" i="18" s="1"/>
  <c r="C365" i="18"/>
  <c r="X365" i="18" s="1"/>
  <c r="D365" i="18"/>
  <c r="Y365" i="18" s="1"/>
  <c r="C366" i="18"/>
  <c r="X366" i="18" s="1"/>
  <c r="D366" i="18"/>
  <c r="Y366" i="18" s="1"/>
  <c r="C367" i="18"/>
  <c r="X367" i="18" s="1"/>
  <c r="D367" i="18"/>
  <c r="Y367" i="18" s="1"/>
  <c r="C368" i="18"/>
  <c r="X368" i="18" s="1"/>
  <c r="D368" i="18"/>
  <c r="Y368" i="18" s="1"/>
  <c r="C369" i="18"/>
  <c r="X369" i="18" s="1"/>
  <c r="D369" i="18"/>
  <c r="Y369" i="18" s="1"/>
  <c r="C370" i="18"/>
  <c r="X370" i="18" s="1"/>
  <c r="D370" i="18"/>
  <c r="Y370" i="18" s="1"/>
  <c r="C371" i="18"/>
  <c r="X371" i="18" s="1"/>
  <c r="D371" i="18"/>
  <c r="Y371" i="18" s="1"/>
  <c r="C372" i="18"/>
  <c r="X372" i="18" s="1"/>
  <c r="D372" i="18"/>
  <c r="Y372" i="18" s="1"/>
  <c r="C373" i="18"/>
  <c r="X373" i="18" s="1"/>
  <c r="D373" i="18"/>
  <c r="Y373" i="18" s="1"/>
  <c r="C374" i="18"/>
  <c r="X374" i="18" s="1"/>
  <c r="D374" i="18"/>
  <c r="Y374" i="18" s="1"/>
  <c r="C375" i="18"/>
  <c r="X375" i="18" s="1"/>
  <c r="D375" i="18"/>
  <c r="Y375" i="18" s="1"/>
  <c r="C376" i="18"/>
  <c r="X376" i="18" s="1"/>
  <c r="D376" i="18"/>
  <c r="Y376" i="18" s="1"/>
  <c r="C377" i="18"/>
  <c r="X377" i="18" s="1"/>
  <c r="D377" i="18"/>
  <c r="Y377" i="18" s="1"/>
  <c r="C378" i="18"/>
  <c r="X378" i="18" s="1"/>
  <c r="D378" i="18"/>
  <c r="Y378" i="18" s="1"/>
  <c r="C379" i="18"/>
  <c r="X379" i="18" s="1"/>
  <c r="D379" i="18"/>
  <c r="Y379" i="18" s="1"/>
  <c r="C380" i="18"/>
  <c r="X380" i="18" s="1"/>
  <c r="D380" i="18"/>
  <c r="Y380" i="18" s="1"/>
  <c r="C381" i="18"/>
  <c r="X381" i="18" s="1"/>
  <c r="D381" i="18"/>
  <c r="Y381" i="18" s="1"/>
  <c r="C382" i="18"/>
  <c r="X382" i="18" s="1"/>
  <c r="D382" i="18"/>
  <c r="Y382" i="18" s="1"/>
  <c r="C383" i="18"/>
  <c r="X383" i="18" s="1"/>
  <c r="D383" i="18"/>
  <c r="Y383" i="18" s="1"/>
  <c r="C384" i="18"/>
  <c r="X384" i="18" s="1"/>
  <c r="D384" i="18"/>
  <c r="Y384" i="18" s="1"/>
  <c r="C385" i="18"/>
  <c r="X385" i="18" s="1"/>
  <c r="D385" i="18"/>
  <c r="Y385" i="18" s="1"/>
  <c r="C386" i="18"/>
  <c r="X386" i="18" s="1"/>
  <c r="D386" i="18"/>
  <c r="Y386" i="18" s="1"/>
  <c r="C387" i="18"/>
  <c r="X387" i="18" s="1"/>
  <c r="D387" i="18"/>
  <c r="Y387" i="18" s="1"/>
  <c r="C388" i="18"/>
  <c r="X388" i="18" s="1"/>
  <c r="D388" i="18"/>
  <c r="Y388" i="18" s="1"/>
  <c r="C389" i="18"/>
  <c r="X389" i="18" s="1"/>
  <c r="D389" i="18"/>
  <c r="Y389" i="18" s="1"/>
  <c r="C390" i="18"/>
  <c r="X390" i="18" s="1"/>
  <c r="D390" i="18"/>
  <c r="Y390" i="18" s="1"/>
  <c r="C391" i="18"/>
  <c r="X391" i="18" s="1"/>
  <c r="D391" i="18"/>
  <c r="Y391" i="18" s="1"/>
  <c r="C392" i="18"/>
  <c r="X392" i="18" s="1"/>
  <c r="D392" i="18"/>
  <c r="Y392" i="18" s="1"/>
  <c r="C393" i="18"/>
  <c r="X393" i="18" s="1"/>
  <c r="D393" i="18"/>
  <c r="Y393" i="18" s="1"/>
  <c r="C394" i="18"/>
  <c r="X394" i="18" s="1"/>
  <c r="D394" i="18"/>
  <c r="Y394" i="18" s="1"/>
  <c r="C395" i="18"/>
  <c r="X395" i="18" s="1"/>
  <c r="D395" i="18"/>
  <c r="Y395" i="18" s="1"/>
  <c r="C396" i="18"/>
  <c r="X396" i="18" s="1"/>
  <c r="D396" i="18"/>
  <c r="Y396" i="18" s="1"/>
  <c r="C397" i="18"/>
  <c r="X397" i="18" s="1"/>
  <c r="D397" i="18"/>
  <c r="Y397" i="18" s="1"/>
  <c r="C398" i="18"/>
  <c r="X398" i="18" s="1"/>
  <c r="D398" i="18"/>
  <c r="Y398" i="18" s="1"/>
  <c r="C399" i="18"/>
  <c r="X399" i="18" s="1"/>
  <c r="D399" i="18"/>
  <c r="Y399" i="18" s="1"/>
  <c r="C400" i="18"/>
  <c r="X400" i="18" s="1"/>
  <c r="D400" i="18"/>
  <c r="Y400" i="18" s="1"/>
  <c r="C401" i="18"/>
  <c r="X401" i="18" s="1"/>
  <c r="D401" i="18"/>
  <c r="Y401" i="18" s="1"/>
  <c r="C402" i="18"/>
  <c r="X402" i="18" s="1"/>
  <c r="D402" i="18"/>
  <c r="Y402" i="18" s="1"/>
  <c r="C403" i="18"/>
  <c r="X403" i="18" s="1"/>
  <c r="D403" i="18"/>
  <c r="Y403" i="18" s="1"/>
  <c r="C404" i="18"/>
  <c r="X404" i="18" s="1"/>
  <c r="D404" i="18"/>
  <c r="Y404" i="18" s="1"/>
  <c r="C405" i="18"/>
  <c r="X405" i="18" s="1"/>
  <c r="D405" i="18"/>
  <c r="Y405" i="18" s="1"/>
  <c r="C406" i="18"/>
  <c r="X406" i="18" s="1"/>
  <c r="D406" i="18"/>
  <c r="Y406" i="18" s="1"/>
  <c r="C407" i="18"/>
  <c r="X407" i="18" s="1"/>
  <c r="D407" i="18"/>
  <c r="Y407" i="18" s="1"/>
  <c r="C408" i="18"/>
  <c r="X408" i="18" s="1"/>
  <c r="D408" i="18"/>
  <c r="Y408" i="18" s="1"/>
  <c r="C409" i="18"/>
  <c r="X409" i="18" s="1"/>
  <c r="D409" i="18"/>
  <c r="Y409" i="18" s="1"/>
  <c r="C410" i="18"/>
  <c r="X410" i="18" s="1"/>
  <c r="D410" i="18"/>
  <c r="Y410" i="18" s="1"/>
  <c r="C411" i="18"/>
  <c r="X411" i="18" s="1"/>
  <c r="D411" i="18"/>
  <c r="Y411" i="18" s="1"/>
  <c r="C412" i="18"/>
  <c r="X412" i="18" s="1"/>
  <c r="D412" i="18"/>
  <c r="Y412" i="18" s="1"/>
  <c r="C413" i="18"/>
  <c r="X413" i="18" s="1"/>
  <c r="D413" i="18"/>
  <c r="Y413" i="18" s="1"/>
  <c r="C414" i="18"/>
  <c r="X414" i="18" s="1"/>
  <c r="D414" i="18"/>
  <c r="Y414" i="18" s="1"/>
  <c r="C415" i="18"/>
  <c r="X415" i="18" s="1"/>
  <c r="D415" i="18"/>
  <c r="Y415" i="18" s="1"/>
  <c r="C416" i="18"/>
  <c r="X416" i="18" s="1"/>
  <c r="D416" i="18"/>
  <c r="Y416" i="18" s="1"/>
  <c r="C417" i="18"/>
  <c r="X417" i="18" s="1"/>
  <c r="D417" i="18"/>
  <c r="Y417" i="18" s="1"/>
  <c r="C418" i="18"/>
  <c r="X418" i="18" s="1"/>
  <c r="D418" i="18"/>
  <c r="Y418" i="18" s="1"/>
  <c r="C419" i="18"/>
  <c r="X419" i="18" s="1"/>
  <c r="D419" i="18"/>
  <c r="Y419" i="18" s="1"/>
  <c r="C420" i="18"/>
  <c r="X420" i="18" s="1"/>
  <c r="D420" i="18"/>
  <c r="Y420" i="18" s="1"/>
  <c r="C421" i="18"/>
  <c r="X421" i="18" s="1"/>
  <c r="D421" i="18"/>
  <c r="Y421" i="18" s="1"/>
  <c r="C422" i="18"/>
  <c r="X422" i="18" s="1"/>
  <c r="D422" i="18"/>
  <c r="Y422" i="18" s="1"/>
  <c r="C423" i="18"/>
  <c r="X423" i="18" s="1"/>
  <c r="D423" i="18"/>
  <c r="Y423" i="18" s="1"/>
  <c r="C424" i="18"/>
  <c r="X424" i="18" s="1"/>
  <c r="D424" i="18"/>
  <c r="Y424" i="18" s="1"/>
  <c r="C425" i="18"/>
  <c r="X425" i="18" s="1"/>
  <c r="D425" i="18"/>
  <c r="Y425" i="18" s="1"/>
  <c r="C426" i="18"/>
  <c r="X426" i="18" s="1"/>
  <c r="D426" i="18"/>
  <c r="Y426" i="18" s="1"/>
  <c r="C427" i="18"/>
  <c r="X427" i="18" s="1"/>
  <c r="D427" i="18"/>
  <c r="Y427" i="18" s="1"/>
  <c r="C428" i="18"/>
  <c r="X428" i="18" s="1"/>
  <c r="D428" i="18"/>
  <c r="Y428" i="18" s="1"/>
  <c r="C429" i="18"/>
  <c r="X429" i="18" s="1"/>
  <c r="D429" i="18"/>
  <c r="Y429" i="18" s="1"/>
  <c r="C430" i="18"/>
  <c r="X430" i="18" s="1"/>
  <c r="D430" i="18"/>
  <c r="Y430" i="18" s="1"/>
  <c r="C431" i="18"/>
  <c r="X431" i="18" s="1"/>
  <c r="D431" i="18"/>
  <c r="Y431" i="18" s="1"/>
  <c r="C432" i="18"/>
  <c r="X432" i="18" s="1"/>
  <c r="D432" i="18"/>
  <c r="Y432" i="18" s="1"/>
  <c r="C433" i="18"/>
  <c r="X433" i="18" s="1"/>
  <c r="D433" i="18"/>
  <c r="Y433" i="18" s="1"/>
  <c r="C434" i="18"/>
  <c r="X434" i="18" s="1"/>
  <c r="D434" i="18"/>
  <c r="Y434" i="18" s="1"/>
  <c r="C435" i="18"/>
  <c r="X435" i="18" s="1"/>
  <c r="D435" i="18"/>
  <c r="Y435" i="18" s="1"/>
  <c r="C436" i="18"/>
  <c r="X436" i="18" s="1"/>
  <c r="D436" i="18"/>
  <c r="Y436" i="18" s="1"/>
  <c r="C437" i="18"/>
  <c r="X437" i="18" s="1"/>
  <c r="D437" i="18"/>
  <c r="Y437" i="18" s="1"/>
  <c r="C438" i="18"/>
  <c r="X438" i="18" s="1"/>
  <c r="D438" i="18"/>
  <c r="Y438" i="18" s="1"/>
  <c r="C439" i="18"/>
  <c r="X439" i="18" s="1"/>
  <c r="D439" i="18"/>
  <c r="Y439" i="18" s="1"/>
  <c r="C440" i="18"/>
  <c r="X440" i="18" s="1"/>
  <c r="D440" i="18"/>
  <c r="Y440" i="18" s="1"/>
  <c r="C441" i="18"/>
  <c r="X441" i="18" s="1"/>
  <c r="D441" i="18"/>
  <c r="Y441" i="18" s="1"/>
  <c r="C442" i="18"/>
  <c r="X442" i="18" s="1"/>
  <c r="D442" i="18"/>
  <c r="Y442" i="18" s="1"/>
  <c r="C443" i="18"/>
  <c r="X443" i="18" s="1"/>
  <c r="D443" i="18"/>
  <c r="Y443" i="18" s="1"/>
  <c r="C444" i="18"/>
  <c r="X444" i="18" s="1"/>
  <c r="D444" i="18"/>
  <c r="Y444" i="18" s="1"/>
  <c r="C445" i="18"/>
  <c r="X445" i="18" s="1"/>
  <c r="D445" i="18"/>
  <c r="Y445" i="18" s="1"/>
  <c r="C446" i="18"/>
  <c r="X446" i="18" s="1"/>
  <c r="D446" i="18"/>
  <c r="Y446" i="18" s="1"/>
  <c r="C447" i="18"/>
  <c r="X447" i="18" s="1"/>
  <c r="D447" i="18"/>
  <c r="Y447" i="18" s="1"/>
  <c r="C448" i="18"/>
  <c r="X448" i="18" s="1"/>
  <c r="D448" i="18"/>
  <c r="Y448" i="18" s="1"/>
  <c r="C449" i="18"/>
  <c r="X449" i="18" s="1"/>
  <c r="D449" i="18"/>
  <c r="Y449" i="18" s="1"/>
  <c r="C450" i="18"/>
  <c r="X450" i="18" s="1"/>
  <c r="D450" i="18"/>
  <c r="Y450" i="18" s="1"/>
  <c r="C451" i="18"/>
  <c r="X451" i="18" s="1"/>
  <c r="D451" i="18"/>
  <c r="Y451" i="18" s="1"/>
  <c r="C452" i="18"/>
  <c r="X452" i="18" s="1"/>
  <c r="D452" i="18"/>
  <c r="Y452" i="18" s="1"/>
  <c r="C453" i="18"/>
  <c r="X453" i="18" s="1"/>
  <c r="D453" i="18"/>
  <c r="Y453" i="18" s="1"/>
  <c r="C454" i="18"/>
  <c r="X454" i="18" s="1"/>
  <c r="D454" i="18"/>
  <c r="Y454" i="18" s="1"/>
  <c r="C455" i="18"/>
  <c r="X455" i="18" s="1"/>
  <c r="D455" i="18"/>
  <c r="Y455" i="18" s="1"/>
  <c r="C456" i="18"/>
  <c r="X456" i="18" s="1"/>
  <c r="D456" i="18"/>
  <c r="Y456" i="18" s="1"/>
  <c r="C457" i="18"/>
  <c r="X457" i="18" s="1"/>
  <c r="D457" i="18"/>
  <c r="Y457" i="18" s="1"/>
  <c r="C458" i="18"/>
  <c r="X458" i="18" s="1"/>
  <c r="D458" i="18"/>
  <c r="Y458" i="18" s="1"/>
  <c r="C459" i="18"/>
  <c r="X459" i="18" s="1"/>
  <c r="D459" i="18"/>
  <c r="Y459" i="18" s="1"/>
  <c r="C460" i="18"/>
  <c r="X460" i="18" s="1"/>
  <c r="D460" i="18"/>
  <c r="Y460" i="18" s="1"/>
  <c r="C461" i="18"/>
  <c r="X461" i="18" s="1"/>
  <c r="D461" i="18"/>
  <c r="Y461" i="18" s="1"/>
  <c r="C462" i="18"/>
  <c r="X462" i="18" s="1"/>
  <c r="D462" i="18"/>
  <c r="Y462" i="18" s="1"/>
  <c r="C463" i="18"/>
  <c r="X463" i="18" s="1"/>
  <c r="D463" i="18"/>
  <c r="Y463" i="18" s="1"/>
  <c r="C464" i="18"/>
  <c r="X464" i="18" s="1"/>
  <c r="D464" i="18"/>
  <c r="Y464" i="18" s="1"/>
  <c r="C465" i="18"/>
  <c r="X465" i="18" s="1"/>
  <c r="D465" i="18"/>
  <c r="Y465" i="18" s="1"/>
  <c r="C466" i="18"/>
  <c r="X466" i="18" s="1"/>
  <c r="D466" i="18"/>
  <c r="Y466" i="18" s="1"/>
  <c r="C467" i="18"/>
  <c r="X467" i="18" s="1"/>
  <c r="D467" i="18"/>
  <c r="Y467" i="18" s="1"/>
  <c r="C468" i="18"/>
  <c r="X468" i="18" s="1"/>
  <c r="D468" i="18"/>
  <c r="Y468" i="18" s="1"/>
  <c r="C469" i="18"/>
  <c r="X469" i="18" s="1"/>
  <c r="D469" i="18"/>
  <c r="Y469" i="18" s="1"/>
  <c r="C470" i="18"/>
  <c r="X470" i="18" s="1"/>
  <c r="D470" i="18"/>
  <c r="Y470" i="18" s="1"/>
  <c r="C471" i="18"/>
  <c r="X471" i="18" s="1"/>
  <c r="D471" i="18"/>
  <c r="Y471" i="18" s="1"/>
  <c r="C472" i="18"/>
  <c r="X472" i="18" s="1"/>
  <c r="D472" i="18"/>
  <c r="Y472" i="18" s="1"/>
  <c r="C473" i="18"/>
  <c r="X473" i="18" s="1"/>
  <c r="D473" i="18"/>
  <c r="Y473" i="18" s="1"/>
  <c r="C474" i="18"/>
  <c r="X474" i="18" s="1"/>
  <c r="D474" i="18"/>
  <c r="Y474" i="18" s="1"/>
  <c r="C475" i="18"/>
  <c r="X475" i="18" s="1"/>
  <c r="D475" i="18"/>
  <c r="Y475" i="18" s="1"/>
  <c r="C476" i="18"/>
  <c r="X476" i="18" s="1"/>
  <c r="D476" i="18"/>
  <c r="Y476" i="18" s="1"/>
  <c r="C477" i="18"/>
  <c r="X477" i="18" s="1"/>
  <c r="D477" i="18"/>
  <c r="Y477" i="18" s="1"/>
  <c r="C478" i="18"/>
  <c r="X478" i="18" s="1"/>
  <c r="D478" i="18"/>
  <c r="Y478" i="18" s="1"/>
  <c r="C479" i="18"/>
  <c r="X479" i="18" s="1"/>
  <c r="D479" i="18"/>
  <c r="Y479" i="18" s="1"/>
  <c r="C480" i="18"/>
  <c r="X480" i="18" s="1"/>
  <c r="D480" i="18"/>
  <c r="Y480" i="18" s="1"/>
  <c r="C481" i="18"/>
  <c r="X481" i="18" s="1"/>
  <c r="D481" i="18"/>
  <c r="Y481" i="18" s="1"/>
  <c r="C482" i="18"/>
  <c r="X482" i="18" s="1"/>
  <c r="D482" i="18"/>
  <c r="Y482" i="18" s="1"/>
  <c r="C483" i="18"/>
  <c r="X483" i="18" s="1"/>
  <c r="D483" i="18"/>
  <c r="Y483" i="18" s="1"/>
  <c r="C484" i="18"/>
  <c r="X484" i="18" s="1"/>
  <c r="D484" i="18"/>
  <c r="Y484" i="18" s="1"/>
  <c r="C485" i="18"/>
  <c r="X485" i="18" s="1"/>
  <c r="D485" i="18"/>
  <c r="Y485" i="18" s="1"/>
  <c r="C486" i="18"/>
  <c r="X486" i="18" s="1"/>
  <c r="D486" i="18"/>
  <c r="Y486" i="18" s="1"/>
  <c r="C487" i="18"/>
  <c r="X487" i="18" s="1"/>
  <c r="D487" i="18"/>
  <c r="Y487" i="18" s="1"/>
  <c r="C488" i="18"/>
  <c r="X488" i="18" s="1"/>
  <c r="D488" i="18"/>
  <c r="Y488" i="18" s="1"/>
  <c r="C489" i="18"/>
  <c r="X489" i="18" s="1"/>
  <c r="D489" i="18"/>
  <c r="Y489" i="18" s="1"/>
  <c r="C490" i="18"/>
  <c r="X490" i="18" s="1"/>
  <c r="D490" i="18"/>
  <c r="Y490" i="18" s="1"/>
  <c r="C491" i="18"/>
  <c r="X491" i="18" s="1"/>
  <c r="D491" i="18"/>
  <c r="Y491" i="18" s="1"/>
  <c r="C492" i="18"/>
  <c r="X492" i="18" s="1"/>
  <c r="D492" i="18"/>
  <c r="Y492" i="18" s="1"/>
  <c r="C493" i="18"/>
  <c r="X493" i="18" s="1"/>
  <c r="D493" i="18"/>
  <c r="Y493" i="18" s="1"/>
  <c r="C494" i="18"/>
  <c r="X494" i="18" s="1"/>
  <c r="D494" i="18"/>
  <c r="Y494" i="18" s="1"/>
  <c r="C495" i="18"/>
  <c r="X495" i="18" s="1"/>
  <c r="D495" i="18"/>
  <c r="Y495" i="18" s="1"/>
  <c r="C496" i="18"/>
  <c r="X496" i="18" s="1"/>
  <c r="D496" i="18"/>
  <c r="Y496" i="18" s="1"/>
  <c r="C497" i="18"/>
  <c r="X497" i="18" s="1"/>
  <c r="D497" i="18"/>
  <c r="Y497" i="18" s="1"/>
  <c r="C498" i="18"/>
  <c r="X498" i="18" s="1"/>
  <c r="D498" i="18"/>
  <c r="Y498" i="18" s="1"/>
  <c r="C499" i="18"/>
  <c r="X499" i="18" s="1"/>
  <c r="D499" i="18"/>
  <c r="Y499" i="18" s="1"/>
  <c r="C500" i="18"/>
  <c r="X500" i="18" s="1"/>
  <c r="D500" i="18"/>
  <c r="Y500" i="18" s="1"/>
  <c r="C501" i="18"/>
  <c r="X501" i="18" s="1"/>
  <c r="D501" i="18"/>
  <c r="Y501" i="18" s="1"/>
  <c r="C502" i="18"/>
  <c r="X502" i="18" s="1"/>
  <c r="D502" i="18"/>
  <c r="Y502" i="18" s="1"/>
  <c r="C503" i="18"/>
  <c r="X503" i="18" s="1"/>
  <c r="D503" i="18"/>
  <c r="Y503" i="18" s="1"/>
  <c r="C504" i="18"/>
  <c r="X504" i="18" s="1"/>
  <c r="D504" i="18"/>
  <c r="Y504" i="18" s="1"/>
  <c r="C505" i="18"/>
  <c r="X505" i="18" s="1"/>
  <c r="D505" i="18"/>
  <c r="Y505" i="18" s="1"/>
  <c r="C506" i="18"/>
  <c r="X506" i="18" s="1"/>
  <c r="D506" i="18"/>
  <c r="Y506" i="18" s="1"/>
  <c r="C507" i="18"/>
  <c r="X507" i="18" s="1"/>
  <c r="D507" i="18"/>
  <c r="Y507" i="18" s="1"/>
  <c r="C508" i="18"/>
  <c r="X508" i="18" s="1"/>
  <c r="D508" i="18"/>
  <c r="Y508" i="18" s="1"/>
  <c r="C509" i="18"/>
  <c r="X509" i="18" s="1"/>
  <c r="D509" i="18"/>
  <c r="Y509" i="18" s="1"/>
  <c r="C510" i="18"/>
  <c r="X510" i="18" s="1"/>
  <c r="D510" i="18"/>
  <c r="Y510" i="18" s="1"/>
  <c r="C511" i="18"/>
  <c r="X511" i="18" s="1"/>
  <c r="D511" i="18"/>
  <c r="Y511" i="18" s="1"/>
  <c r="C512" i="18"/>
  <c r="X512" i="18" s="1"/>
  <c r="D512" i="18"/>
  <c r="Y512" i="18" s="1"/>
  <c r="C513" i="18"/>
  <c r="X513" i="18" s="1"/>
  <c r="D513" i="18"/>
  <c r="Y513" i="18" s="1"/>
  <c r="C514" i="18"/>
  <c r="X514" i="18" s="1"/>
  <c r="D514" i="18"/>
  <c r="Y514" i="18" s="1"/>
  <c r="C515" i="18"/>
  <c r="X515" i="18" s="1"/>
  <c r="D515" i="18"/>
  <c r="Y515" i="18" s="1"/>
  <c r="C516" i="18"/>
  <c r="X516" i="18" s="1"/>
  <c r="D516" i="18"/>
  <c r="Y516" i="18" s="1"/>
  <c r="C517" i="18"/>
  <c r="X517" i="18" s="1"/>
  <c r="D517" i="18"/>
  <c r="Y517" i="18" s="1"/>
  <c r="C518" i="18"/>
  <c r="X518" i="18" s="1"/>
  <c r="D518" i="18"/>
  <c r="Y518" i="18" s="1"/>
  <c r="C519" i="18"/>
  <c r="X519" i="18" s="1"/>
  <c r="D519" i="18"/>
  <c r="Y519" i="18" s="1"/>
  <c r="C520" i="18"/>
  <c r="X520" i="18" s="1"/>
  <c r="D520" i="18"/>
  <c r="Y520" i="18" s="1"/>
  <c r="C521" i="18"/>
  <c r="X521" i="18" s="1"/>
  <c r="D521" i="18"/>
  <c r="Y521" i="18" s="1"/>
  <c r="C522" i="18"/>
  <c r="X522" i="18" s="1"/>
  <c r="D522" i="18"/>
  <c r="Y522" i="18" s="1"/>
  <c r="C523" i="18"/>
  <c r="X523" i="18" s="1"/>
  <c r="D523" i="18"/>
  <c r="Y523" i="18" s="1"/>
  <c r="C524" i="18"/>
  <c r="X524" i="18" s="1"/>
  <c r="D524" i="18"/>
  <c r="Y524" i="18" s="1"/>
  <c r="C525" i="18"/>
  <c r="X525" i="18" s="1"/>
  <c r="D525" i="18"/>
  <c r="Y525" i="18" s="1"/>
  <c r="C526" i="18"/>
  <c r="X526" i="18" s="1"/>
  <c r="D526" i="18"/>
  <c r="Y526" i="18" s="1"/>
  <c r="C527" i="18"/>
  <c r="X527" i="18" s="1"/>
  <c r="D527" i="18"/>
  <c r="Y527" i="18" s="1"/>
  <c r="C528" i="18"/>
  <c r="X528" i="18" s="1"/>
  <c r="D528" i="18"/>
  <c r="Y528" i="18" s="1"/>
  <c r="C529" i="18"/>
  <c r="X529" i="18" s="1"/>
  <c r="D529" i="18"/>
  <c r="Y529" i="18" s="1"/>
  <c r="C530" i="18"/>
  <c r="X530" i="18" s="1"/>
  <c r="D530" i="18"/>
  <c r="Y530" i="18" s="1"/>
  <c r="C531" i="18"/>
  <c r="X531" i="18" s="1"/>
  <c r="D531" i="18"/>
  <c r="Y531" i="18" s="1"/>
  <c r="C532" i="18"/>
  <c r="X532" i="18" s="1"/>
  <c r="D532" i="18"/>
  <c r="Y532" i="18" s="1"/>
  <c r="C533" i="18"/>
  <c r="X533" i="18" s="1"/>
  <c r="D533" i="18"/>
  <c r="Y533" i="18" s="1"/>
  <c r="C534" i="18"/>
  <c r="X534" i="18" s="1"/>
  <c r="D534" i="18"/>
  <c r="Y534" i="18" s="1"/>
  <c r="C535" i="18"/>
  <c r="X535" i="18" s="1"/>
  <c r="D535" i="18"/>
  <c r="Y535" i="18" s="1"/>
  <c r="C536" i="18"/>
  <c r="X536" i="18" s="1"/>
  <c r="D536" i="18"/>
  <c r="Y536" i="18" s="1"/>
  <c r="C537" i="18"/>
  <c r="X537" i="18" s="1"/>
  <c r="D537" i="18"/>
  <c r="Y537" i="18" s="1"/>
  <c r="C538" i="18"/>
  <c r="X538" i="18" s="1"/>
  <c r="D538" i="18"/>
  <c r="Y538" i="18" s="1"/>
  <c r="C539" i="18"/>
  <c r="X539" i="18" s="1"/>
  <c r="D539" i="18"/>
  <c r="Y539" i="18" s="1"/>
  <c r="C540" i="18"/>
  <c r="X540" i="18" s="1"/>
  <c r="D540" i="18"/>
  <c r="Y540" i="18" s="1"/>
  <c r="C541" i="18"/>
  <c r="X541" i="18" s="1"/>
  <c r="D541" i="18"/>
  <c r="Y541" i="18" s="1"/>
  <c r="C542" i="18"/>
  <c r="X542" i="18" s="1"/>
  <c r="D542" i="18"/>
  <c r="Y542" i="18" s="1"/>
  <c r="C543" i="18"/>
  <c r="X543" i="18" s="1"/>
  <c r="D543" i="18"/>
  <c r="Y543" i="18" s="1"/>
  <c r="C544" i="18"/>
  <c r="X544" i="18" s="1"/>
  <c r="D544" i="18"/>
  <c r="Y544" i="18" s="1"/>
  <c r="C545" i="18"/>
  <c r="X545" i="18" s="1"/>
  <c r="D545" i="18"/>
  <c r="Y545" i="18" s="1"/>
  <c r="C546" i="18"/>
  <c r="X546" i="18" s="1"/>
  <c r="D546" i="18"/>
  <c r="Y546" i="18" s="1"/>
  <c r="C547" i="18"/>
  <c r="X547" i="18" s="1"/>
  <c r="D547" i="18"/>
  <c r="Y547" i="18" s="1"/>
  <c r="C548" i="18"/>
  <c r="X548" i="18" s="1"/>
  <c r="D548" i="18"/>
  <c r="Y548" i="18" s="1"/>
  <c r="C549" i="18"/>
  <c r="X549" i="18" s="1"/>
  <c r="D549" i="18"/>
  <c r="Y549" i="18" s="1"/>
  <c r="C550" i="18"/>
  <c r="X550" i="18" s="1"/>
  <c r="D550" i="18"/>
  <c r="Y550" i="18" s="1"/>
  <c r="C551" i="18"/>
  <c r="X551" i="18" s="1"/>
  <c r="D551" i="18"/>
  <c r="Y551" i="18" s="1"/>
  <c r="C552" i="18"/>
  <c r="X552" i="18" s="1"/>
  <c r="D552" i="18"/>
  <c r="Y552" i="18" s="1"/>
  <c r="C553" i="18"/>
  <c r="X553" i="18" s="1"/>
  <c r="D553" i="18"/>
  <c r="Y553" i="18" s="1"/>
  <c r="C554" i="18"/>
  <c r="X554" i="18" s="1"/>
  <c r="D554" i="18"/>
  <c r="Y554" i="18" s="1"/>
  <c r="C555" i="18"/>
  <c r="X555" i="18" s="1"/>
  <c r="D555" i="18"/>
  <c r="Y555" i="18" s="1"/>
  <c r="C556" i="18"/>
  <c r="X556" i="18" s="1"/>
  <c r="D556" i="18"/>
  <c r="Y556" i="18" s="1"/>
  <c r="C557" i="18"/>
  <c r="X557" i="18" s="1"/>
  <c r="D557" i="18"/>
  <c r="Y557" i="18" s="1"/>
  <c r="C558" i="18"/>
  <c r="X558" i="18" s="1"/>
  <c r="D558" i="18"/>
  <c r="Y558" i="18" s="1"/>
  <c r="C559" i="18"/>
  <c r="X559" i="18" s="1"/>
  <c r="D559" i="18"/>
  <c r="Y559" i="18" s="1"/>
  <c r="C560" i="18"/>
  <c r="X560" i="18" s="1"/>
  <c r="D560" i="18"/>
  <c r="Y560" i="18" s="1"/>
  <c r="C561" i="18"/>
  <c r="X561" i="18" s="1"/>
  <c r="D561" i="18"/>
  <c r="Y561" i="18" s="1"/>
  <c r="C562" i="18"/>
  <c r="X562" i="18" s="1"/>
  <c r="D562" i="18"/>
  <c r="Y562" i="18" s="1"/>
  <c r="C563" i="18"/>
  <c r="X563" i="18" s="1"/>
  <c r="D563" i="18"/>
  <c r="Y563" i="18" s="1"/>
  <c r="C564" i="18"/>
  <c r="X564" i="18" s="1"/>
  <c r="D564" i="18"/>
  <c r="Y564" i="18" s="1"/>
  <c r="C565" i="18"/>
  <c r="X565" i="18" s="1"/>
  <c r="D565" i="18"/>
  <c r="Y565" i="18" s="1"/>
  <c r="C566" i="18"/>
  <c r="X566" i="18" s="1"/>
  <c r="D566" i="18"/>
  <c r="Y566" i="18" s="1"/>
  <c r="C567" i="18"/>
  <c r="X567" i="18" s="1"/>
  <c r="D567" i="18"/>
  <c r="Y567" i="18" s="1"/>
  <c r="C568" i="18"/>
  <c r="X568" i="18" s="1"/>
  <c r="D568" i="18"/>
  <c r="Y568" i="18" s="1"/>
  <c r="C569" i="18"/>
  <c r="X569" i="18" s="1"/>
  <c r="D569" i="18"/>
  <c r="Y569" i="18" s="1"/>
  <c r="C570" i="18"/>
  <c r="X570" i="18" s="1"/>
  <c r="D570" i="18"/>
  <c r="Y570" i="18" s="1"/>
  <c r="C571" i="18"/>
  <c r="X571" i="18" s="1"/>
  <c r="D571" i="18"/>
  <c r="Y571" i="18" s="1"/>
  <c r="C572" i="18"/>
  <c r="X572" i="18" s="1"/>
  <c r="D572" i="18"/>
  <c r="Y572" i="18" s="1"/>
  <c r="C573" i="18"/>
  <c r="X573" i="18" s="1"/>
  <c r="D573" i="18"/>
  <c r="Y573" i="18" s="1"/>
  <c r="C574" i="18"/>
  <c r="X574" i="18" s="1"/>
  <c r="D574" i="18"/>
  <c r="Y574" i="18" s="1"/>
  <c r="C575" i="18"/>
  <c r="X575" i="18" s="1"/>
  <c r="D575" i="18"/>
  <c r="Y575" i="18" s="1"/>
  <c r="C576" i="18"/>
  <c r="X576" i="18" s="1"/>
  <c r="D576" i="18"/>
  <c r="Y576" i="18" s="1"/>
  <c r="C577" i="18"/>
  <c r="X577" i="18" s="1"/>
  <c r="D577" i="18"/>
  <c r="Y577" i="18" s="1"/>
  <c r="C578" i="18"/>
  <c r="X578" i="18" s="1"/>
  <c r="D578" i="18"/>
  <c r="Y578" i="18" s="1"/>
  <c r="C579" i="18"/>
  <c r="X579" i="18" s="1"/>
  <c r="D579" i="18"/>
  <c r="Y579" i="18" s="1"/>
  <c r="C580" i="18"/>
  <c r="X580" i="18" s="1"/>
  <c r="D580" i="18"/>
  <c r="Y580" i="18" s="1"/>
  <c r="C581" i="18"/>
  <c r="X581" i="18" s="1"/>
  <c r="D581" i="18"/>
  <c r="Y581" i="18" s="1"/>
  <c r="C582" i="18"/>
  <c r="X582" i="18" s="1"/>
  <c r="D582" i="18"/>
  <c r="Y582" i="18" s="1"/>
  <c r="C583" i="18"/>
  <c r="X583" i="18" s="1"/>
  <c r="D583" i="18"/>
  <c r="Y583" i="18" s="1"/>
  <c r="C584" i="18"/>
  <c r="X584" i="18" s="1"/>
  <c r="D584" i="18"/>
  <c r="Y584" i="18" s="1"/>
  <c r="C585" i="18"/>
  <c r="X585" i="18" s="1"/>
  <c r="D585" i="18"/>
  <c r="Y585" i="18" s="1"/>
  <c r="C586" i="18"/>
  <c r="X586" i="18" s="1"/>
  <c r="D586" i="18"/>
  <c r="Y586" i="18" s="1"/>
  <c r="C587" i="18"/>
  <c r="X587" i="18" s="1"/>
  <c r="D587" i="18"/>
  <c r="Y587" i="18" s="1"/>
  <c r="C588" i="18"/>
  <c r="X588" i="18" s="1"/>
  <c r="D588" i="18"/>
  <c r="Y588" i="18" s="1"/>
  <c r="C589" i="18"/>
  <c r="X589" i="18" s="1"/>
  <c r="D589" i="18"/>
  <c r="Y589" i="18" s="1"/>
  <c r="C590" i="18"/>
  <c r="X590" i="18" s="1"/>
  <c r="D590" i="18"/>
  <c r="Y590" i="18" s="1"/>
  <c r="C591" i="18"/>
  <c r="X591" i="18" s="1"/>
  <c r="D591" i="18"/>
  <c r="Y591" i="18" s="1"/>
  <c r="C592" i="18"/>
  <c r="X592" i="18" s="1"/>
  <c r="D592" i="18"/>
  <c r="Y592" i="18" s="1"/>
  <c r="C593" i="18"/>
  <c r="X593" i="18" s="1"/>
  <c r="D593" i="18"/>
  <c r="Y593" i="18" s="1"/>
  <c r="C594" i="18"/>
  <c r="X594" i="18" s="1"/>
  <c r="D594" i="18"/>
  <c r="Y594" i="18" s="1"/>
  <c r="C595" i="18"/>
  <c r="X595" i="18" s="1"/>
  <c r="D595" i="18"/>
  <c r="Y595" i="18" s="1"/>
  <c r="C596" i="18"/>
  <c r="X596" i="18" s="1"/>
  <c r="D596" i="18"/>
  <c r="Y596" i="18" s="1"/>
  <c r="C597" i="18"/>
  <c r="X597" i="18" s="1"/>
  <c r="D597" i="18"/>
  <c r="Y597" i="18" s="1"/>
  <c r="C598" i="18"/>
  <c r="X598" i="18" s="1"/>
  <c r="D598" i="18"/>
  <c r="Y598" i="18" s="1"/>
  <c r="C599" i="18"/>
  <c r="X599" i="18" s="1"/>
  <c r="D599" i="18"/>
  <c r="Y599" i="18" s="1"/>
  <c r="C600" i="18"/>
  <c r="X600" i="18" s="1"/>
  <c r="D600" i="18"/>
  <c r="Y600" i="18" s="1"/>
  <c r="C601" i="18"/>
  <c r="X601" i="18" s="1"/>
  <c r="D601" i="18"/>
  <c r="Y601" i="18" s="1"/>
  <c r="C602" i="18"/>
  <c r="X602" i="18" s="1"/>
  <c r="D602" i="18"/>
  <c r="Y602" i="18" s="1"/>
  <c r="C603" i="18"/>
  <c r="X603" i="18" s="1"/>
  <c r="D603" i="18"/>
  <c r="Y603" i="18" s="1"/>
  <c r="C604" i="18"/>
  <c r="X604" i="18" s="1"/>
  <c r="D604" i="18"/>
  <c r="Y604" i="18" s="1"/>
  <c r="C605" i="18"/>
  <c r="X605" i="18" s="1"/>
  <c r="D605" i="18"/>
  <c r="Y605" i="18" s="1"/>
  <c r="C606" i="18"/>
  <c r="X606" i="18" s="1"/>
  <c r="D606" i="18"/>
  <c r="Y606" i="18" s="1"/>
  <c r="C607" i="18"/>
  <c r="X607" i="18" s="1"/>
  <c r="D607" i="18"/>
  <c r="Y607" i="18" s="1"/>
  <c r="C608" i="18"/>
  <c r="X608" i="18" s="1"/>
  <c r="D608" i="18"/>
  <c r="Y608" i="18" s="1"/>
  <c r="C609" i="18"/>
  <c r="X609" i="18" s="1"/>
  <c r="D609" i="18"/>
  <c r="Y609" i="18" s="1"/>
  <c r="C610" i="18"/>
  <c r="X610" i="18" s="1"/>
  <c r="D610" i="18"/>
  <c r="Y610" i="18" s="1"/>
  <c r="C611" i="18"/>
  <c r="X611" i="18" s="1"/>
  <c r="D611" i="18"/>
  <c r="Y611" i="18" s="1"/>
  <c r="C612" i="18"/>
  <c r="X612" i="18" s="1"/>
  <c r="D612" i="18"/>
  <c r="Y612" i="18" s="1"/>
  <c r="C613" i="18"/>
  <c r="X613" i="18" s="1"/>
  <c r="D613" i="18"/>
  <c r="Y613" i="18" s="1"/>
  <c r="C614" i="18"/>
  <c r="X614" i="18" s="1"/>
  <c r="D614" i="18"/>
  <c r="Y614" i="18" s="1"/>
  <c r="C615" i="18"/>
  <c r="X615" i="18" s="1"/>
  <c r="D615" i="18"/>
  <c r="Y615" i="18" s="1"/>
  <c r="C616" i="18"/>
  <c r="X616" i="18" s="1"/>
  <c r="D616" i="18"/>
  <c r="Y616" i="18" s="1"/>
  <c r="C617" i="18"/>
  <c r="X617" i="18" s="1"/>
  <c r="D617" i="18"/>
  <c r="Y617" i="18" s="1"/>
  <c r="C618" i="18"/>
  <c r="X618" i="18" s="1"/>
  <c r="D618" i="18"/>
  <c r="Y618" i="18" s="1"/>
  <c r="C619" i="18"/>
  <c r="X619" i="18" s="1"/>
  <c r="D619" i="18"/>
  <c r="Y619" i="18" s="1"/>
  <c r="C620" i="18"/>
  <c r="X620" i="18" s="1"/>
  <c r="D620" i="18"/>
  <c r="Y620" i="18" s="1"/>
  <c r="C621" i="18"/>
  <c r="X621" i="18" s="1"/>
  <c r="D621" i="18"/>
  <c r="Y621" i="18" s="1"/>
  <c r="C622" i="18"/>
  <c r="X622" i="18" s="1"/>
  <c r="D622" i="18"/>
  <c r="Y622" i="18" s="1"/>
  <c r="C623" i="18"/>
  <c r="X623" i="18" s="1"/>
  <c r="D623" i="18"/>
  <c r="Y623" i="18" s="1"/>
  <c r="C624" i="18"/>
  <c r="X624" i="18" s="1"/>
  <c r="D624" i="18"/>
  <c r="Y624" i="18" s="1"/>
  <c r="C625" i="18"/>
  <c r="X625" i="18" s="1"/>
  <c r="D625" i="18"/>
  <c r="Y625" i="18" s="1"/>
  <c r="C626" i="18"/>
  <c r="X626" i="18" s="1"/>
  <c r="D626" i="18"/>
  <c r="Y626" i="18" s="1"/>
  <c r="C627" i="18"/>
  <c r="X627" i="18" s="1"/>
  <c r="D627" i="18"/>
  <c r="Y627" i="18" s="1"/>
  <c r="C628" i="18"/>
  <c r="X628" i="18" s="1"/>
  <c r="D628" i="18"/>
  <c r="Y628" i="18" s="1"/>
  <c r="C629" i="18"/>
  <c r="X629" i="18" s="1"/>
  <c r="D629" i="18"/>
  <c r="Y629" i="18" s="1"/>
  <c r="C630" i="18"/>
  <c r="X630" i="18" s="1"/>
  <c r="D630" i="18"/>
  <c r="Y630" i="18" s="1"/>
  <c r="C631" i="18"/>
  <c r="X631" i="18" s="1"/>
  <c r="D631" i="18"/>
  <c r="Y631" i="18" s="1"/>
  <c r="C632" i="18"/>
  <c r="X632" i="18" s="1"/>
  <c r="D632" i="18"/>
  <c r="Y632" i="18" s="1"/>
  <c r="C633" i="18"/>
  <c r="X633" i="18" s="1"/>
  <c r="D633" i="18"/>
  <c r="Y633" i="18" s="1"/>
  <c r="C634" i="18"/>
  <c r="X634" i="18" s="1"/>
  <c r="D634" i="18"/>
  <c r="Y634" i="18" s="1"/>
  <c r="C635" i="18"/>
  <c r="X635" i="18" s="1"/>
  <c r="D635" i="18"/>
  <c r="Y635" i="18" s="1"/>
  <c r="C636" i="18"/>
  <c r="X636" i="18" s="1"/>
  <c r="D636" i="18"/>
  <c r="Y636" i="18" s="1"/>
  <c r="C637" i="18"/>
  <c r="X637" i="18" s="1"/>
  <c r="D637" i="18"/>
  <c r="Y637" i="18" s="1"/>
  <c r="C638" i="18"/>
  <c r="X638" i="18" s="1"/>
  <c r="D638" i="18"/>
  <c r="Y638" i="18" s="1"/>
  <c r="C639" i="18"/>
  <c r="X639" i="18" s="1"/>
  <c r="D639" i="18"/>
  <c r="Y639" i="18" s="1"/>
  <c r="C640" i="18"/>
  <c r="X640" i="18" s="1"/>
  <c r="D640" i="18"/>
  <c r="Y640" i="18" s="1"/>
  <c r="C641" i="18"/>
  <c r="X641" i="18" s="1"/>
  <c r="D641" i="18"/>
  <c r="Y641" i="18" s="1"/>
  <c r="C642" i="18"/>
  <c r="X642" i="18" s="1"/>
  <c r="D642" i="18"/>
  <c r="Y642" i="18" s="1"/>
  <c r="C643" i="18"/>
  <c r="X643" i="18" s="1"/>
  <c r="D643" i="18"/>
  <c r="Y643" i="18" s="1"/>
  <c r="C644" i="18"/>
  <c r="X644" i="18" s="1"/>
  <c r="D644" i="18"/>
  <c r="Y644" i="18" s="1"/>
  <c r="C645" i="18"/>
  <c r="X645" i="18" s="1"/>
  <c r="D645" i="18"/>
  <c r="Y645" i="18" s="1"/>
  <c r="C646" i="18"/>
  <c r="X646" i="18" s="1"/>
  <c r="D646" i="18"/>
  <c r="Y646" i="18" s="1"/>
  <c r="C647" i="18"/>
  <c r="X647" i="18" s="1"/>
  <c r="D647" i="18"/>
  <c r="Y647" i="18" s="1"/>
  <c r="C648" i="18"/>
  <c r="X648" i="18" s="1"/>
  <c r="D648" i="18"/>
  <c r="Y648" i="18" s="1"/>
  <c r="C649" i="18"/>
  <c r="X649" i="18" s="1"/>
  <c r="D649" i="18"/>
  <c r="Y649" i="18" s="1"/>
  <c r="C650" i="18"/>
  <c r="X650" i="18" s="1"/>
  <c r="D650" i="18"/>
  <c r="Y650" i="18" s="1"/>
  <c r="C651" i="18"/>
  <c r="X651" i="18" s="1"/>
  <c r="D651" i="18"/>
  <c r="Y651" i="18" s="1"/>
  <c r="C652" i="18"/>
  <c r="X652" i="18" s="1"/>
  <c r="D652" i="18"/>
  <c r="Y652" i="18" s="1"/>
  <c r="C653" i="18"/>
  <c r="X653" i="18" s="1"/>
  <c r="D653" i="18"/>
  <c r="Y653" i="18" s="1"/>
  <c r="C654" i="18"/>
  <c r="X654" i="18" s="1"/>
  <c r="D654" i="18"/>
  <c r="Y654" i="18" s="1"/>
  <c r="C655" i="18"/>
  <c r="X655" i="18" s="1"/>
  <c r="D655" i="18"/>
  <c r="Y655" i="18" s="1"/>
  <c r="C656" i="18"/>
  <c r="X656" i="18" s="1"/>
  <c r="D656" i="18"/>
  <c r="Y656" i="18" s="1"/>
  <c r="C657" i="18"/>
  <c r="X657" i="18" s="1"/>
  <c r="D657" i="18"/>
  <c r="Y657" i="18" s="1"/>
  <c r="C658" i="18"/>
  <c r="X658" i="18" s="1"/>
  <c r="D658" i="18"/>
  <c r="Y658" i="18" s="1"/>
  <c r="C659" i="18"/>
  <c r="X659" i="18" s="1"/>
  <c r="D659" i="18"/>
  <c r="Y659" i="18" s="1"/>
  <c r="C660" i="18"/>
  <c r="X660" i="18" s="1"/>
  <c r="D660" i="18"/>
  <c r="Y660" i="18" s="1"/>
  <c r="C661" i="18"/>
  <c r="X661" i="18" s="1"/>
  <c r="D661" i="18"/>
  <c r="Y661" i="18" s="1"/>
  <c r="C662" i="18"/>
  <c r="X662" i="18" s="1"/>
  <c r="D662" i="18"/>
  <c r="Y662" i="18" s="1"/>
  <c r="C663" i="18"/>
  <c r="X663" i="18" s="1"/>
  <c r="D663" i="18"/>
  <c r="Y663" i="18" s="1"/>
  <c r="C664" i="18"/>
  <c r="X664" i="18" s="1"/>
  <c r="D664" i="18"/>
  <c r="Y664" i="18" s="1"/>
  <c r="C665" i="18"/>
  <c r="X665" i="18" s="1"/>
  <c r="D665" i="18"/>
  <c r="Y665" i="18" s="1"/>
  <c r="C666" i="18"/>
  <c r="X666" i="18" s="1"/>
  <c r="D666" i="18"/>
  <c r="Y666" i="18" s="1"/>
  <c r="C667" i="18"/>
  <c r="X667" i="18" s="1"/>
  <c r="D667" i="18"/>
  <c r="Y667" i="18" s="1"/>
  <c r="C668" i="18"/>
  <c r="X668" i="18" s="1"/>
  <c r="D668" i="18"/>
  <c r="Y668" i="18" s="1"/>
  <c r="C669" i="18"/>
  <c r="X669" i="18" s="1"/>
  <c r="D669" i="18"/>
  <c r="Y669" i="18" s="1"/>
  <c r="C670" i="18"/>
  <c r="X670" i="18" s="1"/>
  <c r="D670" i="18"/>
  <c r="Y670" i="18" s="1"/>
  <c r="C671" i="18"/>
  <c r="X671" i="18" s="1"/>
  <c r="D671" i="18"/>
  <c r="Y671" i="18" s="1"/>
  <c r="C672" i="18"/>
  <c r="X672" i="18" s="1"/>
  <c r="D672" i="18"/>
  <c r="Y672" i="18" s="1"/>
  <c r="C673" i="18"/>
  <c r="X673" i="18" s="1"/>
  <c r="D673" i="18"/>
  <c r="Y673" i="18" s="1"/>
  <c r="C674" i="18"/>
  <c r="X674" i="18" s="1"/>
  <c r="D674" i="18"/>
  <c r="Y674" i="18" s="1"/>
  <c r="C675" i="18"/>
  <c r="X675" i="18" s="1"/>
  <c r="D675" i="18"/>
  <c r="Y675" i="18" s="1"/>
  <c r="C676" i="18"/>
  <c r="X676" i="18" s="1"/>
  <c r="D676" i="18"/>
  <c r="Y676" i="18" s="1"/>
  <c r="C677" i="18"/>
  <c r="X677" i="18" s="1"/>
  <c r="D677" i="18"/>
  <c r="Y677" i="18" s="1"/>
  <c r="C678" i="18"/>
  <c r="X678" i="18" s="1"/>
  <c r="D678" i="18"/>
  <c r="Y678" i="18" s="1"/>
  <c r="C679" i="18"/>
  <c r="X679" i="18" s="1"/>
  <c r="D679" i="18"/>
  <c r="Y679" i="18" s="1"/>
  <c r="C680" i="18"/>
  <c r="X680" i="18" s="1"/>
  <c r="D680" i="18"/>
  <c r="Y680" i="18" s="1"/>
  <c r="C681" i="18"/>
  <c r="X681" i="18" s="1"/>
  <c r="D681" i="18"/>
  <c r="Y681" i="18" s="1"/>
  <c r="C682" i="18"/>
  <c r="X682" i="18" s="1"/>
  <c r="D682" i="18"/>
  <c r="Y682" i="18" s="1"/>
  <c r="C683" i="18"/>
  <c r="X683" i="18" s="1"/>
  <c r="D683" i="18"/>
  <c r="Y683" i="18" s="1"/>
  <c r="C684" i="18"/>
  <c r="X684" i="18" s="1"/>
  <c r="D684" i="18"/>
  <c r="Y684" i="18" s="1"/>
  <c r="C685" i="18"/>
  <c r="X685" i="18" s="1"/>
  <c r="D685" i="18"/>
  <c r="Y685" i="18" s="1"/>
  <c r="C686" i="18"/>
  <c r="X686" i="18" s="1"/>
  <c r="D686" i="18"/>
  <c r="Y686" i="18" s="1"/>
  <c r="C687" i="18"/>
  <c r="X687" i="18" s="1"/>
  <c r="D687" i="18"/>
  <c r="Y687" i="18" s="1"/>
  <c r="C688" i="18"/>
  <c r="X688" i="18" s="1"/>
  <c r="D688" i="18"/>
  <c r="Y688" i="18" s="1"/>
  <c r="C689" i="18"/>
  <c r="X689" i="18" s="1"/>
  <c r="D689" i="18"/>
  <c r="Y689" i="18" s="1"/>
  <c r="C690" i="18"/>
  <c r="X690" i="18" s="1"/>
  <c r="D690" i="18"/>
  <c r="Y690" i="18" s="1"/>
  <c r="C691" i="18"/>
  <c r="X691" i="18" s="1"/>
  <c r="D691" i="18"/>
  <c r="Y691" i="18" s="1"/>
  <c r="C692" i="18"/>
  <c r="X692" i="18" s="1"/>
  <c r="D692" i="18"/>
  <c r="Y692" i="18" s="1"/>
  <c r="C693" i="18"/>
  <c r="X693" i="18" s="1"/>
  <c r="D693" i="18"/>
  <c r="Y693" i="18" s="1"/>
  <c r="C694" i="18"/>
  <c r="X694" i="18" s="1"/>
  <c r="D694" i="18"/>
  <c r="Y694" i="18" s="1"/>
  <c r="C695" i="18"/>
  <c r="X695" i="18" s="1"/>
  <c r="D695" i="18"/>
  <c r="Y695" i="18" s="1"/>
  <c r="C696" i="18"/>
  <c r="X696" i="18" s="1"/>
  <c r="D696" i="18"/>
  <c r="Y696" i="18" s="1"/>
  <c r="C697" i="18"/>
  <c r="X697" i="18" s="1"/>
  <c r="D697" i="18"/>
  <c r="Y697" i="18" s="1"/>
  <c r="C698" i="18"/>
  <c r="X698" i="18" s="1"/>
  <c r="D698" i="18"/>
  <c r="Y698" i="18" s="1"/>
  <c r="C699" i="18"/>
  <c r="X699" i="18" s="1"/>
  <c r="D699" i="18"/>
  <c r="Y699" i="18" s="1"/>
  <c r="C700" i="18"/>
  <c r="X700" i="18" s="1"/>
  <c r="D700" i="18"/>
  <c r="Y700" i="18" s="1"/>
  <c r="C701" i="18"/>
  <c r="X701" i="18" s="1"/>
  <c r="D701" i="18"/>
  <c r="Y701" i="18" s="1"/>
  <c r="C702" i="18"/>
  <c r="X702" i="18" s="1"/>
  <c r="D702" i="18"/>
  <c r="Y702" i="18" s="1"/>
  <c r="C703" i="18"/>
  <c r="X703" i="18" s="1"/>
  <c r="D703" i="18"/>
  <c r="Y703" i="18" s="1"/>
  <c r="C704" i="18"/>
  <c r="X704" i="18" s="1"/>
  <c r="D704" i="18"/>
  <c r="Y704" i="18" s="1"/>
  <c r="C705" i="18"/>
  <c r="X705" i="18" s="1"/>
  <c r="D705" i="18"/>
  <c r="Y705" i="18" s="1"/>
  <c r="C706" i="18"/>
  <c r="X706" i="18" s="1"/>
  <c r="D706" i="18"/>
  <c r="Y706" i="18" s="1"/>
  <c r="C707" i="18"/>
  <c r="X707" i="18" s="1"/>
  <c r="D707" i="18"/>
  <c r="Y707" i="18" s="1"/>
  <c r="C708" i="18"/>
  <c r="X708" i="18" s="1"/>
  <c r="D708" i="18"/>
  <c r="Y708" i="18" s="1"/>
  <c r="C709" i="18"/>
  <c r="X709" i="18" s="1"/>
  <c r="D709" i="18"/>
  <c r="Y709" i="18" s="1"/>
  <c r="C710" i="18"/>
  <c r="X710" i="18" s="1"/>
  <c r="D710" i="18"/>
  <c r="Y710" i="18" s="1"/>
  <c r="C711" i="18"/>
  <c r="X711" i="18" s="1"/>
  <c r="D711" i="18"/>
  <c r="Y711" i="18" s="1"/>
  <c r="C712" i="18"/>
  <c r="X712" i="18" s="1"/>
  <c r="D712" i="18"/>
  <c r="Y712" i="18" s="1"/>
  <c r="C713" i="18"/>
  <c r="X713" i="18" s="1"/>
  <c r="D713" i="18"/>
  <c r="Y713" i="18" s="1"/>
  <c r="C714" i="18"/>
  <c r="X714" i="18" s="1"/>
  <c r="D714" i="18"/>
  <c r="Y714" i="18" s="1"/>
  <c r="C715" i="18"/>
  <c r="X715" i="18" s="1"/>
  <c r="D715" i="18"/>
  <c r="Y715" i="18" s="1"/>
  <c r="C716" i="18"/>
  <c r="X716" i="18" s="1"/>
  <c r="D716" i="18"/>
  <c r="Y716" i="18" s="1"/>
  <c r="C717" i="18"/>
  <c r="X717" i="18" s="1"/>
  <c r="D717" i="18"/>
  <c r="Y717" i="18" s="1"/>
  <c r="C718" i="18"/>
  <c r="X718" i="18" s="1"/>
  <c r="D718" i="18"/>
  <c r="Y718" i="18" s="1"/>
  <c r="C719" i="18"/>
  <c r="X719" i="18" s="1"/>
  <c r="D719" i="18"/>
  <c r="Y719" i="18" s="1"/>
  <c r="C720" i="18"/>
  <c r="X720" i="18" s="1"/>
  <c r="D720" i="18"/>
  <c r="Y720" i="18" s="1"/>
  <c r="C721" i="18"/>
  <c r="X721" i="18" s="1"/>
  <c r="D721" i="18"/>
  <c r="Y721" i="18" s="1"/>
  <c r="C722" i="18"/>
  <c r="X722" i="18" s="1"/>
  <c r="D722" i="18"/>
  <c r="Y722" i="18" s="1"/>
  <c r="C723" i="18"/>
  <c r="X723" i="18" s="1"/>
  <c r="D723" i="18"/>
  <c r="Y723" i="18" s="1"/>
  <c r="C724" i="18"/>
  <c r="X724" i="18" s="1"/>
  <c r="D724" i="18"/>
  <c r="Y724" i="18" s="1"/>
  <c r="C725" i="18"/>
  <c r="X725" i="18" s="1"/>
  <c r="D725" i="18"/>
  <c r="Y725" i="18" s="1"/>
  <c r="C726" i="18"/>
  <c r="X726" i="18" s="1"/>
  <c r="D726" i="18"/>
  <c r="Y726" i="18" s="1"/>
  <c r="C727" i="18"/>
  <c r="X727" i="18" s="1"/>
  <c r="D727" i="18"/>
  <c r="Y727" i="18" s="1"/>
  <c r="C728" i="18"/>
  <c r="X728" i="18" s="1"/>
  <c r="D728" i="18"/>
  <c r="Y728" i="18" s="1"/>
  <c r="C729" i="18"/>
  <c r="X729" i="18" s="1"/>
  <c r="D729" i="18"/>
  <c r="Y729" i="18" s="1"/>
  <c r="C730" i="18"/>
  <c r="X730" i="18" s="1"/>
  <c r="D730" i="18"/>
  <c r="Y730" i="18" s="1"/>
  <c r="C731" i="18"/>
  <c r="X731" i="18" s="1"/>
  <c r="D731" i="18"/>
  <c r="Y731" i="18" s="1"/>
  <c r="C732" i="18"/>
  <c r="X732" i="18" s="1"/>
  <c r="D732" i="18"/>
  <c r="Y732" i="18" s="1"/>
  <c r="C733" i="18"/>
  <c r="X733" i="18" s="1"/>
  <c r="D733" i="18"/>
  <c r="Y733" i="18" s="1"/>
  <c r="C734" i="18"/>
  <c r="X734" i="18" s="1"/>
  <c r="D734" i="18"/>
  <c r="Y734" i="18" s="1"/>
  <c r="C735" i="18"/>
  <c r="X735" i="18" s="1"/>
  <c r="D735" i="18"/>
  <c r="Y735" i="18" s="1"/>
  <c r="C736" i="18"/>
  <c r="X736" i="18" s="1"/>
  <c r="D736" i="18"/>
  <c r="Y736" i="18" s="1"/>
  <c r="C737" i="18"/>
  <c r="X737" i="18" s="1"/>
  <c r="D737" i="18"/>
  <c r="Y737" i="18" s="1"/>
  <c r="C738" i="18"/>
  <c r="X738" i="18" s="1"/>
  <c r="D738" i="18"/>
  <c r="Y738" i="18" s="1"/>
  <c r="C739" i="18"/>
  <c r="X739" i="18" s="1"/>
  <c r="D739" i="18"/>
  <c r="Y739" i="18" s="1"/>
  <c r="C740" i="18"/>
  <c r="X740" i="18" s="1"/>
  <c r="D740" i="18"/>
  <c r="Y740" i="18" s="1"/>
  <c r="C741" i="18"/>
  <c r="X741" i="18" s="1"/>
  <c r="D741" i="18"/>
  <c r="Y741" i="18" s="1"/>
  <c r="C742" i="18"/>
  <c r="X742" i="18" s="1"/>
  <c r="D742" i="18"/>
  <c r="Y742" i="18" s="1"/>
  <c r="C743" i="18"/>
  <c r="X743" i="18" s="1"/>
  <c r="D743" i="18"/>
  <c r="Y743" i="18" s="1"/>
  <c r="C744" i="18"/>
  <c r="X744" i="18" s="1"/>
  <c r="D744" i="18"/>
  <c r="Y744" i="18" s="1"/>
  <c r="C745" i="18"/>
  <c r="X745" i="18" s="1"/>
  <c r="D745" i="18"/>
  <c r="Y745" i="18" s="1"/>
  <c r="C746" i="18"/>
  <c r="X746" i="18" s="1"/>
  <c r="D746" i="18"/>
  <c r="Y746" i="18" s="1"/>
  <c r="C747" i="18"/>
  <c r="X747" i="18" s="1"/>
  <c r="D747" i="18"/>
  <c r="Y747" i="18" s="1"/>
  <c r="C748" i="18"/>
  <c r="X748" i="18" s="1"/>
  <c r="D748" i="18"/>
  <c r="Y748" i="18" s="1"/>
  <c r="C749" i="18"/>
  <c r="X749" i="18" s="1"/>
  <c r="D749" i="18"/>
  <c r="Y749" i="18" s="1"/>
  <c r="C750" i="18"/>
  <c r="X750" i="18" s="1"/>
  <c r="D750" i="18"/>
  <c r="Y750" i="18" s="1"/>
  <c r="C751" i="18"/>
  <c r="X751" i="18" s="1"/>
  <c r="D751" i="18"/>
  <c r="Y751" i="18" s="1"/>
  <c r="C752" i="18"/>
  <c r="X752" i="18" s="1"/>
  <c r="D752" i="18"/>
  <c r="Y752" i="18" s="1"/>
  <c r="C753" i="18"/>
  <c r="X753" i="18" s="1"/>
  <c r="D753" i="18"/>
  <c r="Y753" i="18" s="1"/>
  <c r="C754" i="18"/>
  <c r="X754" i="18" s="1"/>
  <c r="D754" i="18"/>
  <c r="Y754" i="18" s="1"/>
  <c r="C755" i="18"/>
  <c r="X755" i="18" s="1"/>
  <c r="D755" i="18"/>
  <c r="Y755" i="18" s="1"/>
  <c r="C756" i="18"/>
  <c r="X756" i="18" s="1"/>
  <c r="D756" i="18"/>
  <c r="Y756" i="18" s="1"/>
  <c r="C757" i="18"/>
  <c r="X757" i="18" s="1"/>
  <c r="D757" i="18"/>
  <c r="Y757" i="18" s="1"/>
  <c r="C758" i="18"/>
  <c r="X758" i="18" s="1"/>
  <c r="D758" i="18"/>
  <c r="Y758" i="18" s="1"/>
  <c r="C759" i="18"/>
  <c r="X759" i="18" s="1"/>
  <c r="D759" i="18"/>
  <c r="Y759" i="18" s="1"/>
  <c r="C760" i="18"/>
  <c r="X760" i="18" s="1"/>
  <c r="D760" i="18"/>
  <c r="Y760" i="18" s="1"/>
  <c r="C761" i="18"/>
  <c r="X761" i="18" s="1"/>
  <c r="D761" i="18"/>
  <c r="Y761" i="18" s="1"/>
  <c r="C762" i="18"/>
  <c r="X762" i="18" s="1"/>
  <c r="D762" i="18"/>
  <c r="Y762" i="18" s="1"/>
  <c r="C763" i="18"/>
  <c r="X763" i="18" s="1"/>
  <c r="D763" i="18"/>
  <c r="Y763" i="18" s="1"/>
  <c r="C764" i="18"/>
  <c r="X764" i="18" s="1"/>
  <c r="D764" i="18"/>
  <c r="Y764" i="18" s="1"/>
  <c r="C765" i="18"/>
  <c r="X765" i="18" s="1"/>
  <c r="D765" i="18"/>
  <c r="Y765" i="18" s="1"/>
  <c r="C766" i="18"/>
  <c r="X766" i="18" s="1"/>
  <c r="D766" i="18"/>
  <c r="Y766" i="18" s="1"/>
  <c r="C767" i="18"/>
  <c r="X767" i="18" s="1"/>
  <c r="D767" i="18"/>
  <c r="Y767" i="18" s="1"/>
  <c r="C768" i="18"/>
  <c r="X768" i="18" s="1"/>
  <c r="D768" i="18"/>
  <c r="Y768" i="18" s="1"/>
  <c r="C769" i="18"/>
  <c r="X769" i="18" s="1"/>
  <c r="D769" i="18"/>
  <c r="Y769" i="18" s="1"/>
  <c r="C770" i="18"/>
  <c r="X770" i="18" s="1"/>
  <c r="D770" i="18"/>
  <c r="Y770" i="18" s="1"/>
  <c r="C771" i="18"/>
  <c r="X771" i="18" s="1"/>
  <c r="D771" i="18"/>
  <c r="Y771" i="18" s="1"/>
  <c r="C772" i="18"/>
  <c r="X772" i="18" s="1"/>
  <c r="D772" i="18"/>
  <c r="Y772" i="18" s="1"/>
  <c r="C773" i="18"/>
  <c r="X773" i="18" s="1"/>
  <c r="D773" i="18"/>
  <c r="Y773" i="18" s="1"/>
  <c r="C774" i="18"/>
  <c r="X774" i="18" s="1"/>
  <c r="D774" i="18"/>
  <c r="Y774" i="18" s="1"/>
  <c r="C775" i="18"/>
  <c r="X775" i="18" s="1"/>
  <c r="D775" i="18"/>
  <c r="Y775" i="18" s="1"/>
  <c r="C776" i="18"/>
  <c r="X776" i="18" s="1"/>
  <c r="D776" i="18"/>
  <c r="Y776" i="18" s="1"/>
  <c r="C777" i="18"/>
  <c r="X777" i="18" s="1"/>
  <c r="D777" i="18"/>
  <c r="Y777" i="18" s="1"/>
  <c r="C778" i="18"/>
  <c r="X778" i="18" s="1"/>
  <c r="D778" i="18"/>
  <c r="Y778" i="18" s="1"/>
  <c r="C779" i="18"/>
  <c r="X779" i="18" s="1"/>
  <c r="D779" i="18"/>
  <c r="Y779" i="18" s="1"/>
  <c r="C780" i="18"/>
  <c r="X780" i="18" s="1"/>
  <c r="D780" i="18"/>
  <c r="Y780" i="18" s="1"/>
  <c r="C781" i="18"/>
  <c r="X781" i="18" s="1"/>
  <c r="D781" i="18"/>
  <c r="Y781" i="18" s="1"/>
  <c r="C782" i="18"/>
  <c r="X782" i="18" s="1"/>
  <c r="D782" i="18"/>
  <c r="Y782" i="18" s="1"/>
  <c r="C783" i="18"/>
  <c r="X783" i="18" s="1"/>
  <c r="D783" i="18"/>
  <c r="Y783" i="18" s="1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H19" i="17" l="1"/>
  <c r="H19" i="16"/>
  <c r="H11" i="17"/>
  <c r="H11" i="16"/>
  <c r="H14" i="16"/>
  <c r="H14" i="17"/>
  <c r="H6" i="16"/>
  <c r="H6" i="17"/>
  <c r="I20" i="16"/>
  <c r="I20" i="17"/>
  <c r="H17" i="17"/>
  <c r="H17" i="16"/>
  <c r="I12" i="16"/>
  <c r="I12" i="17"/>
  <c r="H9" i="17"/>
  <c r="H9" i="16"/>
  <c r="H20" i="16"/>
  <c r="H20" i="17"/>
  <c r="I15" i="17"/>
  <c r="I15" i="16"/>
  <c r="H12" i="16"/>
  <c r="H12" i="17"/>
  <c r="I7" i="17"/>
  <c r="I7" i="16"/>
  <c r="I14" i="16"/>
  <c r="I14" i="17"/>
  <c r="I9" i="16"/>
  <c r="I9" i="17"/>
  <c r="I18" i="16"/>
  <c r="I18" i="17"/>
  <c r="H15" i="17"/>
  <c r="H15" i="16"/>
  <c r="I10" i="16"/>
  <c r="I10" i="17"/>
  <c r="H7" i="17"/>
  <c r="H7" i="16"/>
  <c r="I6" i="17"/>
  <c r="I6" i="16"/>
  <c r="H18" i="17"/>
  <c r="H18" i="16"/>
  <c r="I13" i="17"/>
  <c r="I13" i="16"/>
  <c r="H10" i="17"/>
  <c r="H10" i="16"/>
  <c r="I5" i="16"/>
  <c r="I5" i="17"/>
  <c r="I16" i="17"/>
  <c r="I16" i="16"/>
  <c r="H13" i="16"/>
  <c r="H13" i="17"/>
  <c r="I8" i="17"/>
  <c r="I8" i="16"/>
  <c r="H5" i="16"/>
  <c r="H5" i="17"/>
  <c r="I17" i="16"/>
  <c r="I17" i="17"/>
  <c r="I19" i="17"/>
  <c r="I19" i="16"/>
  <c r="H16" i="17"/>
  <c r="H16" i="16"/>
  <c r="I11" i="17"/>
  <c r="I11" i="16"/>
  <c r="H8" i="17"/>
  <c r="H8" i="16"/>
  <c r="AF5" i="18"/>
  <c r="AG5" i="18"/>
  <c r="AF6" i="18"/>
  <c r="AG6" i="18"/>
  <c r="AF7" i="18"/>
  <c r="AG7" i="18"/>
  <c r="AF8" i="18"/>
  <c r="AG8" i="18"/>
  <c r="AF9" i="18"/>
  <c r="AG9" i="18"/>
  <c r="AF10" i="18"/>
  <c r="AG10" i="18"/>
  <c r="AF11" i="18"/>
  <c r="AG11" i="18"/>
  <c r="AF12" i="18"/>
  <c r="AG12" i="18"/>
  <c r="AF13" i="18"/>
  <c r="AG13" i="18"/>
  <c r="AF14" i="18"/>
  <c r="AG14" i="18"/>
  <c r="AF15" i="18"/>
  <c r="AG15" i="18"/>
  <c r="AF16" i="18"/>
  <c r="AG16" i="18"/>
  <c r="AF17" i="18"/>
  <c r="AG17" i="18"/>
  <c r="AF18" i="18"/>
  <c r="AG18" i="18"/>
  <c r="C5" i="18"/>
  <c r="X5" i="18" s="1"/>
  <c r="D5" i="18"/>
  <c r="Y5" i="18" s="1"/>
  <c r="C6" i="18"/>
  <c r="X6" i="18" s="1"/>
  <c r="D6" i="18"/>
  <c r="Y6" i="18" s="1"/>
  <c r="C7" i="18"/>
  <c r="X7" i="18" s="1"/>
  <c r="D7" i="18"/>
  <c r="Y7" i="18" s="1"/>
  <c r="C8" i="18"/>
  <c r="X8" i="18" s="1"/>
  <c r="D8" i="18"/>
  <c r="Y8" i="18" s="1"/>
  <c r="C9" i="18"/>
  <c r="X9" i="18" s="1"/>
  <c r="D9" i="18"/>
  <c r="Y9" i="18" s="1"/>
  <c r="C10" i="18"/>
  <c r="X10" i="18" s="1"/>
  <c r="D10" i="18"/>
  <c r="Y10" i="18" s="1"/>
  <c r="C11" i="18"/>
  <c r="X11" i="18" s="1"/>
  <c r="D11" i="18"/>
  <c r="Y11" i="18" s="1"/>
  <c r="C12" i="18"/>
  <c r="X12" i="18" s="1"/>
  <c r="D12" i="18"/>
  <c r="Y12" i="18" s="1"/>
  <c r="C13" i="18"/>
  <c r="X13" i="18" s="1"/>
  <c r="D13" i="18"/>
  <c r="Y13" i="18" s="1"/>
  <c r="C14" i="18"/>
  <c r="X14" i="18" s="1"/>
  <c r="D14" i="18"/>
  <c r="Y14" i="18" s="1"/>
  <c r="C15" i="18"/>
  <c r="X15" i="18" s="1"/>
  <c r="D15" i="18"/>
  <c r="Y15" i="18" s="1"/>
  <c r="C16" i="18"/>
  <c r="X16" i="18" s="1"/>
  <c r="D16" i="18"/>
  <c r="Y16" i="18" s="1"/>
  <c r="C17" i="18"/>
  <c r="X17" i="18" s="1"/>
  <c r="D17" i="18"/>
  <c r="Y17" i="18" s="1"/>
  <c r="C18" i="18"/>
  <c r="X18" i="18" s="1"/>
  <c r="D18" i="18"/>
  <c r="Y18" i="18" s="1"/>
  <c r="C19" i="18"/>
  <c r="X19" i="18" s="1"/>
  <c r="D19" i="18"/>
  <c r="Y19" i="18" s="1"/>
  <c r="C20" i="18"/>
  <c r="X20" i="18" s="1"/>
  <c r="D20" i="18"/>
  <c r="Y20" i="18" s="1"/>
  <c r="C21" i="18"/>
  <c r="X21" i="18" s="1"/>
  <c r="D21" i="18"/>
  <c r="Y21" i="18" s="1"/>
  <c r="C22" i="18"/>
  <c r="X22" i="18" s="1"/>
  <c r="D22" i="18"/>
  <c r="Y22" i="18" s="1"/>
  <c r="C23" i="18"/>
  <c r="X23" i="18" s="1"/>
  <c r="D23" i="18"/>
  <c r="Y23" i="18" s="1"/>
  <c r="C24" i="18"/>
  <c r="X24" i="18" s="1"/>
  <c r="D24" i="18"/>
  <c r="Y24" i="18" s="1"/>
  <c r="C25" i="18"/>
  <c r="X25" i="18" s="1"/>
  <c r="D25" i="18"/>
  <c r="Y25" i="18" s="1"/>
  <c r="C26" i="18"/>
  <c r="X26" i="18" s="1"/>
  <c r="D26" i="18"/>
  <c r="Y26" i="18" s="1"/>
  <c r="C27" i="18"/>
  <c r="X27" i="18" s="1"/>
  <c r="D27" i="18"/>
  <c r="Y27" i="18" s="1"/>
  <c r="C28" i="18"/>
  <c r="X28" i="18" s="1"/>
  <c r="D28" i="18"/>
  <c r="Y28" i="18" s="1"/>
  <c r="C29" i="18"/>
  <c r="X29" i="18" s="1"/>
  <c r="D29" i="18"/>
  <c r="Y29" i="18" s="1"/>
  <c r="C30" i="18"/>
  <c r="X30" i="18" s="1"/>
  <c r="D30" i="18"/>
  <c r="Y30" i="18" s="1"/>
  <c r="C31" i="18"/>
  <c r="X31" i="18" s="1"/>
  <c r="D31" i="18"/>
  <c r="Y31" i="18" s="1"/>
  <c r="C32" i="18"/>
  <c r="X32" i="18" s="1"/>
  <c r="D32" i="18"/>
  <c r="Y32" i="18" s="1"/>
  <c r="C33" i="18"/>
  <c r="X33" i="18" s="1"/>
  <c r="D33" i="18"/>
  <c r="Y33" i="18" s="1"/>
  <c r="C34" i="18"/>
  <c r="X34" i="18" s="1"/>
  <c r="D34" i="18"/>
  <c r="Y34" i="18" s="1"/>
  <c r="C35" i="18"/>
  <c r="X35" i="18" s="1"/>
  <c r="D35" i="18"/>
  <c r="Y35" i="18" s="1"/>
  <c r="C36" i="18"/>
  <c r="X36" i="18" s="1"/>
  <c r="D36" i="18"/>
  <c r="Y36" i="18" s="1"/>
  <c r="C37" i="18"/>
  <c r="X37" i="18" s="1"/>
  <c r="D37" i="18"/>
  <c r="Y37" i="18" s="1"/>
  <c r="C38" i="18"/>
  <c r="X38" i="18" s="1"/>
  <c r="D38" i="18"/>
  <c r="Y38" i="18" s="1"/>
  <c r="C39" i="18"/>
  <c r="X39" i="18" s="1"/>
  <c r="D39" i="18"/>
  <c r="Y39" i="18" s="1"/>
  <c r="C40" i="18"/>
  <c r="X40" i="18" s="1"/>
  <c r="D40" i="18"/>
  <c r="Y40" i="18" s="1"/>
  <c r="C41" i="18"/>
  <c r="X41" i="18" s="1"/>
  <c r="D41" i="18"/>
  <c r="Y41" i="18" s="1"/>
  <c r="C42" i="18"/>
  <c r="X42" i="18" s="1"/>
  <c r="D42" i="18"/>
  <c r="Y42" i="18" s="1"/>
  <c r="C43" i="18"/>
  <c r="X43" i="18" s="1"/>
  <c r="D43" i="18"/>
  <c r="Y43" i="18" s="1"/>
  <c r="C44" i="18"/>
  <c r="X44" i="18" s="1"/>
  <c r="D44" i="18"/>
  <c r="Y44" i="18" s="1"/>
  <c r="C45" i="18"/>
  <c r="X45" i="18" s="1"/>
  <c r="D45" i="18"/>
  <c r="Y45" i="18" s="1"/>
  <c r="C46" i="18"/>
  <c r="X46" i="18" s="1"/>
  <c r="D46" i="18"/>
  <c r="Y46" i="18" s="1"/>
  <c r="C47" i="18"/>
  <c r="X47" i="18" s="1"/>
  <c r="D47" i="18"/>
  <c r="Y47" i="18" s="1"/>
  <c r="C48" i="18"/>
  <c r="X48" i="18" s="1"/>
  <c r="D48" i="18"/>
  <c r="Y48" i="18" s="1"/>
  <c r="C49" i="18"/>
  <c r="X49" i="18" s="1"/>
  <c r="D49" i="18"/>
  <c r="Y49" i="18" s="1"/>
  <c r="C50" i="18"/>
  <c r="X50" i="18" s="1"/>
  <c r="D50" i="18"/>
  <c r="Y50" i="18" s="1"/>
  <c r="C51" i="18"/>
  <c r="X51" i="18" s="1"/>
  <c r="D51" i="18"/>
  <c r="Y51" i="18" s="1"/>
  <c r="C52" i="18"/>
  <c r="X52" i="18" s="1"/>
  <c r="D52" i="18"/>
  <c r="Y52" i="18" s="1"/>
  <c r="C53" i="18"/>
  <c r="X53" i="18" s="1"/>
  <c r="D53" i="18"/>
  <c r="Y53" i="18" s="1"/>
  <c r="C54" i="18"/>
  <c r="X54" i="18" s="1"/>
  <c r="D54" i="18"/>
  <c r="Y54" i="18" s="1"/>
  <c r="C55" i="18"/>
  <c r="X55" i="18" s="1"/>
  <c r="D55" i="18"/>
  <c r="Y55" i="18" s="1"/>
  <c r="C56" i="18"/>
  <c r="X56" i="18" s="1"/>
  <c r="D56" i="18"/>
  <c r="Y56" i="18" s="1"/>
  <c r="C57" i="18"/>
  <c r="X57" i="18" s="1"/>
  <c r="D57" i="18"/>
  <c r="Y57" i="18" s="1"/>
  <c r="C58" i="18"/>
  <c r="X58" i="18" s="1"/>
  <c r="D58" i="18"/>
  <c r="Y58" i="18" s="1"/>
  <c r="C59" i="18"/>
  <c r="X59" i="18" s="1"/>
  <c r="D59" i="18"/>
  <c r="Y59" i="18" s="1"/>
  <c r="C60" i="18"/>
  <c r="X60" i="18" s="1"/>
  <c r="D60" i="18"/>
  <c r="Y60" i="18" s="1"/>
  <c r="C61" i="18"/>
  <c r="X61" i="18" s="1"/>
  <c r="D61" i="18"/>
  <c r="Y61" i="18" s="1"/>
  <c r="C62" i="18"/>
  <c r="X62" i="18" s="1"/>
  <c r="D62" i="18"/>
  <c r="Y62" i="18" s="1"/>
  <c r="C63" i="18"/>
  <c r="X63" i="18" s="1"/>
  <c r="D63" i="18"/>
  <c r="Y63" i="18" s="1"/>
  <c r="C64" i="18"/>
  <c r="X64" i="18" s="1"/>
  <c r="D64" i="18"/>
  <c r="Y64" i="18" s="1"/>
  <c r="C65" i="18"/>
  <c r="X65" i="18" s="1"/>
  <c r="D65" i="18"/>
  <c r="Y65" i="18" s="1"/>
  <c r="C66" i="18"/>
  <c r="X66" i="18" s="1"/>
  <c r="D66" i="18"/>
  <c r="Y66" i="18" s="1"/>
  <c r="C67" i="18"/>
  <c r="X67" i="18" s="1"/>
  <c r="D67" i="18"/>
  <c r="Y67" i="18" s="1"/>
  <c r="C68" i="18"/>
  <c r="X68" i="18" s="1"/>
  <c r="D68" i="18"/>
  <c r="Y68" i="18" s="1"/>
  <c r="C69" i="18"/>
  <c r="X69" i="18" s="1"/>
  <c r="D69" i="18"/>
  <c r="Y69" i="18" s="1"/>
  <c r="C70" i="18"/>
  <c r="X70" i="18" s="1"/>
  <c r="D70" i="18"/>
  <c r="Y70" i="18" s="1"/>
  <c r="C71" i="18"/>
  <c r="X71" i="18" s="1"/>
  <c r="D71" i="18"/>
  <c r="Y71" i="18" s="1"/>
  <c r="C72" i="18"/>
  <c r="X72" i="18" s="1"/>
  <c r="D72" i="18"/>
  <c r="Y72" i="18" s="1"/>
  <c r="C73" i="18"/>
  <c r="X73" i="18" s="1"/>
  <c r="D73" i="18"/>
  <c r="Y73" i="18" s="1"/>
  <c r="C74" i="18"/>
  <c r="X74" i="18" s="1"/>
  <c r="D74" i="18"/>
  <c r="Y74" i="18" s="1"/>
  <c r="C75" i="18"/>
  <c r="X75" i="18" s="1"/>
  <c r="D75" i="18"/>
  <c r="Y75" i="18" s="1"/>
  <c r="C76" i="18"/>
  <c r="X76" i="18" s="1"/>
  <c r="D76" i="18"/>
  <c r="Y76" i="18" s="1"/>
  <c r="C77" i="18"/>
  <c r="X77" i="18" s="1"/>
  <c r="D77" i="18"/>
  <c r="Y77" i="18" s="1"/>
  <c r="C78" i="18"/>
  <c r="X78" i="18" s="1"/>
  <c r="D78" i="18"/>
  <c r="Y78" i="18" s="1"/>
  <c r="C79" i="18"/>
  <c r="X79" i="18" s="1"/>
  <c r="D79" i="18"/>
  <c r="Y79" i="18" s="1"/>
  <c r="C80" i="18"/>
  <c r="X80" i="18" s="1"/>
  <c r="D80" i="18"/>
  <c r="Y80" i="18" s="1"/>
  <c r="C81" i="18"/>
  <c r="X81" i="18" s="1"/>
  <c r="D81" i="18"/>
  <c r="Y81" i="18" s="1"/>
  <c r="C82" i="18"/>
  <c r="X82" i="18" s="1"/>
  <c r="D82" i="18"/>
  <c r="Y82" i="18" s="1"/>
  <c r="C83" i="18"/>
  <c r="X83" i="18" s="1"/>
  <c r="D83" i="18"/>
  <c r="Y83" i="18" s="1"/>
  <c r="C84" i="18"/>
  <c r="X84" i="18" s="1"/>
  <c r="D84" i="18"/>
  <c r="Y84" i="18" s="1"/>
  <c r="C85" i="18"/>
  <c r="X85" i="18" s="1"/>
  <c r="D85" i="18"/>
  <c r="Y85" i="18" s="1"/>
  <c r="C86" i="18"/>
  <c r="X86" i="18" s="1"/>
  <c r="D86" i="18"/>
  <c r="Y86" i="18" s="1"/>
  <c r="C87" i="18"/>
  <c r="X87" i="18" s="1"/>
  <c r="D87" i="18"/>
  <c r="Y87" i="18" s="1"/>
  <c r="C88" i="18"/>
  <c r="X88" i="18" s="1"/>
  <c r="D88" i="18"/>
  <c r="Y88" i="18" s="1"/>
  <c r="C89" i="18"/>
  <c r="X89" i="18" s="1"/>
  <c r="D89" i="18"/>
  <c r="Y89" i="18" s="1"/>
  <c r="C90" i="18"/>
  <c r="X90" i="18" s="1"/>
  <c r="D90" i="18"/>
  <c r="Y90" i="18" s="1"/>
  <c r="C91" i="18"/>
  <c r="X91" i="18" s="1"/>
  <c r="D91" i="18"/>
  <c r="Y91" i="18" s="1"/>
  <c r="C92" i="18"/>
  <c r="X92" i="18" s="1"/>
  <c r="D92" i="18"/>
  <c r="Y92" i="18" s="1"/>
  <c r="C93" i="18"/>
  <c r="X93" i="18" s="1"/>
  <c r="D93" i="18"/>
  <c r="Y93" i="18" s="1"/>
  <c r="C94" i="18"/>
  <c r="X94" i="18" s="1"/>
  <c r="D94" i="18"/>
  <c r="Y94" i="18" s="1"/>
  <c r="G5" i="17"/>
  <c r="G6" i="17"/>
  <c r="G7" i="17"/>
  <c r="G8" i="17"/>
  <c r="B5" i="17"/>
  <c r="B6" i="17"/>
  <c r="B7" i="17"/>
  <c r="B8" i="17"/>
  <c r="B9" i="17"/>
  <c r="B10" i="17"/>
  <c r="B11" i="17"/>
  <c r="B12" i="17"/>
  <c r="B13" i="17"/>
  <c r="B14" i="17"/>
  <c r="B15" i="17"/>
  <c r="B16" i="17"/>
  <c r="H18" i="19" l="1"/>
  <c r="I18" i="19"/>
  <c r="H17" i="19"/>
  <c r="I17" i="19"/>
  <c r="H16" i="19"/>
  <c r="I16" i="19"/>
  <c r="H9" i="19"/>
  <c r="I9" i="19"/>
  <c r="H4" i="19"/>
  <c r="I4" i="19"/>
  <c r="G4" i="19" l="1"/>
  <c r="G16" i="19"/>
  <c r="G9" i="19"/>
  <c r="G17" i="19"/>
  <c r="G18" i="19"/>
  <c r="I12" i="19"/>
  <c r="H12" i="19"/>
  <c r="G12" i="19"/>
  <c r="B29" i="19"/>
  <c r="C29" i="19"/>
  <c r="D29" i="19"/>
  <c r="B27" i="19"/>
  <c r="C27" i="19"/>
  <c r="D27" i="19"/>
  <c r="B28" i="19"/>
  <c r="C28" i="19"/>
  <c r="D28" i="19"/>
  <c r="B17" i="19"/>
  <c r="C17" i="19"/>
  <c r="D17" i="19"/>
  <c r="B7" i="19"/>
  <c r="C7" i="19"/>
  <c r="D7" i="19"/>
  <c r="B4" i="19"/>
  <c r="C4" i="19"/>
  <c r="D4" i="19"/>
  <c r="B16" i="19"/>
  <c r="C16" i="19"/>
  <c r="D16" i="19"/>
  <c r="B9" i="19"/>
  <c r="C9" i="19"/>
  <c r="D9" i="19"/>
  <c r="B13" i="19"/>
  <c r="C13" i="19"/>
  <c r="D13" i="19"/>
  <c r="B15" i="19"/>
  <c r="C15" i="19"/>
  <c r="D15" i="19"/>
  <c r="B8" i="19"/>
  <c r="C8" i="19"/>
  <c r="D8" i="19"/>
  <c r="D18" i="19"/>
  <c r="C18" i="19"/>
  <c r="B18" i="19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  <c r="I4" i="16" l="1"/>
  <c r="I4" i="17"/>
  <c r="H4" i="16"/>
  <c r="H4" i="17"/>
</calcChain>
</file>

<file path=xl/sharedStrings.xml><?xml version="1.0" encoding="utf-8"?>
<sst xmlns="http://schemas.openxmlformats.org/spreadsheetml/2006/main" count="1912" uniqueCount="1264">
  <si>
    <t>Pill placebo</t>
  </si>
  <si>
    <t>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</si>
  <si>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</si>
  <si>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</si>
  <si>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</si>
  <si>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</si>
  <si>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</si>
  <si>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</si>
  <si>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</si>
  <si>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</si>
  <si>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</si>
  <si>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</si>
  <si>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</si>
  <si>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</si>
  <si>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</si>
  <si>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</si>
  <si>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</si>
  <si>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</si>
  <si>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</si>
  <si>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</si>
  <si>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</si>
  <si>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</si>
  <si>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</si>
  <si>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</si>
  <si>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</si>
  <si>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</si>
  <si>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</si>
  <si>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</si>
  <si>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</si>
  <si>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</si>
  <si>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</si>
  <si>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</si>
  <si>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</si>
  <si>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n[,1]</t>
  </si>
  <si>
    <t>n[,2]</t>
  </si>
  <si>
    <t>n[,3]</t>
  </si>
  <si>
    <t>r[,1]</t>
  </si>
  <si>
    <t>r[,2]</t>
  </si>
  <si>
    <t>r[,3]</t>
  </si>
  <si>
    <t>#</t>
  </si>
  <si>
    <t>studyid</t>
  </si>
  <si>
    <t>NA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</si>
  <si>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</si>
  <si>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</si>
  <si>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</si>
  <si>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</si>
  <si>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</si>
  <si>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</si>
  <si>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</si>
  <si>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</si>
  <si>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</si>
  <si>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CBT individual (under 15 sessions)</t>
  </si>
  <si>
    <t>CBT individual (over 15 sessions)</t>
  </si>
  <si>
    <t>Combined (Cognitive and cognitive behavioural therapies individual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</si>
  <si>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</si>
  <si>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</si>
  <si>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</si>
  <si>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</si>
  <si>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</si>
  <si>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</si>
  <si>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</si>
  <si>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</si>
  <si>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</si>
  <si>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</si>
  <si>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</si>
  <si>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</si>
  <si>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</si>
  <si>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</si>
  <si>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</si>
  <si>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</si>
  <si>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</si>
  <si>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</si>
  <si>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</si>
  <si>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</si>
  <si>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</si>
  <si>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</si>
  <si>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</si>
  <si>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</si>
  <si>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</si>
  <si>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</si>
  <si>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r[,4]</t>
  </si>
  <si>
    <t>Schweizer 1998</t>
  </si>
  <si>
    <t>Mirtazapine</t>
  </si>
  <si>
    <t>Feighner 1982</t>
  </si>
  <si>
    <t>Lepola 2003</t>
  </si>
  <si>
    <t>Wernicke 1988</t>
  </si>
  <si>
    <t>Kasper 2005</t>
  </si>
  <si>
    <t>Schweizer 1994</t>
  </si>
  <si>
    <t>Silverstone 1999</t>
  </si>
  <si>
    <t>Beasley 1993b</t>
  </si>
  <si>
    <t>Rush 1977</t>
  </si>
  <si>
    <t>Mullin 1996</t>
  </si>
  <si>
    <t>Leinonen 1999</t>
  </si>
  <si>
    <t>Mendels 1999</t>
  </si>
  <si>
    <t>Wade 2002</t>
  </si>
  <si>
    <t>Marchesi 1998</t>
  </si>
  <si>
    <t>Hoyberg 1996</t>
  </si>
  <si>
    <t>Sheehan 2009b</t>
  </si>
  <si>
    <t>Andreoli 2002</t>
  </si>
  <si>
    <t>Cassano 1996</t>
  </si>
  <si>
    <t>Sramek 1995</t>
  </si>
  <si>
    <t>Olie 1997</t>
  </si>
  <si>
    <t>Cognitive and cognitive behavioural therapies (individual) [CBT/CT]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</si>
  <si>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</si>
  <si>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</si>
  <si>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</si>
  <si>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</si>
  <si>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</si>
  <si>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</si>
  <si>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</si>
  <si>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</si>
  <si>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Any AD</t>
  </si>
  <si>
    <t>Short-term psychodynamic psychotherapies</t>
  </si>
  <si>
    <t>Cognitive bibliotherapy with support + TAU</t>
  </si>
  <si>
    <t>Self-help with support</t>
  </si>
  <si>
    <t>Computerised-CBT (CCBT) with support</t>
  </si>
  <si>
    <t>Cognitive bibliotherapy + TAU</t>
  </si>
  <si>
    <t>Self-help</t>
  </si>
  <si>
    <t>Computerised cognitive bias modification</t>
  </si>
  <si>
    <t>Computerised-CBT (CCBT)</t>
  </si>
  <si>
    <t>Computerised-CBT (CCBT) + TAU</t>
  </si>
  <si>
    <t>Computerised-problem solving therapy</t>
  </si>
  <si>
    <t>Interpersonal psychotherapy (IPT)</t>
  </si>
  <si>
    <t>Emotion-focused therapy (EFT)</t>
  </si>
  <si>
    <t>Counselling</t>
  </si>
  <si>
    <t>Non-directive counselling</t>
  </si>
  <si>
    <t>Relational client-centered therapy</t>
  </si>
  <si>
    <t>Behavioural activation (BA)</t>
  </si>
  <si>
    <t>Behavioural therapies (individual)</t>
  </si>
  <si>
    <t>Behavioural activation (BA) + TAU</t>
  </si>
  <si>
    <t>CBT individual (under 15 sessions) + TAU</t>
  </si>
  <si>
    <t>Third-wave cognitive therapy individual</t>
  </si>
  <si>
    <t>CBT individual (under 15 sessions) + citalopram</t>
  </si>
  <si>
    <t>CBT individual (over 15 sessions) + any AD</t>
  </si>
  <si>
    <t>Third-wave cognitive therapy individual + any AD</t>
  </si>
  <si>
    <t>Exercise + Fluoxetine</t>
  </si>
  <si>
    <t>Combined (Exercise + AD/CBT)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</si>
  <si>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</si>
  <si>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</si>
  <si>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</si>
  <si>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</si>
  <si>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</si>
  <si>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</si>
  <si>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</si>
  <si>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</si>
  <si>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</si>
  <si>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</si>
  <si>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</si>
  <si>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</si>
  <si>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</si>
  <si>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</si>
  <si>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</si>
  <si>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</si>
  <si>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</si>
  <si>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</si>
  <si>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</si>
  <si>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</si>
  <si>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</si>
  <si>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</si>
  <si>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</si>
  <si>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</si>
  <si>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</si>
  <si>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</si>
  <si>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</si>
  <si>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lor[1,29]</t>
  </si>
  <si>
    <t>lor[1,30]</t>
  </si>
  <si>
    <t>lor[1,31]</t>
  </si>
  <si>
    <t>lor[1,32]</t>
  </si>
  <si>
    <t>lor[1,33]</t>
  </si>
  <si>
    <t>lor[1,34]</t>
  </si>
  <si>
    <t>lor[1,35]</t>
  </si>
  <si>
    <t>lor[1,36]</t>
  </si>
  <si>
    <t>lor[1,37]</t>
  </si>
  <si>
    <t>lor[1,38]</t>
  </si>
  <si>
    <t>lor[1,39]</t>
  </si>
  <si>
    <t>lor[1,40]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</si>
  <si>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</si>
  <si>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</si>
  <si>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</si>
  <si>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</si>
  <si>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</si>
  <si>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</si>
  <si>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</si>
  <si>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</si>
  <si>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</si>
  <si>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</si>
  <si>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</si>
  <si>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</si>
  <si>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</si>
  <si>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</si>
  <si>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</si>
  <si>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</si>
  <si>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</si>
  <si>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</si>
  <si>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</si>
  <si>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</si>
  <si>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</si>
  <si>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</si>
  <si>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</si>
  <si>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</si>
  <si>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</si>
  <si>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</si>
  <si>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lor[2,29]</t>
  </si>
  <si>
    <t>lor[2,30]</t>
  </si>
  <si>
    <t>lor[2,31]</t>
  </si>
  <si>
    <t>lor[2,32]</t>
  </si>
  <si>
    <t>lor[2,33]</t>
  </si>
  <si>
    <t>lor[2,34]</t>
  </si>
  <si>
    <t>lor[2,35]</t>
  </si>
  <si>
    <t>lor[2,36]</t>
  </si>
  <si>
    <t>lor[2,37]</t>
  </si>
  <si>
    <t>lor[2,38]</t>
  </si>
  <si>
    <t>lor[2,39]</t>
  </si>
  <si>
    <t>lor[2,40]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</si>
  <si>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</si>
  <si>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</si>
  <si>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</si>
  <si>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</si>
  <si>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</si>
  <si>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</si>
  <si>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</si>
  <si>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</si>
  <si>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</si>
  <si>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</si>
  <si>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</si>
  <si>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</si>
  <si>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</si>
  <si>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</si>
  <si>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</si>
  <si>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</si>
  <si>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</si>
  <si>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</si>
  <si>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</si>
  <si>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</si>
  <si>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</si>
  <si>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</si>
  <si>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</si>
  <si>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</si>
  <si>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</si>
  <si>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lor[3,29]</t>
  </si>
  <si>
    <t>lor[3,30]</t>
  </si>
  <si>
    <t>lor[3,31]</t>
  </si>
  <si>
    <t>lor[3,32]</t>
  </si>
  <si>
    <t>lor[3,33]</t>
  </si>
  <si>
    <t>lor[3,34]</t>
  </si>
  <si>
    <t>lor[3,35]</t>
  </si>
  <si>
    <t>lor[3,36]</t>
  </si>
  <si>
    <t>lor[3,37]</t>
  </si>
  <si>
    <t>lor[3,38]</t>
  </si>
  <si>
    <t>lor[3,39]</t>
  </si>
  <si>
    <t>lor[3,40]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</si>
  <si>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</si>
  <si>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</si>
  <si>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</si>
  <si>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</si>
  <si>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</si>
  <si>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</si>
  <si>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</si>
  <si>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</si>
  <si>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</si>
  <si>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</si>
  <si>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</si>
  <si>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</si>
  <si>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</si>
  <si>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</si>
  <si>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</si>
  <si>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</si>
  <si>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</si>
  <si>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</si>
  <si>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</si>
  <si>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</si>
  <si>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</si>
  <si>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</si>
  <si>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</si>
  <si>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</si>
  <si>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lor[4,29]</t>
  </si>
  <si>
    <t>lor[4,30]</t>
  </si>
  <si>
    <t>lor[4,31]</t>
  </si>
  <si>
    <t>lor[4,32]</t>
  </si>
  <si>
    <t>lor[4,33]</t>
  </si>
  <si>
    <t>lor[4,34]</t>
  </si>
  <si>
    <t>lor[4,35]</t>
  </si>
  <si>
    <t>lor[4,36]</t>
  </si>
  <si>
    <t>lor[4,37]</t>
  </si>
  <si>
    <t>lor[4,38]</t>
  </si>
  <si>
    <t>lor[4,39]</t>
  </si>
  <si>
    <t>lor[4,40]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</si>
  <si>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</si>
  <si>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</si>
  <si>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</si>
  <si>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</si>
  <si>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</si>
  <si>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</si>
  <si>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</si>
  <si>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</si>
  <si>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</si>
  <si>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</si>
  <si>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</si>
  <si>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</si>
  <si>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</si>
  <si>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</si>
  <si>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</si>
  <si>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</si>
  <si>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</si>
  <si>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</si>
  <si>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</si>
  <si>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</si>
  <si>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</si>
  <si>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</si>
  <si>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</si>
  <si>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lor[5,29]</t>
  </si>
  <si>
    <t>lor[5,30]</t>
  </si>
  <si>
    <t>lor[5,31]</t>
  </si>
  <si>
    <t>lor[5,32]</t>
  </si>
  <si>
    <t>lor[5,33]</t>
  </si>
  <si>
    <t>lor[5,34]</t>
  </si>
  <si>
    <t>lor[5,35]</t>
  </si>
  <si>
    <t>lor[5,36]</t>
  </si>
  <si>
    <t>lor[5,37]</t>
  </si>
  <si>
    <t>lor[5,38]</t>
  </si>
  <si>
    <t>lor[5,39]</t>
  </si>
  <si>
    <t>lor[5,40]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</si>
  <si>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</si>
  <si>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</si>
  <si>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</si>
  <si>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</si>
  <si>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</si>
  <si>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</si>
  <si>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</si>
  <si>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</si>
  <si>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</si>
  <si>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</si>
  <si>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</si>
  <si>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</si>
  <si>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</si>
  <si>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</si>
  <si>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</si>
  <si>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</si>
  <si>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</si>
  <si>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</si>
  <si>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</si>
  <si>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</si>
  <si>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</si>
  <si>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</si>
  <si>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lor[6,29]</t>
  </si>
  <si>
    <t>lor[6,30]</t>
  </si>
  <si>
    <t>lor[6,31]</t>
  </si>
  <si>
    <t>lor[6,32]</t>
  </si>
  <si>
    <t>lor[6,33]</t>
  </si>
  <si>
    <t>lor[6,34]</t>
  </si>
  <si>
    <t>lor[6,35]</t>
  </si>
  <si>
    <t>lor[6,36]</t>
  </si>
  <si>
    <t>lor[6,37]</t>
  </si>
  <si>
    <t>lor[6,38]</t>
  </si>
  <si>
    <t>lor[6,39]</t>
  </si>
  <si>
    <t>lor[6,40]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</si>
  <si>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</si>
  <si>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</si>
  <si>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</si>
  <si>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</si>
  <si>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</si>
  <si>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</si>
  <si>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</si>
  <si>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</si>
  <si>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</si>
  <si>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</si>
  <si>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</si>
  <si>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</si>
  <si>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</si>
  <si>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</si>
  <si>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</si>
  <si>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</si>
  <si>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</si>
  <si>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</si>
  <si>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</si>
  <si>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</si>
  <si>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</si>
  <si>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lor[7,29]</t>
  </si>
  <si>
    <t>lor[7,30]</t>
  </si>
  <si>
    <t>lor[7,31]</t>
  </si>
  <si>
    <t>lor[7,32]</t>
  </si>
  <si>
    <t>lor[7,33]</t>
  </si>
  <si>
    <t>lor[7,34]</t>
  </si>
  <si>
    <t>lor[7,35]</t>
  </si>
  <si>
    <t>lor[7,36]</t>
  </si>
  <si>
    <t>lor[7,37]</t>
  </si>
  <si>
    <t>lor[7,38]</t>
  </si>
  <si>
    <t>lor[7,39]</t>
  </si>
  <si>
    <t>lor[7,40]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</si>
  <si>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</si>
  <si>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</si>
  <si>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</si>
  <si>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</si>
  <si>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</si>
  <si>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</si>
  <si>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</si>
  <si>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</si>
  <si>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</si>
  <si>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</si>
  <si>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</si>
  <si>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</si>
  <si>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</si>
  <si>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</si>
  <si>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</si>
  <si>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</si>
  <si>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</si>
  <si>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</si>
  <si>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</si>
  <si>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</si>
  <si>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lor[8,29]</t>
  </si>
  <si>
    <t>lor[8,30]</t>
  </si>
  <si>
    <t>lor[8,31]</t>
  </si>
  <si>
    <t>lor[8,32]</t>
  </si>
  <si>
    <t>lor[8,33]</t>
  </si>
  <si>
    <t>lor[8,34]</t>
  </si>
  <si>
    <t>lor[8,35]</t>
  </si>
  <si>
    <t>lor[8,36]</t>
  </si>
  <si>
    <t>lor[8,37]</t>
  </si>
  <si>
    <t>lor[8,38]</t>
  </si>
  <si>
    <t>lor[8,39]</t>
  </si>
  <si>
    <t>lor[8,40]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</si>
  <si>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</si>
  <si>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</si>
  <si>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</si>
  <si>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</si>
  <si>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</si>
  <si>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</si>
  <si>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</si>
  <si>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</si>
  <si>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</si>
  <si>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</si>
  <si>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</si>
  <si>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</si>
  <si>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</si>
  <si>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</si>
  <si>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</si>
  <si>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</si>
  <si>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</si>
  <si>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</si>
  <si>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</si>
  <si>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lor[9,29]</t>
  </si>
  <si>
    <t>lor[9,30]</t>
  </si>
  <si>
    <t>lor[9,31]</t>
  </si>
  <si>
    <t>lor[9,32]</t>
  </si>
  <si>
    <t>lor[9,33]</t>
  </si>
  <si>
    <t>lor[9,34]</t>
  </si>
  <si>
    <t>lor[9,35]</t>
  </si>
  <si>
    <t>lor[9,36]</t>
  </si>
  <si>
    <t>lor[9,37]</t>
  </si>
  <si>
    <t>lor[9,38]</t>
  </si>
  <si>
    <t>lor[9,39]</t>
  </si>
  <si>
    <t>lor[9,40]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</si>
  <si>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</si>
  <si>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</si>
  <si>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</si>
  <si>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</si>
  <si>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</si>
  <si>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</si>
  <si>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</si>
  <si>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</si>
  <si>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</si>
  <si>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</si>
  <si>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</si>
  <si>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</si>
  <si>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</si>
  <si>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</si>
  <si>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</si>
  <si>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</si>
  <si>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</si>
  <si>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</si>
  <si>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lor[10,29]</t>
  </si>
  <si>
    <t>lor[10,30]</t>
  </si>
  <si>
    <t>lor[10,31]</t>
  </si>
  <si>
    <t>lor[10,32]</t>
  </si>
  <si>
    <t>lor[10,33]</t>
  </si>
  <si>
    <t>lor[10,34]</t>
  </si>
  <si>
    <t>lor[10,35]</t>
  </si>
  <si>
    <t>lor[10,36]</t>
  </si>
  <si>
    <t>lor[10,37]</t>
  </si>
  <si>
    <t>lor[10,38]</t>
  </si>
  <si>
    <t>lor[10,39]</t>
  </si>
  <si>
    <t>lor[10,40]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</si>
  <si>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</si>
  <si>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</si>
  <si>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</si>
  <si>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</si>
  <si>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</si>
  <si>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</si>
  <si>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</si>
  <si>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</si>
  <si>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</si>
  <si>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</si>
  <si>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</si>
  <si>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</si>
  <si>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</si>
  <si>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</si>
  <si>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</si>
  <si>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</si>
  <si>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</si>
  <si>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lor[11,29]</t>
  </si>
  <si>
    <t>lor[11,30]</t>
  </si>
  <si>
    <t>lor[11,31]</t>
  </si>
  <si>
    <t>lor[11,32]</t>
  </si>
  <si>
    <t>lor[11,33]</t>
  </si>
  <si>
    <t>lor[11,34]</t>
  </si>
  <si>
    <t>lor[11,35]</t>
  </si>
  <si>
    <t>lor[11,36]</t>
  </si>
  <si>
    <t>lor[11,37]</t>
  </si>
  <si>
    <t>lor[11,38]</t>
  </si>
  <si>
    <t>lor[11,39]</t>
  </si>
  <si>
    <t>lor[11,40]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</si>
  <si>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</si>
  <si>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</si>
  <si>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</si>
  <si>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</si>
  <si>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</si>
  <si>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</si>
  <si>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</si>
  <si>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</si>
  <si>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</si>
  <si>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</si>
  <si>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</si>
  <si>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</si>
  <si>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</si>
  <si>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</si>
  <si>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</si>
  <si>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</si>
  <si>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lor[12,29]</t>
  </si>
  <si>
    <t>lor[12,30]</t>
  </si>
  <si>
    <t>lor[12,31]</t>
  </si>
  <si>
    <t>lor[12,32]</t>
  </si>
  <si>
    <t>lor[12,33]</t>
  </si>
  <si>
    <t>lor[12,34]</t>
  </si>
  <si>
    <t>lor[12,35]</t>
  </si>
  <si>
    <t>lor[12,36]</t>
  </si>
  <si>
    <t>lor[12,37]</t>
  </si>
  <si>
    <t>lor[12,38]</t>
  </si>
  <si>
    <t>lor[12,39]</t>
  </si>
  <si>
    <t>lor[12,40]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</si>
  <si>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</si>
  <si>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</si>
  <si>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</si>
  <si>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</si>
  <si>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</si>
  <si>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</si>
  <si>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</si>
  <si>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</si>
  <si>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</si>
  <si>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</si>
  <si>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</si>
  <si>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</si>
  <si>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</si>
  <si>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</si>
  <si>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</si>
  <si>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lor[13,29]</t>
  </si>
  <si>
    <t>lor[13,30]</t>
  </si>
  <si>
    <t>lor[13,31]</t>
  </si>
  <si>
    <t>lor[13,32]</t>
  </si>
  <si>
    <t>lor[13,33]</t>
  </si>
  <si>
    <t>lor[13,34]</t>
  </si>
  <si>
    <t>lor[13,35]</t>
  </si>
  <si>
    <t>lor[13,36]</t>
  </si>
  <si>
    <t>lor[13,37]</t>
  </si>
  <si>
    <t>lor[13,38]</t>
  </si>
  <si>
    <t>lor[13,39]</t>
  </si>
  <si>
    <t>lor[13,40]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</si>
  <si>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</si>
  <si>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</si>
  <si>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</si>
  <si>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</si>
  <si>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</si>
  <si>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</si>
  <si>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</si>
  <si>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</si>
  <si>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</si>
  <si>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</si>
  <si>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</si>
  <si>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</si>
  <si>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</si>
  <si>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</si>
  <si>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lor[14,29]</t>
  </si>
  <si>
    <t>lor[14,30]</t>
  </si>
  <si>
    <t>lor[14,31]</t>
  </si>
  <si>
    <t>lor[14,32]</t>
  </si>
  <si>
    <t>lor[14,33]</t>
  </si>
  <si>
    <t>lor[14,34]</t>
  </si>
  <si>
    <t>lor[14,35]</t>
  </si>
  <si>
    <t>lor[14,36]</t>
  </si>
  <si>
    <t>lor[14,37]</t>
  </si>
  <si>
    <t>lor[14,38]</t>
  </si>
  <si>
    <t>lor[14,39]</t>
  </si>
  <si>
    <t>lor[14,40]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</si>
  <si>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</si>
  <si>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</si>
  <si>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</si>
  <si>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</si>
  <si>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</si>
  <si>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</si>
  <si>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</si>
  <si>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</si>
  <si>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</si>
  <si>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</si>
  <si>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</si>
  <si>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</si>
  <si>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</si>
  <si>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lor[15,29]</t>
  </si>
  <si>
    <t>lor[15,30]</t>
  </si>
  <si>
    <t>lor[15,31]</t>
  </si>
  <si>
    <t>lor[15,32]</t>
  </si>
  <si>
    <t>lor[15,33]</t>
  </si>
  <si>
    <t>lor[15,34]</t>
  </si>
  <si>
    <t>lor[15,35]</t>
  </si>
  <si>
    <t>lor[15,36]</t>
  </si>
  <si>
    <t>lor[15,37]</t>
  </si>
  <si>
    <t>lor[15,38]</t>
  </si>
  <si>
    <t>lor[15,39]</t>
  </si>
  <si>
    <t>lor[15,40]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</si>
  <si>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</si>
  <si>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</si>
  <si>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</si>
  <si>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</si>
  <si>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</si>
  <si>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</si>
  <si>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</si>
  <si>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</si>
  <si>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</si>
  <si>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</si>
  <si>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</si>
  <si>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</si>
  <si>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lor[16,29]</t>
  </si>
  <si>
    <t>lor[16,30]</t>
  </si>
  <si>
    <t>lor[16,31]</t>
  </si>
  <si>
    <t>lor[16,32]</t>
  </si>
  <si>
    <t>lor[16,33]</t>
  </si>
  <si>
    <t>lor[16,34]</t>
  </si>
  <si>
    <t>lor[16,35]</t>
  </si>
  <si>
    <t>lor[16,36]</t>
  </si>
  <si>
    <t>lor[16,37]</t>
  </si>
  <si>
    <t>lor[16,38]</t>
  </si>
  <si>
    <t>lor[16,39]</t>
  </si>
  <si>
    <t>lor[16,40]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</si>
  <si>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</si>
  <si>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</si>
  <si>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</si>
  <si>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</si>
  <si>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</si>
  <si>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</si>
  <si>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</si>
  <si>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</si>
  <si>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</si>
  <si>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</si>
  <si>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</si>
  <si>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lor[17,29]</t>
  </si>
  <si>
    <t>lor[17,30]</t>
  </si>
  <si>
    <t>lor[17,31]</t>
  </si>
  <si>
    <t>lor[17,32]</t>
  </si>
  <si>
    <t>lor[17,33]</t>
  </si>
  <si>
    <t>lor[17,34]</t>
  </si>
  <si>
    <t>lor[17,35]</t>
  </si>
  <si>
    <t>lor[17,36]</t>
  </si>
  <si>
    <t>lor[17,37]</t>
  </si>
  <si>
    <t>lor[17,38]</t>
  </si>
  <si>
    <t>lor[17,39]</t>
  </si>
  <si>
    <t>lor[17,40]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</si>
  <si>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</si>
  <si>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</si>
  <si>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</si>
  <si>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</si>
  <si>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</si>
  <si>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</si>
  <si>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</si>
  <si>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</si>
  <si>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</si>
  <si>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</si>
  <si>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lor[18,29]</t>
  </si>
  <si>
    <t>lor[18,30]</t>
  </si>
  <si>
    <t>lor[18,31]</t>
  </si>
  <si>
    <t>lor[18,32]</t>
  </si>
  <si>
    <t>lor[18,33]</t>
  </si>
  <si>
    <t>lor[18,34]</t>
  </si>
  <si>
    <t>lor[18,35]</t>
  </si>
  <si>
    <t>lor[18,36]</t>
  </si>
  <si>
    <t>lor[18,37]</t>
  </si>
  <si>
    <t>lor[18,38]</t>
  </si>
  <si>
    <t>lor[18,39]</t>
  </si>
  <si>
    <t>lor[18,40]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</si>
  <si>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</si>
  <si>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</si>
  <si>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</si>
  <si>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</si>
  <si>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</si>
  <si>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</si>
  <si>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</si>
  <si>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</si>
  <si>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</si>
  <si>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lor[19,29]</t>
  </si>
  <si>
    <t>lor[19,30]</t>
  </si>
  <si>
    <t>lor[19,31]</t>
  </si>
  <si>
    <t>lor[19,32]</t>
  </si>
  <si>
    <t>lor[19,33]</t>
  </si>
  <si>
    <t>lor[19,34]</t>
  </si>
  <si>
    <t>lor[19,35]</t>
  </si>
  <si>
    <t>lor[19,36]</t>
  </si>
  <si>
    <t>lor[19,37]</t>
  </si>
  <si>
    <t>lor[19,38]</t>
  </si>
  <si>
    <t>lor[19,39]</t>
  </si>
  <si>
    <t>lor[19,40]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</si>
  <si>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</si>
  <si>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</si>
  <si>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</si>
  <si>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</si>
  <si>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</si>
  <si>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</si>
  <si>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</si>
  <si>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</si>
  <si>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lor[20,29]</t>
  </si>
  <si>
    <t>lor[20,30]</t>
  </si>
  <si>
    <t>lor[20,31]</t>
  </si>
  <si>
    <t>lor[20,32]</t>
  </si>
  <si>
    <t>lor[20,33]</t>
  </si>
  <si>
    <t>lor[20,34]</t>
  </si>
  <si>
    <t>lor[20,35]</t>
  </si>
  <si>
    <t>lor[20,36]</t>
  </si>
  <si>
    <t>lor[20,37]</t>
  </si>
  <si>
    <t>lor[20,38]</t>
  </si>
  <si>
    <t>lor[20,39]</t>
  </si>
  <si>
    <t>lor[20,40]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</si>
  <si>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</si>
  <si>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</si>
  <si>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</si>
  <si>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</si>
  <si>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</si>
  <si>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</si>
  <si>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</si>
  <si>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</si>
  <si>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</si>
  <si>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</si>
  <si>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</si>
  <si>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</si>
  <si>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</si>
  <si>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</si>
  <si>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</si>
  <si>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</si>
  <si>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</si>
  <si>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</si>
  <si>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</si>
  <si>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</si>
  <si>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</si>
  <si>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</si>
  <si>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</si>
  <si>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</si>
  <si>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</si>
  <si>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</si>
  <si>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</si>
  <si>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</si>
  <si>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</si>
  <si>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</si>
  <si>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</si>
  <si>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</si>
  <si>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</si>
  <si>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</si>
  <si>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</si>
  <si>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</si>
  <si>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</si>
  <si>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</si>
  <si>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</si>
  <si>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</si>
  <si>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</si>
  <si>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</si>
  <si>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</si>
  <si>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</si>
  <si>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</si>
  <si>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</si>
  <si>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</si>
  <si>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</si>
  <si>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</si>
  <si>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</si>
  <si>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</si>
  <si>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</si>
  <si>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</si>
  <si>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</si>
  <si>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</si>
  <si>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</si>
  <si>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</si>
  <si>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</si>
  <si>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</si>
  <si>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</si>
  <si>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</si>
  <si>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</si>
  <si>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</si>
  <si>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</si>
  <si>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</si>
  <si>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</si>
  <si>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</si>
  <si>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</si>
  <si>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</si>
  <si>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</si>
  <si>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</si>
  <si>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</si>
  <si>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</si>
  <si>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</si>
  <si>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</si>
  <si>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</si>
  <si>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</si>
  <si>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</si>
  <si>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</si>
  <si>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</si>
  <si>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</si>
  <si>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</si>
  <si>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</si>
  <si>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</si>
  <si>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</si>
  <si>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</si>
  <si>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</si>
  <si>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</si>
  <si>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</si>
  <si>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</si>
  <si>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</si>
  <si>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</si>
  <si>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</si>
  <si>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</si>
  <si>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</si>
  <si>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</si>
  <si>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</si>
  <si>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</si>
  <si>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</si>
  <si>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</si>
  <si>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</si>
  <si>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</si>
  <si>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</si>
  <si>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</si>
  <si>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</si>
  <si>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</si>
  <si>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</si>
  <si>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</si>
  <si>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</si>
  <si>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</si>
  <si>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</si>
  <si>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</si>
  <si>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</si>
  <si>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</si>
  <si>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</si>
  <si>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</si>
  <si>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</si>
  <si>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</si>
  <si>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</si>
  <si>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</si>
  <si>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</si>
  <si>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</si>
  <si>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</si>
  <si>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</si>
  <si>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</si>
  <si>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</si>
  <si>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</si>
  <si>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</si>
  <si>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</si>
  <si>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</si>
  <si>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</si>
  <si>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</si>
  <si>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</si>
  <si>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</si>
  <si>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</si>
  <si>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</si>
  <si>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</si>
  <si>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</si>
  <si>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</si>
  <si>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</si>
  <si>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</si>
  <si>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</si>
  <si>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</si>
  <si>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</si>
  <si>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</si>
  <si>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</si>
  <si>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</si>
  <si>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</si>
  <si>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</si>
  <si>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</si>
  <si>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</si>
  <si>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</si>
  <si>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</si>
  <si>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</si>
  <si>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</si>
  <si>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</si>
  <si>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</si>
  <si>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</si>
  <si>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</si>
  <si>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</si>
  <si>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</si>
  <si>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</si>
  <si>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</si>
  <si>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</si>
  <si>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</si>
  <si>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</si>
  <si>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</si>
  <si>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</si>
  <si>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</si>
  <si>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lor[34,35]</t>
  </si>
  <si>
    <t>lor[34,36]</t>
  </si>
  <si>
    <t>lor[34,37]</t>
  </si>
  <si>
    <t>lor[34,38]</t>
  </si>
  <si>
    <t>lor[34,39]</t>
  </si>
  <si>
    <t>lor[34,40]</t>
  </si>
  <si>
    <t>lor[35,36]</t>
  </si>
  <si>
    <t>lor[35,37]</t>
  </si>
  <si>
    <t>lor[35,38]</t>
  </si>
  <si>
    <t>lor[35,39]</t>
  </si>
  <si>
    <t>lor[35,40]</t>
  </si>
  <si>
    <t>lor[36,37]</t>
  </si>
  <si>
    <t>lor[36,38]</t>
  </si>
  <si>
    <t>lor[36,39]</t>
  </si>
  <si>
    <t>lor[36,40]</t>
  </si>
  <si>
    <t>lor[37,38]</t>
  </si>
  <si>
    <t>lor[37,39]</t>
  </si>
  <si>
    <t>lor[37,40]</t>
  </si>
  <si>
    <t>lor[38,39]</t>
  </si>
  <si>
    <t>lor[38,40]</t>
  </si>
  <si>
    <t>lor[39,40]</t>
  </si>
  <si>
    <t>lorClass[1,2]</t>
  </si>
  <si>
    <t>lorClass[1,3]</t>
  </si>
  <si>
    <t>lorClass[1,4]</t>
  </si>
  <si>
    <t>lorClass[1,5]</t>
  </si>
  <si>
    <t>lorClass[1,6]</t>
  </si>
  <si>
    <t>lorClass[1,7]</t>
  </si>
  <si>
    <t>lorClass[1,8]</t>
  </si>
  <si>
    <t>lorClass[1,9]</t>
  </si>
  <si>
    <t>lorClass[1,10]</t>
  </si>
  <si>
    <t>lorClass[1,11]</t>
  </si>
  <si>
    <t>lorClass[1,12]</t>
  </si>
  <si>
    <t>lorClass[1,13]</t>
  </si>
  <si>
    <t>lorClass[1,14]</t>
  </si>
  <si>
    <t>lorClass[1,15]</t>
  </si>
  <si>
    <t>lorClass[1,16]</t>
  </si>
  <si>
    <t>lorClass[1,17]</t>
  </si>
  <si>
    <t>lorClass[1,18]</t>
  </si>
  <si>
    <t>lorClass[2,3]</t>
  </si>
  <si>
    <t>lorClass[2,4]</t>
  </si>
  <si>
    <t>lorClass[2,5]</t>
  </si>
  <si>
    <t>lorClass[2,6]</t>
  </si>
  <si>
    <t>lorClass[2,7]</t>
  </si>
  <si>
    <t>lorClass[2,8]</t>
  </si>
  <si>
    <t>lorClass[2,9]</t>
  </si>
  <si>
    <t>lorClass[2,10]</t>
  </si>
  <si>
    <t>lorClass[2,11]</t>
  </si>
  <si>
    <t>lorClass[2,12]</t>
  </si>
  <si>
    <t>lorClass[2,13]</t>
  </si>
  <si>
    <t>lorClass[2,14]</t>
  </si>
  <si>
    <t>lorClass[2,15]</t>
  </si>
  <si>
    <t>lorClass[2,16]</t>
  </si>
  <si>
    <t>lorClass[2,17]</t>
  </si>
  <si>
    <t>lorClass[2,18]</t>
  </si>
  <si>
    <t>lorClass[3,4]</t>
  </si>
  <si>
    <t>lorClass[3,5]</t>
  </si>
  <si>
    <t>lorClass[3,6]</t>
  </si>
  <si>
    <t>lorClass[3,7]</t>
  </si>
  <si>
    <t>lorClass[3,8]</t>
  </si>
  <si>
    <t>lorClass[3,9]</t>
  </si>
  <si>
    <t>lorClass[3,10]</t>
  </si>
  <si>
    <t>lorClass[3,11]</t>
  </si>
  <si>
    <t>lorClass[3,12]</t>
  </si>
  <si>
    <t>lorClass[3,13]</t>
  </si>
  <si>
    <t>lorClass[3,14]</t>
  </si>
  <si>
    <t>lorClass[3,15]</t>
  </si>
  <si>
    <t>lorClass[3,16]</t>
  </si>
  <si>
    <t>lorClass[3,17]</t>
  </si>
  <si>
    <t>lorClass[3,18]</t>
  </si>
  <si>
    <t>lorClass[4,5]</t>
  </si>
  <si>
    <t>lorClass[4,6]</t>
  </si>
  <si>
    <t>lorClass[4,7]</t>
  </si>
  <si>
    <t>lorClass[4,8]</t>
  </si>
  <si>
    <t>lorClass[4,9]</t>
  </si>
  <si>
    <t>lorClass[4,10]</t>
  </si>
  <si>
    <t>lorClass[4,11]</t>
  </si>
  <si>
    <t>lorClass[4,12]</t>
  </si>
  <si>
    <t>lorClass[4,13]</t>
  </si>
  <si>
    <t>lorClass[4,14]</t>
  </si>
  <si>
    <t>lorClass[4,15]</t>
  </si>
  <si>
    <t>lorClass[4,16]</t>
  </si>
  <si>
    <t>lorClass[4,17]</t>
  </si>
  <si>
    <t>lorClass[4,18]</t>
  </si>
  <si>
    <t>lorClass[5,6]</t>
  </si>
  <si>
    <t>lorClass[5,7]</t>
  </si>
  <si>
    <t>lorClass[5,8]</t>
  </si>
  <si>
    <t>lorClass[5,9]</t>
  </si>
  <si>
    <t>lorClass[5,10]</t>
  </si>
  <si>
    <t>lorClass[5,11]</t>
  </si>
  <si>
    <t>lorClass[5,12]</t>
  </si>
  <si>
    <t>lorClass[5,13]</t>
  </si>
  <si>
    <t>lorClass[5,14]</t>
  </si>
  <si>
    <t>lorClass[5,15]</t>
  </si>
  <si>
    <t>lorClass[5,16]</t>
  </si>
  <si>
    <t>lorClass[5,17]</t>
  </si>
  <si>
    <t>lorClass[5,18]</t>
  </si>
  <si>
    <t>lorClass[6,7]</t>
  </si>
  <si>
    <t>lorClass[6,8]</t>
  </si>
  <si>
    <t>lorClass[6,9]</t>
  </si>
  <si>
    <t>lorClass[6,10]</t>
  </si>
  <si>
    <t>lorClass[6,11]</t>
  </si>
  <si>
    <t>lorClass[6,12]</t>
  </si>
  <si>
    <t>lorClass[6,13]</t>
  </si>
  <si>
    <t>lorClass[6,14]</t>
  </si>
  <si>
    <t>lorClass[6,15]</t>
  </si>
  <si>
    <t>lorClass[6,16]</t>
  </si>
  <si>
    <t>lorClass[6,17]</t>
  </si>
  <si>
    <t>lorClass[6,18]</t>
  </si>
  <si>
    <t>lorClass[7,8]</t>
  </si>
  <si>
    <t>lorClass[7,9]</t>
  </si>
  <si>
    <t>lorClass[7,10]</t>
  </si>
  <si>
    <t>lorClass[7,11]</t>
  </si>
  <si>
    <t>lorClass[7,12]</t>
  </si>
  <si>
    <t>lorClass[7,13]</t>
  </si>
  <si>
    <t>lorClass[7,14]</t>
  </si>
  <si>
    <t>lorClass[7,15]</t>
  </si>
  <si>
    <t>lorClass[7,16]</t>
  </si>
  <si>
    <t>lorClass[7,17]</t>
  </si>
  <si>
    <t>lorClass[7,18]</t>
  </si>
  <si>
    <t>lorClass[8,9]</t>
  </si>
  <si>
    <t>lorClass[8,10]</t>
  </si>
  <si>
    <t>lorClass[8,11]</t>
  </si>
  <si>
    <t>lorClass[8,12]</t>
  </si>
  <si>
    <t>lorClass[8,13]</t>
  </si>
  <si>
    <t>lorClass[8,14]</t>
  </si>
  <si>
    <t>lorClass[8,15]</t>
  </si>
  <si>
    <t>lorClass[8,16]</t>
  </si>
  <si>
    <t>lorClass[8,17]</t>
  </si>
  <si>
    <t>lorClass[8,18]</t>
  </si>
  <si>
    <t>lorClass[9,10]</t>
  </si>
  <si>
    <t>lorClass[9,11]</t>
  </si>
  <si>
    <t>lorClass[9,12]</t>
  </si>
  <si>
    <t>lorClass[9,13]</t>
  </si>
  <si>
    <t>lorClass[9,14]</t>
  </si>
  <si>
    <t>lorClass[9,15]</t>
  </si>
  <si>
    <t>lorClass[9,16]</t>
  </si>
  <si>
    <t>lorClass[9,17]</t>
  </si>
  <si>
    <t>lorClass[9,18]</t>
  </si>
  <si>
    <t>lorClass[10,11]</t>
  </si>
  <si>
    <t>lorClass[10,12]</t>
  </si>
  <si>
    <t>lorClass[10,13]</t>
  </si>
  <si>
    <t>lorClass[10,14]</t>
  </si>
  <si>
    <t>lorClass[10,15]</t>
  </si>
  <si>
    <t>lorClass[10,16]</t>
  </si>
  <si>
    <t>lorClass[10,17]</t>
  </si>
  <si>
    <t>lorClass[10,18]</t>
  </si>
  <si>
    <t>lorClass[11,12]</t>
  </si>
  <si>
    <t>lorClass[11,13]</t>
  </si>
  <si>
    <t>lorClass[11,14]</t>
  </si>
  <si>
    <t>lorClass[11,15]</t>
  </si>
  <si>
    <t>lorClass[11,16]</t>
  </si>
  <si>
    <t>lorClass[11,17]</t>
  </si>
  <si>
    <t>lorClass[11,18]</t>
  </si>
  <si>
    <t>lorClass[12,13]</t>
  </si>
  <si>
    <t>lorClass[12,14]</t>
  </si>
  <si>
    <t>lorClass[12,15]</t>
  </si>
  <si>
    <t>lorClass[12,16]</t>
  </si>
  <si>
    <t>lorClass[12,17]</t>
  </si>
  <si>
    <t>lorClass[12,18]</t>
  </si>
  <si>
    <t>lorClass[13,14]</t>
  </si>
  <si>
    <t>lorClass[13,15]</t>
  </si>
  <si>
    <t>lorClass[13,16]</t>
  </si>
  <si>
    <t>lorClass[13,17]</t>
  </si>
  <si>
    <t>lorClass[13,18]</t>
  </si>
  <si>
    <t>lorClass[14,15]</t>
  </si>
  <si>
    <t>lorClass[14,16]</t>
  </si>
  <si>
    <t>lorClass[14,17]</t>
  </si>
  <si>
    <t>lorClass[14,18]</t>
  </si>
  <si>
    <t>lorClass[15,16]</t>
  </si>
  <si>
    <t>lorClass[15,17]</t>
  </si>
  <si>
    <t>lorClass[15,18]</t>
  </si>
  <si>
    <t>lorClass[16,17]</t>
  </si>
  <si>
    <t>lorClass[16,18]</t>
  </si>
  <si>
    <t>lorClass[17,18]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</si>
  <si>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</si>
  <si>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</si>
  <si>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</si>
  <si>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</si>
  <si>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</si>
  <si>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</si>
  <si>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</si>
  <si>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</si>
  <si>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</si>
  <si>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</si>
  <si>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</si>
  <si>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</si>
  <si>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</si>
  <si>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</si>
  <si>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</si>
  <si>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</si>
  <si>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</si>
  <si>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</si>
  <si>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</si>
  <si>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</si>
  <si>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</si>
  <si>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</si>
  <si>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</si>
  <si>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</si>
  <si>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</si>
  <si>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</si>
  <si>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</si>
  <si>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</si>
  <si>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</si>
  <si>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</si>
  <si>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</si>
  <si>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</si>
  <si>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</si>
  <si>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</si>
  <si>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</si>
  <si>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</si>
  <si>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</si>
  <si>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</si>
  <si>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</si>
  <si>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</si>
  <si>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</si>
  <si>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</si>
  <si>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</si>
  <si>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</si>
  <si>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</si>
  <si>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t1</t>
  </si>
  <si>
    <t>t2</t>
  </si>
  <si>
    <t>Nrand</t>
  </si>
  <si>
    <t>studies</t>
  </si>
  <si>
    <t>naR[]</t>
  </si>
  <si>
    <t>tR[,1]</t>
  </si>
  <si>
    <t>tR[,2]</t>
  </si>
  <si>
    <t>tR[,3]</t>
  </si>
  <si>
    <t>tR[,4]</t>
  </si>
  <si>
    <t>nR[,1]</t>
  </si>
  <si>
    <t>nR[,2]</t>
  </si>
  <si>
    <t>nR[,3]</t>
  </si>
  <si>
    <t>nR[,4]</t>
  </si>
  <si>
    <t>Forest Research Institute 2004b</t>
  </si>
  <si>
    <t>Versiani 1999a</t>
  </si>
  <si>
    <t>Muijen 1988</t>
  </si>
  <si>
    <t>Schuch 2015</t>
  </si>
  <si>
    <t>Hsu 2011</t>
  </si>
  <si>
    <t>De Ronchi 1998</t>
  </si>
  <si>
    <t>Moore 2005</t>
  </si>
  <si>
    <t>Williams 2013c</t>
  </si>
  <si>
    <t>Jeong 2015</t>
  </si>
  <si>
    <t>Bose 2008</t>
  </si>
  <si>
    <t>Ventura 2007</t>
  </si>
  <si>
    <t>Vitriol 2009</t>
  </si>
  <si>
    <t>Kanter 2015</t>
  </si>
  <si>
    <t>Ekers 2011</t>
  </si>
  <si>
    <t>Serfaty 2009</t>
  </si>
  <si>
    <t>Forest Laboratories 2000</t>
  </si>
  <si>
    <t>Burke 2002</t>
  </si>
  <si>
    <t>CFB</t>
  </si>
  <si>
    <t>naCFB[]</t>
  </si>
  <si>
    <t>tCFB[,1]</t>
  </si>
  <si>
    <t>tCFB[,2]</t>
  </si>
  <si>
    <t>tCFB[,3]</t>
  </si>
  <si>
    <t>y[,1]</t>
  </si>
  <si>
    <t>sdCFB[,1]</t>
  </si>
  <si>
    <t>nCFB[,1]</t>
  </si>
  <si>
    <t>y[,2]</t>
  </si>
  <si>
    <t>sdCFB[,2]</t>
  </si>
  <si>
    <t>nCFB[,2]</t>
  </si>
  <si>
    <t>Baseline and Final</t>
  </si>
  <si>
    <t>yB[,1]</t>
  </si>
  <si>
    <t>sdB[,1]</t>
  </si>
  <si>
    <t>yF[,1]</t>
  </si>
  <si>
    <t>sdF[,1]</t>
  </si>
  <si>
    <t>yB[,2]</t>
  </si>
  <si>
    <t>sdB[,2]</t>
  </si>
  <si>
    <t>yF[,2]</t>
  </si>
  <si>
    <t>sdF[,2]</t>
  </si>
  <si>
    <t>yB[,3]</t>
  </si>
  <si>
    <t>sdB[,3]</t>
  </si>
  <si>
    <t>yF[,3]</t>
  </si>
  <si>
    <t>sdF[,3]</t>
  </si>
  <si>
    <t>corrBF[]</t>
  </si>
  <si>
    <t>de la Cerda 2011</t>
  </si>
  <si>
    <t>Jacobson 1996</t>
  </si>
  <si>
    <t>Goldman 2006</t>
  </si>
  <si>
    <t>Clarke 2002</t>
  </si>
  <si>
    <t>Lemmens 2015 /2016</t>
  </si>
  <si>
    <t>Hopko 2003</t>
  </si>
  <si>
    <t>Bhargava 2012</t>
  </si>
  <si>
    <t>Bersani 1994</t>
  </si>
  <si>
    <t>Baker 2010</t>
  </si>
  <si>
    <t>Foley 2008</t>
  </si>
  <si>
    <t>Salkovskis 2006</t>
  </si>
  <si>
    <t>Constantino 2008</t>
  </si>
  <si>
    <t>Beach 1992</t>
  </si>
  <si>
    <t>Bodenmann 2008</t>
  </si>
  <si>
    <t>Ly 2015</t>
  </si>
  <si>
    <t>Torkan 2014</t>
  </si>
  <si>
    <t>Clarke 2005</t>
  </si>
  <si>
    <t>Berger 2011</t>
  </si>
  <si>
    <t>Ashouri 2013</t>
  </si>
  <si>
    <t>Warmerdam 2008</t>
  </si>
  <si>
    <t>Ward 2000</t>
  </si>
  <si>
    <t>Shamsaei 2008</t>
  </si>
  <si>
    <t xml:space="preserve">RE - inconsistency </t>
  </si>
  <si>
    <t>Short-term psychodymic psychotherapy individual + TAU</t>
  </si>
  <si>
    <t>CBT individual (under 15 sessions) + escitalopram</t>
  </si>
  <si>
    <t>lor[1,41]</t>
  </si>
  <si>
    <t>lor[2,41]</t>
  </si>
  <si>
    <t>lor[3,41]</t>
  </si>
  <si>
    <t>lor[4,41]</t>
  </si>
  <si>
    <t>lor[5,41]</t>
  </si>
  <si>
    <t>lor[6,41]</t>
  </si>
  <si>
    <t>lor[7,41]</t>
  </si>
  <si>
    <t>lor[8,41]</t>
  </si>
  <si>
    <t>lor[9,41]</t>
  </si>
  <si>
    <t>lor[10,41]</t>
  </si>
  <si>
    <t>lor[11,41]</t>
  </si>
  <si>
    <t>lor[12,41]</t>
  </si>
  <si>
    <t>lor[13,41]</t>
  </si>
  <si>
    <t>lor[14,41]</t>
  </si>
  <si>
    <t>lor[15,41]</t>
  </si>
  <si>
    <t>lor[16,41]</t>
  </si>
  <si>
    <t>lor[17,41]</t>
  </si>
  <si>
    <t>lor[18,41]</t>
  </si>
  <si>
    <t>lor[19,41]</t>
  </si>
  <si>
    <t>lor[20,41]</t>
  </si>
  <si>
    <t>lor[21,41]</t>
  </si>
  <si>
    <t>lor[22,41]</t>
  </si>
  <si>
    <t>lor[23,41]</t>
  </si>
  <si>
    <t>lor[24,41]</t>
  </si>
  <si>
    <t>lor[25,41]</t>
  </si>
  <si>
    <t>lor[26,41]</t>
  </si>
  <si>
    <t>lor[27,41]</t>
  </si>
  <si>
    <t>lor[28,41]</t>
  </si>
  <si>
    <t>lor[29,41]</t>
  </si>
  <si>
    <t>lor[30,41]</t>
  </si>
  <si>
    <t>lor[31,41]</t>
  </si>
  <si>
    <t>lor[32,41]</t>
  </si>
  <si>
    <t>lor[33,41]</t>
  </si>
  <si>
    <t>lor[34,41]</t>
  </si>
  <si>
    <t>lor[35,41]</t>
  </si>
  <si>
    <t>lor[36,41]</t>
  </si>
  <si>
    <t>lor[37,41]</t>
  </si>
  <si>
    <t>lor[38,41]</t>
  </si>
  <si>
    <t>lor[39,41]</t>
  </si>
  <si>
    <t>lor[40,41]</t>
  </si>
  <si>
    <t>Kusalic 1993</t>
  </si>
  <si>
    <t>Stassen 1993</t>
  </si>
  <si>
    <t>Keegan 1991</t>
  </si>
  <si>
    <t>Halikas 1995</t>
  </si>
  <si>
    <t>Claghorn 1983b</t>
  </si>
  <si>
    <t>Lydiard 1989</t>
  </si>
  <si>
    <t>Feighner 1989d</t>
  </si>
  <si>
    <t>Gelenberg 1990a</t>
  </si>
  <si>
    <t>Thompson 1994 (study 1)</t>
  </si>
  <si>
    <t>Rudolph 1999</t>
  </si>
  <si>
    <t>Claghorn 1987</t>
  </si>
  <si>
    <t>Lam 2013</t>
  </si>
  <si>
    <t>Moller 2000</t>
  </si>
  <si>
    <t>Coleman 2001</t>
  </si>
  <si>
    <t>Doogan 1994</t>
  </si>
  <si>
    <t>Fontaine 1994</t>
  </si>
  <si>
    <t>Wakelin 1986</t>
  </si>
  <si>
    <t>Wilcox 1994</t>
  </si>
  <si>
    <t>Zivkov 1995</t>
  </si>
  <si>
    <t>Silverstone 1994</t>
  </si>
  <si>
    <t>Beasley 1991b</t>
  </si>
  <si>
    <t>Bremner 1995</t>
  </si>
  <si>
    <t>Yevtunshenko 2007</t>
  </si>
  <si>
    <t>Smith 1990</t>
  </si>
  <si>
    <t>Colon 2005</t>
  </si>
  <si>
    <t>Study</t>
  </si>
  <si>
    <t>Demytteere 1998</t>
  </si>
  <si>
    <t>0.44 (0.32, 0.59)</t>
  </si>
  <si>
    <t>0.49 (0.37, 0.62)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</si>
</sst>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6" fillId="0" borderId="0"/>
    <xf numFmtId="0" fontId="8" fillId="0" borderId="0"/>
    <xf numFmtId="0" fontId="24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0" fillId="0" borderId="0" xfId="0" applyNumberFormat="1"/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1" applyAlignment="1">
      <alignment horizontal="left"/>
    </xf>
    <xf numFmtId="0" fontId="6" fillId="0" borderId="0" xfId="43"/>
    <xf numFmtId="0" fontId="21" fillId="0" borderId="0" xfId="43" applyFont="1"/>
    <xf numFmtId="0" fontId="6" fillId="0" borderId="0" xfId="43" applyFont="1"/>
    <xf numFmtId="0" fontId="6" fillId="0" borderId="0" xfId="43" applyNumberFormat="1" applyFont="1"/>
    <xf numFmtId="0" fontId="6" fillId="0" borderId="0" xfId="43" applyFont="1" applyAlignment="1">
      <alignment horizontal="left"/>
    </xf>
    <xf numFmtId="0" fontId="6" fillId="0" borderId="0" xfId="43" applyFont="1" applyAlignment="1">
      <alignment horizontal="right"/>
    </xf>
    <xf numFmtId="0" fontId="0" fillId="0" borderId="0" xfId="43" applyFont="1"/>
    <xf numFmtId="0" fontId="0" fillId="0" borderId="0" xfId="43" applyNumberFormat="1" applyFont="1"/>
    <xf numFmtId="0" fontId="0" fillId="0" borderId="0" xfId="43" applyFont="1" applyAlignment="1">
      <alignment horizontal="right"/>
    </xf>
    <xf numFmtId="11" fontId="0" fillId="0" borderId="0" xfId="0" applyNumberFormat="1"/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4" xfId="0" applyFont="1" applyBorder="1" applyAlignment="1">
      <alignment horizontal="right" vertical="center"/>
    </xf>
    <xf numFmtId="0" fontId="0" fillId="0" borderId="0" xfId="0"/>
    <xf numFmtId="0" fontId="0" fillId="0" borderId="1" xfId="0" applyBorder="1" applyAlignment="1">
      <alignment horizontal="left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6" fillId="0" borderId="0" xfId="0" applyNumberFormat="1" applyFont="1" applyAlignment="1">
      <alignment horizontal="left"/>
    </xf>
    <xf numFmtId="0" fontId="0" fillId="0" borderId="0" xfId="43" applyFont="1" applyFill="1" applyAlignment="1">
      <alignment horizontal="right"/>
    </xf>
    <xf numFmtId="0" fontId="8" fillId="0" borderId="1" xfId="0" applyFont="1" applyBorder="1"/>
    <xf numFmtId="0" fontId="29" fillId="0" borderId="1" xfId="0" applyFont="1" applyBorder="1"/>
    <xf numFmtId="0" fontId="2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3" xfId="44"/>
    <cellStyle name="Normal 4" xfId="45"/>
    <cellStyle name="Normal 5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</xdr:row>
      <xdr:rowOff>9525</xdr:rowOff>
    </xdr:from>
    <xdr:to>
      <xdr:col>18</xdr:col>
      <xdr:colOff>276225</xdr:colOff>
      <xdr:row>35</xdr:row>
      <xdr:rowOff>85725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xmlns="" id="{018258A7-00E4-4C1C-83D1-3F65E92227A6}"/>
            </a:ext>
          </a:extLst>
        </xdr:cNvPr>
        <xdr:cNvGrpSpPr>
          <a:grpSpLocks noChangeAspect="1"/>
        </xdr:cNvGrpSpPr>
      </xdr:nvGrpSpPr>
      <xdr:grpSpPr bwMode="auto">
        <a:xfrm>
          <a:off x="1200150" y="390525"/>
          <a:ext cx="10048875" cy="6362700"/>
          <a:chOff x="-17" y="19"/>
          <a:chExt cx="1055" cy="668"/>
        </a:xfrm>
      </xdr:grpSpPr>
      <xdr:grpSp>
        <xdr:nvGrpSpPr>
          <xdr:cNvPr id="1228" name="Group 204">
            <a:extLst>
              <a:ext uri="{FF2B5EF4-FFF2-40B4-BE49-F238E27FC236}">
                <a16:creationId xmlns:a16="http://schemas.microsoft.com/office/drawing/2014/main" xmlns="" id="{BA9A6943-4179-47C4-AFA3-2B4B64DD4B6D}"/>
              </a:ext>
            </a:extLst>
          </xdr:cNvPr>
          <xdr:cNvGrpSpPr>
            <a:grpSpLocks/>
          </xdr:cNvGrpSpPr>
        </xdr:nvGrpSpPr>
        <xdr:grpSpPr bwMode="auto">
          <a:xfrm>
            <a:off x="16" y="51"/>
            <a:ext cx="900" cy="636"/>
            <a:chOff x="16" y="51"/>
            <a:chExt cx="900" cy="636"/>
          </a:xfrm>
        </xdr:grpSpPr>
        <xdr:sp macro="" textlink="">
          <xdr:nvSpPr>
            <xdr:cNvPr id="1028" name="Rectangle 4">
              <a:extLst>
                <a:ext uri="{FF2B5EF4-FFF2-40B4-BE49-F238E27FC236}">
                  <a16:creationId xmlns:a16="http://schemas.microsoft.com/office/drawing/2014/main" xmlns="" id="{91690393-911E-4ED0-9F79-05A1CA7C79A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" y="51"/>
              <a:ext cx="900" cy="63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29" name="Freeform 5">
              <a:extLst>
                <a:ext uri="{FF2B5EF4-FFF2-40B4-BE49-F238E27FC236}">
                  <a16:creationId xmlns:a16="http://schemas.microsoft.com/office/drawing/2014/main" xmlns="" id="{7214E818-9550-44CC-9310-997B18002784}"/>
                </a:ext>
              </a:extLst>
            </xdr:cNvPr>
            <xdr:cNvSpPr>
              <a:spLocks/>
            </xdr:cNvSpPr>
          </xdr:nvSpPr>
          <xdr:spPr bwMode="auto">
            <a:xfrm>
              <a:off x="531" y="118"/>
              <a:ext cx="234" cy="193"/>
            </a:xfrm>
            <a:custGeom>
              <a:avLst/>
              <a:gdLst>
                <a:gd name="T0" fmla="*/ 231 w 234"/>
                <a:gd name="T1" fmla="*/ 193 h 193"/>
                <a:gd name="T2" fmla="*/ 0 w 234"/>
                <a:gd name="T3" fmla="*/ 3 h 193"/>
                <a:gd name="T4" fmla="*/ 3 w 234"/>
                <a:gd name="T5" fmla="*/ 0 h 193"/>
                <a:gd name="T6" fmla="*/ 234 w 234"/>
                <a:gd name="T7" fmla="*/ 191 h 193"/>
                <a:gd name="T8" fmla="*/ 231 w 234"/>
                <a:gd name="T9" fmla="*/ 193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4" h="193">
                  <a:moveTo>
                    <a:pt x="231" y="193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234" y="191"/>
                  </a:lnTo>
                  <a:lnTo>
                    <a:pt x="231" y="1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0" name="Freeform 6">
              <a:extLst>
                <a:ext uri="{FF2B5EF4-FFF2-40B4-BE49-F238E27FC236}">
                  <a16:creationId xmlns:a16="http://schemas.microsoft.com/office/drawing/2014/main" xmlns="" id="{0E0C461D-5BC6-4EE6-A866-A3EA44CE2AF4}"/>
                </a:ext>
              </a:extLst>
            </xdr:cNvPr>
            <xdr:cNvSpPr>
              <a:spLocks/>
            </xdr:cNvSpPr>
          </xdr:nvSpPr>
          <xdr:spPr bwMode="auto">
            <a:xfrm>
              <a:off x="531" y="118"/>
              <a:ext cx="234" cy="193"/>
            </a:xfrm>
            <a:custGeom>
              <a:avLst/>
              <a:gdLst>
                <a:gd name="T0" fmla="*/ 187 w 189"/>
                <a:gd name="T1" fmla="*/ 156 h 156"/>
                <a:gd name="T2" fmla="*/ 0 w 189"/>
                <a:gd name="T3" fmla="*/ 2 h 156"/>
                <a:gd name="T4" fmla="*/ 2 w 189"/>
                <a:gd name="T5" fmla="*/ 0 h 156"/>
                <a:gd name="T6" fmla="*/ 189 w 189"/>
                <a:gd name="T7" fmla="*/ 154 h 156"/>
                <a:gd name="T8" fmla="*/ 187 w 189"/>
                <a:gd name="T9" fmla="*/ 156 h 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" h="156">
                  <a:moveTo>
                    <a:pt x="187" y="156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189" y="154"/>
                  </a:lnTo>
                  <a:lnTo>
                    <a:pt x="187" y="156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1" name="Freeform 7">
              <a:extLst>
                <a:ext uri="{FF2B5EF4-FFF2-40B4-BE49-F238E27FC236}">
                  <a16:creationId xmlns:a16="http://schemas.microsoft.com/office/drawing/2014/main" xmlns="" id="{094F4524-4785-4CC4-AF54-8A6517F92E2F}"/>
                </a:ext>
              </a:extLst>
            </xdr:cNvPr>
            <xdr:cNvSpPr>
              <a:spLocks/>
            </xdr:cNvSpPr>
          </xdr:nvSpPr>
          <xdr:spPr bwMode="auto">
            <a:xfrm>
              <a:off x="530" y="117"/>
              <a:ext cx="239" cy="233"/>
            </a:xfrm>
            <a:custGeom>
              <a:avLst/>
              <a:gdLst>
                <a:gd name="T0" fmla="*/ 236 w 239"/>
                <a:gd name="T1" fmla="*/ 233 h 233"/>
                <a:gd name="T2" fmla="*/ 0 w 239"/>
                <a:gd name="T3" fmla="*/ 5 h 233"/>
                <a:gd name="T4" fmla="*/ 4 w 239"/>
                <a:gd name="T5" fmla="*/ 0 h 233"/>
                <a:gd name="T6" fmla="*/ 239 w 239"/>
                <a:gd name="T7" fmla="*/ 229 h 233"/>
                <a:gd name="T8" fmla="*/ 236 w 239"/>
                <a:gd name="T9" fmla="*/ 233 h 2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9" h="233">
                  <a:moveTo>
                    <a:pt x="236" y="233"/>
                  </a:moveTo>
                  <a:lnTo>
                    <a:pt x="0" y="5"/>
                  </a:lnTo>
                  <a:lnTo>
                    <a:pt x="4" y="0"/>
                  </a:lnTo>
                  <a:lnTo>
                    <a:pt x="239" y="229"/>
                  </a:lnTo>
                  <a:lnTo>
                    <a:pt x="236" y="23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2" name="Freeform 8">
              <a:extLst>
                <a:ext uri="{FF2B5EF4-FFF2-40B4-BE49-F238E27FC236}">
                  <a16:creationId xmlns:a16="http://schemas.microsoft.com/office/drawing/2014/main" xmlns="" id="{00B892CB-4A62-4ACD-8B2B-1BCFCF9064D0}"/>
                </a:ext>
              </a:extLst>
            </xdr:cNvPr>
            <xdr:cNvSpPr>
              <a:spLocks/>
            </xdr:cNvSpPr>
          </xdr:nvSpPr>
          <xdr:spPr bwMode="auto">
            <a:xfrm>
              <a:off x="530" y="117"/>
              <a:ext cx="239" cy="233"/>
            </a:xfrm>
            <a:custGeom>
              <a:avLst/>
              <a:gdLst>
                <a:gd name="T0" fmla="*/ 191 w 194"/>
                <a:gd name="T1" fmla="*/ 188 h 188"/>
                <a:gd name="T2" fmla="*/ 0 w 194"/>
                <a:gd name="T3" fmla="*/ 4 h 188"/>
                <a:gd name="T4" fmla="*/ 3 w 194"/>
                <a:gd name="T5" fmla="*/ 0 h 188"/>
                <a:gd name="T6" fmla="*/ 194 w 194"/>
                <a:gd name="T7" fmla="*/ 185 h 188"/>
                <a:gd name="T8" fmla="*/ 191 w 194"/>
                <a:gd name="T9" fmla="*/ 188 h 1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4" h="188">
                  <a:moveTo>
                    <a:pt x="191" y="188"/>
                  </a:moveTo>
                  <a:lnTo>
                    <a:pt x="0" y="4"/>
                  </a:lnTo>
                  <a:lnTo>
                    <a:pt x="3" y="0"/>
                  </a:lnTo>
                  <a:lnTo>
                    <a:pt x="194" y="185"/>
                  </a:lnTo>
                  <a:lnTo>
                    <a:pt x="191" y="18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3" name="Freeform 9">
              <a:extLst>
                <a:ext uri="{FF2B5EF4-FFF2-40B4-BE49-F238E27FC236}">
                  <a16:creationId xmlns:a16="http://schemas.microsoft.com/office/drawing/2014/main" xmlns="" id="{5827DF55-B77A-4A65-B373-0E0EB2511DC4}"/>
                </a:ext>
              </a:extLst>
            </xdr:cNvPr>
            <xdr:cNvSpPr>
              <a:spLocks/>
            </xdr:cNvSpPr>
          </xdr:nvSpPr>
          <xdr:spPr bwMode="auto">
            <a:xfrm>
              <a:off x="531" y="120"/>
              <a:ext cx="236" cy="264"/>
            </a:xfrm>
            <a:custGeom>
              <a:avLst/>
              <a:gdLst>
                <a:gd name="T0" fmla="*/ 236 w 236"/>
                <a:gd name="T1" fmla="*/ 264 h 264"/>
                <a:gd name="T2" fmla="*/ 0 w 236"/>
                <a:gd name="T3" fmla="*/ 0 h 264"/>
                <a:gd name="T4" fmla="*/ 1 w 236"/>
                <a:gd name="T5" fmla="*/ 0 h 264"/>
                <a:gd name="T6" fmla="*/ 236 w 236"/>
                <a:gd name="T7" fmla="*/ 264 h 2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6" h="264">
                  <a:moveTo>
                    <a:pt x="236" y="264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36" y="2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4" name="Freeform 10">
              <a:extLst>
                <a:ext uri="{FF2B5EF4-FFF2-40B4-BE49-F238E27FC236}">
                  <a16:creationId xmlns:a16="http://schemas.microsoft.com/office/drawing/2014/main" xmlns="" id="{5F94A847-675E-42AF-A28A-E664A9F6FBD8}"/>
                </a:ext>
              </a:extLst>
            </xdr:cNvPr>
            <xdr:cNvSpPr>
              <a:spLocks/>
            </xdr:cNvSpPr>
          </xdr:nvSpPr>
          <xdr:spPr bwMode="auto">
            <a:xfrm>
              <a:off x="531" y="120"/>
              <a:ext cx="236" cy="264"/>
            </a:xfrm>
            <a:custGeom>
              <a:avLst/>
              <a:gdLst>
                <a:gd name="T0" fmla="*/ 191 w 191"/>
                <a:gd name="T1" fmla="*/ 214 h 214"/>
                <a:gd name="T2" fmla="*/ 0 w 191"/>
                <a:gd name="T3" fmla="*/ 0 h 214"/>
                <a:gd name="T4" fmla="*/ 1 w 191"/>
                <a:gd name="T5" fmla="*/ 0 h 214"/>
                <a:gd name="T6" fmla="*/ 191 w 191"/>
                <a:gd name="T7" fmla="*/ 214 h 214"/>
                <a:gd name="T8" fmla="*/ 191 w 191"/>
                <a:gd name="T9" fmla="*/ 214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1" h="214">
                  <a:moveTo>
                    <a:pt x="191" y="214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91" y="214"/>
                  </a:lnTo>
                  <a:lnTo>
                    <a:pt x="191" y="21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5" name="Freeform 11">
              <a:extLst>
                <a:ext uri="{FF2B5EF4-FFF2-40B4-BE49-F238E27FC236}">
                  <a16:creationId xmlns:a16="http://schemas.microsoft.com/office/drawing/2014/main" xmlns="" id="{03472BBE-977C-46BC-9E80-2534C3D93726}"/>
                </a:ext>
              </a:extLst>
            </xdr:cNvPr>
            <xdr:cNvSpPr>
              <a:spLocks/>
            </xdr:cNvSpPr>
          </xdr:nvSpPr>
          <xdr:spPr bwMode="auto">
            <a:xfrm>
              <a:off x="531" y="120"/>
              <a:ext cx="230" cy="302"/>
            </a:xfrm>
            <a:custGeom>
              <a:avLst/>
              <a:gdLst>
                <a:gd name="T0" fmla="*/ 227 w 230"/>
                <a:gd name="T1" fmla="*/ 302 h 302"/>
                <a:gd name="T2" fmla="*/ 0 w 230"/>
                <a:gd name="T3" fmla="*/ 1 h 302"/>
                <a:gd name="T4" fmla="*/ 1 w 230"/>
                <a:gd name="T5" fmla="*/ 0 h 302"/>
                <a:gd name="T6" fmla="*/ 230 w 230"/>
                <a:gd name="T7" fmla="*/ 300 h 302"/>
                <a:gd name="T8" fmla="*/ 227 w 230"/>
                <a:gd name="T9" fmla="*/ 302 h 3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" h="302">
                  <a:moveTo>
                    <a:pt x="227" y="30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30" y="300"/>
                  </a:lnTo>
                  <a:lnTo>
                    <a:pt x="227" y="3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6" name="Freeform 12">
              <a:extLst>
                <a:ext uri="{FF2B5EF4-FFF2-40B4-BE49-F238E27FC236}">
                  <a16:creationId xmlns:a16="http://schemas.microsoft.com/office/drawing/2014/main" xmlns="" id="{458AA133-F0BE-4C2E-9FBE-71627D6A2272}"/>
                </a:ext>
              </a:extLst>
            </xdr:cNvPr>
            <xdr:cNvSpPr>
              <a:spLocks/>
            </xdr:cNvSpPr>
          </xdr:nvSpPr>
          <xdr:spPr bwMode="auto">
            <a:xfrm>
              <a:off x="531" y="120"/>
              <a:ext cx="230" cy="302"/>
            </a:xfrm>
            <a:custGeom>
              <a:avLst/>
              <a:gdLst>
                <a:gd name="T0" fmla="*/ 184 w 186"/>
                <a:gd name="T1" fmla="*/ 244 h 244"/>
                <a:gd name="T2" fmla="*/ 0 w 186"/>
                <a:gd name="T3" fmla="*/ 1 h 244"/>
                <a:gd name="T4" fmla="*/ 1 w 186"/>
                <a:gd name="T5" fmla="*/ 0 h 244"/>
                <a:gd name="T6" fmla="*/ 186 w 186"/>
                <a:gd name="T7" fmla="*/ 243 h 244"/>
                <a:gd name="T8" fmla="*/ 184 w 186"/>
                <a:gd name="T9" fmla="*/ 244 h 2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6" h="244">
                  <a:moveTo>
                    <a:pt x="184" y="244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86" y="243"/>
                  </a:lnTo>
                  <a:lnTo>
                    <a:pt x="184" y="24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7" name="Freeform 13">
              <a:extLst>
                <a:ext uri="{FF2B5EF4-FFF2-40B4-BE49-F238E27FC236}">
                  <a16:creationId xmlns:a16="http://schemas.microsoft.com/office/drawing/2014/main" xmlns="" id="{F4C2F7CD-C007-4A1C-BDC3-DB11EF9FF4FC}"/>
                </a:ext>
              </a:extLst>
            </xdr:cNvPr>
            <xdr:cNvSpPr>
              <a:spLocks/>
            </xdr:cNvSpPr>
          </xdr:nvSpPr>
          <xdr:spPr bwMode="auto">
            <a:xfrm>
              <a:off x="530" y="120"/>
              <a:ext cx="218" cy="336"/>
            </a:xfrm>
            <a:custGeom>
              <a:avLst/>
              <a:gdLst>
                <a:gd name="T0" fmla="*/ 216 w 218"/>
                <a:gd name="T1" fmla="*/ 336 h 336"/>
                <a:gd name="T2" fmla="*/ 0 w 218"/>
                <a:gd name="T3" fmla="*/ 1 h 336"/>
                <a:gd name="T4" fmla="*/ 2 w 218"/>
                <a:gd name="T5" fmla="*/ 0 h 336"/>
                <a:gd name="T6" fmla="*/ 218 w 218"/>
                <a:gd name="T7" fmla="*/ 334 h 336"/>
                <a:gd name="T8" fmla="*/ 216 w 218"/>
                <a:gd name="T9" fmla="*/ 336 h 3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8" h="336">
                  <a:moveTo>
                    <a:pt x="216" y="336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218" y="334"/>
                  </a:lnTo>
                  <a:lnTo>
                    <a:pt x="216" y="3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8" name="Freeform 14">
              <a:extLst>
                <a:ext uri="{FF2B5EF4-FFF2-40B4-BE49-F238E27FC236}">
                  <a16:creationId xmlns:a16="http://schemas.microsoft.com/office/drawing/2014/main" xmlns="" id="{33BCCBF2-E073-40FF-AC34-486238C0777B}"/>
                </a:ext>
              </a:extLst>
            </xdr:cNvPr>
            <xdr:cNvSpPr>
              <a:spLocks/>
            </xdr:cNvSpPr>
          </xdr:nvSpPr>
          <xdr:spPr bwMode="auto">
            <a:xfrm>
              <a:off x="530" y="120"/>
              <a:ext cx="218" cy="336"/>
            </a:xfrm>
            <a:custGeom>
              <a:avLst/>
              <a:gdLst>
                <a:gd name="T0" fmla="*/ 175 w 177"/>
                <a:gd name="T1" fmla="*/ 272 h 272"/>
                <a:gd name="T2" fmla="*/ 0 w 177"/>
                <a:gd name="T3" fmla="*/ 1 h 272"/>
                <a:gd name="T4" fmla="*/ 2 w 177"/>
                <a:gd name="T5" fmla="*/ 0 h 272"/>
                <a:gd name="T6" fmla="*/ 177 w 177"/>
                <a:gd name="T7" fmla="*/ 270 h 272"/>
                <a:gd name="T8" fmla="*/ 175 w 177"/>
                <a:gd name="T9" fmla="*/ 272 h 2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272">
                  <a:moveTo>
                    <a:pt x="175" y="272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177" y="270"/>
                  </a:lnTo>
                  <a:lnTo>
                    <a:pt x="175" y="27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39" name="Freeform 15">
              <a:extLst>
                <a:ext uri="{FF2B5EF4-FFF2-40B4-BE49-F238E27FC236}">
                  <a16:creationId xmlns:a16="http://schemas.microsoft.com/office/drawing/2014/main" xmlns="" id="{47D10A13-1A50-4477-BB9D-5C514CBF26C2}"/>
                </a:ext>
              </a:extLst>
            </xdr:cNvPr>
            <xdr:cNvSpPr>
              <a:spLocks/>
            </xdr:cNvSpPr>
          </xdr:nvSpPr>
          <xdr:spPr bwMode="auto">
            <a:xfrm>
              <a:off x="529" y="120"/>
              <a:ext cx="203" cy="370"/>
            </a:xfrm>
            <a:custGeom>
              <a:avLst/>
              <a:gdLst>
                <a:gd name="T0" fmla="*/ 198 w 203"/>
                <a:gd name="T1" fmla="*/ 370 h 370"/>
                <a:gd name="T2" fmla="*/ 0 w 203"/>
                <a:gd name="T3" fmla="*/ 2 h 370"/>
                <a:gd name="T4" fmla="*/ 5 w 203"/>
                <a:gd name="T5" fmla="*/ 0 h 370"/>
                <a:gd name="T6" fmla="*/ 203 w 203"/>
                <a:gd name="T7" fmla="*/ 366 h 370"/>
                <a:gd name="T8" fmla="*/ 198 w 203"/>
                <a:gd name="T9" fmla="*/ 370 h 3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370">
                  <a:moveTo>
                    <a:pt x="198" y="370"/>
                  </a:moveTo>
                  <a:lnTo>
                    <a:pt x="0" y="2"/>
                  </a:lnTo>
                  <a:lnTo>
                    <a:pt x="5" y="0"/>
                  </a:lnTo>
                  <a:lnTo>
                    <a:pt x="203" y="366"/>
                  </a:lnTo>
                  <a:lnTo>
                    <a:pt x="198" y="3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0" name="Freeform 16">
              <a:extLst>
                <a:ext uri="{FF2B5EF4-FFF2-40B4-BE49-F238E27FC236}">
                  <a16:creationId xmlns:a16="http://schemas.microsoft.com/office/drawing/2014/main" xmlns="" id="{838E960E-0ABC-47F4-B1FD-1FBBB310A3E2}"/>
                </a:ext>
              </a:extLst>
            </xdr:cNvPr>
            <xdr:cNvSpPr>
              <a:spLocks/>
            </xdr:cNvSpPr>
          </xdr:nvSpPr>
          <xdr:spPr bwMode="auto">
            <a:xfrm>
              <a:off x="529" y="120"/>
              <a:ext cx="203" cy="370"/>
            </a:xfrm>
            <a:custGeom>
              <a:avLst/>
              <a:gdLst>
                <a:gd name="T0" fmla="*/ 161 w 165"/>
                <a:gd name="T1" fmla="*/ 299 h 299"/>
                <a:gd name="T2" fmla="*/ 0 w 165"/>
                <a:gd name="T3" fmla="*/ 2 h 299"/>
                <a:gd name="T4" fmla="*/ 4 w 165"/>
                <a:gd name="T5" fmla="*/ 0 h 299"/>
                <a:gd name="T6" fmla="*/ 165 w 165"/>
                <a:gd name="T7" fmla="*/ 296 h 299"/>
                <a:gd name="T8" fmla="*/ 161 w 165"/>
                <a:gd name="T9" fmla="*/ 299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" h="299">
                  <a:moveTo>
                    <a:pt x="161" y="299"/>
                  </a:moveTo>
                  <a:lnTo>
                    <a:pt x="0" y="2"/>
                  </a:lnTo>
                  <a:lnTo>
                    <a:pt x="4" y="0"/>
                  </a:lnTo>
                  <a:lnTo>
                    <a:pt x="165" y="296"/>
                  </a:lnTo>
                  <a:lnTo>
                    <a:pt x="161" y="299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1" name="Freeform 17">
              <a:extLst>
                <a:ext uri="{FF2B5EF4-FFF2-40B4-BE49-F238E27FC236}">
                  <a16:creationId xmlns:a16="http://schemas.microsoft.com/office/drawing/2014/main" xmlns="" id="{EA81AB34-28C6-482A-BB35-1A378CC9B1AD}"/>
                </a:ext>
              </a:extLst>
            </xdr:cNvPr>
            <xdr:cNvSpPr>
              <a:spLocks/>
            </xdr:cNvSpPr>
          </xdr:nvSpPr>
          <xdr:spPr bwMode="auto">
            <a:xfrm>
              <a:off x="530" y="120"/>
              <a:ext cx="179" cy="398"/>
            </a:xfrm>
            <a:custGeom>
              <a:avLst/>
              <a:gdLst>
                <a:gd name="T0" fmla="*/ 178 w 179"/>
                <a:gd name="T1" fmla="*/ 398 h 398"/>
                <a:gd name="T2" fmla="*/ 0 w 179"/>
                <a:gd name="T3" fmla="*/ 1 h 398"/>
                <a:gd name="T4" fmla="*/ 1 w 179"/>
                <a:gd name="T5" fmla="*/ 0 h 398"/>
                <a:gd name="T6" fmla="*/ 179 w 179"/>
                <a:gd name="T7" fmla="*/ 397 h 398"/>
                <a:gd name="T8" fmla="*/ 178 w 179"/>
                <a:gd name="T9" fmla="*/ 398 h 3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" h="398">
                  <a:moveTo>
                    <a:pt x="178" y="398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79" y="397"/>
                  </a:lnTo>
                  <a:lnTo>
                    <a:pt x="178" y="39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2" name="Freeform 18">
              <a:extLst>
                <a:ext uri="{FF2B5EF4-FFF2-40B4-BE49-F238E27FC236}">
                  <a16:creationId xmlns:a16="http://schemas.microsoft.com/office/drawing/2014/main" xmlns="" id="{3B27DE33-7941-44E6-9A8F-F8C91097CFF3}"/>
                </a:ext>
              </a:extLst>
            </xdr:cNvPr>
            <xdr:cNvSpPr>
              <a:spLocks/>
            </xdr:cNvSpPr>
          </xdr:nvSpPr>
          <xdr:spPr bwMode="auto">
            <a:xfrm>
              <a:off x="530" y="120"/>
              <a:ext cx="179" cy="398"/>
            </a:xfrm>
            <a:custGeom>
              <a:avLst/>
              <a:gdLst>
                <a:gd name="T0" fmla="*/ 144 w 145"/>
                <a:gd name="T1" fmla="*/ 322 h 322"/>
                <a:gd name="T2" fmla="*/ 0 w 145"/>
                <a:gd name="T3" fmla="*/ 1 h 322"/>
                <a:gd name="T4" fmla="*/ 1 w 145"/>
                <a:gd name="T5" fmla="*/ 0 h 322"/>
                <a:gd name="T6" fmla="*/ 145 w 145"/>
                <a:gd name="T7" fmla="*/ 321 h 322"/>
                <a:gd name="T8" fmla="*/ 144 w 145"/>
                <a:gd name="T9" fmla="*/ 322 h 3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5" h="322">
                  <a:moveTo>
                    <a:pt x="144" y="32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45" y="321"/>
                  </a:lnTo>
                  <a:lnTo>
                    <a:pt x="144" y="32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3" name="Freeform 19">
              <a:extLst>
                <a:ext uri="{FF2B5EF4-FFF2-40B4-BE49-F238E27FC236}">
                  <a16:creationId xmlns:a16="http://schemas.microsoft.com/office/drawing/2014/main" xmlns="" id="{7AC962E2-53DF-4AD9-82AA-BC51FFEF4EFF}"/>
                </a:ext>
              </a:extLst>
            </xdr:cNvPr>
            <xdr:cNvSpPr>
              <a:spLocks/>
            </xdr:cNvSpPr>
          </xdr:nvSpPr>
          <xdr:spPr bwMode="auto">
            <a:xfrm>
              <a:off x="529" y="121"/>
              <a:ext cx="123" cy="443"/>
            </a:xfrm>
            <a:custGeom>
              <a:avLst/>
              <a:gdLst>
                <a:gd name="T0" fmla="*/ 122 w 123"/>
                <a:gd name="T1" fmla="*/ 443 h 443"/>
                <a:gd name="T2" fmla="*/ 0 w 123"/>
                <a:gd name="T3" fmla="*/ 0 h 443"/>
                <a:gd name="T4" fmla="*/ 2 w 123"/>
                <a:gd name="T5" fmla="*/ 0 h 443"/>
                <a:gd name="T6" fmla="*/ 123 w 123"/>
                <a:gd name="T7" fmla="*/ 443 h 443"/>
                <a:gd name="T8" fmla="*/ 122 w 123"/>
                <a:gd name="T9" fmla="*/ 443 h 4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3" h="443">
                  <a:moveTo>
                    <a:pt x="122" y="443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123" y="443"/>
                  </a:lnTo>
                  <a:lnTo>
                    <a:pt x="122" y="4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4" name="Freeform 20">
              <a:extLst>
                <a:ext uri="{FF2B5EF4-FFF2-40B4-BE49-F238E27FC236}">
                  <a16:creationId xmlns:a16="http://schemas.microsoft.com/office/drawing/2014/main" xmlns="" id="{25BF1DC0-6539-4C12-8569-4AF9B20E8CF2}"/>
                </a:ext>
              </a:extLst>
            </xdr:cNvPr>
            <xdr:cNvSpPr>
              <a:spLocks/>
            </xdr:cNvSpPr>
          </xdr:nvSpPr>
          <xdr:spPr bwMode="auto">
            <a:xfrm>
              <a:off x="529" y="121"/>
              <a:ext cx="123" cy="443"/>
            </a:xfrm>
            <a:custGeom>
              <a:avLst/>
              <a:gdLst>
                <a:gd name="T0" fmla="*/ 99 w 100"/>
                <a:gd name="T1" fmla="*/ 358 h 358"/>
                <a:gd name="T2" fmla="*/ 0 w 100"/>
                <a:gd name="T3" fmla="*/ 0 h 358"/>
                <a:gd name="T4" fmla="*/ 2 w 100"/>
                <a:gd name="T5" fmla="*/ 0 h 358"/>
                <a:gd name="T6" fmla="*/ 100 w 100"/>
                <a:gd name="T7" fmla="*/ 358 h 358"/>
                <a:gd name="T8" fmla="*/ 99 w 100"/>
                <a:gd name="T9" fmla="*/ 358 h 3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0" h="358">
                  <a:moveTo>
                    <a:pt x="99" y="358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100" y="358"/>
                  </a:lnTo>
                  <a:lnTo>
                    <a:pt x="99" y="35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5" name="Freeform 21">
              <a:extLst>
                <a:ext uri="{FF2B5EF4-FFF2-40B4-BE49-F238E27FC236}">
                  <a16:creationId xmlns:a16="http://schemas.microsoft.com/office/drawing/2014/main" xmlns="" id="{985791B9-8BD2-4078-8777-0DF34F02F64A}"/>
                </a:ext>
              </a:extLst>
            </xdr:cNvPr>
            <xdr:cNvSpPr>
              <a:spLocks/>
            </xdr:cNvSpPr>
          </xdr:nvSpPr>
          <xdr:spPr bwMode="auto">
            <a:xfrm>
              <a:off x="547" y="123"/>
              <a:ext cx="19" cy="474"/>
            </a:xfrm>
            <a:custGeom>
              <a:avLst/>
              <a:gdLst>
                <a:gd name="T0" fmla="*/ 0 w 19"/>
                <a:gd name="T1" fmla="*/ 474 h 474"/>
                <a:gd name="T2" fmla="*/ 19 w 19"/>
                <a:gd name="T3" fmla="*/ 0 h 474"/>
                <a:gd name="T4" fmla="*/ 19 w 19"/>
                <a:gd name="T5" fmla="*/ 0 h 474"/>
                <a:gd name="T6" fmla="*/ 0 w 19"/>
                <a:gd name="T7" fmla="*/ 474 h 4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474">
                  <a:moveTo>
                    <a:pt x="0" y="474"/>
                  </a:moveTo>
                  <a:lnTo>
                    <a:pt x="19" y="0"/>
                  </a:lnTo>
                  <a:lnTo>
                    <a:pt x="19" y="0"/>
                  </a:lnTo>
                  <a:lnTo>
                    <a:pt x="0" y="4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6" name="Freeform 22">
              <a:extLst>
                <a:ext uri="{FF2B5EF4-FFF2-40B4-BE49-F238E27FC236}">
                  <a16:creationId xmlns:a16="http://schemas.microsoft.com/office/drawing/2014/main" xmlns="" id="{04D972FB-92D0-42BA-8671-05B6626402F1}"/>
                </a:ext>
              </a:extLst>
            </xdr:cNvPr>
            <xdr:cNvSpPr>
              <a:spLocks/>
            </xdr:cNvSpPr>
          </xdr:nvSpPr>
          <xdr:spPr bwMode="auto">
            <a:xfrm>
              <a:off x="547" y="123"/>
              <a:ext cx="19" cy="474"/>
            </a:xfrm>
            <a:custGeom>
              <a:avLst/>
              <a:gdLst>
                <a:gd name="T0" fmla="*/ 0 w 15"/>
                <a:gd name="T1" fmla="*/ 383 h 383"/>
                <a:gd name="T2" fmla="*/ 15 w 15"/>
                <a:gd name="T3" fmla="*/ 0 h 383"/>
                <a:gd name="T4" fmla="*/ 15 w 15"/>
                <a:gd name="T5" fmla="*/ 0 h 383"/>
                <a:gd name="T6" fmla="*/ 0 w 15"/>
                <a:gd name="T7" fmla="*/ 383 h 383"/>
                <a:gd name="T8" fmla="*/ 0 w 15"/>
                <a:gd name="T9" fmla="*/ 383 h 3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383">
                  <a:moveTo>
                    <a:pt x="0" y="383"/>
                  </a:moveTo>
                  <a:lnTo>
                    <a:pt x="15" y="0"/>
                  </a:lnTo>
                  <a:lnTo>
                    <a:pt x="15" y="0"/>
                  </a:lnTo>
                  <a:lnTo>
                    <a:pt x="0" y="383"/>
                  </a:lnTo>
                  <a:lnTo>
                    <a:pt x="0" y="38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7" name="Freeform 23">
              <a:extLst>
                <a:ext uri="{FF2B5EF4-FFF2-40B4-BE49-F238E27FC236}">
                  <a16:creationId xmlns:a16="http://schemas.microsoft.com/office/drawing/2014/main" xmlns="" id="{5A82FC38-EF20-45EC-A140-FF51D17AE4E2}"/>
                </a:ext>
              </a:extLst>
            </xdr:cNvPr>
            <xdr:cNvSpPr>
              <a:spLocks/>
            </xdr:cNvSpPr>
          </xdr:nvSpPr>
          <xdr:spPr bwMode="auto">
            <a:xfrm>
              <a:off x="438" y="123"/>
              <a:ext cx="128" cy="457"/>
            </a:xfrm>
            <a:custGeom>
              <a:avLst/>
              <a:gdLst>
                <a:gd name="T0" fmla="*/ 0 w 128"/>
                <a:gd name="T1" fmla="*/ 457 h 457"/>
                <a:gd name="T2" fmla="*/ 126 w 128"/>
                <a:gd name="T3" fmla="*/ 0 h 457"/>
                <a:gd name="T4" fmla="*/ 128 w 128"/>
                <a:gd name="T5" fmla="*/ 0 h 457"/>
                <a:gd name="T6" fmla="*/ 2 w 128"/>
                <a:gd name="T7" fmla="*/ 457 h 457"/>
                <a:gd name="T8" fmla="*/ 0 w 128"/>
                <a:gd name="T9" fmla="*/ 457 h 4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8" h="457">
                  <a:moveTo>
                    <a:pt x="0" y="457"/>
                  </a:moveTo>
                  <a:lnTo>
                    <a:pt x="126" y="0"/>
                  </a:lnTo>
                  <a:lnTo>
                    <a:pt x="128" y="0"/>
                  </a:lnTo>
                  <a:lnTo>
                    <a:pt x="2" y="457"/>
                  </a:lnTo>
                  <a:lnTo>
                    <a:pt x="0" y="4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8" name="Freeform 24">
              <a:extLst>
                <a:ext uri="{FF2B5EF4-FFF2-40B4-BE49-F238E27FC236}">
                  <a16:creationId xmlns:a16="http://schemas.microsoft.com/office/drawing/2014/main" xmlns="" id="{8D3DF3DB-B8AA-4AD5-B33A-828D9B388E73}"/>
                </a:ext>
              </a:extLst>
            </xdr:cNvPr>
            <xdr:cNvSpPr>
              <a:spLocks/>
            </xdr:cNvSpPr>
          </xdr:nvSpPr>
          <xdr:spPr bwMode="auto">
            <a:xfrm>
              <a:off x="438" y="123"/>
              <a:ext cx="128" cy="457"/>
            </a:xfrm>
            <a:custGeom>
              <a:avLst/>
              <a:gdLst>
                <a:gd name="T0" fmla="*/ 0 w 103"/>
                <a:gd name="T1" fmla="*/ 369 h 369"/>
                <a:gd name="T2" fmla="*/ 102 w 103"/>
                <a:gd name="T3" fmla="*/ 0 h 369"/>
                <a:gd name="T4" fmla="*/ 103 w 103"/>
                <a:gd name="T5" fmla="*/ 0 h 369"/>
                <a:gd name="T6" fmla="*/ 1 w 103"/>
                <a:gd name="T7" fmla="*/ 369 h 369"/>
                <a:gd name="T8" fmla="*/ 0 w 103"/>
                <a:gd name="T9" fmla="*/ 369 h 3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3" h="369">
                  <a:moveTo>
                    <a:pt x="0" y="369"/>
                  </a:moveTo>
                  <a:lnTo>
                    <a:pt x="102" y="0"/>
                  </a:lnTo>
                  <a:lnTo>
                    <a:pt x="103" y="0"/>
                  </a:lnTo>
                  <a:lnTo>
                    <a:pt x="1" y="369"/>
                  </a:lnTo>
                  <a:lnTo>
                    <a:pt x="0" y="369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49" name="Freeform 25">
              <a:extLst>
                <a:ext uri="{FF2B5EF4-FFF2-40B4-BE49-F238E27FC236}">
                  <a16:creationId xmlns:a16="http://schemas.microsoft.com/office/drawing/2014/main" xmlns="" id="{9252FD2A-AC3D-4201-A956-A1484D248A2D}"/>
                </a:ext>
              </a:extLst>
            </xdr:cNvPr>
            <xdr:cNvSpPr>
              <a:spLocks/>
            </xdr:cNvSpPr>
          </xdr:nvSpPr>
          <xdr:spPr bwMode="auto">
            <a:xfrm>
              <a:off x="375" y="123"/>
              <a:ext cx="189" cy="420"/>
            </a:xfrm>
            <a:custGeom>
              <a:avLst/>
              <a:gdLst>
                <a:gd name="T0" fmla="*/ 0 w 189"/>
                <a:gd name="T1" fmla="*/ 420 h 420"/>
                <a:gd name="T2" fmla="*/ 189 w 189"/>
                <a:gd name="T3" fmla="*/ 0 h 420"/>
                <a:gd name="T4" fmla="*/ 189 w 189"/>
                <a:gd name="T5" fmla="*/ 0 h 420"/>
                <a:gd name="T6" fmla="*/ 2 w 189"/>
                <a:gd name="T7" fmla="*/ 420 h 420"/>
                <a:gd name="T8" fmla="*/ 0 w 189"/>
                <a:gd name="T9" fmla="*/ 420 h 4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" h="420">
                  <a:moveTo>
                    <a:pt x="0" y="420"/>
                  </a:moveTo>
                  <a:lnTo>
                    <a:pt x="189" y="0"/>
                  </a:lnTo>
                  <a:lnTo>
                    <a:pt x="189" y="0"/>
                  </a:lnTo>
                  <a:lnTo>
                    <a:pt x="2" y="420"/>
                  </a:lnTo>
                  <a:lnTo>
                    <a:pt x="0" y="4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0" name="Freeform 26">
              <a:extLst>
                <a:ext uri="{FF2B5EF4-FFF2-40B4-BE49-F238E27FC236}">
                  <a16:creationId xmlns:a16="http://schemas.microsoft.com/office/drawing/2014/main" xmlns="" id="{80194A09-157C-4FAF-9566-71E0E472059C}"/>
                </a:ext>
              </a:extLst>
            </xdr:cNvPr>
            <xdr:cNvSpPr>
              <a:spLocks/>
            </xdr:cNvSpPr>
          </xdr:nvSpPr>
          <xdr:spPr bwMode="auto">
            <a:xfrm>
              <a:off x="375" y="123"/>
              <a:ext cx="189" cy="420"/>
            </a:xfrm>
            <a:custGeom>
              <a:avLst/>
              <a:gdLst>
                <a:gd name="T0" fmla="*/ 0 w 153"/>
                <a:gd name="T1" fmla="*/ 339 h 339"/>
                <a:gd name="T2" fmla="*/ 153 w 153"/>
                <a:gd name="T3" fmla="*/ 0 h 339"/>
                <a:gd name="T4" fmla="*/ 153 w 153"/>
                <a:gd name="T5" fmla="*/ 0 h 339"/>
                <a:gd name="T6" fmla="*/ 1 w 153"/>
                <a:gd name="T7" fmla="*/ 339 h 339"/>
                <a:gd name="T8" fmla="*/ 0 w 153"/>
                <a:gd name="T9" fmla="*/ 339 h 3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" h="339">
                  <a:moveTo>
                    <a:pt x="0" y="339"/>
                  </a:moveTo>
                  <a:lnTo>
                    <a:pt x="153" y="0"/>
                  </a:lnTo>
                  <a:lnTo>
                    <a:pt x="153" y="0"/>
                  </a:lnTo>
                  <a:lnTo>
                    <a:pt x="1" y="339"/>
                  </a:lnTo>
                  <a:lnTo>
                    <a:pt x="0" y="339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1" name="Freeform 27">
              <a:extLst>
                <a:ext uri="{FF2B5EF4-FFF2-40B4-BE49-F238E27FC236}">
                  <a16:creationId xmlns:a16="http://schemas.microsoft.com/office/drawing/2014/main" xmlns="" id="{83995FDE-FCCD-4AC0-A550-A9BB9B11B809}"/>
                </a:ext>
              </a:extLst>
            </xdr:cNvPr>
            <xdr:cNvSpPr>
              <a:spLocks/>
            </xdr:cNvSpPr>
          </xdr:nvSpPr>
          <xdr:spPr bwMode="auto">
            <a:xfrm>
              <a:off x="320" y="121"/>
              <a:ext cx="242" cy="121"/>
            </a:xfrm>
            <a:custGeom>
              <a:avLst/>
              <a:gdLst>
                <a:gd name="T0" fmla="*/ 0 w 242"/>
                <a:gd name="T1" fmla="*/ 121 h 121"/>
                <a:gd name="T2" fmla="*/ 242 w 242"/>
                <a:gd name="T3" fmla="*/ 0 h 121"/>
                <a:gd name="T4" fmla="*/ 242 w 242"/>
                <a:gd name="T5" fmla="*/ 0 h 121"/>
                <a:gd name="T6" fmla="*/ 0 w 242"/>
                <a:gd name="T7" fmla="*/ 121 h 1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2" h="121">
                  <a:moveTo>
                    <a:pt x="0" y="121"/>
                  </a:moveTo>
                  <a:lnTo>
                    <a:pt x="242" y="0"/>
                  </a:lnTo>
                  <a:lnTo>
                    <a:pt x="242" y="0"/>
                  </a:lnTo>
                  <a:lnTo>
                    <a:pt x="0" y="1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2" name="Freeform 28">
              <a:extLst>
                <a:ext uri="{FF2B5EF4-FFF2-40B4-BE49-F238E27FC236}">
                  <a16:creationId xmlns:a16="http://schemas.microsoft.com/office/drawing/2014/main" xmlns="" id="{841ED635-1365-414C-B3F4-3D5320477470}"/>
                </a:ext>
              </a:extLst>
            </xdr:cNvPr>
            <xdr:cNvSpPr>
              <a:spLocks/>
            </xdr:cNvSpPr>
          </xdr:nvSpPr>
          <xdr:spPr bwMode="auto">
            <a:xfrm>
              <a:off x="320" y="121"/>
              <a:ext cx="242" cy="121"/>
            </a:xfrm>
            <a:custGeom>
              <a:avLst/>
              <a:gdLst>
                <a:gd name="T0" fmla="*/ 0 w 196"/>
                <a:gd name="T1" fmla="*/ 98 h 98"/>
                <a:gd name="T2" fmla="*/ 196 w 196"/>
                <a:gd name="T3" fmla="*/ 0 h 98"/>
                <a:gd name="T4" fmla="*/ 196 w 196"/>
                <a:gd name="T5" fmla="*/ 0 h 98"/>
                <a:gd name="T6" fmla="*/ 0 w 196"/>
                <a:gd name="T7" fmla="*/ 98 h 98"/>
                <a:gd name="T8" fmla="*/ 0 w 196"/>
                <a:gd name="T9" fmla="*/ 98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6" h="98">
                  <a:moveTo>
                    <a:pt x="0" y="98"/>
                  </a:moveTo>
                  <a:lnTo>
                    <a:pt x="196" y="0"/>
                  </a:lnTo>
                  <a:lnTo>
                    <a:pt x="196" y="0"/>
                  </a:lnTo>
                  <a:lnTo>
                    <a:pt x="0" y="98"/>
                  </a:lnTo>
                  <a:lnTo>
                    <a:pt x="0" y="9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3" name="Freeform 29">
              <a:extLst>
                <a:ext uri="{FF2B5EF4-FFF2-40B4-BE49-F238E27FC236}">
                  <a16:creationId xmlns:a16="http://schemas.microsoft.com/office/drawing/2014/main" xmlns="" id="{9F6EB0FC-5048-4628-8025-37F1E35B4C79}"/>
                </a:ext>
              </a:extLst>
            </xdr:cNvPr>
            <xdr:cNvSpPr>
              <a:spLocks/>
            </xdr:cNvSpPr>
          </xdr:nvSpPr>
          <xdr:spPr bwMode="auto">
            <a:xfrm>
              <a:off x="474" y="132"/>
              <a:ext cx="128" cy="460"/>
            </a:xfrm>
            <a:custGeom>
              <a:avLst/>
              <a:gdLst>
                <a:gd name="T0" fmla="*/ 0 w 128"/>
                <a:gd name="T1" fmla="*/ 459 h 460"/>
                <a:gd name="T2" fmla="*/ 126 w 128"/>
                <a:gd name="T3" fmla="*/ 0 h 460"/>
                <a:gd name="T4" fmla="*/ 128 w 128"/>
                <a:gd name="T5" fmla="*/ 0 h 460"/>
                <a:gd name="T6" fmla="*/ 0 w 128"/>
                <a:gd name="T7" fmla="*/ 460 h 460"/>
                <a:gd name="T8" fmla="*/ 0 w 128"/>
                <a:gd name="T9" fmla="*/ 459 h 4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8" h="460">
                  <a:moveTo>
                    <a:pt x="0" y="459"/>
                  </a:moveTo>
                  <a:lnTo>
                    <a:pt x="126" y="0"/>
                  </a:lnTo>
                  <a:lnTo>
                    <a:pt x="128" y="0"/>
                  </a:lnTo>
                  <a:lnTo>
                    <a:pt x="0" y="460"/>
                  </a:lnTo>
                  <a:lnTo>
                    <a:pt x="0" y="4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4" name="Freeform 30">
              <a:extLst>
                <a:ext uri="{FF2B5EF4-FFF2-40B4-BE49-F238E27FC236}">
                  <a16:creationId xmlns:a16="http://schemas.microsoft.com/office/drawing/2014/main" xmlns="" id="{EC8700F1-9C70-4E8D-A0C1-7147256B6EA8}"/>
                </a:ext>
              </a:extLst>
            </xdr:cNvPr>
            <xdr:cNvSpPr>
              <a:spLocks/>
            </xdr:cNvSpPr>
          </xdr:nvSpPr>
          <xdr:spPr bwMode="auto">
            <a:xfrm>
              <a:off x="474" y="132"/>
              <a:ext cx="128" cy="460"/>
            </a:xfrm>
            <a:custGeom>
              <a:avLst/>
              <a:gdLst>
                <a:gd name="T0" fmla="*/ 0 w 103"/>
                <a:gd name="T1" fmla="*/ 371 h 372"/>
                <a:gd name="T2" fmla="*/ 102 w 103"/>
                <a:gd name="T3" fmla="*/ 0 h 372"/>
                <a:gd name="T4" fmla="*/ 103 w 103"/>
                <a:gd name="T5" fmla="*/ 0 h 372"/>
                <a:gd name="T6" fmla="*/ 0 w 103"/>
                <a:gd name="T7" fmla="*/ 372 h 372"/>
                <a:gd name="T8" fmla="*/ 0 w 103"/>
                <a:gd name="T9" fmla="*/ 371 h 3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3" h="372">
                  <a:moveTo>
                    <a:pt x="0" y="371"/>
                  </a:moveTo>
                  <a:lnTo>
                    <a:pt x="102" y="0"/>
                  </a:lnTo>
                  <a:lnTo>
                    <a:pt x="103" y="0"/>
                  </a:lnTo>
                  <a:lnTo>
                    <a:pt x="0" y="372"/>
                  </a:lnTo>
                  <a:lnTo>
                    <a:pt x="0" y="37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5" name="Freeform 31">
              <a:extLst>
                <a:ext uri="{FF2B5EF4-FFF2-40B4-BE49-F238E27FC236}">
                  <a16:creationId xmlns:a16="http://schemas.microsoft.com/office/drawing/2014/main" xmlns="" id="{C8B19EA0-8FD0-464B-8BF7-5AD82C3F66BF}"/>
                </a:ext>
              </a:extLst>
            </xdr:cNvPr>
            <xdr:cNvSpPr>
              <a:spLocks/>
            </xdr:cNvSpPr>
          </xdr:nvSpPr>
          <xdr:spPr bwMode="auto">
            <a:xfrm>
              <a:off x="639" y="144"/>
              <a:ext cx="100" cy="97"/>
            </a:xfrm>
            <a:custGeom>
              <a:avLst/>
              <a:gdLst>
                <a:gd name="T0" fmla="*/ 100 w 100"/>
                <a:gd name="T1" fmla="*/ 97 h 97"/>
                <a:gd name="T2" fmla="*/ 0 w 100"/>
                <a:gd name="T3" fmla="*/ 2 h 97"/>
                <a:gd name="T4" fmla="*/ 0 w 100"/>
                <a:gd name="T5" fmla="*/ 0 h 97"/>
                <a:gd name="T6" fmla="*/ 100 w 100"/>
                <a:gd name="T7" fmla="*/ 97 h 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0" h="97">
                  <a:moveTo>
                    <a:pt x="100" y="97"/>
                  </a:moveTo>
                  <a:lnTo>
                    <a:pt x="0" y="2"/>
                  </a:lnTo>
                  <a:lnTo>
                    <a:pt x="0" y="0"/>
                  </a:lnTo>
                  <a:lnTo>
                    <a:pt x="100" y="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6" name="Freeform 32">
              <a:extLst>
                <a:ext uri="{FF2B5EF4-FFF2-40B4-BE49-F238E27FC236}">
                  <a16:creationId xmlns:a16="http://schemas.microsoft.com/office/drawing/2014/main" xmlns="" id="{D35E74B5-CC52-47B0-A47C-24422358A3FD}"/>
                </a:ext>
              </a:extLst>
            </xdr:cNvPr>
            <xdr:cNvSpPr>
              <a:spLocks/>
            </xdr:cNvSpPr>
          </xdr:nvSpPr>
          <xdr:spPr bwMode="auto">
            <a:xfrm>
              <a:off x="639" y="144"/>
              <a:ext cx="100" cy="97"/>
            </a:xfrm>
            <a:custGeom>
              <a:avLst/>
              <a:gdLst>
                <a:gd name="T0" fmla="*/ 81 w 81"/>
                <a:gd name="T1" fmla="*/ 78 h 78"/>
                <a:gd name="T2" fmla="*/ 0 w 81"/>
                <a:gd name="T3" fmla="*/ 1 h 78"/>
                <a:gd name="T4" fmla="*/ 0 w 81"/>
                <a:gd name="T5" fmla="*/ 0 h 78"/>
                <a:gd name="T6" fmla="*/ 81 w 81"/>
                <a:gd name="T7" fmla="*/ 78 h 78"/>
                <a:gd name="T8" fmla="*/ 81 w 81"/>
                <a:gd name="T9" fmla="*/ 78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" h="78">
                  <a:moveTo>
                    <a:pt x="81" y="78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81" y="78"/>
                  </a:lnTo>
                  <a:lnTo>
                    <a:pt x="81" y="7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7" name="Freeform 33">
              <a:extLst>
                <a:ext uri="{FF2B5EF4-FFF2-40B4-BE49-F238E27FC236}">
                  <a16:creationId xmlns:a16="http://schemas.microsoft.com/office/drawing/2014/main" xmlns="" id="{38BB1C39-9FEE-4951-BB49-D5B2D9BA7ECE}"/>
                </a:ext>
              </a:extLst>
            </xdr:cNvPr>
            <xdr:cNvSpPr>
              <a:spLocks/>
            </xdr:cNvSpPr>
          </xdr:nvSpPr>
          <xdr:spPr bwMode="auto">
            <a:xfrm>
              <a:off x="671" y="163"/>
              <a:ext cx="23" cy="20"/>
            </a:xfrm>
            <a:custGeom>
              <a:avLst/>
              <a:gdLst>
                <a:gd name="T0" fmla="*/ 22 w 23"/>
                <a:gd name="T1" fmla="*/ 20 h 20"/>
                <a:gd name="T2" fmla="*/ 0 w 23"/>
                <a:gd name="T3" fmla="*/ 1 h 20"/>
                <a:gd name="T4" fmla="*/ 1 w 23"/>
                <a:gd name="T5" fmla="*/ 0 h 20"/>
                <a:gd name="T6" fmla="*/ 23 w 23"/>
                <a:gd name="T7" fmla="*/ 19 h 20"/>
                <a:gd name="T8" fmla="*/ 22 w 23"/>
                <a:gd name="T9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20">
                  <a:moveTo>
                    <a:pt x="22" y="20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3" y="19"/>
                  </a:lnTo>
                  <a:lnTo>
                    <a:pt x="22" y="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8" name="Freeform 34">
              <a:extLst>
                <a:ext uri="{FF2B5EF4-FFF2-40B4-BE49-F238E27FC236}">
                  <a16:creationId xmlns:a16="http://schemas.microsoft.com/office/drawing/2014/main" xmlns="" id="{676A8D00-728E-44FA-95EC-A264DF2DAB72}"/>
                </a:ext>
              </a:extLst>
            </xdr:cNvPr>
            <xdr:cNvSpPr>
              <a:spLocks/>
            </xdr:cNvSpPr>
          </xdr:nvSpPr>
          <xdr:spPr bwMode="auto">
            <a:xfrm>
              <a:off x="671" y="163"/>
              <a:ext cx="23" cy="20"/>
            </a:xfrm>
            <a:custGeom>
              <a:avLst/>
              <a:gdLst>
                <a:gd name="T0" fmla="*/ 18 w 19"/>
                <a:gd name="T1" fmla="*/ 16 h 16"/>
                <a:gd name="T2" fmla="*/ 0 w 19"/>
                <a:gd name="T3" fmla="*/ 1 h 16"/>
                <a:gd name="T4" fmla="*/ 1 w 19"/>
                <a:gd name="T5" fmla="*/ 0 h 16"/>
                <a:gd name="T6" fmla="*/ 19 w 19"/>
                <a:gd name="T7" fmla="*/ 15 h 16"/>
                <a:gd name="T8" fmla="*/ 18 w 19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18" y="1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9" y="15"/>
                  </a:lnTo>
                  <a:lnTo>
                    <a:pt x="18" y="16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59" name="Freeform 35">
              <a:extLst>
                <a:ext uri="{FF2B5EF4-FFF2-40B4-BE49-F238E27FC236}">
                  <a16:creationId xmlns:a16="http://schemas.microsoft.com/office/drawing/2014/main" xmlns="" id="{22B9797F-5A19-4AE8-82BE-50E610E3DE1E}"/>
                </a:ext>
              </a:extLst>
            </xdr:cNvPr>
            <xdr:cNvSpPr>
              <a:spLocks/>
            </xdr:cNvSpPr>
          </xdr:nvSpPr>
          <xdr:spPr bwMode="auto">
            <a:xfrm>
              <a:off x="305" y="162"/>
              <a:ext cx="359" cy="114"/>
            </a:xfrm>
            <a:custGeom>
              <a:avLst/>
              <a:gdLst>
                <a:gd name="T0" fmla="*/ 0 w 359"/>
                <a:gd name="T1" fmla="*/ 114 h 114"/>
                <a:gd name="T2" fmla="*/ 359 w 359"/>
                <a:gd name="T3" fmla="*/ 0 h 114"/>
                <a:gd name="T4" fmla="*/ 359 w 359"/>
                <a:gd name="T5" fmla="*/ 1 h 114"/>
                <a:gd name="T6" fmla="*/ 0 w 359"/>
                <a:gd name="T7" fmla="*/ 114 h 1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59" h="114">
                  <a:moveTo>
                    <a:pt x="0" y="114"/>
                  </a:moveTo>
                  <a:lnTo>
                    <a:pt x="359" y="0"/>
                  </a:lnTo>
                  <a:lnTo>
                    <a:pt x="359" y="1"/>
                  </a:lnTo>
                  <a:lnTo>
                    <a:pt x="0" y="11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0" name="Freeform 36">
              <a:extLst>
                <a:ext uri="{FF2B5EF4-FFF2-40B4-BE49-F238E27FC236}">
                  <a16:creationId xmlns:a16="http://schemas.microsoft.com/office/drawing/2014/main" xmlns="" id="{24004F87-D46D-4FCA-9014-FE94668BC4F2}"/>
                </a:ext>
              </a:extLst>
            </xdr:cNvPr>
            <xdr:cNvSpPr>
              <a:spLocks/>
            </xdr:cNvSpPr>
          </xdr:nvSpPr>
          <xdr:spPr bwMode="auto">
            <a:xfrm>
              <a:off x="305" y="162"/>
              <a:ext cx="359" cy="114"/>
            </a:xfrm>
            <a:custGeom>
              <a:avLst/>
              <a:gdLst>
                <a:gd name="T0" fmla="*/ 0 w 291"/>
                <a:gd name="T1" fmla="*/ 92 h 92"/>
                <a:gd name="T2" fmla="*/ 291 w 291"/>
                <a:gd name="T3" fmla="*/ 0 h 92"/>
                <a:gd name="T4" fmla="*/ 291 w 291"/>
                <a:gd name="T5" fmla="*/ 1 h 92"/>
                <a:gd name="T6" fmla="*/ 0 w 291"/>
                <a:gd name="T7" fmla="*/ 92 h 92"/>
                <a:gd name="T8" fmla="*/ 0 w 291"/>
                <a:gd name="T9" fmla="*/ 92 h 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1" h="92">
                  <a:moveTo>
                    <a:pt x="0" y="92"/>
                  </a:moveTo>
                  <a:lnTo>
                    <a:pt x="291" y="0"/>
                  </a:lnTo>
                  <a:lnTo>
                    <a:pt x="291" y="1"/>
                  </a:lnTo>
                  <a:lnTo>
                    <a:pt x="0" y="92"/>
                  </a:lnTo>
                  <a:lnTo>
                    <a:pt x="0" y="9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1" name="Freeform 37">
              <a:extLst>
                <a:ext uri="{FF2B5EF4-FFF2-40B4-BE49-F238E27FC236}">
                  <a16:creationId xmlns:a16="http://schemas.microsoft.com/office/drawing/2014/main" xmlns="" id="{F2D5F0D0-BDD1-466C-A1CA-B3CD0A236115}"/>
                </a:ext>
              </a:extLst>
            </xdr:cNvPr>
            <xdr:cNvSpPr>
              <a:spLocks/>
            </xdr:cNvSpPr>
          </xdr:nvSpPr>
          <xdr:spPr bwMode="auto">
            <a:xfrm>
              <a:off x="699" y="188"/>
              <a:ext cx="56" cy="86"/>
            </a:xfrm>
            <a:custGeom>
              <a:avLst/>
              <a:gdLst>
                <a:gd name="T0" fmla="*/ 54 w 56"/>
                <a:gd name="T1" fmla="*/ 86 h 86"/>
                <a:gd name="T2" fmla="*/ 0 w 56"/>
                <a:gd name="T3" fmla="*/ 0 h 86"/>
                <a:gd name="T4" fmla="*/ 0 w 56"/>
                <a:gd name="T5" fmla="*/ 0 h 86"/>
                <a:gd name="T6" fmla="*/ 56 w 56"/>
                <a:gd name="T7" fmla="*/ 86 h 86"/>
                <a:gd name="T8" fmla="*/ 54 w 56"/>
                <a:gd name="T9" fmla="*/ 86 h 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86">
                  <a:moveTo>
                    <a:pt x="54" y="8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6" y="86"/>
                  </a:lnTo>
                  <a:lnTo>
                    <a:pt x="54" y="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2" name="Freeform 38">
              <a:extLst>
                <a:ext uri="{FF2B5EF4-FFF2-40B4-BE49-F238E27FC236}">
                  <a16:creationId xmlns:a16="http://schemas.microsoft.com/office/drawing/2014/main" xmlns="" id="{A5FD82A6-6175-41A6-95EC-447C22A01E12}"/>
                </a:ext>
              </a:extLst>
            </xdr:cNvPr>
            <xdr:cNvSpPr>
              <a:spLocks/>
            </xdr:cNvSpPr>
          </xdr:nvSpPr>
          <xdr:spPr bwMode="auto">
            <a:xfrm>
              <a:off x="699" y="188"/>
              <a:ext cx="56" cy="86"/>
            </a:xfrm>
            <a:custGeom>
              <a:avLst/>
              <a:gdLst>
                <a:gd name="T0" fmla="*/ 44 w 45"/>
                <a:gd name="T1" fmla="*/ 70 h 70"/>
                <a:gd name="T2" fmla="*/ 0 w 45"/>
                <a:gd name="T3" fmla="*/ 0 h 70"/>
                <a:gd name="T4" fmla="*/ 0 w 45"/>
                <a:gd name="T5" fmla="*/ 0 h 70"/>
                <a:gd name="T6" fmla="*/ 45 w 45"/>
                <a:gd name="T7" fmla="*/ 70 h 70"/>
                <a:gd name="T8" fmla="*/ 44 w 45"/>
                <a:gd name="T9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70">
                  <a:moveTo>
                    <a:pt x="44" y="7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5" y="70"/>
                  </a:lnTo>
                  <a:lnTo>
                    <a:pt x="44" y="7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3" name="Freeform 39">
              <a:extLst>
                <a:ext uri="{FF2B5EF4-FFF2-40B4-BE49-F238E27FC236}">
                  <a16:creationId xmlns:a16="http://schemas.microsoft.com/office/drawing/2014/main" xmlns="" id="{A74ECF73-1F15-4917-BB9E-104A6C378D1C}"/>
                </a:ext>
              </a:extLst>
            </xdr:cNvPr>
            <xdr:cNvSpPr>
              <a:spLocks/>
            </xdr:cNvSpPr>
          </xdr:nvSpPr>
          <xdr:spPr bwMode="auto">
            <a:xfrm>
              <a:off x="620" y="189"/>
              <a:ext cx="77" cy="391"/>
            </a:xfrm>
            <a:custGeom>
              <a:avLst/>
              <a:gdLst>
                <a:gd name="T0" fmla="*/ 0 w 77"/>
                <a:gd name="T1" fmla="*/ 391 h 391"/>
                <a:gd name="T2" fmla="*/ 75 w 77"/>
                <a:gd name="T3" fmla="*/ 0 h 391"/>
                <a:gd name="T4" fmla="*/ 77 w 77"/>
                <a:gd name="T5" fmla="*/ 0 h 391"/>
                <a:gd name="T6" fmla="*/ 0 w 77"/>
                <a:gd name="T7" fmla="*/ 391 h 3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7" h="391">
                  <a:moveTo>
                    <a:pt x="0" y="391"/>
                  </a:moveTo>
                  <a:lnTo>
                    <a:pt x="75" y="0"/>
                  </a:lnTo>
                  <a:lnTo>
                    <a:pt x="77" y="0"/>
                  </a:lnTo>
                  <a:lnTo>
                    <a:pt x="0" y="39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4" name="Freeform 40">
              <a:extLst>
                <a:ext uri="{FF2B5EF4-FFF2-40B4-BE49-F238E27FC236}">
                  <a16:creationId xmlns:a16="http://schemas.microsoft.com/office/drawing/2014/main" xmlns="" id="{9C5EAD9F-0C63-4D16-8D37-67A53765365A}"/>
                </a:ext>
              </a:extLst>
            </xdr:cNvPr>
            <xdr:cNvSpPr>
              <a:spLocks/>
            </xdr:cNvSpPr>
          </xdr:nvSpPr>
          <xdr:spPr bwMode="auto">
            <a:xfrm>
              <a:off x="620" y="189"/>
              <a:ext cx="77" cy="391"/>
            </a:xfrm>
            <a:custGeom>
              <a:avLst/>
              <a:gdLst>
                <a:gd name="T0" fmla="*/ 0 w 62"/>
                <a:gd name="T1" fmla="*/ 316 h 316"/>
                <a:gd name="T2" fmla="*/ 61 w 62"/>
                <a:gd name="T3" fmla="*/ 0 h 316"/>
                <a:gd name="T4" fmla="*/ 62 w 62"/>
                <a:gd name="T5" fmla="*/ 0 h 316"/>
                <a:gd name="T6" fmla="*/ 0 w 62"/>
                <a:gd name="T7" fmla="*/ 316 h 316"/>
                <a:gd name="T8" fmla="*/ 0 w 62"/>
                <a:gd name="T9" fmla="*/ 316 h 3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" h="316">
                  <a:moveTo>
                    <a:pt x="0" y="316"/>
                  </a:moveTo>
                  <a:lnTo>
                    <a:pt x="61" y="0"/>
                  </a:lnTo>
                  <a:lnTo>
                    <a:pt x="62" y="0"/>
                  </a:lnTo>
                  <a:lnTo>
                    <a:pt x="0" y="316"/>
                  </a:lnTo>
                  <a:lnTo>
                    <a:pt x="0" y="316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5" name="Freeform 41">
              <a:extLst>
                <a:ext uri="{FF2B5EF4-FFF2-40B4-BE49-F238E27FC236}">
                  <a16:creationId xmlns:a16="http://schemas.microsoft.com/office/drawing/2014/main" xmlns="" id="{133A0FA1-C941-4228-8F67-090B4BE6F692}"/>
                </a:ext>
              </a:extLst>
            </xdr:cNvPr>
            <xdr:cNvSpPr>
              <a:spLocks/>
            </xdr:cNvSpPr>
          </xdr:nvSpPr>
          <xdr:spPr bwMode="auto">
            <a:xfrm>
              <a:off x="584" y="189"/>
              <a:ext cx="111" cy="402"/>
            </a:xfrm>
            <a:custGeom>
              <a:avLst/>
              <a:gdLst>
                <a:gd name="T0" fmla="*/ 0 w 111"/>
                <a:gd name="T1" fmla="*/ 402 h 402"/>
                <a:gd name="T2" fmla="*/ 111 w 111"/>
                <a:gd name="T3" fmla="*/ 0 h 402"/>
                <a:gd name="T4" fmla="*/ 111 w 111"/>
                <a:gd name="T5" fmla="*/ 0 h 402"/>
                <a:gd name="T6" fmla="*/ 1 w 111"/>
                <a:gd name="T7" fmla="*/ 402 h 402"/>
                <a:gd name="T8" fmla="*/ 0 w 111"/>
                <a:gd name="T9" fmla="*/ 402 h 4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" h="402">
                  <a:moveTo>
                    <a:pt x="0" y="402"/>
                  </a:moveTo>
                  <a:lnTo>
                    <a:pt x="111" y="0"/>
                  </a:lnTo>
                  <a:lnTo>
                    <a:pt x="111" y="0"/>
                  </a:lnTo>
                  <a:lnTo>
                    <a:pt x="1" y="402"/>
                  </a:lnTo>
                  <a:lnTo>
                    <a:pt x="0" y="4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6" name="Freeform 42">
              <a:extLst>
                <a:ext uri="{FF2B5EF4-FFF2-40B4-BE49-F238E27FC236}">
                  <a16:creationId xmlns:a16="http://schemas.microsoft.com/office/drawing/2014/main" xmlns="" id="{988F7575-689A-4755-9B7E-ADE070380DD9}"/>
                </a:ext>
              </a:extLst>
            </xdr:cNvPr>
            <xdr:cNvSpPr>
              <a:spLocks/>
            </xdr:cNvSpPr>
          </xdr:nvSpPr>
          <xdr:spPr bwMode="auto">
            <a:xfrm>
              <a:off x="584" y="189"/>
              <a:ext cx="111" cy="402"/>
            </a:xfrm>
            <a:custGeom>
              <a:avLst/>
              <a:gdLst>
                <a:gd name="T0" fmla="*/ 0 w 90"/>
                <a:gd name="T1" fmla="*/ 325 h 325"/>
                <a:gd name="T2" fmla="*/ 90 w 90"/>
                <a:gd name="T3" fmla="*/ 0 h 325"/>
                <a:gd name="T4" fmla="*/ 90 w 90"/>
                <a:gd name="T5" fmla="*/ 0 h 325"/>
                <a:gd name="T6" fmla="*/ 1 w 90"/>
                <a:gd name="T7" fmla="*/ 325 h 325"/>
                <a:gd name="T8" fmla="*/ 0 w 90"/>
                <a:gd name="T9" fmla="*/ 325 h 3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" h="325">
                  <a:moveTo>
                    <a:pt x="0" y="325"/>
                  </a:moveTo>
                  <a:lnTo>
                    <a:pt x="90" y="0"/>
                  </a:lnTo>
                  <a:lnTo>
                    <a:pt x="90" y="0"/>
                  </a:lnTo>
                  <a:lnTo>
                    <a:pt x="1" y="325"/>
                  </a:lnTo>
                  <a:lnTo>
                    <a:pt x="0" y="325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7" name="Freeform 43">
              <a:extLst>
                <a:ext uri="{FF2B5EF4-FFF2-40B4-BE49-F238E27FC236}">
                  <a16:creationId xmlns:a16="http://schemas.microsoft.com/office/drawing/2014/main" xmlns="" id="{AFF71ADB-F721-4E17-8780-36CD67DCA7A5}"/>
                </a:ext>
              </a:extLst>
            </xdr:cNvPr>
            <xdr:cNvSpPr>
              <a:spLocks/>
            </xdr:cNvSpPr>
          </xdr:nvSpPr>
          <xdr:spPr bwMode="auto">
            <a:xfrm>
              <a:off x="511" y="188"/>
              <a:ext cx="184" cy="409"/>
            </a:xfrm>
            <a:custGeom>
              <a:avLst/>
              <a:gdLst>
                <a:gd name="T0" fmla="*/ 0 w 184"/>
                <a:gd name="T1" fmla="*/ 409 h 409"/>
                <a:gd name="T2" fmla="*/ 184 w 184"/>
                <a:gd name="T3" fmla="*/ 0 h 409"/>
                <a:gd name="T4" fmla="*/ 184 w 184"/>
                <a:gd name="T5" fmla="*/ 1 h 409"/>
                <a:gd name="T6" fmla="*/ 2 w 184"/>
                <a:gd name="T7" fmla="*/ 409 h 409"/>
                <a:gd name="T8" fmla="*/ 0 w 184"/>
                <a:gd name="T9" fmla="*/ 409 h 4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4" h="409">
                  <a:moveTo>
                    <a:pt x="0" y="409"/>
                  </a:moveTo>
                  <a:lnTo>
                    <a:pt x="184" y="0"/>
                  </a:lnTo>
                  <a:lnTo>
                    <a:pt x="184" y="1"/>
                  </a:lnTo>
                  <a:lnTo>
                    <a:pt x="2" y="409"/>
                  </a:lnTo>
                  <a:lnTo>
                    <a:pt x="0" y="4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8" name="Freeform 44">
              <a:extLst>
                <a:ext uri="{FF2B5EF4-FFF2-40B4-BE49-F238E27FC236}">
                  <a16:creationId xmlns:a16="http://schemas.microsoft.com/office/drawing/2014/main" xmlns="" id="{8FE4BA70-C929-4C9F-B4A7-1185959C9C9B}"/>
                </a:ext>
              </a:extLst>
            </xdr:cNvPr>
            <xdr:cNvSpPr>
              <a:spLocks/>
            </xdr:cNvSpPr>
          </xdr:nvSpPr>
          <xdr:spPr bwMode="auto">
            <a:xfrm>
              <a:off x="511" y="188"/>
              <a:ext cx="184" cy="409"/>
            </a:xfrm>
            <a:custGeom>
              <a:avLst/>
              <a:gdLst>
                <a:gd name="T0" fmla="*/ 0 w 149"/>
                <a:gd name="T1" fmla="*/ 331 h 331"/>
                <a:gd name="T2" fmla="*/ 149 w 149"/>
                <a:gd name="T3" fmla="*/ 0 h 331"/>
                <a:gd name="T4" fmla="*/ 149 w 149"/>
                <a:gd name="T5" fmla="*/ 1 h 331"/>
                <a:gd name="T6" fmla="*/ 1 w 149"/>
                <a:gd name="T7" fmla="*/ 331 h 331"/>
                <a:gd name="T8" fmla="*/ 0 w 149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" h="331">
                  <a:moveTo>
                    <a:pt x="0" y="331"/>
                  </a:moveTo>
                  <a:lnTo>
                    <a:pt x="149" y="0"/>
                  </a:lnTo>
                  <a:lnTo>
                    <a:pt x="149" y="1"/>
                  </a:lnTo>
                  <a:lnTo>
                    <a:pt x="1" y="331"/>
                  </a:lnTo>
                  <a:lnTo>
                    <a:pt x="0" y="33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69" name="Freeform 45">
              <a:extLst>
                <a:ext uri="{FF2B5EF4-FFF2-40B4-BE49-F238E27FC236}">
                  <a16:creationId xmlns:a16="http://schemas.microsoft.com/office/drawing/2014/main" xmlns="" id="{C0956499-963C-4394-BA6F-CD0993F91576}"/>
                </a:ext>
              </a:extLst>
            </xdr:cNvPr>
            <xdr:cNvSpPr>
              <a:spLocks/>
            </xdr:cNvSpPr>
          </xdr:nvSpPr>
          <xdr:spPr bwMode="auto">
            <a:xfrm>
              <a:off x="406" y="188"/>
              <a:ext cx="289" cy="377"/>
            </a:xfrm>
            <a:custGeom>
              <a:avLst/>
              <a:gdLst>
                <a:gd name="T0" fmla="*/ 0 w 289"/>
                <a:gd name="T1" fmla="*/ 376 h 377"/>
                <a:gd name="T2" fmla="*/ 288 w 289"/>
                <a:gd name="T3" fmla="*/ 0 h 377"/>
                <a:gd name="T4" fmla="*/ 289 w 289"/>
                <a:gd name="T5" fmla="*/ 1 h 377"/>
                <a:gd name="T6" fmla="*/ 2 w 289"/>
                <a:gd name="T7" fmla="*/ 377 h 377"/>
                <a:gd name="T8" fmla="*/ 0 w 289"/>
                <a:gd name="T9" fmla="*/ 376 h 3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9" h="377">
                  <a:moveTo>
                    <a:pt x="0" y="376"/>
                  </a:moveTo>
                  <a:lnTo>
                    <a:pt x="288" y="0"/>
                  </a:lnTo>
                  <a:lnTo>
                    <a:pt x="289" y="1"/>
                  </a:lnTo>
                  <a:lnTo>
                    <a:pt x="2" y="377"/>
                  </a:lnTo>
                  <a:lnTo>
                    <a:pt x="0" y="37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0" name="Freeform 46">
              <a:extLst>
                <a:ext uri="{FF2B5EF4-FFF2-40B4-BE49-F238E27FC236}">
                  <a16:creationId xmlns:a16="http://schemas.microsoft.com/office/drawing/2014/main" xmlns="" id="{D0954294-897D-429A-B0E5-28D1DBABFC9B}"/>
                </a:ext>
              </a:extLst>
            </xdr:cNvPr>
            <xdr:cNvSpPr>
              <a:spLocks/>
            </xdr:cNvSpPr>
          </xdr:nvSpPr>
          <xdr:spPr bwMode="auto">
            <a:xfrm>
              <a:off x="406" y="188"/>
              <a:ext cx="289" cy="377"/>
            </a:xfrm>
            <a:custGeom>
              <a:avLst/>
              <a:gdLst>
                <a:gd name="T0" fmla="*/ 0 w 234"/>
                <a:gd name="T1" fmla="*/ 304 h 305"/>
                <a:gd name="T2" fmla="*/ 233 w 234"/>
                <a:gd name="T3" fmla="*/ 0 h 305"/>
                <a:gd name="T4" fmla="*/ 234 w 234"/>
                <a:gd name="T5" fmla="*/ 1 h 305"/>
                <a:gd name="T6" fmla="*/ 1 w 234"/>
                <a:gd name="T7" fmla="*/ 305 h 305"/>
                <a:gd name="T8" fmla="*/ 0 w 234"/>
                <a:gd name="T9" fmla="*/ 304 h 3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4" h="305">
                  <a:moveTo>
                    <a:pt x="0" y="304"/>
                  </a:moveTo>
                  <a:lnTo>
                    <a:pt x="233" y="0"/>
                  </a:lnTo>
                  <a:lnTo>
                    <a:pt x="234" y="1"/>
                  </a:lnTo>
                  <a:lnTo>
                    <a:pt x="1" y="305"/>
                  </a:lnTo>
                  <a:lnTo>
                    <a:pt x="0" y="30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1" name="Freeform 47">
              <a:extLst>
                <a:ext uri="{FF2B5EF4-FFF2-40B4-BE49-F238E27FC236}">
                  <a16:creationId xmlns:a16="http://schemas.microsoft.com/office/drawing/2014/main" xmlns="" id="{F3D102B6-203F-48EE-96DE-896C3621CF4A}"/>
                </a:ext>
              </a:extLst>
            </xdr:cNvPr>
            <xdr:cNvSpPr>
              <a:spLocks/>
            </xdr:cNvSpPr>
          </xdr:nvSpPr>
          <xdr:spPr bwMode="auto">
            <a:xfrm>
              <a:off x="311" y="187"/>
              <a:ext cx="383" cy="269"/>
            </a:xfrm>
            <a:custGeom>
              <a:avLst/>
              <a:gdLst>
                <a:gd name="T0" fmla="*/ 0 w 383"/>
                <a:gd name="T1" fmla="*/ 269 h 269"/>
                <a:gd name="T2" fmla="*/ 382 w 383"/>
                <a:gd name="T3" fmla="*/ 0 h 269"/>
                <a:gd name="T4" fmla="*/ 383 w 383"/>
                <a:gd name="T5" fmla="*/ 1 h 269"/>
                <a:gd name="T6" fmla="*/ 0 w 383"/>
                <a:gd name="T7" fmla="*/ 269 h 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83" h="269">
                  <a:moveTo>
                    <a:pt x="0" y="269"/>
                  </a:moveTo>
                  <a:lnTo>
                    <a:pt x="382" y="0"/>
                  </a:lnTo>
                  <a:lnTo>
                    <a:pt x="383" y="1"/>
                  </a:lnTo>
                  <a:lnTo>
                    <a:pt x="0" y="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2" name="Freeform 48">
              <a:extLst>
                <a:ext uri="{FF2B5EF4-FFF2-40B4-BE49-F238E27FC236}">
                  <a16:creationId xmlns:a16="http://schemas.microsoft.com/office/drawing/2014/main" xmlns="" id="{3ACA7C1D-9C09-4873-A945-8D449A624B77}"/>
                </a:ext>
              </a:extLst>
            </xdr:cNvPr>
            <xdr:cNvSpPr>
              <a:spLocks/>
            </xdr:cNvSpPr>
          </xdr:nvSpPr>
          <xdr:spPr bwMode="auto">
            <a:xfrm>
              <a:off x="311" y="187"/>
              <a:ext cx="383" cy="269"/>
            </a:xfrm>
            <a:custGeom>
              <a:avLst/>
              <a:gdLst>
                <a:gd name="T0" fmla="*/ 0 w 310"/>
                <a:gd name="T1" fmla="*/ 218 h 218"/>
                <a:gd name="T2" fmla="*/ 309 w 310"/>
                <a:gd name="T3" fmla="*/ 0 h 218"/>
                <a:gd name="T4" fmla="*/ 310 w 310"/>
                <a:gd name="T5" fmla="*/ 1 h 218"/>
                <a:gd name="T6" fmla="*/ 0 w 310"/>
                <a:gd name="T7" fmla="*/ 218 h 218"/>
                <a:gd name="T8" fmla="*/ 0 w 310"/>
                <a:gd name="T9" fmla="*/ 218 h 2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0" h="218">
                  <a:moveTo>
                    <a:pt x="0" y="218"/>
                  </a:moveTo>
                  <a:lnTo>
                    <a:pt x="309" y="0"/>
                  </a:lnTo>
                  <a:lnTo>
                    <a:pt x="310" y="1"/>
                  </a:lnTo>
                  <a:lnTo>
                    <a:pt x="0" y="218"/>
                  </a:lnTo>
                  <a:lnTo>
                    <a:pt x="0" y="21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3" name="Freeform 49">
              <a:extLst>
                <a:ext uri="{FF2B5EF4-FFF2-40B4-BE49-F238E27FC236}">
                  <a16:creationId xmlns:a16="http://schemas.microsoft.com/office/drawing/2014/main" xmlns="" id="{7141B3B2-E6C2-45C1-B325-E08A1BE42B17}"/>
                </a:ext>
              </a:extLst>
            </xdr:cNvPr>
            <xdr:cNvSpPr>
              <a:spLocks/>
            </xdr:cNvSpPr>
          </xdr:nvSpPr>
          <xdr:spPr bwMode="auto">
            <a:xfrm>
              <a:off x="291" y="187"/>
              <a:ext cx="402" cy="199"/>
            </a:xfrm>
            <a:custGeom>
              <a:avLst/>
              <a:gdLst>
                <a:gd name="T0" fmla="*/ 0 w 402"/>
                <a:gd name="T1" fmla="*/ 197 h 199"/>
                <a:gd name="T2" fmla="*/ 402 w 402"/>
                <a:gd name="T3" fmla="*/ 0 h 199"/>
                <a:gd name="T4" fmla="*/ 402 w 402"/>
                <a:gd name="T5" fmla="*/ 0 h 199"/>
                <a:gd name="T6" fmla="*/ 0 w 402"/>
                <a:gd name="T7" fmla="*/ 199 h 199"/>
                <a:gd name="T8" fmla="*/ 0 w 402"/>
                <a:gd name="T9" fmla="*/ 197 h 1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2" h="199">
                  <a:moveTo>
                    <a:pt x="0" y="197"/>
                  </a:moveTo>
                  <a:lnTo>
                    <a:pt x="402" y="0"/>
                  </a:lnTo>
                  <a:lnTo>
                    <a:pt x="402" y="0"/>
                  </a:lnTo>
                  <a:lnTo>
                    <a:pt x="0" y="199"/>
                  </a:lnTo>
                  <a:lnTo>
                    <a:pt x="0" y="1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4" name="Freeform 50">
              <a:extLst>
                <a:ext uri="{FF2B5EF4-FFF2-40B4-BE49-F238E27FC236}">
                  <a16:creationId xmlns:a16="http://schemas.microsoft.com/office/drawing/2014/main" xmlns="" id="{F78620C1-5CE1-42E9-A737-392F954F3A7A}"/>
                </a:ext>
              </a:extLst>
            </xdr:cNvPr>
            <xdr:cNvSpPr>
              <a:spLocks/>
            </xdr:cNvSpPr>
          </xdr:nvSpPr>
          <xdr:spPr bwMode="auto">
            <a:xfrm>
              <a:off x="291" y="187"/>
              <a:ext cx="402" cy="199"/>
            </a:xfrm>
            <a:custGeom>
              <a:avLst/>
              <a:gdLst>
                <a:gd name="T0" fmla="*/ 0 w 325"/>
                <a:gd name="T1" fmla="*/ 160 h 161"/>
                <a:gd name="T2" fmla="*/ 325 w 325"/>
                <a:gd name="T3" fmla="*/ 0 h 161"/>
                <a:gd name="T4" fmla="*/ 325 w 325"/>
                <a:gd name="T5" fmla="*/ 0 h 161"/>
                <a:gd name="T6" fmla="*/ 0 w 325"/>
                <a:gd name="T7" fmla="*/ 161 h 161"/>
                <a:gd name="T8" fmla="*/ 0 w 325"/>
                <a:gd name="T9" fmla="*/ 160 h 1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5" h="161">
                  <a:moveTo>
                    <a:pt x="0" y="160"/>
                  </a:moveTo>
                  <a:lnTo>
                    <a:pt x="325" y="0"/>
                  </a:lnTo>
                  <a:lnTo>
                    <a:pt x="325" y="0"/>
                  </a:lnTo>
                  <a:lnTo>
                    <a:pt x="0" y="161"/>
                  </a:lnTo>
                  <a:lnTo>
                    <a:pt x="0" y="16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5" name="Freeform 51">
              <a:extLst>
                <a:ext uri="{FF2B5EF4-FFF2-40B4-BE49-F238E27FC236}">
                  <a16:creationId xmlns:a16="http://schemas.microsoft.com/office/drawing/2014/main" xmlns="" id="{19C1119B-93D2-423E-AD17-75B04F728739}"/>
                </a:ext>
              </a:extLst>
            </xdr:cNvPr>
            <xdr:cNvSpPr>
              <a:spLocks/>
            </xdr:cNvSpPr>
          </xdr:nvSpPr>
          <xdr:spPr bwMode="auto">
            <a:xfrm>
              <a:off x="290" y="187"/>
              <a:ext cx="403" cy="162"/>
            </a:xfrm>
            <a:custGeom>
              <a:avLst/>
              <a:gdLst>
                <a:gd name="T0" fmla="*/ 0 w 403"/>
                <a:gd name="T1" fmla="*/ 162 h 162"/>
                <a:gd name="T2" fmla="*/ 403 w 403"/>
                <a:gd name="T3" fmla="*/ 0 h 162"/>
                <a:gd name="T4" fmla="*/ 403 w 403"/>
                <a:gd name="T5" fmla="*/ 0 h 162"/>
                <a:gd name="T6" fmla="*/ 0 w 403"/>
                <a:gd name="T7" fmla="*/ 162 h 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03" h="162">
                  <a:moveTo>
                    <a:pt x="0" y="162"/>
                  </a:moveTo>
                  <a:lnTo>
                    <a:pt x="403" y="0"/>
                  </a:lnTo>
                  <a:lnTo>
                    <a:pt x="403" y="0"/>
                  </a:lnTo>
                  <a:lnTo>
                    <a:pt x="0" y="1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6" name="Freeform 52">
              <a:extLst>
                <a:ext uri="{FF2B5EF4-FFF2-40B4-BE49-F238E27FC236}">
                  <a16:creationId xmlns:a16="http://schemas.microsoft.com/office/drawing/2014/main" xmlns="" id="{C7F19F12-578D-45E0-914D-448B4FC2ADC7}"/>
                </a:ext>
              </a:extLst>
            </xdr:cNvPr>
            <xdr:cNvSpPr>
              <a:spLocks/>
            </xdr:cNvSpPr>
          </xdr:nvSpPr>
          <xdr:spPr bwMode="auto">
            <a:xfrm>
              <a:off x="290" y="187"/>
              <a:ext cx="403" cy="162"/>
            </a:xfrm>
            <a:custGeom>
              <a:avLst/>
              <a:gdLst>
                <a:gd name="T0" fmla="*/ 0 w 326"/>
                <a:gd name="T1" fmla="*/ 131 h 131"/>
                <a:gd name="T2" fmla="*/ 326 w 326"/>
                <a:gd name="T3" fmla="*/ 0 h 131"/>
                <a:gd name="T4" fmla="*/ 326 w 326"/>
                <a:gd name="T5" fmla="*/ 0 h 131"/>
                <a:gd name="T6" fmla="*/ 0 w 326"/>
                <a:gd name="T7" fmla="*/ 131 h 131"/>
                <a:gd name="T8" fmla="*/ 0 w 326"/>
                <a:gd name="T9" fmla="*/ 131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6" h="131">
                  <a:moveTo>
                    <a:pt x="0" y="131"/>
                  </a:moveTo>
                  <a:lnTo>
                    <a:pt x="326" y="0"/>
                  </a:lnTo>
                  <a:lnTo>
                    <a:pt x="326" y="0"/>
                  </a:lnTo>
                  <a:lnTo>
                    <a:pt x="0" y="131"/>
                  </a:lnTo>
                  <a:lnTo>
                    <a:pt x="0" y="13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7" name="Freeform 53">
              <a:extLst>
                <a:ext uri="{FF2B5EF4-FFF2-40B4-BE49-F238E27FC236}">
                  <a16:creationId xmlns:a16="http://schemas.microsoft.com/office/drawing/2014/main" xmlns="" id="{9EAE0DB8-2AE1-4B80-98FE-BB8FE1D728B6}"/>
                </a:ext>
              </a:extLst>
            </xdr:cNvPr>
            <xdr:cNvSpPr>
              <a:spLocks/>
            </xdr:cNvSpPr>
          </xdr:nvSpPr>
          <xdr:spPr bwMode="auto">
            <a:xfrm>
              <a:off x="295" y="185"/>
              <a:ext cx="398" cy="128"/>
            </a:xfrm>
            <a:custGeom>
              <a:avLst/>
              <a:gdLst>
                <a:gd name="T0" fmla="*/ 0 w 398"/>
                <a:gd name="T1" fmla="*/ 126 h 128"/>
                <a:gd name="T2" fmla="*/ 398 w 398"/>
                <a:gd name="T3" fmla="*/ 0 h 128"/>
                <a:gd name="T4" fmla="*/ 398 w 398"/>
                <a:gd name="T5" fmla="*/ 2 h 128"/>
                <a:gd name="T6" fmla="*/ 0 w 398"/>
                <a:gd name="T7" fmla="*/ 128 h 128"/>
                <a:gd name="T8" fmla="*/ 0 w 398"/>
                <a:gd name="T9" fmla="*/ 126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8" h="128">
                  <a:moveTo>
                    <a:pt x="0" y="126"/>
                  </a:moveTo>
                  <a:lnTo>
                    <a:pt x="398" y="0"/>
                  </a:lnTo>
                  <a:lnTo>
                    <a:pt x="398" y="2"/>
                  </a:lnTo>
                  <a:lnTo>
                    <a:pt x="0" y="128"/>
                  </a:lnTo>
                  <a:lnTo>
                    <a:pt x="0" y="1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8" name="Freeform 54">
              <a:extLst>
                <a:ext uri="{FF2B5EF4-FFF2-40B4-BE49-F238E27FC236}">
                  <a16:creationId xmlns:a16="http://schemas.microsoft.com/office/drawing/2014/main" xmlns="" id="{44AAD142-092F-4770-9B62-8F1FACA5CE2B}"/>
                </a:ext>
              </a:extLst>
            </xdr:cNvPr>
            <xdr:cNvSpPr>
              <a:spLocks/>
            </xdr:cNvSpPr>
          </xdr:nvSpPr>
          <xdr:spPr bwMode="auto">
            <a:xfrm>
              <a:off x="295" y="185"/>
              <a:ext cx="398" cy="128"/>
            </a:xfrm>
            <a:custGeom>
              <a:avLst/>
              <a:gdLst>
                <a:gd name="T0" fmla="*/ 0 w 322"/>
                <a:gd name="T1" fmla="*/ 102 h 103"/>
                <a:gd name="T2" fmla="*/ 322 w 322"/>
                <a:gd name="T3" fmla="*/ 0 h 103"/>
                <a:gd name="T4" fmla="*/ 322 w 322"/>
                <a:gd name="T5" fmla="*/ 1 h 103"/>
                <a:gd name="T6" fmla="*/ 0 w 322"/>
                <a:gd name="T7" fmla="*/ 103 h 103"/>
                <a:gd name="T8" fmla="*/ 0 w 322"/>
                <a:gd name="T9" fmla="*/ 102 h 1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2" h="103">
                  <a:moveTo>
                    <a:pt x="0" y="102"/>
                  </a:moveTo>
                  <a:lnTo>
                    <a:pt x="322" y="0"/>
                  </a:lnTo>
                  <a:lnTo>
                    <a:pt x="322" y="1"/>
                  </a:lnTo>
                  <a:lnTo>
                    <a:pt x="0" y="103"/>
                  </a:lnTo>
                  <a:lnTo>
                    <a:pt x="0" y="10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79" name="Freeform 55">
              <a:extLst>
                <a:ext uri="{FF2B5EF4-FFF2-40B4-BE49-F238E27FC236}">
                  <a16:creationId xmlns:a16="http://schemas.microsoft.com/office/drawing/2014/main" xmlns="" id="{C6AEB841-7AB5-4DD1-93C2-F95C09D98D12}"/>
                </a:ext>
              </a:extLst>
            </xdr:cNvPr>
            <xdr:cNvSpPr>
              <a:spLocks/>
            </xdr:cNvSpPr>
          </xdr:nvSpPr>
          <xdr:spPr bwMode="auto">
            <a:xfrm>
              <a:off x="305" y="185"/>
              <a:ext cx="388" cy="91"/>
            </a:xfrm>
            <a:custGeom>
              <a:avLst/>
              <a:gdLst>
                <a:gd name="T0" fmla="*/ 0 w 388"/>
                <a:gd name="T1" fmla="*/ 91 h 91"/>
                <a:gd name="T2" fmla="*/ 388 w 388"/>
                <a:gd name="T3" fmla="*/ 0 h 91"/>
                <a:gd name="T4" fmla="*/ 388 w 388"/>
                <a:gd name="T5" fmla="*/ 0 h 91"/>
                <a:gd name="T6" fmla="*/ 0 w 388"/>
                <a:gd name="T7" fmla="*/ 91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88" h="91">
                  <a:moveTo>
                    <a:pt x="0" y="91"/>
                  </a:moveTo>
                  <a:lnTo>
                    <a:pt x="388" y="0"/>
                  </a:lnTo>
                  <a:lnTo>
                    <a:pt x="388" y="0"/>
                  </a:lnTo>
                  <a:lnTo>
                    <a:pt x="0" y="9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0" name="Freeform 56">
              <a:extLst>
                <a:ext uri="{FF2B5EF4-FFF2-40B4-BE49-F238E27FC236}">
                  <a16:creationId xmlns:a16="http://schemas.microsoft.com/office/drawing/2014/main" xmlns="" id="{E8B15F79-250D-4622-9787-0B5369228647}"/>
                </a:ext>
              </a:extLst>
            </xdr:cNvPr>
            <xdr:cNvSpPr>
              <a:spLocks/>
            </xdr:cNvSpPr>
          </xdr:nvSpPr>
          <xdr:spPr bwMode="auto">
            <a:xfrm>
              <a:off x="305" y="185"/>
              <a:ext cx="388" cy="91"/>
            </a:xfrm>
            <a:custGeom>
              <a:avLst/>
              <a:gdLst>
                <a:gd name="T0" fmla="*/ 0 w 314"/>
                <a:gd name="T1" fmla="*/ 73 h 73"/>
                <a:gd name="T2" fmla="*/ 314 w 314"/>
                <a:gd name="T3" fmla="*/ 0 h 73"/>
                <a:gd name="T4" fmla="*/ 314 w 314"/>
                <a:gd name="T5" fmla="*/ 0 h 73"/>
                <a:gd name="T6" fmla="*/ 0 w 314"/>
                <a:gd name="T7" fmla="*/ 73 h 73"/>
                <a:gd name="T8" fmla="*/ 0 w 314"/>
                <a:gd name="T9" fmla="*/ 73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4" h="73">
                  <a:moveTo>
                    <a:pt x="0" y="73"/>
                  </a:moveTo>
                  <a:lnTo>
                    <a:pt x="314" y="0"/>
                  </a:lnTo>
                  <a:lnTo>
                    <a:pt x="314" y="0"/>
                  </a:lnTo>
                  <a:lnTo>
                    <a:pt x="0" y="73"/>
                  </a:lnTo>
                  <a:lnTo>
                    <a:pt x="0" y="7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1" name="Freeform 57">
              <a:extLst>
                <a:ext uri="{FF2B5EF4-FFF2-40B4-BE49-F238E27FC236}">
                  <a16:creationId xmlns:a16="http://schemas.microsoft.com/office/drawing/2014/main" xmlns="" id="{6158BF86-0B98-4FC3-A9A0-0874B6307D47}"/>
                </a:ext>
              </a:extLst>
            </xdr:cNvPr>
            <xdr:cNvSpPr>
              <a:spLocks/>
            </xdr:cNvSpPr>
          </xdr:nvSpPr>
          <xdr:spPr bwMode="auto">
            <a:xfrm>
              <a:off x="295" y="213"/>
              <a:ext cx="423" cy="100"/>
            </a:xfrm>
            <a:custGeom>
              <a:avLst/>
              <a:gdLst>
                <a:gd name="T0" fmla="*/ 0 w 423"/>
                <a:gd name="T1" fmla="*/ 100 h 100"/>
                <a:gd name="T2" fmla="*/ 423 w 423"/>
                <a:gd name="T3" fmla="*/ 0 h 100"/>
                <a:gd name="T4" fmla="*/ 423 w 423"/>
                <a:gd name="T5" fmla="*/ 1 h 100"/>
                <a:gd name="T6" fmla="*/ 0 w 423"/>
                <a:gd name="T7" fmla="*/ 10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23" h="100">
                  <a:moveTo>
                    <a:pt x="0" y="100"/>
                  </a:moveTo>
                  <a:lnTo>
                    <a:pt x="423" y="0"/>
                  </a:lnTo>
                  <a:lnTo>
                    <a:pt x="423" y="1"/>
                  </a:lnTo>
                  <a:lnTo>
                    <a:pt x="0" y="1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2" name="Freeform 58">
              <a:extLst>
                <a:ext uri="{FF2B5EF4-FFF2-40B4-BE49-F238E27FC236}">
                  <a16:creationId xmlns:a16="http://schemas.microsoft.com/office/drawing/2014/main" xmlns="" id="{CACB29E4-44F8-4547-969F-B420C5B36C93}"/>
                </a:ext>
              </a:extLst>
            </xdr:cNvPr>
            <xdr:cNvSpPr>
              <a:spLocks/>
            </xdr:cNvSpPr>
          </xdr:nvSpPr>
          <xdr:spPr bwMode="auto">
            <a:xfrm>
              <a:off x="295" y="213"/>
              <a:ext cx="423" cy="100"/>
            </a:xfrm>
            <a:custGeom>
              <a:avLst/>
              <a:gdLst>
                <a:gd name="T0" fmla="*/ 0 w 342"/>
                <a:gd name="T1" fmla="*/ 81 h 81"/>
                <a:gd name="T2" fmla="*/ 342 w 342"/>
                <a:gd name="T3" fmla="*/ 0 h 81"/>
                <a:gd name="T4" fmla="*/ 342 w 342"/>
                <a:gd name="T5" fmla="*/ 1 h 81"/>
                <a:gd name="T6" fmla="*/ 0 w 342"/>
                <a:gd name="T7" fmla="*/ 81 h 81"/>
                <a:gd name="T8" fmla="*/ 0 w 342"/>
                <a:gd name="T9" fmla="*/ 81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2" h="81">
                  <a:moveTo>
                    <a:pt x="0" y="81"/>
                  </a:moveTo>
                  <a:lnTo>
                    <a:pt x="342" y="0"/>
                  </a:lnTo>
                  <a:lnTo>
                    <a:pt x="342" y="1"/>
                  </a:lnTo>
                  <a:lnTo>
                    <a:pt x="0" y="81"/>
                  </a:lnTo>
                  <a:lnTo>
                    <a:pt x="0" y="8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3" name="Freeform 59">
              <a:extLst>
                <a:ext uri="{FF2B5EF4-FFF2-40B4-BE49-F238E27FC236}">
                  <a16:creationId xmlns:a16="http://schemas.microsoft.com/office/drawing/2014/main" xmlns="" id="{ED704D42-5AF3-4AB0-99AC-2622237219D8}"/>
                </a:ext>
              </a:extLst>
            </xdr:cNvPr>
            <xdr:cNvSpPr>
              <a:spLocks/>
            </xdr:cNvSpPr>
          </xdr:nvSpPr>
          <xdr:spPr bwMode="auto">
            <a:xfrm>
              <a:off x="731" y="316"/>
              <a:ext cx="36" cy="171"/>
            </a:xfrm>
            <a:custGeom>
              <a:avLst/>
              <a:gdLst>
                <a:gd name="T0" fmla="*/ 0 w 36"/>
                <a:gd name="T1" fmla="*/ 171 h 171"/>
                <a:gd name="T2" fmla="*/ 34 w 36"/>
                <a:gd name="T3" fmla="*/ 0 h 171"/>
                <a:gd name="T4" fmla="*/ 36 w 36"/>
                <a:gd name="T5" fmla="*/ 0 h 171"/>
                <a:gd name="T6" fmla="*/ 3 w 36"/>
                <a:gd name="T7" fmla="*/ 171 h 171"/>
                <a:gd name="T8" fmla="*/ 0 w 36"/>
                <a:gd name="T9" fmla="*/ 171 h 1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171">
                  <a:moveTo>
                    <a:pt x="0" y="171"/>
                  </a:moveTo>
                  <a:lnTo>
                    <a:pt x="34" y="0"/>
                  </a:lnTo>
                  <a:lnTo>
                    <a:pt x="36" y="0"/>
                  </a:lnTo>
                  <a:lnTo>
                    <a:pt x="3" y="171"/>
                  </a:lnTo>
                  <a:lnTo>
                    <a:pt x="0" y="1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4" name="Freeform 60">
              <a:extLst>
                <a:ext uri="{FF2B5EF4-FFF2-40B4-BE49-F238E27FC236}">
                  <a16:creationId xmlns:a16="http://schemas.microsoft.com/office/drawing/2014/main" xmlns="" id="{C16977E0-52F5-4763-91DB-5D9037F66795}"/>
                </a:ext>
              </a:extLst>
            </xdr:cNvPr>
            <xdr:cNvSpPr>
              <a:spLocks/>
            </xdr:cNvSpPr>
          </xdr:nvSpPr>
          <xdr:spPr bwMode="auto">
            <a:xfrm>
              <a:off x="731" y="316"/>
              <a:ext cx="36" cy="171"/>
            </a:xfrm>
            <a:custGeom>
              <a:avLst/>
              <a:gdLst>
                <a:gd name="T0" fmla="*/ 0 w 29"/>
                <a:gd name="T1" fmla="*/ 138 h 138"/>
                <a:gd name="T2" fmla="*/ 27 w 29"/>
                <a:gd name="T3" fmla="*/ 0 h 138"/>
                <a:gd name="T4" fmla="*/ 29 w 29"/>
                <a:gd name="T5" fmla="*/ 0 h 138"/>
                <a:gd name="T6" fmla="*/ 2 w 29"/>
                <a:gd name="T7" fmla="*/ 138 h 138"/>
                <a:gd name="T8" fmla="*/ 0 w 29"/>
                <a:gd name="T9" fmla="*/ 138 h 1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38">
                  <a:moveTo>
                    <a:pt x="0" y="138"/>
                  </a:moveTo>
                  <a:lnTo>
                    <a:pt x="27" y="0"/>
                  </a:lnTo>
                  <a:lnTo>
                    <a:pt x="29" y="0"/>
                  </a:lnTo>
                  <a:lnTo>
                    <a:pt x="2" y="138"/>
                  </a:lnTo>
                  <a:lnTo>
                    <a:pt x="0" y="138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5" name="Freeform 61">
              <a:extLst>
                <a:ext uri="{FF2B5EF4-FFF2-40B4-BE49-F238E27FC236}">
                  <a16:creationId xmlns:a16="http://schemas.microsoft.com/office/drawing/2014/main" xmlns="" id="{9F1D34DE-DF7C-4337-9273-AE1174943280}"/>
                </a:ext>
              </a:extLst>
            </xdr:cNvPr>
            <xdr:cNvSpPr>
              <a:spLocks/>
            </xdr:cNvSpPr>
          </xdr:nvSpPr>
          <xdr:spPr bwMode="auto">
            <a:xfrm>
              <a:off x="710" y="316"/>
              <a:ext cx="56" cy="201"/>
            </a:xfrm>
            <a:custGeom>
              <a:avLst/>
              <a:gdLst>
                <a:gd name="T0" fmla="*/ 0 w 56"/>
                <a:gd name="T1" fmla="*/ 201 h 201"/>
                <a:gd name="T2" fmla="*/ 55 w 56"/>
                <a:gd name="T3" fmla="*/ 0 h 201"/>
                <a:gd name="T4" fmla="*/ 56 w 56"/>
                <a:gd name="T5" fmla="*/ 0 h 201"/>
                <a:gd name="T6" fmla="*/ 1 w 56"/>
                <a:gd name="T7" fmla="*/ 201 h 201"/>
                <a:gd name="T8" fmla="*/ 0 w 56"/>
                <a:gd name="T9" fmla="*/ 201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201">
                  <a:moveTo>
                    <a:pt x="0" y="201"/>
                  </a:moveTo>
                  <a:lnTo>
                    <a:pt x="55" y="0"/>
                  </a:lnTo>
                  <a:lnTo>
                    <a:pt x="56" y="0"/>
                  </a:lnTo>
                  <a:lnTo>
                    <a:pt x="1" y="201"/>
                  </a:lnTo>
                  <a:lnTo>
                    <a:pt x="0" y="20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6" name="Freeform 62">
              <a:extLst>
                <a:ext uri="{FF2B5EF4-FFF2-40B4-BE49-F238E27FC236}">
                  <a16:creationId xmlns:a16="http://schemas.microsoft.com/office/drawing/2014/main" xmlns="" id="{151F8372-38E5-4A90-A151-DEBD207DC090}"/>
                </a:ext>
              </a:extLst>
            </xdr:cNvPr>
            <xdr:cNvSpPr>
              <a:spLocks/>
            </xdr:cNvSpPr>
          </xdr:nvSpPr>
          <xdr:spPr bwMode="auto">
            <a:xfrm>
              <a:off x="710" y="316"/>
              <a:ext cx="56" cy="201"/>
            </a:xfrm>
            <a:custGeom>
              <a:avLst/>
              <a:gdLst>
                <a:gd name="T0" fmla="*/ 0 w 45"/>
                <a:gd name="T1" fmla="*/ 162 h 162"/>
                <a:gd name="T2" fmla="*/ 44 w 45"/>
                <a:gd name="T3" fmla="*/ 0 h 162"/>
                <a:gd name="T4" fmla="*/ 45 w 45"/>
                <a:gd name="T5" fmla="*/ 0 h 162"/>
                <a:gd name="T6" fmla="*/ 1 w 45"/>
                <a:gd name="T7" fmla="*/ 162 h 162"/>
                <a:gd name="T8" fmla="*/ 0 w 45"/>
                <a:gd name="T9" fmla="*/ 162 h 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162">
                  <a:moveTo>
                    <a:pt x="0" y="162"/>
                  </a:moveTo>
                  <a:lnTo>
                    <a:pt x="44" y="0"/>
                  </a:lnTo>
                  <a:lnTo>
                    <a:pt x="45" y="0"/>
                  </a:lnTo>
                  <a:lnTo>
                    <a:pt x="1" y="162"/>
                  </a:lnTo>
                  <a:lnTo>
                    <a:pt x="0" y="16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7" name="Freeform 63">
              <a:extLst>
                <a:ext uri="{FF2B5EF4-FFF2-40B4-BE49-F238E27FC236}">
                  <a16:creationId xmlns:a16="http://schemas.microsoft.com/office/drawing/2014/main" xmlns="" id="{B79B7B4B-AEAC-42E8-889E-1F3408E35A6B}"/>
                </a:ext>
              </a:extLst>
            </xdr:cNvPr>
            <xdr:cNvSpPr>
              <a:spLocks/>
            </xdr:cNvSpPr>
          </xdr:nvSpPr>
          <xdr:spPr bwMode="auto">
            <a:xfrm>
              <a:off x="653" y="316"/>
              <a:ext cx="113" cy="249"/>
            </a:xfrm>
            <a:custGeom>
              <a:avLst/>
              <a:gdLst>
                <a:gd name="T0" fmla="*/ 0 w 113"/>
                <a:gd name="T1" fmla="*/ 248 h 249"/>
                <a:gd name="T2" fmla="*/ 110 w 113"/>
                <a:gd name="T3" fmla="*/ 0 h 249"/>
                <a:gd name="T4" fmla="*/ 113 w 113"/>
                <a:gd name="T5" fmla="*/ 0 h 249"/>
                <a:gd name="T6" fmla="*/ 3 w 113"/>
                <a:gd name="T7" fmla="*/ 249 h 249"/>
                <a:gd name="T8" fmla="*/ 0 w 113"/>
                <a:gd name="T9" fmla="*/ 248 h 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3" h="249">
                  <a:moveTo>
                    <a:pt x="0" y="248"/>
                  </a:moveTo>
                  <a:lnTo>
                    <a:pt x="110" y="0"/>
                  </a:lnTo>
                  <a:lnTo>
                    <a:pt x="113" y="0"/>
                  </a:lnTo>
                  <a:lnTo>
                    <a:pt x="3" y="249"/>
                  </a:lnTo>
                  <a:lnTo>
                    <a:pt x="0" y="2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8" name="Freeform 64">
              <a:extLst>
                <a:ext uri="{FF2B5EF4-FFF2-40B4-BE49-F238E27FC236}">
                  <a16:creationId xmlns:a16="http://schemas.microsoft.com/office/drawing/2014/main" xmlns="" id="{E035391F-C89B-4A38-A9EC-663C57EF90EF}"/>
                </a:ext>
              </a:extLst>
            </xdr:cNvPr>
            <xdr:cNvSpPr>
              <a:spLocks/>
            </xdr:cNvSpPr>
          </xdr:nvSpPr>
          <xdr:spPr bwMode="auto">
            <a:xfrm>
              <a:off x="653" y="316"/>
              <a:ext cx="113" cy="249"/>
            </a:xfrm>
            <a:custGeom>
              <a:avLst/>
              <a:gdLst>
                <a:gd name="T0" fmla="*/ 0 w 91"/>
                <a:gd name="T1" fmla="*/ 200 h 201"/>
                <a:gd name="T2" fmla="*/ 89 w 91"/>
                <a:gd name="T3" fmla="*/ 0 h 201"/>
                <a:gd name="T4" fmla="*/ 91 w 91"/>
                <a:gd name="T5" fmla="*/ 0 h 201"/>
                <a:gd name="T6" fmla="*/ 2 w 91"/>
                <a:gd name="T7" fmla="*/ 201 h 201"/>
                <a:gd name="T8" fmla="*/ 0 w 91"/>
                <a:gd name="T9" fmla="*/ 200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1" h="201">
                  <a:moveTo>
                    <a:pt x="0" y="200"/>
                  </a:moveTo>
                  <a:lnTo>
                    <a:pt x="89" y="0"/>
                  </a:lnTo>
                  <a:lnTo>
                    <a:pt x="91" y="0"/>
                  </a:lnTo>
                  <a:lnTo>
                    <a:pt x="2" y="201"/>
                  </a:lnTo>
                  <a:lnTo>
                    <a:pt x="0" y="20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89" name="Freeform 65">
              <a:extLst>
                <a:ext uri="{FF2B5EF4-FFF2-40B4-BE49-F238E27FC236}">
                  <a16:creationId xmlns:a16="http://schemas.microsoft.com/office/drawing/2014/main" xmlns="" id="{9EDF80B9-9403-4A02-9676-029FDC41FC8A}"/>
                </a:ext>
              </a:extLst>
            </xdr:cNvPr>
            <xdr:cNvSpPr>
              <a:spLocks/>
            </xdr:cNvSpPr>
          </xdr:nvSpPr>
          <xdr:spPr bwMode="auto">
            <a:xfrm>
              <a:off x="769" y="355"/>
              <a:ext cx="2" cy="28"/>
            </a:xfrm>
            <a:custGeom>
              <a:avLst/>
              <a:gdLst>
                <a:gd name="T0" fmla="*/ 0 w 2"/>
                <a:gd name="T1" fmla="*/ 28 h 28"/>
                <a:gd name="T2" fmla="*/ 0 w 2"/>
                <a:gd name="T3" fmla="*/ 0 h 28"/>
                <a:gd name="T4" fmla="*/ 2 w 2"/>
                <a:gd name="T5" fmla="*/ 0 h 28"/>
                <a:gd name="T6" fmla="*/ 0 w 2"/>
                <a:gd name="T7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" h="28">
                  <a:moveTo>
                    <a:pt x="0" y="28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0" y="2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0" name="Freeform 66">
              <a:extLst>
                <a:ext uri="{FF2B5EF4-FFF2-40B4-BE49-F238E27FC236}">
                  <a16:creationId xmlns:a16="http://schemas.microsoft.com/office/drawing/2014/main" xmlns="" id="{D40E043F-65D6-45D7-9ED6-C4CA1235565A}"/>
                </a:ext>
              </a:extLst>
            </xdr:cNvPr>
            <xdr:cNvSpPr>
              <a:spLocks/>
            </xdr:cNvSpPr>
          </xdr:nvSpPr>
          <xdr:spPr bwMode="auto">
            <a:xfrm>
              <a:off x="769" y="355"/>
              <a:ext cx="2" cy="28"/>
            </a:xfrm>
            <a:custGeom>
              <a:avLst/>
              <a:gdLst>
                <a:gd name="T0" fmla="*/ 0 w 1"/>
                <a:gd name="T1" fmla="*/ 23 h 23"/>
                <a:gd name="T2" fmla="*/ 0 w 1"/>
                <a:gd name="T3" fmla="*/ 0 h 23"/>
                <a:gd name="T4" fmla="*/ 1 w 1"/>
                <a:gd name="T5" fmla="*/ 0 h 23"/>
                <a:gd name="T6" fmla="*/ 0 w 1"/>
                <a:gd name="T7" fmla="*/ 23 h 23"/>
                <a:gd name="T8" fmla="*/ 0 w 1"/>
                <a:gd name="T9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23">
                  <a:moveTo>
                    <a:pt x="0" y="2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0" y="23"/>
                  </a:lnTo>
                  <a:lnTo>
                    <a:pt x="0" y="2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1" name="Freeform 67">
              <a:extLst>
                <a:ext uri="{FF2B5EF4-FFF2-40B4-BE49-F238E27FC236}">
                  <a16:creationId xmlns:a16="http://schemas.microsoft.com/office/drawing/2014/main" xmlns="" id="{9EB83258-3627-40B9-B899-58A7EC8A2520}"/>
                </a:ext>
              </a:extLst>
            </xdr:cNvPr>
            <xdr:cNvSpPr>
              <a:spLocks/>
            </xdr:cNvSpPr>
          </xdr:nvSpPr>
          <xdr:spPr bwMode="auto">
            <a:xfrm>
              <a:off x="732" y="355"/>
              <a:ext cx="37" cy="132"/>
            </a:xfrm>
            <a:custGeom>
              <a:avLst/>
              <a:gdLst>
                <a:gd name="T0" fmla="*/ 0 w 37"/>
                <a:gd name="T1" fmla="*/ 132 h 132"/>
                <a:gd name="T2" fmla="*/ 37 w 37"/>
                <a:gd name="T3" fmla="*/ 0 h 132"/>
                <a:gd name="T4" fmla="*/ 37 w 37"/>
                <a:gd name="T5" fmla="*/ 0 h 132"/>
                <a:gd name="T6" fmla="*/ 2 w 37"/>
                <a:gd name="T7" fmla="*/ 132 h 132"/>
                <a:gd name="T8" fmla="*/ 0 w 37"/>
                <a:gd name="T9" fmla="*/ 132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132">
                  <a:moveTo>
                    <a:pt x="0" y="132"/>
                  </a:moveTo>
                  <a:lnTo>
                    <a:pt x="37" y="0"/>
                  </a:lnTo>
                  <a:lnTo>
                    <a:pt x="37" y="0"/>
                  </a:lnTo>
                  <a:lnTo>
                    <a:pt x="2" y="132"/>
                  </a:lnTo>
                  <a:lnTo>
                    <a:pt x="0" y="1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2" name="Freeform 68">
              <a:extLst>
                <a:ext uri="{FF2B5EF4-FFF2-40B4-BE49-F238E27FC236}">
                  <a16:creationId xmlns:a16="http://schemas.microsoft.com/office/drawing/2014/main" xmlns="" id="{2F5D41F5-DA08-4AA8-995E-091559556B13}"/>
                </a:ext>
              </a:extLst>
            </xdr:cNvPr>
            <xdr:cNvSpPr>
              <a:spLocks/>
            </xdr:cNvSpPr>
          </xdr:nvSpPr>
          <xdr:spPr bwMode="auto">
            <a:xfrm>
              <a:off x="732" y="355"/>
              <a:ext cx="37" cy="132"/>
            </a:xfrm>
            <a:custGeom>
              <a:avLst/>
              <a:gdLst>
                <a:gd name="T0" fmla="*/ 0 w 30"/>
                <a:gd name="T1" fmla="*/ 107 h 107"/>
                <a:gd name="T2" fmla="*/ 30 w 30"/>
                <a:gd name="T3" fmla="*/ 0 h 107"/>
                <a:gd name="T4" fmla="*/ 30 w 30"/>
                <a:gd name="T5" fmla="*/ 0 h 107"/>
                <a:gd name="T6" fmla="*/ 1 w 30"/>
                <a:gd name="T7" fmla="*/ 107 h 107"/>
                <a:gd name="T8" fmla="*/ 0 w 30"/>
                <a:gd name="T9" fmla="*/ 107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107">
                  <a:moveTo>
                    <a:pt x="0" y="107"/>
                  </a:moveTo>
                  <a:lnTo>
                    <a:pt x="30" y="0"/>
                  </a:lnTo>
                  <a:lnTo>
                    <a:pt x="30" y="0"/>
                  </a:lnTo>
                  <a:lnTo>
                    <a:pt x="1" y="107"/>
                  </a:lnTo>
                  <a:lnTo>
                    <a:pt x="0" y="107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3" name="Freeform 69">
              <a:extLst>
                <a:ext uri="{FF2B5EF4-FFF2-40B4-BE49-F238E27FC236}">
                  <a16:creationId xmlns:a16="http://schemas.microsoft.com/office/drawing/2014/main" xmlns="" id="{E16322C0-AFA1-4EA0-8767-B1F94D5BBDE9}"/>
                </a:ext>
              </a:extLst>
            </xdr:cNvPr>
            <xdr:cNvSpPr>
              <a:spLocks/>
            </xdr:cNvSpPr>
          </xdr:nvSpPr>
          <xdr:spPr bwMode="auto">
            <a:xfrm>
              <a:off x="710" y="354"/>
              <a:ext cx="59" cy="163"/>
            </a:xfrm>
            <a:custGeom>
              <a:avLst/>
              <a:gdLst>
                <a:gd name="T0" fmla="*/ 0 w 59"/>
                <a:gd name="T1" fmla="*/ 163 h 163"/>
                <a:gd name="T2" fmla="*/ 58 w 59"/>
                <a:gd name="T3" fmla="*/ 0 h 163"/>
                <a:gd name="T4" fmla="*/ 59 w 59"/>
                <a:gd name="T5" fmla="*/ 1 h 163"/>
                <a:gd name="T6" fmla="*/ 1 w 59"/>
                <a:gd name="T7" fmla="*/ 163 h 163"/>
                <a:gd name="T8" fmla="*/ 0 w 59"/>
                <a:gd name="T9" fmla="*/ 163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" h="163">
                  <a:moveTo>
                    <a:pt x="0" y="163"/>
                  </a:moveTo>
                  <a:lnTo>
                    <a:pt x="58" y="0"/>
                  </a:lnTo>
                  <a:lnTo>
                    <a:pt x="59" y="1"/>
                  </a:lnTo>
                  <a:lnTo>
                    <a:pt x="1" y="163"/>
                  </a:lnTo>
                  <a:lnTo>
                    <a:pt x="0" y="1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4" name="Freeform 70">
              <a:extLst>
                <a:ext uri="{FF2B5EF4-FFF2-40B4-BE49-F238E27FC236}">
                  <a16:creationId xmlns:a16="http://schemas.microsoft.com/office/drawing/2014/main" xmlns="" id="{67A880D8-B364-4513-AD6A-8C5D6A5ACC2F}"/>
                </a:ext>
              </a:extLst>
            </xdr:cNvPr>
            <xdr:cNvSpPr>
              <a:spLocks/>
            </xdr:cNvSpPr>
          </xdr:nvSpPr>
          <xdr:spPr bwMode="auto">
            <a:xfrm>
              <a:off x="710" y="354"/>
              <a:ext cx="59" cy="163"/>
            </a:xfrm>
            <a:custGeom>
              <a:avLst/>
              <a:gdLst>
                <a:gd name="T0" fmla="*/ 0 w 48"/>
                <a:gd name="T1" fmla="*/ 132 h 132"/>
                <a:gd name="T2" fmla="*/ 47 w 48"/>
                <a:gd name="T3" fmla="*/ 0 h 132"/>
                <a:gd name="T4" fmla="*/ 48 w 48"/>
                <a:gd name="T5" fmla="*/ 1 h 132"/>
                <a:gd name="T6" fmla="*/ 1 w 48"/>
                <a:gd name="T7" fmla="*/ 132 h 132"/>
                <a:gd name="T8" fmla="*/ 0 w 48"/>
                <a:gd name="T9" fmla="*/ 132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" h="132">
                  <a:moveTo>
                    <a:pt x="0" y="132"/>
                  </a:moveTo>
                  <a:lnTo>
                    <a:pt x="47" y="0"/>
                  </a:lnTo>
                  <a:lnTo>
                    <a:pt x="48" y="1"/>
                  </a:lnTo>
                  <a:lnTo>
                    <a:pt x="1" y="132"/>
                  </a:lnTo>
                  <a:lnTo>
                    <a:pt x="0" y="13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5" name="Freeform 71">
              <a:extLst>
                <a:ext uri="{FF2B5EF4-FFF2-40B4-BE49-F238E27FC236}">
                  <a16:creationId xmlns:a16="http://schemas.microsoft.com/office/drawing/2014/main" xmlns="" id="{018B296D-2FCF-41CB-9627-8283044F0428}"/>
                </a:ext>
              </a:extLst>
            </xdr:cNvPr>
            <xdr:cNvSpPr>
              <a:spLocks/>
            </xdr:cNvSpPr>
          </xdr:nvSpPr>
          <xdr:spPr bwMode="auto">
            <a:xfrm>
              <a:off x="320" y="245"/>
              <a:ext cx="447" cy="105"/>
            </a:xfrm>
            <a:custGeom>
              <a:avLst/>
              <a:gdLst>
                <a:gd name="T0" fmla="*/ 0 w 447"/>
                <a:gd name="T1" fmla="*/ 0 h 105"/>
                <a:gd name="T2" fmla="*/ 447 w 447"/>
                <a:gd name="T3" fmla="*/ 104 h 105"/>
                <a:gd name="T4" fmla="*/ 447 w 447"/>
                <a:gd name="T5" fmla="*/ 105 h 105"/>
                <a:gd name="T6" fmla="*/ 0 w 447"/>
                <a:gd name="T7" fmla="*/ 0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7" h="105">
                  <a:moveTo>
                    <a:pt x="0" y="0"/>
                  </a:moveTo>
                  <a:lnTo>
                    <a:pt x="447" y="104"/>
                  </a:lnTo>
                  <a:lnTo>
                    <a:pt x="447" y="10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6" name="Freeform 72">
              <a:extLst>
                <a:ext uri="{FF2B5EF4-FFF2-40B4-BE49-F238E27FC236}">
                  <a16:creationId xmlns:a16="http://schemas.microsoft.com/office/drawing/2014/main" xmlns="" id="{BFF47EB1-0682-41B7-A179-DF7F3427B056}"/>
                </a:ext>
              </a:extLst>
            </xdr:cNvPr>
            <xdr:cNvSpPr>
              <a:spLocks/>
            </xdr:cNvSpPr>
          </xdr:nvSpPr>
          <xdr:spPr bwMode="auto">
            <a:xfrm>
              <a:off x="320" y="245"/>
              <a:ext cx="447" cy="105"/>
            </a:xfrm>
            <a:custGeom>
              <a:avLst/>
              <a:gdLst>
                <a:gd name="T0" fmla="*/ 0 w 362"/>
                <a:gd name="T1" fmla="*/ 0 h 85"/>
                <a:gd name="T2" fmla="*/ 362 w 362"/>
                <a:gd name="T3" fmla="*/ 84 h 85"/>
                <a:gd name="T4" fmla="*/ 362 w 362"/>
                <a:gd name="T5" fmla="*/ 85 h 85"/>
                <a:gd name="T6" fmla="*/ 0 w 362"/>
                <a:gd name="T7" fmla="*/ 0 h 85"/>
                <a:gd name="T8" fmla="*/ 0 w 362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2" h="85">
                  <a:moveTo>
                    <a:pt x="0" y="0"/>
                  </a:moveTo>
                  <a:lnTo>
                    <a:pt x="362" y="84"/>
                  </a:lnTo>
                  <a:lnTo>
                    <a:pt x="362" y="8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7" name="Freeform 73">
              <a:extLst>
                <a:ext uri="{FF2B5EF4-FFF2-40B4-BE49-F238E27FC236}">
                  <a16:creationId xmlns:a16="http://schemas.microsoft.com/office/drawing/2014/main" xmlns="" id="{70B38CC7-8DA9-4823-A2D7-0A38A41CBFC5}"/>
                </a:ext>
              </a:extLst>
            </xdr:cNvPr>
            <xdr:cNvSpPr>
              <a:spLocks/>
            </xdr:cNvSpPr>
          </xdr:nvSpPr>
          <xdr:spPr bwMode="auto">
            <a:xfrm>
              <a:off x="748" y="427"/>
              <a:ext cx="14" cy="28"/>
            </a:xfrm>
            <a:custGeom>
              <a:avLst/>
              <a:gdLst>
                <a:gd name="T0" fmla="*/ 0 w 14"/>
                <a:gd name="T1" fmla="*/ 27 h 28"/>
                <a:gd name="T2" fmla="*/ 10 w 14"/>
                <a:gd name="T3" fmla="*/ 0 h 28"/>
                <a:gd name="T4" fmla="*/ 14 w 14"/>
                <a:gd name="T5" fmla="*/ 1 h 28"/>
                <a:gd name="T6" fmla="*/ 5 w 14"/>
                <a:gd name="T7" fmla="*/ 28 h 28"/>
                <a:gd name="T8" fmla="*/ 0 w 14"/>
                <a:gd name="T9" fmla="*/ 27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28">
                  <a:moveTo>
                    <a:pt x="0" y="27"/>
                  </a:moveTo>
                  <a:lnTo>
                    <a:pt x="10" y="0"/>
                  </a:lnTo>
                  <a:lnTo>
                    <a:pt x="14" y="1"/>
                  </a:lnTo>
                  <a:lnTo>
                    <a:pt x="5" y="28"/>
                  </a:lnTo>
                  <a:lnTo>
                    <a:pt x="0" y="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8" name="Freeform 74">
              <a:extLst>
                <a:ext uri="{FF2B5EF4-FFF2-40B4-BE49-F238E27FC236}">
                  <a16:creationId xmlns:a16="http://schemas.microsoft.com/office/drawing/2014/main" xmlns="" id="{71944A3B-1A24-4BBE-981F-3A6836F68E91}"/>
                </a:ext>
              </a:extLst>
            </xdr:cNvPr>
            <xdr:cNvSpPr>
              <a:spLocks/>
            </xdr:cNvSpPr>
          </xdr:nvSpPr>
          <xdr:spPr bwMode="auto">
            <a:xfrm>
              <a:off x="748" y="427"/>
              <a:ext cx="14" cy="28"/>
            </a:xfrm>
            <a:custGeom>
              <a:avLst/>
              <a:gdLst>
                <a:gd name="T0" fmla="*/ 0 w 11"/>
                <a:gd name="T1" fmla="*/ 22 h 23"/>
                <a:gd name="T2" fmla="*/ 8 w 11"/>
                <a:gd name="T3" fmla="*/ 0 h 23"/>
                <a:gd name="T4" fmla="*/ 11 w 11"/>
                <a:gd name="T5" fmla="*/ 1 h 23"/>
                <a:gd name="T6" fmla="*/ 4 w 11"/>
                <a:gd name="T7" fmla="*/ 23 h 23"/>
                <a:gd name="T8" fmla="*/ 0 w 11"/>
                <a:gd name="T9" fmla="*/ 22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23">
                  <a:moveTo>
                    <a:pt x="0" y="22"/>
                  </a:moveTo>
                  <a:lnTo>
                    <a:pt x="8" y="0"/>
                  </a:lnTo>
                  <a:lnTo>
                    <a:pt x="11" y="1"/>
                  </a:lnTo>
                  <a:lnTo>
                    <a:pt x="4" y="23"/>
                  </a:lnTo>
                  <a:lnTo>
                    <a:pt x="0" y="2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99" name="Freeform 75">
              <a:extLst>
                <a:ext uri="{FF2B5EF4-FFF2-40B4-BE49-F238E27FC236}">
                  <a16:creationId xmlns:a16="http://schemas.microsoft.com/office/drawing/2014/main" xmlns="" id="{E0F19524-880E-4732-A085-07C121F1C6AC}"/>
                </a:ext>
              </a:extLst>
            </xdr:cNvPr>
            <xdr:cNvSpPr>
              <a:spLocks/>
            </xdr:cNvSpPr>
          </xdr:nvSpPr>
          <xdr:spPr bwMode="auto">
            <a:xfrm>
              <a:off x="711" y="428"/>
              <a:ext cx="50" cy="90"/>
            </a:xfrm>
            <a:custGeom>
              <a:avLst/>
              <a:gdLst>
                <a:gd name="T0" fmla="*/ 0 w 50"/>
                <a:gd name="T1" fmla="*/ 89 h 90"/>
                <a:gd name="T2" fmla="*/ 49 w 50"/>
                <a:gd name="T3" fmla="*/ 0 h 90"/>
                <a:gd name="T4" fmla="*/ 50 w 50"/>
                <a:gd name="T5" fmla="*/ 0 h 90"/>
                <a:gd name="T6" fmla="*/ 0 w 50"/>
                <a:gd name="T7" fmla="*/ 90 h 90"/>
                <a:gd name="T8" fmla="*/ 0 w 50"/>
                <a:gd name="T9" fmla="*/ 89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" h="90">
                  <a:moveTo>
                    <a:pt x="0" y="89"/>
                  </a:moveTo>
                  <a:lnTo>
                    <a:pt x="49" y="0"/>
                  </a:lnTo>
                  <a:lnTo>
                    <a:pt x="50" y="0"/>
                  </a:lnTo>
                  <a:lnTo>
                    <a:pt x="0" y="90"/>
                  </a:lnTo>
                  <a:lnTo>
                    <a:pt x="0" y="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0" name="Freeform 76">
              <a:extLst>
                <a:ext uri="{FF2B5EF4-FFF2-40B4-BE49-F238E27FC236}">
                  <a16:creationId xmlns:a16="http://schemas.microsoft.com/office/drawing/2014/main" xmlns="" id="{04286739-6568-4D69-AD09-B1C61CB69C3F}"/>
                </a:ext>
              </a:extLst>
            </xdr:cNvPr>
            <xdr:cNvSpPr>
              <a:spLocks/>
            </xdr:cNvSpPr>
          </xdr:nvSpPr>
          <xdr:spPr bwMode="auto">
            <a:xfrm>
              <a:off x="711" y="428"/>
              <a:ext cx="50" cy="90"/>
            </a:xfrm>
            <a:custGeom>
              <a:avLst/>
              <a:gdLst>
                <a:gd name="T0" fmla="*/ 0 w 40"/>
                <a:gd name="T1" fmla="*/ 72 h 73"/>
                <a:gd name="T2" fmla="*/ 39 w 40"/>
                <a:gd name="T3" fmla="*/ 0 h 73"/>
                <a:gd name="T4" fmla="*/ 40 w 40"/>
                <a:gd name="T5" fmla="*/ 0 h 73"/>
                <a:gd name="T6" fmla="*/ 0 w 40"/>
                <a:gd name="T7" fmla="*/ 73 h 73"/>
                <a:gd name="T8" fmla="*/ 0 w 40"/>
                <a:gd name="T9" fmla="*/ 72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73">
                  <a:moveTo>
                    <a:pt x="0" y="72"/>
                  </a:moveTo>
                  <a:lnTo>
                    <a:pt x="39" y="0"/>
                  </a:lnTo>
                  <a:lnTo>
                    <a:pt x="40" y="0"/>
                  </a:lnTo>
                  <a:lnTo>
                    <a:pt x="0" y="73"/>
                  </a:lnTo>
                  <a:lnTo>
                    <a:pt x="0" y="7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1" name="Freeform 77">
              <a:extLst>
                <a:ext uri="{FF2B5EF4-FFF2-40B4-BE49-F238E27FC236}">
                  <a16:creationId xmlns:a16="http://schemas.microsoft.com/office/drawing/2014/main" xmlns="" id="{3DB71250-76C3-4A1A-8E7A-96A2E7FBC2F2}"/>
                </a:ext>
              </a:extLst>
            </xdr:cNvPr>
            <xdr:cNvSpPr>
              <a:spLocks/>
            </xdr:cNvSpPr>
          </xdr:nvSpPr>
          <xdr:spPr bwMode="auto">
            <a:xfrm>
              <a:off x="655" y="427"/>
              <a:ext cx="105" cy="138"/>
            </a:xfrm>
            <a:custGeom>
              <a:avLst/>
              <a:gdLst>
                <a:gd name="T0" fmla="*/ 0 w 105"/>
                <a:gd name="T1" fmla="*/ 138 h 138"/>
                <a:gd name="T2" fmla="*/ 105 w 105"/>
                <a:gd name="T3" fmla="*/ 0 h 138"/>
                <a:gd name="T4" fmla="*/ 105 w 105"/>
                <a:gd name="T5" fmla="*/ 0 h 138"/>
                <a:gd name="T6" fmla="*/ 1 w 105"/>
                <a:gd name="T7" fmla="*/ 138 h 138"/>
                <a:gd name="T8" fmla="*/ 0 w 105"/>
                <a:gd name="T9" fmla="*/ 138 h 1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" h="138">
                  <a:moveTo>
                    <a:pt x="0" y="138"/>
                  </a:moveTo>
                  <a:lnTo>
                    <a:pt x="105" y="0"/>
                  </a:lnTo>
                  <a:lnTo>
                    <a:pt x="105" y="0"/>
                  </a:lnTo>
                  <a:lnTo>
                    <a:pt x="1" y="138"/>
                  </a:lnTo>
                  <a:lnTo>
                    <a:pt x="0" y="13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2" name="Freeform 78">
              <a:extLst>
                <a:ext uri="{FF2B5EF4-FFF2-40B4-BE49-F238E27FC236}">
                  <a16:creationId xmlns:a16="http://schemas.microsoft.com/office/drawing/2014/main" xmlns="" id="{12559BBE-51B1-45D0-B601-973BA2924970}"/>
                </a:ext>
              </a:extLst>
            </xdr:cNvPr>
            <xdr:cNvSpPr>
              <a:spLocks/>
            </xdr:cNvSpPr>
          </xdr:nvSpPr>
          <xdr:spPr bwMode="auto">
            <a:xfrm>
              <a:off x="655" y="427"/>
              <a:ext cx="105" cy="138"/>
            </a:xfrm>
            <a:custGeom>
              <a:avLst/>
              <a:gdLst>
                <a:gd name="T0" fmla="*/ 0 w 85"/>
                <a:gd name="T1" fmla="*/ 112 h 112"/>
                <a:gd name="T2" fmla="*/ 85 w 85"/>
                <a:gd name="T3" fmla="*/ 0 h 112"/>
                <a:gd name="T4" fmla="*/ 85 w 85"/>
                <a:gd name="T5" fmla="*/ 0 h 112"/>
                <a:gd name="T6" fmla="*/ 1 w 85"/>
                <a:gd name="T7" fmla="*/ 112 h 112"/>
                <a:gd name="T8" fmla="*/ 0 w 85"/>
                <a:gd name="T9" fmla="*/ 112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112">
                  <a:moveTo>
                    <a:pt x="0" y="112"/>
                  </a:moveTo>
                  <a:lnTo>
                    <a:pt x="85" y="0"/>
                  </a:lnTo>
                  <a:lnTo>
                    <a:pt x="85" y="0"/>
                  </a:lnTo>
                  <a:lnTo>
                    <a:pt x="1" y="112"/>
                  </a:lnTo>
                  <a:lnTo>
                    <a:pt x="0" y="11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3" name="Freeform 79">
              <a:extLst>
                <a:ext uri="{FF2B5EF4-FFF2-40B4-BE49-F238E27FC236}">
                  <a16:creationId xmlns:a16="http://schemas.microsoft.com/office/drawing/2014/main" xmlns="" id="{5A4EC2D3-FC62-4DFA-BDF8-FDA0CDEB9DF4}"/>
                </a:ext>
              </a:extLst>
            </xdr:cNvPr>
            <xdr:cNvSpPr>
              <a:spLocks/>
            </xdr:cNvSpPr>
          </xdr:nvSpPr>
          <xdr:spPr bwMode="auto">
            <a:xfrm>
              <a:off x="295" y="314"/>
              <a:ext cx="463" cy="109"/>
            </a:xfrm>
            <a:custGeom>
              <a:avLst/>
              <a:gdLst>
                <a:gd name="T0" fmla="*/ 0 w 463"/>
                <a:gd name="T1" fmla="*/ 0 h 109"/>
                <a:gd name="T2" fmla="*/ 463 w 463"/>
                <a:gd name="T3" fmla="*/ 109 h 109"/>
                <a:gd name="T4" fmla="*/ 463 w 463"/>
                <a:gd name="T5" fmla="*/ 109 h 109"/>
                <a:gd name="T6" fmla="*/ 0 w 463"/>
                <a:gd name="T7" fmla="*/ 1 h 109"/>
                <a:gd name="T8" fmla="*/ 0 w 463"/>
                <a:gd name="T9" fmla="*/ 0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3" h="109">
                  <a:moveTo>
                    <a:pt x="0" y="0"/>
                  </a:moveTo>
                  <a:lnTo>
                    <a:pt x="463" y="109"/>
                  </a:lnTo>
                  <a:lnTo>
                    <a:pt x="463" y="109"/>
                  </a:lnTo>
                  <a:lnTo>
                    <a:pt x="0" y="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4" name="Freeform 80">
              <a:extLst>
                <a:ext uri="{FF2B5EF4-FFF2-40B4-BE49-F238E27FC236}">
                  <a16:creationId xmlns:a16="http://schemas.microsoft.com/office/drawing/2014/main" xmlns="" id="{2A6F1143-DA1D-43A3-BDCC-7C8F3DCB73DB}"/>
                </a:ext>
              </a:extLst>
            </xdr:cNvPr>
            <xdr:cNvSpPr>
              <a:spLocks/>
            </xdr:cNvSpPr>
          </xdr:nvSpPr>
          <xdr:spPr bwMode="auto">
            <a:xfrm>
              <a:off x="295" y="314"/>
              <a:ext cx="463" cy="109"/>
            </a:xfrm>
            <a:custGeom>
              <a:avLst/>
              <a:gdLst>
                <a:gd name="T0" fmla="*/ 0 w 375"/>
                <a:gd name="T1" fmla="*/ 0 h 88"/>
                <a:gd name="T2" fmla="*/ 375 w 375"/>
                <a:gd name="T3" fmla="*/ 88 h 88"/>
                <a:gd name="T4" fmla="*/ 375 w 375"/>
                <a:gd name="T5" fmla="*/ 88 h 88"/>
                <a:gd name="T6" fmla="*/ 0 w 375"/>
                <a:gd name="T7" fmla="*/ 1 h 88"/>
                <a:gd name="T8" fmla="*/ 0 w 375"/>
                <a:gd name="T9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5" h="88">
                  <a:moveTo>
                    <a:pt x="0" y="0"/>
                  </a:moveTo>
                  <a:lnTo>
                    <a:pt x="375" y="88"/>
                  </a:lnTo>
                  <a:lnTo>
                    <a:pt x="375" y="88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5" name="Freeform 81">
              <a:extLst>
                <a:ext uri="{FF2B5EF4-FFF2-40B4-BE49-F238E27FC236}">
                  <a16:creationId xmlns:a16="http://schemas.microsoft.com/office/drawing/2014/main" xmlns="" id="{97573510-A792-42CD-97CC-DFD7849FDBB3}"/>
                </a:ext>
              </a:extLst>
            </xdr:cNvPr>
            <xdr:cNvSpPr>
              <a:spLocks/>
            </xdr:cNvSpPr>
          </xdr:nvSpPr>
          <xdr:spPr bwMode="auto">
            <a:xfrm>
              <a:off x="364" y="187"/>
              <a:ext cx="394" cy="235"/>
            </a:xfrm>
            <a:custGeom>
              <a:avLst/>
              <a:gdLst>
                <a:gd name="T0" fmla="*/ 0 w 394"/>
                <a:gd name="T1" fmla="*/ 0 h 235"/>
                <a:gd name="T2" fmla="*/ 394 w 394"/>
                <a:gd name="T3" fmla="*/ 235 h 235"/>
                <a:gd name="T4" fmla="*/ 394 w 394"/>
                <a:gd name="T5" fmla="*/ 235 h 235"/>
                <a:gd name="T6" fmla="*/ 0 w 394"/>
                <a:gd name="T7" fmla="*/ 0 h 2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94" h="235">
                  <a:moveTo>
                    <a:pt x="0" y="0"/>
                  </a:moveTo>
                  <a:lnTo>
                    <a:pt x="394" y="235"/>
                  </a:lnTo>
                  <a:lnTo>
                    <a:pt x="394" y="2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6" name="Freeform 82">
              <a:extLst>
                <a:ext uri="{FF2B5EF4-FFF2-40B4-BE49-F238E27FC236}">
                  <a16:creationId xmlns:a16="http://schemas.microsoft.com/office/drawing/2014/main" xmlns="" id="{73D38F94-1AE0-4C67-870A-ABA6A010F5A4}"/>
                </a:ext>
              </a:extLst>
            </xdr:cNvPr>
            <xdr:cNvSpPr>
              <a:spLocks/>
            </xdr:cNvSpPr>
          </xdr:nvSpPr>
          <xdr:spPr bwMode="auto">
            <a:xfrm>
              <a:off x="364" y="187"/>
              <a:ext cx="394" cy="235"/>
            </a:xfrm>
            <a:custGeom>
              <a:avLst/>
              <a:gdLst>
                <a:gd name="T0" fmla="*/ 0 w 319"/>
                <a:gd name="T1" fmla="*/ 0 h 190"/>
                <a:gd name="T2" fmla="*/ 319 w 319"/>
                <a:gd name="T3" fmla="*/ 190 h 190"/>
                <a:gd name="T4" fmla="*/ 319 w 319"/>
                <a:gd name="T5" fmla="*/ 190 h 190"/>
                <a:gd name="T6" fmla="*/ 0 w 319"/>
                <a:gd name="T7" fmla="*/ 0 h 190"/>
                <a:gd name="T8" fmla="*/ 0 w 319"/>
                <a:gd name="T9" fmla="*/ 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9" h="190">
                  <a:moveTo>
                    <a:pt x="0" y="0"/>
                  </a:moveTo>
                  <a:lnTo>
                    <a:pt x="319" y="190"/>
                  </a:lnTo>
                  <a:lnTo>
                    <a:pt x="319" y="19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7" name="Freeform 83">
              <a:extLst>
                <a:ext uri="{FF2B5EF4-FFF2-40B4-BE49-F238E27FC236}">
                  <a16:creationId xmlns:a16="http://schemas.microsoft.com/office/drawing/2014/main" xmlns="" id="{31A540F9-C767-4F69-A2D2-1EA031923179}"/>
                </a:ext>
              </a:extLst>
            </xdr:cNvPr>
            <xdr:cNvSpPr>
              <a:spLocks/>
            </xdr:cNvSpPr>
          </xdr:nvSpPr>
          <xdr:spPr bwMode="auto">
            <a:xfrm>
              <a:off x="734" y="461"/>
              <a:ext cx="14" cy="27"/>
            </a:xfrm>
            <a:custGeom>
              <a:avLst/>
              <a:gdLst>
                <a:gd name="T0" fmla="*/ 0 w 14"/>
                <a:gd name="T1" fmla="*/ 26 h 27"/>
                <a:gd name="T2" fmla="*/ 13 w 14"/>
                <a:gd name="T3" fmla="*/ 0 h 27"/>
                <a:gd name="T4" fmla="*/ 14 w 14"/>
                <a:gd name="T5" fmla="*/ 1 h 27"/>
                <a:gd name="T6" fmla="*/ 0 w 14"/>
                <a:gd name="T7" fmla="*/ 27 h 27"/>
                <a:gd name="T8" fmla="*/ 0 w 14"/>
                <a:gd name="T9" fmla="*/ 26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27">
                  <a:moveTo>
                    <a:pt x="0" y="26"/>
                  </a:moveTo>
                  <a:lnTo>
                    <a:pt x="13" y="0"/>
                  </a:lnTo>
                  <a:lnTo>
                    <a:pt x="14" y="1"/>
                  </a:lnTo>
                  <a:lnTo>
                    <a:pt x="0" y="27"/>
                  </a:lnTo>
                  <a:lnTo>
                    <a:pt x="0" y="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8" name="Freeform 84">
              <a:extLst>
                <a:ext uri="{FF2B5EF4-FFF2-40B4-BE49-F238E27FC236}">
                  <a16:creationId xmlns:a16="http://schemas.microsoft.com/office/drawing/2014/main" xmlns="" id="{78E3524A-0444-49F4-9E56-FDAD2DEF9A30}"/>
                </a:ext>
              </a:extLst>
            </xdr:cNvPr>
            <xdr:cNvSpPr>
              <a:spLocks/>
            </xdr:cNvSpPr>
          </xdr:nvSpPr>
          <xdr:spPr bwMode="auto">
            <a:xfrm>
              <a:off x="734" y="461"/>
              <a:ext cx="14" cy="27"/>
            </a:xfrm>
            <a:custGeom>
              <a:avLst/>
              <a:gdLst>
                <a:gd name="T0" fmla="*/ 0 w 12"/>
                <a:gd name="T1" fmla="*/ 21 h 22"/>
                <a:gd name="T2" fmla="*/ 11 w 12"/>
                <a:gd name="T3" fmla="*/ 0 h 22"/>
                <a:gd name="T4" fmla="*/ 12 w 12"/>
                <a:gd name="T5" fmla="*/ 1 h 22"/>
                <a:gd name="T6" fmla="*/ 0 w 12"/>
                <a:gd name="T7" fmla="*/ 22 h 22"/>
                <a:gd name="T8" fmla="*/ 0 w 12"/>
                <a:gd name="T9" fmla="*/ 2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22">
                  <a:moveTo>
                    <a:pt x="0" y="21"/>
                  </a:moveTo>
                  <a:lnTo>
                    <a:pt x="11" y="0"/>
                  </a:lnTo>
                  <a:lnTo>
                    <a:pt x="12" y="1"/>
                  </a:lnTo>
                  <a:lnTo>
                    <a:pt x="0" y="22"/>
                  </a:lnTo>
                  <a:lnTo>
                    <a:pt x="0" y="2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09" name="Freeform 85">
              <a:extLst>
                <a:ext uri="{FF2B5EF4-FFF2-40B4-BE49-F238E27FC236}">
                  <a16:creationId xmlns:a16="http://schemas.microsoft.com/office/drawing/2014/main" xmlns="" id="{B29ED62C-8DB7-4E91-8A12-CCC26556F65A}"/>
                </a:ext>
              </a:extLst>
            </xdr:cNvPr>
            <xdr:cNvSpPr>
              <a:spLocks/>
            </xdr:cNvSpPr>
          </xdr:nvSpPr>
          <xdr:spPr bwMode="auto">
            <a:xfrm>
              <a:off x="711" y="461"/>
              <a:ext cx="36" cy="57"/>
            </a:xfrm>
            <a:custGeom>
              <a:avLst/>
              <a:gdLst>
                <a:gd name="T0" fmla="*/ 0 w 36"/>
                <a:gd name="T1" fmla="*/ 57 h 57"/>
                <a:gd name="T2" fmla="*/ 36 w 36"/>
                <a:gd name="T3" fmla="*/ 0 h 57"/>
                <a:gd name="T4" fmla="*/ 36 w 36"/>
                <a:gd name="T5" fmla="*/ 1 h 57"/>
                <a:gd name="T6" fmla="*/ 0 w 36"/>
                <a:gd name="T7" fmla="*/ 57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" h="57">
                  <a:moveTo>
                    <a:pt x="0" y="57"/>
                  </a:moveTo>
                  <a:lnTo>
                    <a:pt x="36" y="0"/>
                  </a:lnTo>
                  <a:lnTo>
                    <a:pt x="36" y="1"/>
                  </a:lnTo>
                  <a:lnTo>
                    <a:pt x="0" y="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0" name="Freeform 86">
              <a:extLst>
                <a:ext uri="{FF2B5EF4-FFF2-40B4-BE49-F238E27FC236}">
                  <a16:creationId xmlns:a16="http://schemas.microsoft.com/office/drawing/2014/main" xmlns="" id="{C1EA7330-8275-475C-BDD1-0D2D5CB4745D}"/>
                </a:ext>
              </a:extLst>
            </xdr:cNvPr>
            <xdr:cNvSpPr>
              <a:spLocks/>
            </xdr:cNvSpPr>
          </xdr:nvSpPr>
          <xdr:spPr bwMode="auto">
            <a:xfrm>
              <a:off x="711" y="461"/>
              <a:ext cx="36" cy="57"/>
            </a:xfrm>
            <a:custGeom>
              <a:avLst/>
              <a:gdLst>
                <a:gd name="T0" fmla="*/ 0 w 29"/>
                <a:gd name="T1" fmla="*/ 46 h 46"/>
                <a:gd name="T2" fmla="*/ 29 w 29"/>
                <a:gd name="T3" fmla="*/ 0 h 46"/>
                <a:gd name="T4" fmla="*/ 29 w 29"/>
                <a:gd name="T5" fmla="*/ 1 h 46"/>
                <a:gd name="T6" fmla="*/ 0 w 29"/>
                <a:gd name="T7" fmla="*/ 46 h 46"/>
                <a:gd name="T8" fmla="*/ 0 w 29"/>
                <a:gd name="T9" fmla="*/ 46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46">
                  <a:moveTo>
                    <a:pt x="0" y="46"/>
                  </a:moveTo>
                  <a:lnTo>
                    <a:pt x="29" y="0"/>
                  </a:lnTo>
                  <a:lnTo>
                    <a:pt x="29" y="1"/>
                  </a:lnTo>
                  <a:lnTo>
                    <a:pt x="0" y="46"/>
                  </a:lnTo>
                  <a:lnTo>
                    <a:pt x="0" y="46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1" name="Freeform 87">
              <a:extLst>
                <a:ext uri="{FF2B5EF4-FFF2-40B4-BE49-F238E27FC236}">
                  <a16:creationId xmlns:a16="http://schemas.microsoft.com/office/drawing/2014/main" xmlns="" id="{D1DF9F7E-1EA5-455A-AC00-7F2CD90F909E}"/>
                </a:ext>
              </a:extLst>
            </xdr:cNvPr>
            <xdr:cNvSpPr>
              <a:spLocks/>
            </xdr:cNvSpPr>
          </xdr:nvSpPr>
          <xdr:spPr bwMode="auto">
            <a:xfrm>
              <a:off x="393" y="164"/>
              <a:ext cx="353" cy="292"/>
            </a:xfrm>
            <a:custGeom>
              <a:avLst/>
              <a:gdLst>
                <a:gd name="T0" fmla="*/ 0 w 353"/>
                <a:gd name="T1" fmla="*/ 0 h 292"/>
                <a:gd name="T2" fmla="*/ 353 w 353"/>
                <a:gd name="T3" fmla="*/ 291 h 292"/>
                <a:gd name="T4" fmla="*/ 353 w 353"/>
                <a:gd name="T5" fmla="*/ 292 h 292"/>
                <a:gd name="T6" fmla="*/ 0 w 353"/>
                <a:gd name="T7" fmla="*/ 0 h 2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53" h="292">
                  <a:moveTo>
                    <a:pt x="0" y="0"/>
                  </a:moveTo>
                  <a:lnTo>
                    <a:pt x="353" y="291"/>
                  </a:lnTo>
                  <a:lnTo>
                    <a:pt x="353" y="29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2" name="Freeform 88">
              <a:extLst>
                <a:ext uri="{FF2B5EF4-FFF2-40B4-BE49-F238E27FC236}">
                  <a16:creationId xmlns:a16="http://schemas.microsoft.com/office/drawing/2014/main" xmlns="" id="{1A748370-3100-48E2-8371-B8A4DD037577}"/>
                </a:ext>
              </a:extLst>
            </xdr:cNvPr>
            <xdr:cNvSpPr>
              <a:spLocks/>
            </xdr:cNvSpPr>
          </xdr:nvSpPr>
          <xdr:spPr bwMode="auto">
            <a:xfrm>
              <a:off x="393" y="164"/>
              <a:ext cx="353" cy="292"/>
            </a:xfrm>
            <a:custGeom>
              <a:avLst/>
              <a:gdLst>
                <a:gd name="T0" fmla="*/ 0 w 286"/>
                <a:gd name="T1" fmla="*/ 0 h 236"/>
                <a:gd name="T2" fmla="*/ 286 w 286"/>
                <a:gd name="T3" fmla="*/ 235 h 236"/>
                <a:gd name="T4" fmla="*/ 286 w 286"/>
                <a:gd name="T5" fmla="*/ 236 h 236"/>
                <a:gd name="T6" fmla="*/ 0 w 286"/>
                <a:gd name="T7" fmla="*/ 0 h 236"/>
                <a:gd name="T8" fmla="*/ 0 w 286"/>
                <a:gd name="T9" fmla="*/ 0 h 2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6" h="236">
                  <a:moveTo>
                    <a:pt x="0" y="0"/>
                  </a:moveTo>
                  <a:lnTo>
                    <a:pt x="286" y="235"/>
                  </a:lnTo>
                  <a:lnTo>
                    <a:pt x="286" y="23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3" name="Freeform 89">
              <a:extLst>
                <a:ext uri="{FF2B5EF4-FFF2-40B4-BE49-F238E27FC236}">
                  <a16:creationId xmlns:a16="http://schemas.microsoft.com/office/drawing/2014/main" xmlns="" id="{2EA62559-0882-4AE5-B0C8-57C470BCEAD0}"/>
                </a:ext>
              </a:extLst>
            </xdr:cNvPr>
            <xdr:cNvSpPr>
              <a:spLocks/>
            </xdr:cNvSpPr>
          </xdr:nvSpPr>
          <xdr:spPr bwMode="auto">
            <a:xfrm>
              <a:off x="494" y="123"/>
              <a:ext cx="236" cy="365"/>
            </a:xfrm>
            <a:custGeom>
              <a:avLst/>
              <a:gdLst>
                <a:gd name="T0" fmla="*/ 0 w 236"/>
                <a:gd name="T1" fmla="*/ 0 h 365"/>
                <a:gd name="T2" fmla="*/ 236 w 236"/>
                <a:gd name="T3" fmla="*/ 365 h 365"/>
                <a:gd name="T4" fmla="*/ 235 w 236"/>
                <a:gd name="T5" fmla="*/ 365 h 365"/>
                <a:gd name="T6" fmla="*/ 0 w 236"/>
                <a:gd name="T7" fmla="*/ 0 h 3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6" h="365">
                  <a:moveTo>
                    <a:pt x="0" y="0"/>
                  </a:moveTo>
                  <a:lnTo>
                    <a:pt x="236" y="365"/>
                  </a:lnTo>
                  <a:lnTo>
                    <a:pt x="235" y="36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4" name="Freeform 90">
              <a:extLst>
                <a:ext uri="{FF2B5EF4-FFF2-40B4-BE49-F238E27FC236}">
                  <a16:creationId xmlns:a16="http://schemas.microsoft.com/office/drawing/2014/main" xmlns="" id="{7519B5FC-5870-4E53-BBE3-143DC4934633}"/>
                </a:ext>
              </a:extLst>
            </xdr:cNvPr>
            <xdr:cNvSpPr>
              <a:spLocks/>
            </xdr:cNvSpPr>
          </xdr:nvSpPr>
          <xdr:spPr bwMode="auto">
            <a:xfrm>
              <a:off x="494" y="123"/>
              <a:ext cx="236" cy="365"/>
            </a:xfrm>
            <a:custGeom>
              <a:avLst/>
              <a:gdLst>
                <a:gd name="T0" fmla="*/ 0 w 191"/>
                <a:gd name="T1" fmla="*/ 0 h 295"/>
                <a:gd name="T2" fmla="*/ 191 w 191"/>
                <a:gd name="T3" fmla="*/ 295 h 295"/>
                <a:gd name="T4" fmla="*/ 190 w 191"/>
                <a:gd name="T5" fmla="*/ 295 h 295"/>
                <a:gd name="T6" fmla="*/ 0 w 191"/>
                <a:gd name="T7" fmla="*/ 0 h 295"/>
                <a:gd name="T8" fmla="*/ 0 w 191"/>
                <a:gd name="T9" fmla="*/ 0 h 2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1" h="295">
                  <a:moveTo>
                    <a:pt x="0" y="0"/>
                  </a:moveTo>
                  <a:lnTo>
                    <a:pt x="191" y="295"/>
                  </a:lnTo>
                  <a:lnTo>
                    <a:pt x="190" y="29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5" name="Freeform 91">
              <a:extLst>
                <a:ext uri="{FF2B5EF4-FFF2-40B4-BE49-F238E27FC236}">
                  <a16:creationId xmlns:a16="http://schemas.microsoft.com/office/drawing/2014/main" xmlns="" id="{8EB9E067-36B3-4B30-9B47-E8AD1F4CB719}"/>
                </a:ext>
              </a:extLst>
            </xdr:cNvPr>
            <xdr:cNvSpPr>
              <a:spLocks/>
            </xdr:cNvSpPr>
          </xdr:nvSpPr>
          <xdr:spPr bwMode="auto">
            <a:xfrm>
              <a:off x="424" y="146"/>
              <a:ext cx="257" cy="397"/>
            </a:xfrm>
            <a:custGeom>
              <a:avLst/>
              <a:gdLst>
                <a:gd name="T0" fmla="*/ 0 w 257"/>
                <a:gd name="T1" fmla="*/ 0 h 397"/>
                <a:gd name="T2" fmla="*/ 257 w 257"/>
                <a:gd name="T3" fmla="*/ 397 h 397"/>
                <a:gd name="T4" fmla="*/ 257 w 257"/>
                <a:gd name="T5" fmla="*/ 397 h 397"/>
                <a:gd name="T6" fmla="*/ 0 w 257"/>
                <a:gd name="T7" fmla="*/ 0 h 3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7" h="397">
                  <a:moveTo>
                    <a:pt x="0" y="0"/>
                  </a:moveTo>
                  <a:lnTo>
                    <a:pt x="257" y="397"/>
                  </a:lnTo>
                  <a:lnTo>
                    <a:pt x="257" y="39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6" name="Freeform 92">
              <a:extLst>
                <a:ext uri="{FF2B5EF4-FFF2-40B4-BE49-F238E27FC236}">
                  <a16:creationId xmlns:a16="http://schemas.microsoft.com/office/drawing/2014/main" xmlns="" id="{69F15A8C-0F2D-4038-9994-5BF7D6A3FF7D}"/>
                </a:ext>
              </a:extLst>
            </xdr:cNvPr>
            <xdr:cNvSpPr>
              <a:spLocks/>
            </xdr:cNvSpPr>
          </xdr:nvSpPr>
          <xdr:spPr bwMode="auto">
            <a:xfrm>
              <a:off x="424" y="146"/>
              <a:ext cx="257" cy="397"/>
            </a:xfrm>
            <a:custGeom>
              <a:avLst/>
              <a:gdLst>
                <a:gd name="T0" fmla="*/ 0 w 208"/>
                <a:gd name="T1" fmla="*/ 0 h 321"/>
                <a:gd name="T2" fmla="*/ 208 w 208"/>
                <a:gd name="T3" fmla="*/ 321 h 321"/>
                <a:gd name="T4" fmla="*/ 208 w 208"/>
                <a:gd name="T5" fmla="*/ 321 h 321"/>
                <a:gd name="T6" fmla="*/ 0 w 208"/>
                <a:gd name="T7" fmla="*/ 0 h 321"/>
                <a:gd name="T8" fmla="*/ 0 w 208"/>
                <a:gd name="T9" fmla="*/ 0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8" h="321">
                  <a:moveTo>
                    <a:pt x="0" y="0"/>
                  </a:moveTo>
                  <a:lnTo>
                    <a:pt x="208" y="321"/>
                  </a:lnTo>
                  <a:lnTo>
                    <a:pt x="208" y="32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7" name="Freeform 93">
              <a:extLst>
                <a:ext uri="{FF2B5EF4-FFF2-40B4-BE49-F238E27FC236}">
                  <a16:creationId xmlns:a16="http://schemas.microsoft.com/office/drawing/2014/main" xmlns="" id="{DE723492-9CE8-4F8E-B28E-24061B5FC454}"/>
                </a:ext>
              </a:extLst>
            </xdr:cNvPr>
            <xdr:cNvSpPr>
              <a:spLocks/>
            </xdr:cNvSpPr>
          </xdr:nvSpPr>
          <xdr:spPr bwMode="auto">
            <a:xfrm>
              <a:off x="457" y="131"/>
              <a:ext cx="224" cy="412"/>
            </a:xfrm>
            <a:custGeom>
              <a:avLst/>
              <a:gdLst>
                <a:gd name="T0" fmla="*/ 1 w 224"/>
                <a:gd name="T1" fmla="*/ 0 h 412"/>
                <a:gd name="T2" fmla="*/ 224 w 224"/>
                <a:gd name="T3" fmla="*/ 412 h 412"/>
                <a:gd name="T4" fmla="*/ 224 w 224"/>
                <a:gd name="T5" fmla="*/ 412 h 412"/>
                <a:gd name="T6" fmla="*/ 0 w 224"/>
                <a:gd name="T7" fmla="*/ 0 h 412"/>
                <a:gd name="T8" fmla="*/ 1 w 224"/>
                <a:gd name="T9" fmla="*/ 0 h 4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4" h="412">
                  <a:moveTo>
                    <a:pt x="1" y="0"/>
                  </a:moveTo>
                  <a:lnTo>
                    <a:pt x="224" y="412"/>
                  </a:lnTo>
                  <a:lnTo>
                    <a:pt x="224" y="412"/>
                  </a:lnTo>
                  <a:lnTo>
                    <a:pt x="0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8" name="Freeform 94">
              <a:extLst>
                <a:ext uri="{FF2B5EF4-FFF2-40B4-BE49-F238E27FC236}">
                  <a16:creationId xmlns:a16="http://schemas.microsoft.com/office/drawing/2014/main" xmlns="" id="{B49721F4-3474-4C58-AB98-D36E6CCEACBA}"/>
                </a:ext>
              </a:extLst>
            </xdr:cNvPr>
            <xdr:cNvSpPr>
              <a:spLocks/>
            </xdr:cNvSpPr>
          </xdr:nvSpPr>
          <xdr:spPr bwMode="auto">
            <a:xfrm>
              <a:off x="457" y="131"/>
              <a:ext cx="224" cy="412"/>
            </a:xfrm>
            <a:custGeom>
              <a:avLst/>
              <a:gdLst>
                <a:gd name="T0" fmla="*/ 1 w 181"/>
                <a:gd name="T1" fmla="*/ 0 h 333"/>
                <a:gd name="T2" fmla="*/ 181 w 181"/>
                <a:gd name="T3" fmla="*/ 333 h 333"/>
                <a:gd name="T4" fmla="*/ 181 w 181"/>
                <a:gd name="T5" fmla="*/ 333 h 333"/>
                <a:gd name="T6" fmla="*/ 0 w 181"/>
                <a:gd name="T7" fmla="*/ 0 h 333"/>
                <a:gd name="T8" fmla="*/ 1 w 181"/>
                <a:gd name="T9" fmla="*/ 0 h 3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1" h="333">
                  <a:moveTo>
                    <a:pt x="1" y="0"/>
                  </a:moveTo>
                  <a:lnTo>
                    <a:pt x="181" y="333"/>
                  </a:lnTo>
                  <a:lnTo>
                    <a:pt x="181" y="33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19" name="Freeform 95">
              <a:extLst>
                <a:ext uri="{FF2B5EF4-FFF2-40B4-BE49-F238E27FC236}">
                  <a16:creationId xmlns:a16="http://schemas.microsoft.com/office/drawing/2014/main" xmlns="" id="{8931689D-1BFD-47D8-B193-02754ADCC213}"/>
                </a:ext>
              </a:extLst>
            </xdr:cNvPr>
            <xdr:cNvSpPr>
              <a:spLocks/>
            </xdr:cNvSpPr>
          </xdr:nvSpPr>
          <xdr:spPr bwMode="auto">
            <a:xfrm>
              <a:off x="442" y="585"/>
              <a:ext cx="101" cy="16"/>
            </a:xfrm>
            <a:custGeom>
              <a:avLst/>
              <a:gdLst>
                <a:gd name="T0" fmla="*/ 0 w 101"/>
                <a:gd name="T1" fmla="*/ 0 h 16"/>
                <a:gd name="T2" fmla="*/ 101 w 101"/>
                <a:gd name="T3" fmla="*/ 15 h 16"/>
                <a:gd name="T4" fmla="*/ 101 w 101"/>
                <a:gd name="T5" fmla="*/ 16 h 16"/>
                <a:gd name="T6" fmla="*/ 0 w 101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1" h="16">
                  <a:moveTo>
                    <a:pt x="0" y="0"/>
                  </a:moveTo>
                  <a:lnTo>
                    <a:pt x="101" y="15"/>
                  </a:lnTo>
                  <a:lnTo>
                    <a:pt x="101" y="1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0" name="Freeform 96">
              <a:extLst>
                <a:ext uri="{FF2B5EF4-FFF2-40B4-BE49-F238E27FC236}">
                  <a16:creationId xmlns:a16="http://schemas.microsoft.com/office/drawing/2014/main" xmlns="" id="{DA4DD2BE-C844-4D0B-BB05-4B26787C8DDE}"/>
                </a:ext>
              </a:extLst>
            </xdr:cNvPr>
            <xdr:cNvSpPr>
              <a:spLocks/>
            </xdr:cNvSpPr>
          </xdr:nvSpPr>
          <xdr:spPr bwMode="auto">
            <a:xfrm>
              <a:off x="442" y="585"/>
              <a:ext cx="101" cy="16"/>
            </a:xfrm>
            <a:custGeom>
              <a:avLst/>
              <a:gdLst>
                <a:gd name="T0" fmla="*/ 0 w 82"/>
                <a:gd name="T1" fmla="*/ 0 h 13"/>
                <a:gd name="T2" fmla="*/ 82 w 82"/>
                <a:gd name="T3" fmla="*/ 12 h 13"/>
                <a:gd name="T4" fmla="*/ 82 w 82"/>
                <a:gd name="T5" fmla="*/ 13 h 13"/>
                <a:gd name="T6" fmla="*/ 0 w 82"/>
                <a:gd name="T7" fmla="*/ 0 h 13"/>
                <a:gd name="T8" fmla="*/ 0 w 82"/>
                <a:gd name="T9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2" h="13">
                  <a:moveTo>
                    <a:pt x="0" y="0"/>
                  </a:moveTo>
                  <a:lnTo>
                    <a:pt x="82" y="12"/>
                  </a:lnTo>
                  <a:lnTo>
                    <a:pt x="82" y="1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1" name="Freeform 97">
              <a:extLst>
                <a:ext uri="{FF2B5EF4-FFF2-40B4-BE49-F238E27FC236}">
                  <a16:creationId xmlns:a16="http://schemas.microsoft.com/office/drawing/2014/main" xmlns="" id="{AD207718-BA26-4382-A105-03E5933A50BF}"/>
                </a:ext>
              </a:extLst>
            </xdr:cNvPr>
            <xdr:cNvSpPr>
              <a:spLocks/>
            </xdr:cNvSpPr>
          </xdr:nvSpPr>
          <xdr:spPr bwMode="auto">
            <a:xfrm>
              <a:off x="378" y="548"/>
              <a:ext cx="57" cy="34"/>
            </a:xfrm>
            <a:custGeom>
              <a:avLst/>
              <a:gdLst>
                <a:gd name="T0" fmla="*/ 0 w 57"/>
                <a:gd name="T1" fmla="*/ 0 h 34"/>
                <a:gd name="T2" fmla="*/ 57 w 57"/>
                <a:gd name="T3" fmla="*/ 33 h 34"/>
                <a:gd name="T4" fmla="*/ 57 w 57"/>
                <a:gd name="T5" fmla="*/ 34 h 34"/>
                <a:gd name="T6" fmla="*/ 0 w 57"/>
                <a:gd name="T7" fmla="*/ 1 h 34"/>
                <a:gd name="T8" fmla="*/ 0 w 57"/>
                <a:gd name="T9" fmla="*/ 0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34">
                  <a:moveTo>
                    <a:pt x="0" y="0"/>
                  </a:moveTo>
                  <a:lnTo>
                    <a:pt x="57" y="33"/>
                  </a:lnTo>
                  <a:lnTo>
                    <a:pt x="57" y="34"/>
                  </a:lnTo>
                  <a:lnTo>
                    <a:pt x="0" y="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2" name="Freeform 98">
              <a:extLst>
                <a:ext uri="{FF2B5EF4-FFF2-40B4-BE49-F238E27FC236}">
                  <a16:creationId xmlns:a16="http://schemas.microsoft.com/office/drawing/2014/main" xmlns="" id="{3CD2ED79-B26D-4F74-B91C-8366AA0ACB69}"/>
                </a:ext>
              </a:extLst>
            </xdr:cNvPr>
            <xdr:cNvSpPr>
              <a:spLocks/>
            </xdr:cNvSpPr>
          </xdr:nvSpPr>
          <xdr:spPr bwMode="auto">
            <a:xfrm>
              <a:off x="378" y="548"/>
              <a:ext cx="57" cy="34"/>
            </a:xfrm>
            <a:custGeom>
              <a:avLst/>
              <a:gdLst>
                <a:gd name="T0" fmla="*/ 0 w 46"/>
                <a:gd name="T1" fmla="*/ 0 h 28"/>
                <a:gd name="T2" fmla="*/ 46 w 46"/>
                <a:gd name="T3" fmla="*/ 27 h 28"/>
                <a:gd name="T4" fmla="*/ 46 w 46"/>
                <a:gd name="T5" fmla="*/ 28 h 28"/>
                <a:gd name="T6" fmla="*/ 0 w 46"/>
                <a:gd name="T7" fmla="*/ 1 h 28"/>
                <a:gd name="T8" fmla="*/ 0 w 46"/>
                <a:gd name="T9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" h="28">
                  <a:moveTo>
                    <a:pt x="0" y="0"/>
                  </a:moveTo>
                  <a:lnTo>
                    <a:pt x="46" y="27"/>
                  </a:lnTo>
                  <a:lnTo>
                    <a:pt x="46" y="28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3" name="Freeform 99">
              <a:extLst>
                <a:ext uri="{FF2B5EF4-FFF2-40B4-BE49-F238E27FC236}">
                  <a16:creationId xmlns:a16="http://schemas.microsoft.com/office/drawing/2014/main" xmlns="" id="{58187970-6ED1-478D-AEF1-81AB557B4C78}"/>
                </a:ext>
              </a:extLst>
            </xdr:cNvPr>
            <xdr:cNvSpPr>
              <a:spLocks/>
            </xdr:cNvSpPr>
          </xdr:nvSpPr>
          <xdr:spPr bwMode="auto">
            <a:xfrm>
              <a:off x="316" y="248"/>
              <a:ext cx="32" cy="269"/>
            </a:xfrm>
            <a:custGeom>
              <a:avLst/>
              <a:gdLst>
                <a:gd name="T0" fmla="*/ 1 w 32"/>
                <a:gd name="T1" fmla="*/ 0 h 269"/>
                <a:gd name="T2" fmla="*/ 32 w 32"/>
                <a:gd name="T3" fmla="*/ 269 h 269"/>
                <a:gd name="T4" fmla="*/ 31 w 32"/>
                <a:gd name="T5" fmla="*/ 269 h 269"/>
                <a:gd name="T6" fmla="*/ 0 w 32"/>
                <a:gd name="T7" fmla="*/ 0 h 269"/>
                <a:gd name="T8" fmla="*/ 1 w 32"/>
                <a:gd name="T9" fmla="*/ 0 h 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269">
                  <a:moveTo>
                    <a:pt x="1" y="0"/>
                  </a:moveTo>
                  <a:lnTo>
                    <a:pt x="32" y="269"/>
                  </a:lnTo>
                  <a:lnTo>
                    <a:pt x="31" y="269"/>
                  </a:lnTo>
                  <a:lnTo>
                    <a:pt x="0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4" name="Freeform 100">
              <a:extLst>
                <a:ext uri="{FF2B5EF4-FFF2-40B4-BE49-F238E27FC236}">
                  <a16:creationId xmlns:a16="http://schemas.microsoft.com/office/drawing/2014/main" xmlns="" id="{B8D5FA3F-7967-47C6-BF29-7366FF34DFED}"/>
                </a:ext>
              </a:extLst>
            </xdr:cNvPr>
            <xdr:cNvSpPr>
              <a:spLocks/>
            </xdr:cNvSpPr>
          </xdr:nvSpPr>
          <xdr:spPr bwMode="auto">
            <a:xfrm>
              <a:off x="316" y="248"/>
              <a:ext cx="32" cy="269"/>
            </a:xfrm>
            <a:custGeom>
              <a:avLst/>
              <a:gdLst>
                <a:gd name="T0" fmla="*/ 1 w 26"/>
                <a:gd name="T1" fmla="*/ 0 h 217"/>
                <a:gd name="T2" fmla="*/ 26 w 26"/>
                <a:gd name="T3" fmla="*/ 217 h 217"/>
                <a:gd name="T4" fmla="*/ 25 w 26"/>
                <a:gd name="T5" fmla="*/ 217 h 217"/>
                <a:gd name="T6" fmla="*/ 0 w 26"/>
                <a:gd name="T7" fmla="*/ 0 h 217"/>
                <a:gd name="T8" fmla="*/ 1 w 26"/>
                <a:gd name="T9" fmla="*/ 0 h 2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17">
                  <a:moveTo>
                    <a:pt x="1" y="0"/>
                  </a:moveTo>
                  <a:lnTo>
                    <a:pt x="26" y="217"/>
                  </a:lnTo>
                  <a:lnTo>
                    <a:pt x="25" y="217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5" name="Freeform 101">
              <a:extLst>
                <a:ext uri="{FF2B5EF4-FFF2-40B4-BE49-F238E27FC236}">
                  <a16:creationId xmlns:a16="http://schemas.microsoft.com/office/drawing/2014/main" xmlns="" id="{C7CDCD88-7B89-4C34-9273-FA7145435262}"/>
                </a:ext>
              </a:extLst>
            </xdr:cNvPr>
            <xdr:cNvSpPr>
              <a:spLocks/>
            </xdr:cNvSpPr>
          </xdr:nvSpPr>
          <xdr:spPr bwMode="auto">
            <a:xfrm>
              <a:off x="296" y="428"/>
              <a:ext cx="28" cy="59"/>
            </a:xfrm>
            <a:custGeom>
              <a:avLst/>
              <a:gdLst>
                <a:gd name="T0" fmla="*/ 0 w 28"/>
                <a:gd name="T1" fmla="*/ 0 h 59"/>
                <a:gd name="T2" fmla="*/ 28 w 28"/>
                <a:gd name="T3" fmla="*/ 59 h 59"/>
                <a:gd name="T4" fmla="*/ 28 w 28"/>
                <a:gd name="T5" fmla="*/ 59 h 59"/>
                <a:gd name="T6" fmla="*/ 0 w 28"/>
                <a:gd name="T7" fmla="*/ 0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59">
                  <a:moveTo>
                    <a:pt x="0" y="0"/>
                  </a:moveTo>
                  <a:lnTo>
                    <a:pt x="28" y="59"/>
                  </a:lnTo>
                  <a:lnTo>
                    <a:pt x="28" y="5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6" name="Freeform 102">
              <a:extLst>
                <a:ext uri="{FF2B5EF4-FFF2-40B4-BE49-F238E27FC236}">
                  <a16:creationId xmlns:a16="http://schemas.microsoft.com/office/drawing/2014/main" xmlns="" id="{ED7BE4E9-A0B8-472C-8AA3-163DEBE055C0}"/>
                </a:ext>
              </a:extLst>
            </xdr:cNvPr>
            <xdr:cNvSpPr>
              <a:spLocks/>
            </xdr:cNvSpPr>
          </xdr:nvSpPr>
          <xdr:spPr bwMode="auto">
            <a:xfrm>
              <a:off x="296" y="428"/>
              <a:ext cx="28" cy="59"/>
            </a:xfrm>
            <a:custGeom>
              <a:avLst/>
              <a:gdLst>
                <a:gd name="T0" fmla="*/ 0 w 22"/>
                <a:gd name="T1" fmla="*/ 0 h 48"/>
                <a:gd name="T2" fmla="*/ 22 w 22"/>
                <a:gd name="T3" fmla="*/ 48 h 48"/>
                <a:gd name="T4" fmla="*/ 22 w 22"/>
                <a:gd name="T5" fmla="*/ 48 h 48"/>
                <a:gd name="T6" fmla="*/ 0 w 22"/>
                <a:gd name="T7" fmla="*/ 0 h 48"/>
                <a:gd name="T8" fmla="*/ 0 w 22"/>
                <a:gd name="T9" fmla="*/ 0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48">
                  <a:moveTo>
                    <a:pt x="0" y="0"/>
                  </a:moveTo>
                  <a:lnTo>
                    <a:pt x="22" y="48"/>
                  </a:lnTo>
                  <a:lnTo>
                    <a:pt x="22" y="48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7" name="Freeform 103">
              <a:extLst>
                <a:ext uri="{FF2B5EF4-FFF2-40B4-BE49-F238E27FC236}">
                  <a16:creationId xmlns:a16="http://schemas.microsoft.com/office/drawing/2014/main" xmlns="" id="{9907B0AE-B324-470B-9CAE-339C69C72251}"/>
                </a:ext>
              </a:extLst>
            </xdr:cNvPr>
            <xdr:cNvSpPr>
              <a:spLocks/>
            </xdr:cNvSpPr>
          </xdr:nvSpPr>
          <xdr:spPr bwMode="auto">
            <a:xfrm>
              <a:off x="289" y="391"/>
              <a:ext cx="19" cy="64"/>
            </a:xfrm>
            <a:custGeom>
              <a:avLst/>
              <a:gdLst>
                <a:gd name="T0" fmla="*/ 0 w 19"/>
                <a:gd name="T1" fmla="*/ 0 h 64"/>
                <a:gd name="T2" fmla="*/ 19 w 19"/>
                <a:gd name="T3" fmla="*/ 63 h 64"/>
                <a:gd name="T4" fmla="*/ 17 w 19"/>
                <a:gd name="T5" fmla="*/ 64 h 64"/>
                <a:gd name="T6" fmla="*/ 0 w 19"/>
                <a:gd name="T7" fmla="*/ 0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64">
                  <a:moveTo>
                    <a:pt x="0" y="0"/>
                  </a:moveTo>
                  <a:lnTo>
                    <a:pt x="19" y="63"/>
                  </a:lnTo>
                  <a:lnTo>
                    <a:pt x="17" y="6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8" name="Freeform 104">
              <a:extLst>
                <a:ext uri="{FF2B5EF4-FFF2-40B4-BE49-F238E27FC236}">
                  <a16:creationId xmlns:a16="http://schemas.microsoft.com/office/drawing/2014/main" xmlns="" id="{86AF72D1-5EFF-40A8-9D73-7B12C9A5FB83}"/>
                </a:ext>
              </a:extLst>
            </xdr:cNvPr>
            <xdr:cNvSpPr>
              <a:spLocks/>
            </xdr:cNvSpPr>
          </xdr:nvSpPr>
          <xdr:spPr bwMode="auto">
            <a:xfrm>
              <a:off x="289" y="391"/>
              <a:ext cx="19" cy="64"/>
            </a:xfrm>
            <a:custGeom>
              <a:avLst/>
              <a:gdLst>
                <a:gd name="T0" fmla="*/ 0 w 15"/>
                <a:gd name="T1" fmla="*/ 0 h 52"/>
                <a:gd name="T2" fmla="*/ 15 w 15"/>
                <a:gd name="T3" fmla="*/ 51 h 52"/>
                <a:gd name="T4" fmla="*/ 14 w 15"/>
                <a:gd name="T5" fmla="*/ 52 h 52"/>
                <a:gd name="T6" fmla="*/ 0 w 15"/>
                <a:gd name="T7" fmla="*/ 0 h 52"/>
                <a:gd name="T8" fmla="*/ 0 w 15"/>
                <a:gd name="T9" fmla="*/ 0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52">
                  <a:moveTo>
                    <a:pt x="0" y="0"/>
                  </a:moveTo>
                  <a:lnTo>
                    <a:pt x="15" y="51"/>
                  </a:lnTo>
                  <a:lnTo>
                    <a:pt x="14" y="5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29" name="Freeform 105">
              <a:extLst>
                <a:ext uri="{FF2B5EF4-FFF2-40B4-BE49-F238E27FC236}">
                  <a16:creationId xmlns:a16="http://schemas.microsoft.com/office/drawing/2014/main" xmlns="" id="{B6619002-5968-4C4B-9946-80F3BD5EDCE3}"/>
                </a:ext>
              </a:extLst>
            </xdr:cNvPr>
            <xdr:cNvSpPr>
              <a:spLocks/>
            </xdr:cNvSpPr>
          </xdr:nvSpPr>
          <xdr:spPr bwMode="auto">
            <a:xfrm>
              <a:off x="291" y="318"/>
              <a:ext cx="17" cy="136"/>
            </a:xfrm>
            <a:custGeom>
              <a:avLst/>
              <a:gdLst>
                <a:gd name="T0" fmla="*/ 0 w 17"/>
                <a:gd name="T1" fmla="*/ 0 h 136"/>
                <a:gd name="T2" fmla="*/ 17 w 17"/>
                <a:gd name="T3" fmla="*/ 136 h 136"/>
                <a:gd name="T4" fmla="*/ 17 w 17"/>
                <a:gd name="T5" fmla="*/ 136 h 136"/>
                <a:gd name="T6" fmla="*/ 0 w 17"/>
                <a:gd name="T7" fmla="*/ 0 h 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36">
                  <a:moveTo>
                    <a:pt x="0" y="0"/>
                  </a:moveTo>
                  <a:lnTo>
                    <a:pt x="17" y="136"/>
                  </a:lnTo>
                  <a:lnTo>
                    <a:pt x="17" y="1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0" name="Freeform 106">
              <a:extLst>
                <a:ext uri="{FF2B5EF4-FFF2-40B4-BE49-F238E27FC236}">
                  <a16:creationId xmlns:a16="http://schemas.microsoft.com/office/drawing/2014/main" xmlns="" id="{493390FF-39DA-4061-AC59-E24C42BCA22C}"/>
                </a:ext>
              </a:extLst>
            </xdr:cNvPr>
            <xdr:cNvSpPr>
              <a:spLocks/>
            </xdr:cNvSpPr>
          </xdr:nvSpPr>
          <xdr:spPr bwMode="auto">
            <a:xfrm>
              <a:off x="291" y="318"/>
              <a:ext cx="17" cy="136"/>
            </a:xfrm>
            <a:custGeom>
              <a:avLst/>
              <a:gdLst>
                <a:gd name="T0" fmla="*/ 0 w 13"/>
                <a:gd name="T1" fmla="*/ 0 h 110"/>
                <a:gd name="T2" fmla="*/ 13 w 13"/>
                <a:gd name="T3" fmla="*/ 110 h 110"/>
                <a:gd name="T4" fmla="*/ 13 w 13"/>
                <a:gd name="T5" fmla="*/ 110 h 110"/>
                <a:gd name="T6" fmla="*/ 0 w 13"/>
                <a:gd name="T7" fmla="*/ 0 h 110"/>
                <a:gd name="T8" fmla="*/ 0 w 13"/>
                <a:gd name="T9" fmla="*/ 0 h 1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" h="110">
                  <a:moveTo>
                    <a:pt x="0" y="0"/>
                  </a:moveTo>
                  <a:lnTo>
                    <a:pt x="13" y="110"/>
                  </a:lnTo>
                  <a:lnTo>
                    <a:pt x="13" y="11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1" name="Freeform 107">
              <a:extLst>
                <a:ext uri="{FF2B5EF4-FFF2-40B4-BE49-F238E27FC236}">
                  <a16:creationId xmlns:a16="http://schemas.microsoft.com/office/drawing/2014/main" xmlns="" id="{DD6F9FE9-3EC2-4C6C-A335-BD1B44A4A31B}"/>
                </a:ext>
              </a:extLst>
            </xdr:cNvPr>
            <xdr:cNvSpPr>
              <a:spLocks/>
            </xdr:cNvSpPr>
          </xdr:nvSpPr>
          <xdr:spPr bwMode="auto">
            <a:xfrm>
              <a:off x="289" y="248"/>
              <a:ext cx="26" cy="135"/>
            </a:xfrm>
            <a:custGeom>
              <a:avLst/>
              <a:gdLst>
                <a:gd name="T0" fmla="*/ 26 w 26"/>
                <a:gd name="T1" fmla="*/ 0 h 135"/>
                <a:gd name="T2" fmla="*/ 0 w 26"/>
                <a:gd name="T3" fmla="*/ 135 h 135"/>
                <a:gd name="T4" fmla="*/ 0 w 26"/>
                <a:gd name="T5" fmla="*/ 135 h 135"/>
                <a:gd name="T6" fmla="*/ 26 w 26"/>
                <a:gd name="T7" fmla="*/ 0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135">
                  <a:moveTo>
                    <a:pt x="26" y="0"/>
                  </a:moveTo>
                  <a:lnTo>
                    <a:pt x="0" y="135"/>
                  </a:lnTo>
                  <a:lnTo>
                    <a:pt x="0" y="135"/>
                  </a:lnTo>
                  <a:lnTo>
                    <a:pt x="2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2" name="Freeform 108">
              <a:extLst>
                <a:ext uri="{FF2B5EF4-FFF2-40B4-BE49-F238E27FC236}">
                  <a16:creationId xmlns:a16="http://schemas.microsoft.com/office/drawing/2014/main" xmlns="" id="{D69C5ABD-76B6-4130-84AD-2F0C307EAFB1}"/>
                </a:ext>
              </a:extLst>
            </xdr:cNvPr>
            <xdr:cNvSpPr>
              <a:spLocks/>
            </xdr:cNvSpPr>
          </xdr:nvSpPr>
          <xdr:spPr bwMode="auto">
            <a:xfrm>
              <a:off x="289" y="248"/>
              <a:ext cx="26" cy="135"/>
            </a:xfrm>
            <a:custGeom>
              <a:avLst/>
              <a:gdLst>
                <a:gd name="T0" fmla="*/ 21 w 21"/>
                <a:gd name="T1" fmla="*/ 0 h 109"/>
                <a:gd name="T2" fmla="*/ 0 w 21"/>
                <a:gd name="T3" fmla="*/ 109 h 109"/>
                <a:gd name="T4" fmla="*/ 0 w 21"/>
                <a:gd name="T5" fmla="*/ 109 h 109"/>
                <a:gd name="T6" fmla="*/ 21 w 21"/>
                <a:gd name="T7" fmla="*/ 0 h 109"/>
                <a:gd name="T8" fmla="*/ 21 w 21"/>
                <a:gd name="T9" fmla="*/ 0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109">
                  <a:moveTo>
                    <a:pt x="21" y="0"/>
                  </a:moveTo>
                  <a:lnTo>
                    <a:pt x="0" y="109"/>
                  </a:lnTo>
                  <a:lnTo>
                    <a:pt x="0" y="109"/>
                  </a:lnTo>
                  <a:lnTo>
                    <a:pt x="21" y="0"/>
                  </a:lnTo>
                  <a:lnTo>
                    <a:pt x="21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3" name="Freeform 109">
              <a:extLst>
                <a:ext uri="{FF2B5EF4-FFF2-40B4-BE49-F238E27FC236}">
                  <a16:creationId xmlns:a16="http://schemas.microsoft.com/office/drawing/2014/main" xmlns="" id="{712C0891-452A-4DFA-935A-4895A478C903}"/>
                </a:ext>
              </a:extLst>
            </xdr:cNvPr>
            <xdr:cNvSpPr>
              <a:spLocks/>
            </xdr:cNvSpPr>
          </xdr:nvSpPr>
          <xdr:spPr bwMode="auto">
            <a:xfrm>
              <a:off x="293" y="188"/>
              <a:ext cx="66" cy="122"/>
            </a:xfrm>
            <a:custGeom>
              <a:avLst/>
              <a:gdLst>
                <a:gd name="T0" fmla="*/ 66 w 66"/>
                <a:gd name="T1" fmla="*/ 0 h 122"/>
                <a:gd name="T2" fmla="*/ 0 w 66"/>
                <a:gd name="T3" fmla="*/ 122 h 122"/>
                <a:gd name="T4" fmla="*/ 0 w 66"/>
                <a:gd name="T5" fmla="*/ 122 h 122"/>
                <a:gd name="T6" fmla="*/ 65 w 66"/>
                <a:gd name="T7" fmla="*/ 0 h 122"/>
                <a:gd name="T8" fmla="*/ 66 w 66"/>
                <a:gd name="T9" fmla="*/ 0 h 1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" h="122">
                  <a:moveTo>
                    <a:pt x="66" y="0"/>
                  </a:moveTo>
                  <a:lnTo>
                    <a:pt x="0" y="122"/>
                  </a:lnTo>
                  <a:lnTo>
                    <a:pt x="0" y="122"/>
                  </a:lnTo>
                  <a:lnTo>
                    <a:pt x="65" y="0"/>
                  </a:lnTo>
                  <a:lnTo>
                    <a:pt x="6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4" name="Freeform 110">
              <a:extLst>
                <a:ext uri="{FF2B5EF4-FFF2-40B4-BE49-F238E27FC236}">
                  <a16:creationId xmlns:a16="http://schemas.microsoft.com/office/drawing/2014/main" xmlns="" id="{0668ADA8-FC0C-4793-84A6-55D0F435CCEB}"/>
                </a:ext>
              </a:extLst>
            </xdr:cNvPr>
            <xdr:cNvSpPr>
              <a:spLocks/>
            </xdr:cNvSpPr>
          </xdr:nvSpPr>
          <xdr:spPr bwMode="auto">
            <a:xfrm>
              <a:off x="293" y="188"/>
              <a:ext cx="66" cy="122"/>
            </a:xfrm>
            <a:custGeom>
              <a:avLst/>
              <a:gdLst>
                <a:gd name="T0" fmla="*/ 54 w 54"/>
                <a:gd name="T1" fmla="*/ 0 h 99"/>
                <a:gd name="T2" fmla="*/ 0 w 54"/>
                <a:gd name="T3" fmla="*/ 99 h 99"/>
                <a:gd name="T4" fmla="*/ 0 w 54"/>
                <a:gd name="T5" fmla="*/ 99 h 99"/>
                <a:gd name="T6" fmla="*/ 53 w 54"/>
                <a:gd name="T7" fmla="*/ 0 h 99"/>
                <a:gd name="T8" fmla="*/ 54 w 54"/>
                <a:gd name="T9" fmla="*/ 0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4" h="99">
                  <a:moveTo>
                    <a:pt x="54" y="0"/>
                  </a:moveTo>
                  <a:lnTo>
                    <a:pt x="0" y="99"/>
                  </a:lnTo>
                  <a:lnTo>
                    <a:pt x="0" y="99"/>
                  </a:lnTo>
                  <a:lnTo>
                    <a:pt x="53" y="0"/>
                  </a:lnTo>
                  <a:lnTo>
                    <a:pt x="54" y="0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5" name="Freeform 111">
              <a:extLst>
                <a:ext uri="{FF2B5EF4-FFF2-40B4-BE49-F238E27FC236}">
                  <a16:creationId xmlns:a16="http://schemas.microsoft.com/office/drawing/2014/main" xmlns="" id="{A1E78AE7-3ADE-4DE7-BE3D-79FAEEBA8712}"/>
                </a:ext>
              </a:extLst>
            </xdr:cNvPr>
            <xdr:cNvSpPr>
              <a:spLocks/>
            </xdr:cNvSpPr>
          </xdr:nvSpPr>
          <xdr:spPr bwMode="auto">
            <a:xfrm>
              <a:off x="317" y="215"/>
              <a:ext cx="18" cy="26"/>
            </a:xfrm>
            <a:custGeom>
              <a:avLst/>
              <a:gdLst>
                <a:gd name="T0" fmla="*/ 18 w 18"/>
                <a:gd name="T1" fmla="*/ 1 h 26"/>
                <a:gd name="T2" fmla="*/ 2 w 18"/>
                <a:gd name="T3" fmla="*/ 26 h 26"/>
                <a:gd name="T4" fmla="*/ 0 w 18"/>
                <a:gd name="T5" fmla="*/ 25 h 26"/>
                <a:gd name="T6" fmla="*/ 16 w 18"/>
                <a:gd name="T7" fmla="*/ 0 h 26"/>
                <a:gd name="T8" fmla="*/ 18 w 18"/>
                <a:gd name="T9" fmla="*/ 1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6">
                  <a:moveTo>
                    <a:pt x="18" y="1"/>
                  </a:moveTo>
                  <a:lnTo>
                    <a:pt x="2" y="26"/>
                  </a:lnTo>
                  <a:lnTo>
                    <a:pt x="0" y="25"/>
                  </a:lnTo>
                  <a:lnTo>
                    <a:pt x="16" y="0"/>
                  </a:lnTo>
                  <a:lnTo>
                    <a:pt x="18" y="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6" name="Freeform 112">
              <a:extLst>
                <a:ext uri="{FF2B5EF4-FFF2-40B4-BE49-F238E27FC236}">
                  <a16:creationId xmlns:a16="http://schemas.microsoft.com/office/drawing/2014/main" xmlns="" id="{AC21D4C3-5593-4B22-BBF8-21D0AC74F5A5}"/>
                </a:ext>
              </a:extLst>
            </xdr:cNvPr>
            <xdr:cNvSpPr>
              <a:spLocks/>
            </xdr:cNvSpPr>
          </xdr:nvSpPr>
          <xdr:spPr bwMode="auto">
            <a:xfrm>
              <a:off x="317" y="215"/>
              <a:ext cx="18" cy="26"/>
            </a:xfrm>
            <a:custGeom>
              <a:avLst/>
              <a:gdLst>
                <a:gd name="T0" fmla="*/ 14 w 14"/>
                <a:gd name="T1" fmla="*/ 1 h 21"/>
                <a:gd name="T2" fmla="*/ 1 w 14"/>
                <a:gd name="T3" fmla="*/ 21 h 21"/>
                <a:gd name="T4" fmla="*/ 0 w 14"/>
                <a:gd name="T5" fmla="*/ 20 h 21"/>
                <a:gd name="T6" fmla="*/ 13 w 14"/>
                <a:gd name="T7" fmla="*/ 0 h 21"/>
                <a:gd name="T8" fmla="*/ 14 w 14"/>
                <a:gd name="T9" fmla="*/ 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21">
                  <a:moveTo>
                    <a:pt x="14" y="1"/>
                  </a:moveTo>
                  <a:lnTo>
                    <a:pt x="1" y="21"/>
                  </a:lnTo>
                  <a:lnTo>
                    <a:pt x="0" y="20"/>
                  </a:lnTo>
                  <a:lnTo>
                    <a:pt x="13" y="0"/>
                  </a:lnTo>
                  <a:lnTo>
                    <a:pt x="14" y="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7" name="Freeform 113">
              <a:extLst>
                <a:ext uri="{FF2B5EF4-FFF2-40B4-BE49-F238E27FC236}">
                  <a16:creationId xmlns:a16="http://schemas.microsoft.com/office/drawing/2014/main" xmlns="" id="{A9F57C09-806F-4D5D-BDE9-4D2A4682CBD9}"/>
                </a:ext>
              </a:extLst>
            </xdr:cNvPr>
            <xdr:cNvSpPr>
              <a:spLocks/>
            </xdr:cNvSpPr>
          </xdr:nvSpPr>
          <xdr:spPr bwMode="auto">
            <a:xfrm>
              <a:off x="425" y="128"/>
              <a:ext cx="27" cy="13"/>
            </a:xfrm>
            <a:custGeom>
              <a:avLst/>
              <a:gdLst>
                <a:gd name="T0" fmla="*/ 27 w 27"/>
                <a:gd name="T1" fmla="*/ 2 h 13"/>
                <a:gd name="T2" fmla="*/ 0 w 27"/>
                <a:gd name="T3" fmla="*/ 13 h 13"/>
                <a:gd name="T4" fmla="*/ 0 w 27"/>
                <a:gd name="T5" fmla="*/ 13 h 13"/>
                <a:gd name="T6" fmla="*/ 27 w 27"/>
                <a:gd name="T7" fmla="*/ 0 h 13"/>
                <a:gd name="T8" fmla="*/ 27 w 27"/>
                <a:gd name="T9" fmla="*/ 2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3">
                  <a:moveTo>
                    <a:pt x="27" y="2"/>
                  </a:moveTo>
                  <a:lnTo>
                    <a:pt x="0" y="13"/>
                  </a:lnTo>
                  <a:lnTo>
                    <a:pt x="0" y="13"/>
                  </a:lnTo>
                  <a:lnTo>
                    <a:pt x="27" y="0"/>
                  </a:lnTo>
                  <a:lnTo>
                    <a:pt x="27" y="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8" name="Freeform 114">
              <a:extLst>
                <a:ext uri="{FF2B5EF4-FFF2-40B4-BE49-F238E27FC236}">
                  <a16:creationId xmlns:a16="http://schemas.microsoft.com/office/drawing/2014/main" xmlns="" id="{4B5D4705-8C9D-41BE-8D69-2DF86FCE4046}"/>
                </a:ext>
              </a:extLst>
            </xdr:cNvPr>
            <xdr:cNvSpPr>
              <a:spLocks/>
            </xdr:cNvSpPr>
          </xdr:nvSpPr>
          <xdr:spPr bwMode="auto">
            <a:xfrm>
              <a:off x="425" y="128"/>
              <a:ext cx="27" cy="13"/>
            </a:xfrm>
            <a:custGeom>
              <a:avLst/>
              <a:gdLst>
                <a:gd name="T0" fmla="*/ 22 w 22"/>
                <a:gd name="T1" fmla="*/ 1 h 10"/>
                <a:gd name="T2" fmla="*/ 0 w 22"/>
                <a:gd name="T3" fmla="*/ 10 h 10"/>
                <a:gd name="T4" fmla="*/ 0 w 22"/>
                <a:gd name="T5" fmla="*/ 10 h 10"/>
                <a:gd name="T6" fmla="*/ 22 w 22"/>
                <a:gd name="T7" fmla="*/ 0 h 10"/>
                <a:gd name="T8" fmla="*/ 22 w 22"/>
                <a:gd name="T9" fmla="*/ 1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0">
                  <a:moveTo>
                    <a:pt x="22" y="1"/>
                  </a:moveTo>
                  <a:lnTo>
                    <a:pt x="0" y="10"/>
                  </a:lnTo>
                  <a:lnTo>
                    <a:pt x="0" y="10"/>
                  </a:lnTo>
                  <a:lnTo>
                    <a:pt x="22" y="0"/>
                  </a:lnTo>
                  <a:lnTo>
                    <a:pt x="22" y="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9" name="Freeform 115">
              <a:extLst>
                <a:ext uri="{FF2B5EF4-FFF2-40B4-BE49-F238E27FC236}">
                  <a16:creationId xmlns:a16="http://schemas.microsoft.com/office/drawing/2014/main" xmlns="" id="{4221FF16-6B97-42CD-ABFA-ACAE644B8137}"/>
                </a:ext>
              </a:extLst>
            </xdr:cNvPr>
            <xdr:cNvSpPr>
              <a:spLocks/>
            </xdr:cNvSpPr>
          </xdr:nvSpPr>
          <xdr:spPr bwMode="auto">
            <a:xfrm>
              <a:off x="525" y="112"/>
              <a:ext cx="9" cy="9"/>
            </a:xfrm>
            <a:custGeom>
              <a:avLst/>
              <a:gdLst>
                <a:gd name="T0" fmla="*/ 9 w 9"/>
                <a:gd name="T1" fmla="*/ 4 h 9"/>
                <a:gd name="T2" fmla="*/ 7 w 9"/>
                <a:gd name="T3" fmla="*/ 4 h 9"/>
                <a:gd name="T4" fmla="*/ 7 w 9"/>
                <a:gd name="T5" fmla="*/ 4 h 9"/>
                <a:gd name="T6" fmla="*/ 7 w 9"/>
                <a:gd name="T7" fmla="*/ 3 h 9"/>
                <a:gd name="T8" fmla="*/ 7 w 9"/>
                <a:gd name="T9" fmla="*/ 3 h 9"/>
                <a:gd name="T10" fmla="*/ 7 w 9"/>
                <a:gd name="T11" fmla="*/ 2 h 9"/>
                <a:gd name="T12" fmla="*/ 6 w 9"/>
                <a:gd name="T13" fmla="*/ 2 h 9"/>
                <a:gd name="T14" fmla="*/ 6 w 9"/>
                <a:gd name="T15" fmla="*/ 2 h 9"/>
                <a:gd name="T16" fmla="*/ 6 w 9"/>
                <a:gd name="T17" fmla="*/ 2 h 9"/>
                <a:gd name="T18" fmla="*/ 5 w 9"/>
                <a:gd name="T19" fmla="*/ 2 h 9"/>
                <a:gd name="T20" fmla="*/ 5 w 9"/>
                <a:gd name="T21" fmla="*/ 2 h 9"/>
                <a:gd name="T22" fmla="*/ 4 w 9"/>
                <a:gd name="T23" fmla="*/ 0 h 9"/>
                <a:gd name="T24" fmla="*/ 4 w 9"/>
                <a:gd name="T25" fmla="*/ 0 h 9"/>
                <a:gd name="T26" fmla="*/ 4 w 9"/>
                <a:gd name="T27" fmla="*/ 2 h 9"/>
                <a:gd name="T28" fmla="*/ 2 w 9"/>
                <a:gd name="T29" fmla="*/ 2 h 9"/>
                <a:gd name="T30" fmla="*/ 2 w 9"/>
                <a:gd name="T31" fmla="*/ 2 h 9"/>
                <a:gd name="T32" fmla="*/ 1 w 9"/>
                <a:gd name="T33" fmla="*/ 2 h 9"/>
                <a:gd name="T34" fmla="*/ 1 w 9"/>
                <a:gd name="T35" fmla="*/ 2 h 9"/>
                <a:gd name="T36" fmla="*/ 1 w 9"/>
                <a:gd name="T37" fmla="*/ 2 h 9"/>
                <a:gd name="T38" fmla="*/ 1 w 9"/>
                <a:gd name="T39" fmla="*/ 3 h 9"/>
                <a:gd name="T40" fmla="*/ 0 w 9"/>
                <a:gd name="T41" fmla="*/ 3 h 9"/>
                <a:gd name="T42" fmla="*/ 0 w 9"/>
                <a:gd name="T43" fmla="*/ 4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5 h 9"/>
                <a:gd name="T50" fmla="*/ 0 w 9"/>
                <a:gd name="T51" fmla="*/ 5 h 9"/>
                <a:gd name="T52" fmla="*/ 0 w 9"/>
                <a:gd name="T53" fmla="*/ 6 h 9"/>
                <a:gd name="T54" fmla="*/ 0 w 9"/>
                <a:gd name="T55" fmla="*/ 6 h 9"/>
                <a:gd name="T56" fmla="*/ 0 w 9"/>
                <a:gd name="T57" fmla="*/ 6 h 9"/>
                <a:gd name="T58" fmla="*/ 1 w 9"/>
                <a:gd name="T59" fmla="*/ 8 h 9"/>
                <a:gd name="T60" fmla="*/ 1 w 9"/>
                <a:gd name="T61" fmla="*/ 8 h 9"/>
                <a:gd name="T62" fmla="*/ 1 w 9"/>
                <a:gd name="T63" fmla="*/ 8 h 9"/>
                <a:gd name="T64" fmla="*/ 1 w 9"/>
                <a:gd name="T65" fmla="*/ 9 h 9"/>
                <a:gd name="T66" fmla="*/ 2 w 9"/>
                <a:gd name="T67" fmla="*/ 9 h 9"/>
                <a:gd name="T68" fmla="*/ 2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4 w 9"/>
                <a:gd name="T75" fmla="*/ 9 h 9"/>
                <a:gd name="T76" fmla="*/ 5 w 9"/>
                <a:gd name="T77" fmla="*/ 9 h 9"/>
                <a:gd name="T78" fmla="*/ 5 w 9"/>
                <a:gd name="T79" fmla="*/ 9 h 9"/>
                <a:gd name="T80" fmla="*/ 6 w 9"/>
                <a:gd name="T81" fmla="*/ 9 h 9"/>
                <a:gd name="T82" fmla="*/ 6 w 9"/>
                <a:gd name="T83" fmla="*/ 9 h 9"/>
                <a:gd name="T84" fmla="*/ 6 w 9"/>
                <a:gd name="T85" fmla="*/ 8 h 9"/>
                <a:gd name="T86" fmla="*/ 7 w 9"/>
                <a:gd name="T87" fmla="*/ 8 h 9"/>
                <a:gd name="T88" fmla="*/ 7 w 9"/>
                <a:gd name="T89" fmla="*/ 8 h 9"/>
                <a:gd name="T90" fmla="*/ 7 w 9"/>
                <a:gd name="T91" fmla="*/ 6 h 9"/>
                <a:gd name="T92" fmla="*/ 7 w 9"/>
                <a:gd name="T93" fmla="*/ 6 h 9"/>
                <a:gd name="T94" fmla="*/ 7 w 9"/>
                <a:gd name="T95" fmla="*/ 6 h 9"/>
                <a:gd name="T96" fmla="*/ 9 w 9"/>
                <a:gd name="T97" fmla="*/ 5 h 9"/>
                <a:gd name="T98" fmla="*/ 9 w 9"/>
                <a:gd name="T99" fmla="*/ 5 h 9"/>
                <a:gd name="T100" fmla="*/ 9 w 9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2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2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9"/>
                  </a:lnTo>
                  <a:lnTo>
                    <a:pt x="6" y="9"/>
                  </a:lnTo>
                  <a:lnTo>
                    <a:pt x="6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0" name="Freeform 116">
              <a:extLst>
                <a:ext uri="{FF2B5EF4-FFF2-40B4-BE49-F238E27FC236}">
                  <a16:creationId xmlns:a16="http://schemas.microsoft.com/office/drawing/2014/main" xmlns="" id="{42DC8B10-FB09-4584-AC82-39CF68E1B1F4}"/>
                </a:ext>
              </a:extLst>
            </xdr:cNvPr>
            <xdr:cNvSpPr>
              <a:spLocks/>
            </xdr:cNvSpPr>
          </xdr:nvSpPr>
          <xdr:spPr bwMode="auto">
            <a:xfrm>
              <a:off x="525" y="112"/>
              <a:ext cx="9" cy="9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1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2 w 7"/>
                <a:gd name="T29" fmla="*/ 1 h 7"/>
                <a:gd name="T30" fmla="*/ 2 w 7"/>
                <a:gd name="T31" fmla="*/ 1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1" name="Freeform 117">
              <a:extLst>
                <a:ext uri="{FF2B5EF4-FFF2-40B4-BE49-F238E27FC236}">
                  <a16:creationId xmlns:a16="http://schemas.microsoft.com/office/drawing/2014/main" xmlns="" id="{1F90F365-4F1A-423E-9CE8-BCA23F2EB790}"/>
                </a:ext>
              </a:extLst>
            </xdr:cNvPr>
            <xdr:cNvSpPr>
              <a:spLocks/>
            </xdr:cNvSpPr>
          </xdr:nvSpPr>
          <xdr:spPr bwMode="auto">
            <a:xfrm>
              <a:off x="562" y="116"/>
              <a:ext cx="7" cy="7"/>
            </a:xfrm>
            <a:custGeom>
              <a:avLst/>
              <a:gdLst>
                <a:gd name="T0" fmla="*/ 7 w 7"/>
                <a:gd name="T1" fmla="*/ 2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1 h 7"/>
                <a:gd name="T8" fmla="*/ 7 w 7"/>
                <a:gd name="T9" fmla="*/ 1 h 7"/>
                <a:gd name="T10" fmla="*/ 7 w 7"/>
                <a:gd name="T11" fmla="*/ 1 h 7"/>
                <a:gd name="T12" fmla="*/ 6 w 7"/>
                <a:gd name="T13" fmla="*/ 0 h 7"/>
                <a:gd name="T14" fmla="*/ 6 w 7"/>
                <a:gd name="T15" fmla="*/ 0 h 7"/>
                <a:gd name="T16" fmla="*/ 6 w 7"/>
                <a:gd name="T17" fmla="*/ 0 h 7"/>
                <a:gd name="T18" fmla="*/ 5 w 7"/>
                <a:gd name="T19" fmla="*/ 0 h 7"/>
                <a:gd name="T20" fmla="*/ 5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4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1 w 7"/>
                <a:gd name="T33" fmla="*/ 0 h 7"/>
                <a:gd name="T34" fmla="*/ 1 w 7"/>
                <a:gd name="T35" fmla="*/ 0 h 7"/>
                <a:gd name="T36" fmla="*/ 1 w 7"/>
                <a:gd name="T37" fmla="*/ 1 h 7"/>
                <a:gd name="T38" fmla="*/ 1 w 7"/>
                <a:gd name="T39" fmla="*/ 1 h 7"/>
                <a:gd name="T40" fmla="*/ 0 w 7"/>
                <a:gd name="T41" fmla="*/ 1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2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4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5 w 7"/>
                <a:gd name="T77" fmla="*/ 7 h 7"/>
                <a:gd name="T78" fmla="*/ 5 w 7"/>
                <a:gd name="T79" fmla="*/ 7 h 7"/>
                <a:gd name="T80" fmla="*/ 6 w 7"/>
                <a:gd name="T81" fmla="*/ 7 h 7"/>
                <a:gd name="T82" fmla="*/ 6 w 7"/>
                <a:gd name="T83" fmla="*/ 7 h 7"/>
                <a:gd name="T84" fmla="*/ 6 w 7"/>
                <a:gd name="T85" fmla="*/ 6 h 7"/>
                <a:gd name="T86" fmla="*/ 7 w 7"/>
                <a:gd name="T87" fmla="*/ 6 h 7"/>
                <a:gd name="T88" fmla="*/ 7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2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2" name="Freeform 118">
              <a:extLst>
                <a:ext uri="{FF2B5EF4-FFF2-40B4-BE49-F238E27FC236}">
                  <a16:creationId xmlns:a16="http://schemas.microsoft.com/office/drawing/2014/main" xmlns="" id="{050A9996-62F3-4221-A9C0-A9B7F994E2A2}"/>
                </a:ext>
              </a:extLst>
            </xdr:cNvPr>
            <xdr:cNvSpPr>
              <a:spLocks/>
            </xdr:cNvSpPr>
          </xdr:nvSpPr>
          <xdr:spPr bwMode="auto">
            <a:xfrm>
              <a:off x="562" y="116"/>
              <a:ext cx="7" cy="7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1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1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3" name="Freeform 119">
              <a:extLst>
                <a:ext uri="{FF2B5EF4-FFF2-40B4-BE49-F238E27FC236}">
                  <a16:creationId xmlns:a16="http://schemas.microsoft.com/office/drawing/2014/main" xmlns="" id="{4E47451F-761C-4DAD-A123-135E0C25C9E3}"/>
                </a:ext>
              </a:extLst>
            </xdr:cNvPr>
            <xdr:cNvSpPr>
              <a:spLocks/>
            </xdr:cNvSpPr>
          </xdr:nvSpPr>
          <xdr:spPr bwMode="auto">
            <a:xfrm>
              <a:off x="598" y="125"/>
              <a:ext cx="7" cy="7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1 h 7"/>
                <a:gd name="T8" fmla="*/ 7 w 7"/>
                <a:gd name="T9" fmla="*/ 1 h 7"/>
                <a:gd name="T10" fmla="*/ 7 w 7"/>
                <a:gd name="T11" fmla="*/ 1 h 7"/>
                <a:gd name="T12" fmla="*/ 6 w 7"/>
                <a:gd name="T13" fmla="*/ 0 h 7"/>
                <a:gd name="T14" fmla="*/ 6 w 7"/>
                <a:gd name="T15" fmla="*/ 0 h 7"/>
                <a:gd name="T16" fmla="*/ 6 w 7"/>
                <a:gd name="T17" fmla="*/ 0 h 7"/>
                <a:gd name="T18" fmla="*/ 5 w 7"/>
                <a:gd name="T19" fmla="*/ 0 h 7"/>
                <a:gd name="T20" fmla="*/ 5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4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1 w 7"/>
                <a:gd name="T33" fmla="*/ 0 h 7"/>
                <a:gd name="T34" fmla="*/ 1 w 7"/>
                <a:gd name="T35" fmla="*/ 0 h 7"/>
                <a:gd name="T36" fmla="*/ 1 w 7"/>
                <a:gd name="T37" fmla="*/ 1 h 7"/>
                <a:gd name="T38" fmla="*/ 0 w 7"/>
                <a:gd name="T39" fmla="*/ 1 h 7"/>
                <a:gd name="T40" fmla="*/ 0 w 7"/>
                <a:gd name="T41" fmla="*/ 1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3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6 h 7"/>
                <a:gd name="T58" fmla="*/ 0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4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5 w 7"/>
                <a:gd name="T77" fmla="*/ 7 h 7"/>
                <a:gd name="T78" fmla="*/ 5 w 7"/>
                <a:gd name="T79" fmla="*/ 7 h 7"/>
                <a:gd name="T80" fmla="*/ 6 w 7"/>
                <a:gd name="T81" fmla="*/ 7 h 7"/>
                <a:gd name="T82" fmla="*/ 6 w 7"/>
                <a:gd name="T83" fmla="*/ 7 h 7"/>
                <a:gd name="T84" fmla="*/ 6 w 7"/>
                <a:gd name="T85" fmla="*/ 6 h 7"/>
                <a:gd name="T86" fmla="*/ 7 w 7"/>
                <a:gd name="T87" fmla="*/ 6 h 7"/>
                <a:gd name="T88" fmla="*/ 7 w 7"/>
                <a:gd name="T89" fmla="*/ 6 h 7"/>
                <a:gd name="T90" fmla="*/ 7 w 7"/>
                <a:gd name="T91" fmla="*/ 6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3 h 7"/>
                <a:gd name="T98" fmla="*/ 7 w 7"/>
                <a:gd name="T99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3"/>
                  </a:lnTo>
                  <a:lnTo>
                    <a:pt x="7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4" name="Freeform 120">
              <a:extLst>
                <a:ext uri="{FF2B5EF4-FFF2-40B4-BE49-F238E27FC236}">
                  <a16:creationId xmlns:a16="http://schemas.microsoft.com/office/drawing/2014/main" xmlns="" id="{3FFD4DD2-1A2E-4248-8DEF-73607B5D2EBF}"/>
                </a:ext>
              </a:extLst>
            </xdr:cNvPr>
            <xdr:cNvSpPr>
              <a:spLocks/>
            </xdr:cNvSpPr>
          </xdr:nvSpPr>
          <xdr:spPr bwMode="auto">
            <a:xfrm>
              <a:off x="598" y="125"/>
              <a:ext cx="7" cy="7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5" name="Freeform 121">
              <a:extLst>
                <a:ext uri="{FF2B5EF4-FFF2-40B4-BE49-F238E27FC236}">
                  <a16:creationId xmlns:a16="http://schemas.microsoft.com/office/drawing/2014/main" xmlns="" id="{E73F7B08-54FE-4535-BB8B-4495DC151BD5}"/>
                </a:ext>
              </a:extLst>
            </xdr:cNvPr>
            <xdr:cNvSpPr>
              <a:spLocks/>
            </xdr:cNvSpPr>
          </xdr:nvSpPr>
          <xdr:spPr bwMode="auto">
            <a:xfrm>
              <a:off x="632" y="138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3 h 9"/>
                <a:gd name="T6" fmla="*/ 8 w 8"/>
                <a:gd name="T7" fmla="*/ 3 h 9"/>
                <a:gd name="T8" fmla="*/ 8 w 8"/>
                <a:gd name="T9" fmla="*/ 2 h 9"/>
                <a:gd name="T10" fmla="*/ 7 w 8"/>
                <a:gd name="T11" fmla="*/ 2 h 9"/>
                <a:gd name="T12" fmla="*/ 7 w 8"/>
                <a:gd name="T13" fmla="*/ 2 h 9"/>
                <a:gd name="T14" fmla="*/ 7 w 8"/>
                <a:gd name="T15" fmla="*/ 2 h 9"/>
                <a:gd name="T16" fmla="*/ 5 w 8"/>
                <a:gd name="T17" fmla="*/ 0 h 9"/>
                <a:gd name="T18" fmla="*/ 5 w 8"/>
                <a:gd name="T19" fmla="*/ 0 h 9"/>
                <a:gd name="T20" fmla="*/ 4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2 w 8"/>
                <a:gd name="T31" fmla="*/ 0 h 9"/>
                <a:gd name="T32" fmla="*/ 2 w 8"/>
                <a:gd name="T33" fmla="*/ 2 h 9"/>
                <a:gd name="T34" fmla="*/ 2 w 8"/>
                <a:gd name="T35" fmla="*/ 2 h 9"/>
                <a:gd name="T36" fmla="*/ 0 w 8"/>
                <a:gd name="T37" fmla="*/ 2 h 9"/>
                <a:gd name="T38" fmla="*/ 0 w 8"/>
                <a:gd name="T39" fmla="*/ 2 h 9"/>
                <a:gd name="T40" fmla="*/ 0 w 8"/>
                <a:gd name="T41" fmla="*/ 3 h 9"/>
                <a:gd name="T42" fmla="*/ 0 w 8"/>
                <a:gd name="T43" fmla="*/ 3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4 h 9"/>
                <a:gd name="T50" fmla="*/ 0 w 8"/>
                <a:gd name="T51" fmla="*/ 5 h 9"/>
                <a:gd name="T52" fmla="*/ 0 w 8"/>
                <a:gd name="T53" fmla="*/ 5 h 9"/>
                <a:gd name="T54" fmla="*/ 0 w 8"/>
                <a:gd name="T55" fmla="*/ 6 h 9"/>
                <a:gd name="T56" fmla="*/ 0 w 8"/>
                <a:gd name="T57" fmla="*/ 6 h 9"/>
                <a:gd name="T58" fmla="*/ 0 w 8"/>
                <a:gd name="T59" fmla="*/ 6 h 9"/>
                <a:gd name="T60" fmla="*/ 0 w 8"/>
                <a:gd name="T61" fmla="*/ 8 h 9"/>
                <a:gd name="T62" fmla="*/ 2 w 8"/>
                <a:gd name="T63" fmla="*/ 8 h 9"/>
                <a:gd name="T64" fmla="*/ 2 w 8"/>
                <a:gd name="T65" fmla="*/ 8 h 9"/>
                <a:gd name="T66" fmla="*/ 2 w 8"/>
                <a:gd name="T67" fmla="*/ 8 h 9"/>
                <a:gd name="T68" fmla="*/ 3 w 8"/>
                <a:gd name="T69" fmla="*/ 8 h 9"/>
                <a:gd name="T70" fmla="*/ 3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4 w 8"/>
                <a:gd name="T77" fmla="*/ 9 h 9"/>
                <a:gd name="T78" fmla="*/ 5 w 8"/>
                <a:gd name="T79" fmla="*/ 8 h 9"/>
                <a:gd name="T80" fmla="*/ 5 w 8"/>
                <a:gd name="T81" fmla="*/ 8 h 9"/>
                <a:gd name="T82" fmla="*/ 7 w 8"/>
                <a:gd name="T83" fmla="*/ 8 h 9"/>
                <a:gd name="T84" fmla="*/ 7 w 8"/>
                <a:gd name="T85" fmla="*/ 8 h 9"/>
                <a:gd name="T86" fmla="*/ 7 w 8"/>
                <a:gd name="T87" fmla="*/ 8 h 9"/>
                <a:gd name="T88" fmla="*/ 8 w 8"/>
                <a:gd name="T89" fmla="*/ 6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2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8"/>
                  </a:lnTo>
                  <a:lnTo>
                    <a:pt x="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6" name="Freeform 122">
              <a:extLst>
                <a:ext uri="{FF2B5EF4-FFF2-40B4-BE49-F238E27FC236}">
                  <a16:creationId xmlns:a16="http://schemas.microsoft.com/office/drawing/2014/main" xmlns="" id="{AB51D5C0-6B68-4327-851E-A988C0B0723B}"/>
                </a:ext>
              </a:extLst>
            </xdr:cNvPr>
            <xdr:cNvSpPr>
              <a:spLocks/>
            </xdr:cNvSpPr>
          </xdr:nvSpPr>
          <xdr:spPr bwMode="auto">
            <a:xfrm>
              <a:off x="632" y="138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7" name="Freeform 123">
              <a:extLst>
                <a:ext uri="{FF2B5EF4-FFF2-40B4-BE49-F238E27FC236}">
                  <a16:creationId xmlns:a16="http://schemas.microsoft.com/office/drawing/2014/main" xmlns="" id="{8BF2D4A6-F4A2-420F-866E-CA37930B7B39}"/>
                </a:ext>
              </a:extLst>
            </xdr:cNvPr>
            <xdr:cNvSpPr>
              <a:spLocks/>
            </xdr:cNvSpPr>
          </xdr:nvSpPr>
          <xdr:spPr bwMode="auto">
            <a:xfrm>
              <a:off x="664" y="157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2 h 9"/>
                <a:gd name="T6" fmla="*/ 8 w 8"/>
                <a:gd name="T7" fmla="*/ 2 h 9"/>
                <a:gd name="T8" fmla="*/ 8 w 8"/>
                <a:gd name="T9" fmla="*/ 2 h 9"/>
                <a:gd name="T10" fmla="*/ 7 w 8"/>
                <a:gd name="T11" fmla="*/ 1 h 9"/>
                <a:gd name="T12" fmla="*/ 7 w 8"/>
                <a:gd name="T13" fmla="*/ 1 h 9"/>
                <a:gd name="T14" fmla="*/ 7 w 8"/>
                <a:gd name="T15" fmla="*/ 1 h 9"/>
                <a:gd name="T16" fmla="*/ 5 w 8"/>
                <a:gd name="T17" fmla="*/ 1 h 9"/>
                <a:gd name="T18" fmla="*/ 5 w 8"/>
                <a:gd name="T19" fmla="*/ 0 h 9"/>
                <a:gd name="T20" fmla="*/ 5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2 w 8"/>
                <a:gd name="T31" fmla="*/ 1 h 9"/>
                <a:gd name="T32" fmla="*/ 2 w 8"/>
                <a:gd name="T33" fmla="*/ 1 h 9"/>
                <a:gd name="T34" fmla="*/ 2 w 8"/>
                <a:gd name="T35" fmla="*/ 1 h 9"/>
                <a:gd name="T36" fmla="*/ 0 w 8"/>
                <a:gd name="T37" fmla="*/ 1 h 9"/>
                <a:gd name="T38" fmla="*/ 0 w 8"/>
                <a:gd name="T39" fmla="*/ 2 h 9"/>
                <a:gd name="T40" fmla="*/ 0 w 8"/>
                <a:gd name="T41" fmla="*/ 2 h 9"/>
                <a:gd name="T42" fmla="*/ 0 w 8"/>
                <a:gd name="T43" fmla="*/ 2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5 h 9"/>
                <a:gd name="T50" fmla="*/ 0 w 8"/>
                <a:gd name="T51" fmla="*/ 5 h 9"/>
                <a:gd name="T52" fmla="*/ 0 w 8"/>
                <a:gd name="T53" fmla="*/ 5 h 9"/>
                <a:gd name="T54" fmla="*/ 0 w 8"/>
                <a:gd name="T55" fmla="*/ 6 h 9"/>
                <a:gd name="T56" fmla="*/ 0 w 8"/>
                <a:gd name="T57" fmla="*/ 6 h 9"/>
                <a:gd name="T58" fmla="*/ 0 w 8"/>
                <a:gd name="T59" fmla="*/ 6 h 9"/>
                <a:gd name="T60" fmla="*/ 0 w 8"/>
                <a:gd name="T61" fmla="*/ 7 h 9"/>
                <a:gd name="T62" fmla="*/ 2 w 8"/>
                <a:gd name="T63" fmla="*/ 7 h 9"/>
                <a:gd name="T64" fmla="*/ 2 w 8"/>
                <a:gd name="T65" fmla="*/ 7 h 9"/>
                <a:gd name="T66" fmla="*/ 2 w 8"/>
                <a:gd name="T67" fmla="*/ 7 h 9"/>
                <a:gd name="T68" fmla="*/ 3 w 8"/>
                <a:gd name="T69" fmla="*/ 9 h 9"/>
                <a:gd name="T70" fmla="*/ 3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5 w 8"/>
                <a:gd name="T77" fmla="*/ 9 h 9"/>
                <a:gd name="T78" fmla="*/ 5 w 8"/>
                <a:gd name="T79" fmla="*/ 9 h 9"/>
                <a:gd name="T80" fmla="*/ 5 w 8"/>
                <a:gd name="T81" fmla="*/ 7 h 9"/>
                <a:gd name="T82" fmla="*/ 7 w 8"/>
                <a:gd name="T83" fmla="*/ 7 h 9"/>
                <a:gd name="T84" fmla="*/ 7 w 8"/>
                <a:gd name="T85" fmla="*/ 7 h 9"/>
                <a:gd name="T86" fmla="*/ 7 w 8"/>
                <a:gd name="T87" fmla="*/ 7 h 9"/>
                <a:gd name="T88" fmla="*/ 8 w 8"/>
                <a:gd name="T89" fmla="*/ 6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5 h 9"/>
                <a:gd name="T100" fmla="*/ 8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8" name="Freeform 124">
              <a:extLst>
                <a:ext uri="{FF2B5EF4-FFF2-40B4-BE49-F238E27FC236}">
                  <a16:creationId xmlns:a16="http://schemas.microsoft.com/office/drawing/2014/main" xmlns="" id="{98278173-F2DE-4132-8AB1-4D195F199B71}"/>
                </a:ext>
              </a:extLst>
            </xdr:cNvPr>
            <xdr:cNvSpPr>
              <a:spLocks/>
            </xdr:cNvSpPr>
          </xdr:nvSpPr>
          <xdr:spPr bwMode="auto">
            <a:xfrm>
              <a:off x="664" y="157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49" name="Freeform 125">
              <a:extLst>
                <a:ext uri="{FF2B5EF4-FFF2-40B4-BE49-F238E27FC236}">
                  <a16:creationId xmlns:a16="http://schemas.microsoft.com/office/drawing/2014/main" xmlns="" id="{7767CE76-4F3B-4922-A227-834FF77D172D}"/>
                </a:ext>
              </a:extLst>
            </xdr:cNvPr>
            <xdr:cNvSpPr>
              <a:spLocks/>
            </xdr:cNvSpPr>
          </xdr:nvSpPr>
          <xdr:spPr bwMode="auto">
            <a:xfrm>
              <a:off x="693" y="180"/>
              <a:ext cx="7" cy="9"/>
            </a:xfrm>
            <a:custGeom>
              <a:avLst/>
              <a:gdLst>
                <a:gd name="T0" fmla="*/ 7 w 7"/>
                <a:gd name="T1" fmla="*/ 4 h 9"/>
                <a:gd name="T2" fmla="*/ 7 w 7"/>
                <a:gd name="T3" fmla="*/ 4 h 9"/>
                <a:gd name="T4" fmla="*/ 7 w 7"/>
                <a:gd name="T5" fmla="*/ 3 h 9"/>
                <a:gd name="T6" fmla="*/ 7 w 7"/>
                <a:gd name="T7" fmla="*/ 3 h 9"/>
                <a:gd name="T8" fmla="*/ 7 w 7"/>
                <a:gd name="T9" fmla="*/ 3 h 9"/>
                <a:gd name="T10" fmla="*/ 7 w 7"/>
                <a:gd name="T11" fmla="*/ 2 h 9"/>
                <a:gd name="T12" fmla="*/ 6 w 7"/>
                <a:gd name="T13" fmla="*/ 2 h 9"/>
                <a:gd name="T14" fmla="*/ 6 w 7"/>
                <a:gd name="T15" fmla="*/ 2 h 9"/>
                <a:gd name="T16" fmla="*/ 6 w 7"/>
                <a:gd name="T17" fmla="*/ 2 h 9"/>
                <a:gd name="T18" fmla="*/ 5 w 7"/>
                <a:gd name="T19" fmla="*/ 0 h 9"/>
                <a:gd name="T20" fmla="*/ 5 w 7"/>
                <a:gd name="T21" fmla="*/ 0 h 9"/>
                <a:gd name="T22" fmla="*/ 4 w 7"/>
                <a:gd name="T23" fmla="*/ 0 h 9"/>
                <a:gd name="T24" fmla="*/ 4 w 7"/>
                <a:gd name="T25" fmla="*/ 0 h 9"/>
                <a:gd name="T26" fmla="*/ 4 w 7"/>
                <a:gd name="T27" fmla="*/ 0 h 9"/>
                <a:gd name="T28" fmla="*/ 2 w 7"/>
                <a:gd name="T29" fmla="*/ 0 h 9"/>
                <a:gd name="T30" fmla="*/ 2 w 7"/>
                <a:gd name="T31" fmla="*/ 2 h 9"/>
                <a:gd name="T32" fmla="*/ 1 w 7"/>
                <a:gd name="T33" fmla="*/ 2 h 9"/>
                <a:gd name="T34" fmla="*/ 1 w 7"/>
                <a:gd name="T35" fmla="*/ 2 h 9"/>
                <a:gd name="T36" fmla="*/ 1 w 7"/>
                <a:gd name="T37" fmla="*/ 2 h 9"/>
                <a:gd name="T38" fmla="*/ 1 w 7"/>
                <a:gd name="T39" fmla="*/ 3 h 9"/>
                <a:gd name="T40" fmla="*/ 0 w 7"/>
                <a:gd name="T41" fmla="*/ 3 h 9"/>
                <a:gd name="T42" fmla="*/ 0 w 7"/>
                <a:gd name="T43" fmla="*/ 3 h 9"/>
                <a:gd name="T44" fmla="*/ 0 w 7"/>
                <a:gd name="T45" fmla="*/ 4 h 9"/>
                <a:gd name="T46" fmla="*/ 0 w 7"/>
                <a:gd name="T47" fmla="*/ 4 h 9"/>
                <a:gd name="T48" fmla="*/ 0 w 7"/>
                <a:gd name="T49" fmla="*/ 4 h 9"/>
                <a:gd name="T50" fmla="*/ 0 w 7"/>
                <a:gd name="T51" fmla="*/ 5 h 9"/>
                <a:gd name="T52" fmla="*/ 0 w 7"/>
                <a:gd name="T53" fmla="*/ 5 h 9"/>
                <a:gd name="T54" fmla="*/ 0 w 7"/>
                <a:gd name="T55" fmla="*/ 7 h 9"/>
                <a:gd name="T56" fmla="*/ 0 w 7"/>
                <a:gd name="T57" fmla="*/ 7 h 9"/>
                <a:gd name="T58" fmla="*/ 1 w 7"/>
                <a:gd name="T59" fmla="*/ 7 h 9"/>
                <a:gd name="T60" fmla="*/ 1 w 7"/>
                <a:gd name="T61" fmla="*/ 8 h 9"/>
                <a:gd name="T62" fmla="*/ 1 w 7"/>
                <a:gd name="T63" fmla="*/ 8 h 9"/>
                <a:gd name="T64" fmla="*/ 1 w 7"/>
                <a:gd name="T65" fmla="*/ 8 h 9"/>
                <a:gd name="T66" fmla="*/ 2 w 7"/>
                <a:gd name="T67" fmla="*/ 8 h 9"/>
                <a:gd name="T68" fmla="*/ 2 w 7"/>
                <a:gd name="T69" fmla="*/ 9 h 9"/>
                <a:gd name="T70" fmla="*/ 4 w 7"/>
                <a:gd name="T71" fmla="*/ 9 h 9"/>
                <a:gd name="T72" fmla="*/ 4 w 7"/>
                <a:gd name="T73" fmla="*/ 9 h 9"/>
                <a:gd name="T74" fmla="*/ 4 w 7"/>
                <a:gd name="T75" fmla="*/ 9 h 9"/>
                <a:gd name="T76" fmla="*/ 5 w 7"/>
                <a:gd name="T77" fmla="*/ 9 h 9"/>
                <a:gd name="T78" fmla="*/ 5 w 7"/>
                <a:gd name="T79" fmla="*/ 9 h 9"/>
                <a:gd name="T80" fmla="*/ 6 w 7"/>
                <a:gd name="T81" fmla="*/ 8 h 9"/>
                <a:gd name="T82" fmla="*/ 6 w 7"/>
                <a:gd name="T83" fmla="*/ 8 h 9"/>
                <a:gd name="T84" fmla="*/ 6 w 7"/>
                <a:gd name="T85" fmla="*/ 8 h 9"/>
                <a:gd name="T86" fmla="*/ 7 w 7"/>
                <a:gd name="T87" fmla="*/ 8 h 9"/>
                <a:gd name="T88" fmla="*/ 7 w 7"/>
                <a:gd name="T89" fmla="*/ 7 h 9"/>
                <a:gd name="T90" fmla="*/ 7 w 7"/>
                <a:gd name="T91" fmla="*/ 7 h 9"/>
                <a:gd name="T92" fmla="*/ 7 w 7"/>
                <a:gd name="T93" fmla="*/ 7 h 9"/>
                <a:gd name="T94" fmla="*/ 7 w 7"/>
                <a:gd name="T95" fmla="*/ 5 h 9"/>
                <a:gd name="T96" fmla="*/ 7 w 7"/>
                <a:gd name="T97" fmla="*/ 5 h 9"/>
                <a:gd name="T98" fmla="*/ 7 w 7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9">
                  <a:moveTo>
                    <a:pt x="7" y="4"/>
                  </a:move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7" y="8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0" name="Freeform 126">
              <a:extLst>
                <a:ext uri="{FF2B5EF4-FFF2-40B4-BE49-F238E27FC236}">
                  <a16:creationId xmlns:a16="http://schemas.microsoft.com/office/drawing/2014/main" xmlns="" id="{0DC9DE0F-3929-4273-A46F-24E965D4582A}"/>
                </a:ext>
              </a:extLst>
            </xdr:cNvPr>
            <xdr:cNvSpPr>
              <a:spLocks/>
            </xdr:cNvSpPr>
          </xdr:nvSpPr>
          <xdr:spPr bwMode="auto">
            <a:xfrm>
              <a:off x="693" y="180"/>
              <a:ext cx="7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1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1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1" name="Freeform 127">
              <a:extLst>
                <a:ext uri="{FF2B5EF4-FFF2-40B4-BE49-F238E27FC236}">
                  <a16:creationId xmlns:a16="http://schemas.microsoft.com/office/drawing/2014/main" xmlns="" id="{670DD64C-9D03-4E07-B5E4-45099F1C145E}"/>
                </a:ext>
              </a:extLst>
            </xdr:cNvPr>
            <xdr:cNvSpPr>
              <a:spLocks/>
            </xdr:cNvSpPr>
          </xdr:nvSpPr>
          <xdr:spPr bwMode="auto">
            <a:xfrm>
              <a:off x="718" y="208"/>
              <a:ext cx="7" cy="8"/>
            </a:xfrm>
            <a:custGeom>
              <a:avLst/>
              <a:gdLst>
                <a:gd name="T0" fmla="*/ 7 w 7"/>
                <a:gd name="T1" fmla="*/ 3 h 8"/>
                <a:gd name="T2" fmla="*/ 7 w 7"/>
                <a:gd name="T3" fmla="*/ 3 h 8"/>
                <a:gd name="T4" fmla="*/ 7 w 7"/>
                <a:gd name="T5" fmla="*/ 2 h 8"/>
                <a:gd name="T6" fmla="*/ 7 w 7"/>
                <a:gd name="T7" fmla="*/ 2 h 8"/>
                <a:gd name="T8" fmla="*/ 7 w 7"/>
                <a:gd name="T9" fmla="*/ 2 h 8"/>
                <a:gd name="T10" fmla="*/ 6 w 7"/>
                <a:gd name="T11" fmla="*/ 1 h 8"/>
                <a:gd name="T12" fmla="*/ 6 w 7"/>
                <a:gd name="T13" fmla="*/ 1 h 8"/>
                <a:gd name="T14" fmla="*/ 6 w 7"/>
                <a:gd name="T15" fmla="*/ 1 h 8"/>
                <a:gd name="T16" fmla="*/ 5 w 7"/>
                <a:gd name="T17" fmla="*/ 1 h 8"/>
                <a:gd name="T18" fmla="*/ 5 w 7"/>
                <a:gd name="T19" fmla="*/ 1 h 8"/>
                <a:gd name="T20" fmla="*/ 5 w 7"/>
                <a:gd name="T21" fmla="*/ 0 h 8"/>
                <a:gd name="T22" fmla="*/ 3 w 7"/>
                <a:gd name="T23" fmla="*/ 0 h 8"/>
                <a:gd name="T24" fmla="*/ 3 w 7"/>
                <a:gd name="T25" fmla="*/ 0 h 8"/>
                <a:gd name="T26" fmla="*/ 2 w 7"/>
                <a:gd name="T27" fmla="*/ 0 h 8"/>
                <a:gd name="T28" fmla="*/ 2 w 7"/>
                <a:gd name="T29" fmla="*/ 1 h 8"/>
                <a:gd name="T30" fmla="*/ 2 w 7"/>
                <a:gd name="T31" fmla="*/ 1 h 8"/>
                <a:gd name="T32" fmla="*/ 1 w 7"/>
                <a:gd name="T33" fmla="*/ 1 h 8"/>
                <a:gd name="T34" fmla="*/ 1 w 7"/>
                <a:gd name="T35" fmla="*/ 1 h 8"/>
                <a:gd name="T36" fmla="*/ 1 w 7"/>
                <a:gd name="T37" fmla="*/ 1 h 8"/>
                <a:gd name="T38" fmla="*/ 0 w 7"/>
                <a:gd name="T39" fmla="*/ 2 h 8"/>
                <a:gd name="T40" fmla="*/ 0 w 7"/>
                <a:gd name="T41" fmla="*/ 2 h 8"/>
                <a:gd name="T42" fmla="*/ 0 w 7"/>
                <a:gd name="T43" fmla="*/ 2 h 8"/>
                <a:gd name="T44" fmla="*/ 0 w 7"/>
                <a:gd name="T45" fmla="*/ 3 h 8"/>
                <a:gd name="T46" fmla="*/ 0 w 7"/>
                <a:gd name="T47" fmla="*/ 3 h 8"/>
                <a:gd name="T48" fmla="*/ 0 w 7"/>
                <a:gd name="T49" fmla="*/ 5 h 8"/>
                <a:gd name="T50" fmla="*/ 0 w 7"/>
                <a:gd name="T51" fmla="*/ 5 h 8"/>
                <a:gd name="T52" fmla="*/ 0 w 7"/>
                <a:gd name="T53" fmla="*/ 5 h 8"/>
                <a:gd name="T54" fmla="*/ 0 w 7"/>
                <a:gd name="T55" fmla="*/ 6 h 8"/>
                <a:gd name="T56" fmla="*/ 0 w 7"/>
                <a:gd name="T57" fmla="*/ 6 h 8"/>
                <a:gd name="T58" fmla="*/ 0 w 7"/>
                <a:gd name="T59" fmla="*/ 7 h 8"/>
                <a:gd name="T60" fmla="*/ 1 w 7"/>
                <a:gd name="T61" fmla="*/ 7 h 8"/>
                <a:gd name="T62" fmla="*/ 1 w 7"/>
                <a:gd name="T63" fmla="*/ 7 h 8"/>
                <a:gd name="T64" fmla="*/ 1 w 7"/>
                <a:gd name="T65" fmla="*/ 7 h 8"/>
                <a:gd name="T66" fmla="*/ 2 w 7"/>
                <a:gd name="T67" fmla="*/ 8 h 8"/>
                <a:gd name="T68" fmla="*/ 2 w 7"/>
                <a:gd name="T69" fmla="*/ 8 h 8"/>
                <a:gd name="T70" fmla="*/ 2 w 7"/>
                <a:gd name="T71" fmla="*/ 8 h 8"/>
                <a:gd name="T72" fmla="*/ 3 w 7"/>
                <a:gd name="T73" fmla="*/ 8 h 8"/>
                <a:gd name="T74" fmla="*/ 3 w 7"/>
                <a:gd name="T75" fmla="*/ 8 h 8"/>
                <a:gd name="T76" fmla="*/ 5 w 7"/>
                <a:gd name="T77" fmla="*/ 8 h 8"/>
                <a:gd name="T78" fmla="*/ 5 w 7"/>
                <a:gd name="T79" fmla="*/ 8 h 8"/>
                <a:gd name="T80" fmla="*/ 5 w 7"/>
                <a:gd name="T81" fmla="*/ 8 h 8"/>
                <a:gd name="T82" fmla="*/ 6 w 7"/>
                <a:gd name="T83" fmla="*/ 7 h 8"/>
                <a:gd name="T84" fmla="*/ 6 w 7"/>
                <a:gd name="T85" fmla="*/ 7 h 8"/>
                <a:gd name="T86" fmla="*/ 6 w 7"/>
                <a:gd name="T87" fmla="*/ 7 h 8"/>
                <a:gd name="T88" fmla="*/ 7 w 7"/>
                <a:gd name="T89" fmla="*/ 7 h 8"/>
                <a:gd name="T90" fmla="*/ 7 w 7"/>
                <a:gd name="T91" fmla="*/ 6 h 8"/>
                <a:gd name="T92" fmla="*/ 7 w 7"/>
                <a:gd name="T93" fmla="*/ 6 h 8"/>
                <a:gd name="T94" fmla="*/ 7 w 7"/>
                <a:gd name="T95" fmla="*/ 5 h 8"/>
                <a:gd name="T96" fmla="*/ 7 w 7"/>
                <a:gd name="T97" fmla="*/ 5 h 8"/>
                <a:gd name="T98" fmla="*/ 7 w 7"/>
                <a:gd name="T99" fmla="*/ 5 h 8"/>
                <a:gd name="T100" fmla="*/ 7 w 7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8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2" name="Freeform 128">
              <a:extLst>
                <a:ext uri="{FF2B5EF4-FFF2-40B4-BE49-F238E27FC236}">
                  <a16:creationId xmlns:a16="http://schemas.microsoft.com/office/drawing/2014/main" xmlns="" id="{E511F731-04FA-451D-8123-6F86D24ABE85}"/>
                </a:ext>
              </a:extLst>
            </xdr:cNvPr>
            <xdr:cNvSpPr>
              <a:spLocks/>
            </xdr:cNvSpPr>
          </xdr:nvSpPr>
          <xdr:spPr bwMode="auto">
            <a:xfrm>
              <a:off x="718" y="208"/>
              <a:ext cx="7" cy="8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3" name="Freeform 129">
              <a:extLst>
                <a:ext uri="{FF2B5EF4-FFF2-40B4-BE49-F238E27FC236}">
                  <a16:creationId xmlns:a16="http://schemas.microsoft.com/office/drawing/2014/main" xmlns="" id="{38652B04-7C1F-46D5-BE18-D48D763424EC}"/>
                </a:ext>
              </a:extLst>
            </xdr:cNvPr>
            <xdr:cNvSpPr>
              <a:spLocks/>
            </xdr:cNvSpPr>
          </xdr:nvSpPr>
          <xdr:spPr bwMode="auto">
            <a:xfrm>
              <a:off x="737" y="240"/>
              <a:ext cx="9" cy="7"/>
            </a:xfrm>
            <a:custGeom>
              <a:avLst/>
              <a:gdLst>
                <a:gd name="T0" fmla="*/ 9 w 9"/>
                <a:gd name="T1" fmla="*/ 3 h 7"/>
                <a:gd name="T2" fmla="*/ 8 w 9"/>
                <a:gd name="T3" fmla="*/ 2 h 7"/>
                <a:gd name="T4" fmla="*/ 8 w 9"/>
                <a:gd name="T5" fmla="*/ 2 h 7"/>
                <a:gd name="T6" fmla="*/ 8 w 9"/>
                <a:gd name="T7" fmla="*/ 1 h 7"/>
                <a:gd name="T8" fmla="*/ 8 w 9"/>
                <a:gd name="T9" fmla="*/ 1 h 7"/>
                <a:gd name="T10" fmla="*/ 8 w 9"/>
                <a:gd name="T11" fmla="*/ 1 h 7"/>
                <a:gd name="T12" fmla="*/ 7 w 9"/>
                <a:gd name="T13" fmla="*/ 1 h 7"/>
                <a:gd name="T14" fmla="*/ 7 w 9"/>
                <a:gd name="T15" fmla="*/ 0 h 7"/>
                <a:gd name="T16" fmla="*/ 7 w 9"/>
                <a:gd name="T17" fmla="*/ 0 h 7"/>
                <a:gd name="T18" fmla="*/ 5 w 9"/>
                <a:gd name="T19" fmla="*/ 0 h 7"/>
                <a:gd name="T20" fmla="*/ 5 w 9"/>
                <a:gd name="T21" fmla="*/ 0 h 7"/>
                <a:gd name="T22" fmla="*/ 5 w 9"/>
                <a:gd name="T23" fmla="*/ 0 h 7"/>
                <a:gd name="T24" fmla="*/ 4 w 9"/>
                <a:gd name="T25" fmla="*/ 0 h 7"/>
                <a:gd name="T26" fmla="*/ 4 w 9"/>
                <a:gd name="T27" fmla="*/ 0 h 7"/>
                <a:gd name="T28" fmla="*/ 3 w 9"/>
                <a:gd name="T29" fmla="*/ 0 h 7"/>
                <a:gd name="T30" fmla="*/ 3 w 9"/>
                <a:gd name="T31" fmla="*/ 0 h 7"/>
                <a:gd name="T32" fmla="*/ 3 w 9"/>
                <a:gd name="T33" fmla="*/ 0 h 7"/>
                <a:gd name="T34" fmla="*/ 2 w 9"/>
                <a:gd name="T35" fmla="*/ 1 h 7"/>
                <a:gd name="T36" fmla="*/ 2 w 9"/>
                <a:gd name="T37" fmla="*/ 1 h 7"/>
                <a:gd name="T38" fmla="*/ 2 w 9"/>
                <a:gd name="T39" fmla="*/ 1 h 7"/>
                <a:gd name="T40" fmla="*/ 0 w 9"/>
                <a:gd name="T41" fmla="*/ 1 h 7"/>
                <a:gd name="T42" fmla="*/ 0 w 9"/>
                <a:gd name="T43" fmla="*/ 2 h 7"/>
                <a:gd name="T44" fmla="*/ 0 w 9"/>
                <a:gd name="T45" fmla="*/ 2 h 7"/>
                <a:gd name="T46" fmla="*/ 0 w 9"/>
                <a:gd name="T47" fmla="*/ 3 h 7"/>
                <a:gd name="T48" fmla="*/ 0 w 9"/>
                <a:gd name="T49" fmla="*/ 3 h 7"/>
                <a:gd name="T50" fmla="*/ 0 w 9"/>
                <a:gd name="T51" fmla="*/ 3 h 7"/>
                <a:gd name="T52" fmla="*/ 0 w 9"/>
                <a:gd name="T53" fmla="*/ 5 h 7"/>
                <a:gd name="T54" fmla="*/ 0 w 9"/>
                <a:gd name="T55" fmla="*/ 5 h 7"/>
                <a:gd name="T56" fmla="*/ 0 w 9"/>
                <a:gd name="T57" fmla="*/ 6 h 7"/>
                <a:gd name="T58" fmla="*/ 2 w 9"/>
                <a:gd name="T59" fmla="*/ 6 h 7"/>
                <a:gd name="T60" fmla="*/ 2 w 9"/>
                <a:gd name="T61" fmla="*/ 6 h 7"/>
                <a:gd name="T62" fmla="*/ 2 w 9"/>
                <a:gd name="T63" fmla="*/ 7 h 7"/>
                <a:gd name="T64" fmla="*/ 3 w 9"/>
                <a:gd name="T65" fmla="*/ 7 h 7"/>
                <a:gd name="T66" fmla="*/ 3 w 9"/>
                <a:gd name="T67" fmla="*/ 7 h 7"/>
                <a:gd name="T68" fmla="*/ 3 w 9"/>
                <a:gd name="T69" fmla="*/ 7 h 7"/>
                <a:gd name="T70" fmla="*/ 4 w 9"/>
                <a:gd name="T71" fmla="*/ 7 h 7"/>
                <a:gd name="T72" fmla="*/ 4 w 9"/>
                <a:gd name="T73" fmla="*/ 7 h 7"/>
                <a:gd name="T74" fmla="*/ 5 w 9"/>
                <a:gd name="T75" fmla="*/ 7 h 7"/>
                <a:gd name="T76" fmla="*/ 5 w 9"/>
                <a:gd name="T77" fmla="*/ 7 h 7"/>
                <a:gd name="T78" fmla="*/ 5 w 9"/>
                <a:gd name="T79" fmla="*/ 7 h 7"/>
                <a:gd name="T80" fmla="*/ 7 w 9"/>
                <a:gd name="T81" fmla="*/ 7 h 7"/>
                <a:gd name="T82" fmla="*/ 7 w 9"/>
                <a:gd name="T83" fmla="*/ 7 h 7"/>
                <a:gd name="T84" fmla="*/ 7 w 9"/>
                <a:gd name="T85" fmla="*/ 7 h 7"/>
                <a:gd name="T86" fmla="*/ 8 w 9"/>
                <a:gd name="T87" fmla="*/ 6 h 7"/>
                <a:gd name="T88" fmla="*/ 8 w 9"/>
                <a:gd name="T89" fmla="*/ 6 h 7"/>
                <a:gd name="T90" fmla="*/ 8 w 9"/>
                <a:gd name="T91" fmla="*/ 6 h 7"/>
                <a:gd name="T92" fmla="*/ 8 w 9"/>
                <a:gd name="T93" fmla="*/ 5 h 7"/>
                <a:gd name="T94" fmla="*/ 8 w 9"/>
                <a:gd name="T95" fmla="*/ 5 h 7"/>
                <a:gd name="T96" fmla="*/ 9 w 9"/>
                <a:gd name="T97" fmla="*/ 3 h 7"/>
                <a:gd name="T98" fmla="*/ 9 w 9"/>
                <a:gd name="T99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7">
                  <a:moveTo>
                    <a:pt x="9" y="3"/>
                  </a:move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9" y="3"/>
                  </a:lnTo>
                  <a:lnTo>
                    <a:pt x="9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4" name="Freeform 130">
              <a:extLst>
                <a:ext uri="{FF2B5EF4-FFF2-40B4-BE49-F238E27FC236}">
                  <a16:creationId xmlns:a16="http://schemas.microsoft.com/office/drawing/2014/main" xmlns="" id="{F40DA4F0-8BC3-4A0B-9B95-4C283DFD791A}"/>
                </a:ext>
              </a:extLst>
            </xdr:cNvPr>
            <xdr:cNvSpPr>
              <a:spLocks/>
            </xdr:cNvSpPr>
          </xdr:nvSpPr>
          <xdr:spPr bwMode="auto">
            <a:xfrm>
              <a:off x="737" y="240"/>
              <a:ext cx="9" cy="7"/>
            </a:xfrm>
            <a:custGeom>
              <a:avLst/>
              <a:gdLst>
                <a:gd name="T0" fmla="*/ 7 w 7"/>
                <a:gd name="T1" fmla="*/ 3 h 6"/>
                <a:gd name="T2" fmla="*/ 6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6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5" name="Freeform 131">
              <a:extLst>
                <a:ext uri="{FF2B5EF4-FFF2-40B4-BE49-F238E27FC236}">
                  <a16:creationId xmlns:a16="http://schemas.microsoft.com/office/drawing/2014/main" xmlns="" id="{B5838D3E-E82C-4B57-A67B-2E8E53D331E6}"/>
                </a:ext>
              </a:extLst>
            </xdr:cNvPr>
            <xdr:cNvSpPr>
              <a:spLocks/>
            </xdr:cNvSpPr>
          </xdr:nvSpPr>
          <xdr:spPr bwMode="auto">
            <a:xfrm>
              <a:off x="752" y="273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9 w 9"/>
                <a:gd name="T5" fmla="*/ 3 h 9"/>
                <a:gd name="T6" fmla="*/ 8 w 9"/>
                <a:gd name="T7" fmla="*/ 3 h 9"/>
                <a:gd name="T8" fmla="*/ 8 w 9"/>
                <a:gd name="T9" fmla="*/ 3 h 9"/>
                <a:gd name="T10" fmla="*/ 8 w 9"/>
                <a:gd name="T11" fmla="*/ 1 h 9"/>
                <a:gd name="T12" fmla="*/ 8 w 9"/>
                <a:gd name="T13" fmla="*/ 1 h 9"/>
                <a:gd name="T14" fmla="*/ 6 w 9"/>
                <a:gd name="T15" fmla="*/ 1 h 9"/>
                <a:gd name="T16" fmla="*/ 6 w 9"/>
                <a:gd name="T17" fmla="*/ 1 h 9"/>
                <a:gd name="T18" fmla="*/ 5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3 w 9"/>
                <a:gd name="T29" fmla="*/ 0 h 9"/>
                <a:gd name="T30" fmla="*/ 3 w 9"/>
                <a:gd name="T31" fmla="*/ 1 h 9"/>
                <a:gd name="T32" fmla="*/ 3 w 9"/>
                <a:gd name="T33" fmla="*/ 1 h 9"/>
                <a:gd name="T34" fmla="*/ 1 w 9"/>
                <a:gd name="T35" fmla="*/ 1 h 9"/>
                <a:gd name="T36" fmla="*/ 1 w 9"/>
                <a:gd name="T37" fmla="*/ 1 h 9"/>
                <a:gd name="T38" fmla="*/ 1 w 9"/>
                <a:gd name="T39" fmla="*/ 3 h 9"/>
                <a:gd name="T40" fmla="*/ 1 w 9"/>
                <a:gd name="T41" fmla="*/ 3 h 9"/>
                <a:gd name="T42" fmla="*/ 0 w 9"/>
                <a:gd name="T43" fmla="*/ 3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5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1 w 9"/>
                <a:gd name="T57" fmla="*/ 6 h 9"/>
                <a:gd name="T58" fmla="*/ 1 w 9"/>
                <a:gd name="T59" fmla="*/ 6 h 9"/>
                <a:gd name="T60" fmla="*/ 1 w 9"/>
                <a:gd name="T61" fmla="*/ 8 h 9"/>
                <a:gd name="T62" fmla="*/ 1 w 9"/>
                <a:gd name="T63" fmla="*/ 8 h 9"/>
                <a:gd name="T64" fmla="*/ 3 w 9"/>
                <a:gd name="T65" fmla="*/ 8 h 9"/>
                <a:gd name="T66" fmla="*/ 3 w 9"/>
                <a:gd name="T67" fmla="*/ 9 h 9"/>
                <a:gd name="T68" fmla="*/ 3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5 w 9"/>
                <a:gd name="T79" fmla="*/ 9 h 9"/>
                <a:gd name="T80" fmla="*/ 6 w 9"/>
                <a:gd name="T81" fmla="*/ 9 h 9"/>
                <a:gd name="T82" fmla="*/ 6 w 9"/>
                <a:gd name="T83" fmla="*/ 8 h 9"/>
                <a:gd name="T84" fmla="*/ 8 w 9"/>
                <a:gd name="T85" fmla="*/ 8 h 9"/>
                <a:gd name="T86" fmla="*/ 8 w 9"/>
                <a:gd name="T87" fmla="*/ 8 h 9"/>
                <a:gd name="T88" fmla="*/ 8 w 9"/>
                <a:gd name="T89" fmla="*/ 6 h 9"/>
                <a:gd name="T90" fmla="*/ 8 w 9"/>
                <a:gd name="T91" fmla="*/ 6 h 9"/>
                <a:gd name="T92" fmla="*/ 9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5 h 9"/>
                <a:gd name="T100" fmla="*/ 9 w 9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9" y="3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1"/>
                  </a:lnTo>
                  <a:lnTo>
                    <a:pt x="8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8"/>
                  </a:lnTo>
                  <a:lnTo>
                    <a:pt x="1" y="8"/>
                  </a:lnTo>
                  <a:lnTo>
                    <a:pt x="3" y="8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9"/>
                  </a:lnTo>
                  <a:lnTo>
                    <a:pt x="6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6" name="Freeform 132">
              <a:extLst>
                <a:ext uri="{FF2B5EF4-FFF2-40B4-BE49-F238E27FC236}">
                  <a16:creationId xmlns:a16="http://schemas.microsoft.com/office/drawing/2014/main" xmlns="" id="{04F38669-5BF3-4076-A157-FE6525EFA75C}"/>
                </a:ext>
              </a:extLst>
            </xdr:cNvPr>
            <xdr:cNvSpPr>
              <a:spLocks/>
            </xdr:cNvSpPr>
          </xdr:nvSpPr>
          <xdr:spPr bwMode="auto">
            <a:xfrm>
              <a:off x="752" y="273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7" name="Freeform 133">
              <a:extLst>
                <a:ext uri="{FF2B5EF4-FFF2-40B4-BE49-F238E27FC236}">
                  <a16:creationId xmlns:a16="http://schemas.microsoft.com/office/drawing/2014/main" xmlns="" id="{43C590AF-D72C-4C67-8EC5-2A66C510F641}"/>
                </a:ext>
              </a:extLst>
            </xdr:cNvPr>
            <xdr:cNvSpPr>
              <a:spLocks/>
            </xdr:cNvSpPr>
          </xdr:nvSpPr>
          <xdr:spPr bwMode="auto">
            <a:xfrm>
              <a:off x="762" y="309"/>
              <a:ext cx="9" cy="7"/>
            </a:xfrm>
            <a:custGeom>
              <a:avLst/>
              <a:gdLst>
                <a:gd name="T0" fmla="*/ 9 w 9"/>
                <a:gd name="T1" fmla="*/ 4 h 7"/>
                <a:gd name="T2" fmla="*/ 9 w 9"/>
                <a:gd name="T3" fmla="*/ 2 h 7"/>
                <a:gd name="T4" fmla="*/ 9 w 9"/>
                <a:gd name="T5" fmla="*/ 2 h 7"/>
                <a:gd name="T6" fmla="*/ 7 w 9"/>
                <a:gd name="T7" fmla="*/ 1 h 7"/>
                <a:gd name="T8" fmla="*/ 7 w 9"/>
                <a:gd name="T9" fmla="*/ 1 h 7"/>
                <a:gd name="T10" fmla="*/ 7 w 9"/>
                <a:gd name="T11" fmla="*/ 1 h 7"/>
                <a:gd name="T12" fmla="*/ 7 w 9"/>
                <a:gd name="T13" fmla="*/ 0 h 7"/>
                <a:gd name="T14" fmla="*/ 6 w 9"/>
                <a:gd name="T15" fmla="*/ 0 h 7"/>
                <a:gd name="T16" fmla="*/ 6 w 9"/>
                <a:gd name="T17" fmla="*/ 0 h 7"/>
                <a:gd name="T18" fmla="*/ 6 w 9"/>
                <a:gd name="T19" fmla="*/ 0 h 7"/>
                <a:gd name="T20" fmla="*/ 5 w 9"/>
                <a:gd name="T21" fmla="*/ 0 h 7"/>
                <a:gd name="T22" fmla="*/ 5 w 9"/>
                <a:gd name="T23" fmla="*/ 0 h 7"/>
                <a:gd name="T24" fmla="*/ 4 w 9"/>
                <a:gd name="T25" fmla="*/ 0 h 7"/>
                <a:gd name="T26" fmla="*/ 4 w 9"/>
                <a:gd name="T27" fmla="*/ 0 h 7"/>
                <a:gd name="T28" fmla="*/ 4 w 9"/>
                <a:gd name="T29" fmla="*/ 0 h 7"/>
                <a:gd name="T30" fmla="*/ 3 w 9"/>
                <a:gd name="T31" fmla="*/ 0 h 7"/>
                <a:gd name="T32" fmla="*/ 3 w 9"/>
                <a:gd name="T33" fmla="*/ 0 h 7"/>
                <a:gd name="T34" fmla="*/ 1 w 9"/>
                <a:gd name="T35" fmla="*/ 0 h 7"/>
                <a:gd name="T36" fmla="*/ 1 w 9"/>
                <a:gd name="T37" fmla="*/ 1 h 7"/>
                <a:gd name="T38" fmla="*/ 1 w 9"/>
                <a:gd name="T39" fmla="*/ 1 h 7"/>
                <a:gd name="T40" fmla="*/ 1 w 9"/>
                <a:gd name="T41" fmla="*/ 1 h 7"/>
                <a:gd name="T42" fmla="*/ 0 w 9"/>
                <a:gd name="T43" fmla="*/ 2 h 7"/>
                <a:gd name="T44" fmla="*/ 0 w 9"/>
                <a:gd name="T45" fmla="*/ 2 h 7"/>
                <a:gd name="T46" fmla="*/ 0 w 9"/>
                <a:gd name="T47" fmla="*/ 4 h 7"/>
                <a:gd name="T48" fmla="*/ 0 w 9"/>
                <a:gd name="T49" fmla="*/ 4 h 7"/>
                <a:gd name="T50" fmla="*/ 0 w 9"/>
                <a:gd name="T51" fmla="*/ 4 h 7"/>
                <a:gd name="T52" fmla="*/ 0 w 9"/>
                <a:gd name="T53" fmla="*/ 5 h 7"/>
                <a:gd name="T54" fmla="*/ 0 w 9"/>
                <a:gd name="T55" fmla="*/ 5 h 7"/>
                <a:gd name="T56" fmla="*/ 1 w 9"/>
                <a:gd name="T57" fmla="*/ 6 h 7"/>
                <a:gd name="T58" fmla="*/ 1 w 9"/>
                <a:gd name="T59" fmla="*/ 6 h 7"/>
                <a:gd name="T60" fmla="*/ 1 w 9"/>
                <a:gd name="T61" fmla="*/ 6 h 7"/>
                <a:gd name="T62" fmla="*/ 1 w 9"/>
                <a:gd name="T63" fmla="*/ 7 h 7"/>
                <a:gd name="T64" fmla="*/ 3 w 9"/>
                <a:gd name="T65" fmla="*/ 7 h 7"/>
                <a:gd name="T66" fmla="*/ 3 w 9"/>
                <a:gd name="T67" fmla="*/ 7 h 7"/>
                <a:gd name="T68" fmla="*/ 4 w 9"/>
                <a:gd name="T69" fmla="*/ 7 h 7"/>
                <a:gd name="T70" fmla="*/ 4 w 9"/>
                <a:gd name="T71" fmla="*/ 7 h 7"/>
                <a:gd name="T72" fmla="*/ 4 w 9"/>
                <a:gd name="T73" fmla="*/ 7 h 7"/>
                <a:gd name="T74" fmla="*/ 5 w 9"/>
                <a:gd name="T75" fmla="*/ 7 h 7"/>
                <a:gd name="T76" fmla="*/ 5 w 9"/>
                <a:gd name="T77" fmla="*/ 7 h 7"/>
                <a:gd name="T78" fmla="*/ 6 w 9"/>
                <a:gd name="T79" fmla="*/ 7 h 7"/>
                <a:gd name="T80" fmla="*/ 6 w 9"/>
                <a:gd name="T81" fmla="*/ 7 h 7"/>
                <a:gd name="T82" fmla="*/ 6 w 9"/>
                <a:gd name="T83" fmla="*/ 7 h 7"/>
                <a:gd name="T84" fmla="*/ 7 w 9"/>
                <a:gd name="T85" fmla="*/ 7 h 7"/>
                <a:gd name="T86" fmla="*/ 7 w 9"/>
                <a:gd name="T87" fmla="*/ 6 h 7"/>
                <a:gd name="T88" fmla="*/ 7 w 9"/>
                <a:gd name="T89" fmla="*/ 6 h 7"/>
                <a:gd name="T90" fmla="*/ 7 w 9"/>
                <a:gd name="T91" fmla="*/ 6 h 7"/>
                <a:gd name="T92" fmla="*/ 9 w 9"/>
                <a:gd name="T93" fmla="*/ 5 h 7"/>
                <a:gd name="T94" fmla="*/ 9 w 9"/>
                <a:gd name="T95" fmla="*/ 5 h 7"/>
                <a:gd name="T96" fmla="*/ 9 w 9"/>
                <a:gd name="T97" fmla="*/ 4 h 7"/>
                <a:gd name="T98" fmla="*/ 9 w 9"/>
                <a:gd name="T99" fmla="*/ 4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7">
                  <a:moveTo>
                    <a:pt x="9" y="4"/>
                  </a:moveTo>
                  <a:lnTo>
                    <a:pt x="9" y="2"/>
                  </a:lnTo>
                  <a:lnTo>
                    <a:pt x="9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8" name="Freeform 134">
              <a:extLst>
                <a:ext uri="{FF2B5EF4-FFF2-40B4-BE49-F238E27FC236}">
                  <a16:creationId xmlns:a16="http://schemas.microsoft.com/office/drawing/2014/main" xmlns="" id="{69BF5452-37F8-476E-946D-C99E38E53748}"/>
                </a:ext>
              </a:extLst>
            </xdr:cNvPr>
            <xdr:cNvSpPr>
              <a:spLocks/>
            </xdr:cNvSpPr>
          </xdr:nvSpPr>
          <xdr:spPr bwMode="auto">
            <a:xfrm>
              <a:off x="762" y="309"/>
              <a:ext cx="9" cy="7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59" name="Freeform 135">
              <a:extLst>
                <a:ext uri="{FF2B5EF4-FFF2-40B4-BE49-F238E27FC236}">
                  <a16:creationId xmlns:a16="http://schemas.microsoft.com/office/drawing/2014/main" xmlns="" id="{D1164882-70B0-40F7-BB43-C4B88DFE29FA}"/>
                </a:ext>
              </a:extLst>
            </xdr:cNvPr>
            <xdr:cNvSpPr>
              <a:spLocks/>
            </xdr:cNvSpPr>
          </xdr:nvSpPr>
          <xdr:spPr bwMode="auto">
            <a:xfrm>
              <a:off x="766" y="346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3 h 9"/>
                <a:gd name="T6" fmla="*/ 8 w 8"/>
                <a:gd name="T7" fmla="*/ 3 h 9"/>
                <a:gd name="T8" fmla="*/ 7 w 8"/>
                <a:gd name="T9" fmla="*/ 1 h 9"/>
                <a:gd name="T10" fmla="*/ 7 w 8"/>
                <a:gd name="T11" fmla="*/ 1 h 9"/>
                <a:gd name="T12" fmla="*/ 7 w 8"/>
                <a:gd name="T13" fmla="*/ 1 h 9"/>
                <a:gd name="T14" fmla="*/ 7 w 8"/>
                <a:gd name="T15" fmla="*/ 1 h 9"/>
                <a:gd name="T16" fmla="*/ 6 w 8"/>
                <a:gd name="T17" fmla="*/ 0 h 9"/>
                <a:gd name="T18" fmla="*/ 6 w 8"/>
                <a:gd name="T19" fmla="*/ 0 h 9"/>
                <a:gd name="T20" fmla="*/ 5 w 8"/>
                <a:gd name="T21" fmla="*/ 0 h 9"/>
                <a:gd name="T22" fmla="*/ 5 w 8"/>
                <a:gd name="T23" fmla="*/ 0 h 9"/>
                <a:gd name="T24" fmla="*/ 5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2 w 8"/>
                <a:gd name="T31" fmla="*/ 0 h 9"/>
                <a:gd name="T32" fmla="*/ 2 w 8"/>
                <a:gd name="T33" fmla="*/ 1 h 9"/>
                <a:gd name="T34" fmla="*/ 2 w 8"/>
                <a:gd name="T35" fmla="*/ 1 h 9"/>
                <a:gd name="T36" fmla="*/ 1 w 8"/>
                <a:gd name="T37" fmla="*/ 1 h 9"/>
                <a:gd name="T38" fmla="*/ 1 w 8"/>
                <a:gd name="T39" fmla="*/ 1 h 9"/>
                <a:gd name="T40" fmla="*/ 1 w 8"/>
                <a:gd name="T41" fmla="*/ 3 h 9"/>
                <a:gd name="T42" fmla="*/ 1 w 8"/>
                <a:gd name="T43" fmla="*/ 3 h 9"/>
                <a:gd name="T44" fmla="*/ 1 w 8"/>
                <a:gd name="T45" fmla="*/ 4 h 9"/>
                <a:gd name="T46" fmla="*/ 1 w 8"/>
                <a:gd name="T47" fmla="*/ 4 h 9"/>
                <a:gd name="T48" fmla="*/ 0 w 8"/>
                <a:gd name="T49" fmla="*/ 4 h 9"/>
                <a:gd name="T50" fmla="*/ 1 w 8"/>
                <a:gd name="T51" fmla="*/ 5 h 9"/>
                <a:gd name="T52" fmla="*/ 1 w 8"/>
                <a:gd name="T53" fmla="*/ 5 h 9"/>
                <a:gd name="T54" fmla="*/ 1 w 8"/>
                <a:gd name="T55" fmla="*/ 6 h 9"/>
                <a:gd name="T56" fmla="*/ 1 w 8"/>
                <a:gd name="T57" fmla="*/ 6 h 9"/>
                <a:gd name="T58" fmla="*/ 1 w 8"/>
                <a:gd name="T59" fmla="*/ 6 h 9"/>
                <a:gd name="T60" fmla="*/ 1 w 8"/>
                <a:gd name="T61" fmla="*/ 8 h 9"/>
                <a:gd name="T62" fmla="*/ 2 w 8"/>
                <a:gd name="T63" fmla="*/ 8 h 9"/>
                <a:gd name="T64" fmla="*/ 2 w 8"/>
                <a:gd name="T65" fmla="*/ 8 h 9"/>
                <a:gd name="T66" fmla="*/ 2 w 8"/>
                <a:gd name="T67" fmla="*/ 8 h 9"/>
                <a:gd name="T68" fmla="*/ 3 w 8"/>
                <a:gd name="T69" fmla="*/ 9 h 9"/>
                <a:gd name="T70" fmla="*/ 3 w 8"/>
                <a:gd name="T71" fmla="*/ 9 h 9"/>
                <a:gd name="T72" fmla="*/ 5 w 8"/>
                <a:gd name="T73" fmla="*/ 9 h 9"/>
                <a:gd name="T74" fmla="*/ 5 w 8"/>
                <a:gd name="T75" fmla="*/ 9 h 9"/>
                <a:gd name="T76" fmla="*/ 5 w 8"/>
                <a:gd name="T77" fmla="*/ 9 h 9"/>
                <a:gd name="T78" fmla="*/ 6 w 8"/>
                <a:gd name="T79" fmla="*/ 9 h 9"/>
                <a:gd name="T80" fmla="*/ 6 w 8"/>
                <a:gd name="T81" fmla="*/ 8 h 9"/>
                <a:gd name="T82" fmla="*/ 7 w 8"/>
                <a:gd name="T83" fmla="*/ 8 h 9"/>
                <a:gd name="T84" fmla="*/ 7 w 8"/>
                <a:gd name="T85" fmla="*/ 8 h 9"/>
                <a:gd name="T86" fmla="*/ 7 w 8"/>
                <a:gd name="T87" fmla="*/ 8 h 9"/>
                <a:gd name="T88" fmla="*/ 7 w 8"/>
                <a:gd name="T89" fmla="*/ 6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3"/>
                  </a:lnTo>
                  <a:lnTo>
                    <a:pt x="8" y="3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9"/>
                  </a:lnTo>
                  <a:lnTo>
                    <a:pt x="3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9"/>
                  </a:lnTo>
                  <a:lnTo>
                    <a:pt x="6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0" name="Freeform 136">
              <a:extLst>
                <a:ext uri="{FF2B5EF4-FFF2-40B4-BE49-F238E27FC236}">
                  <a16:creationId xmlns:a16="http://schemas.microsoft.com/office/drawing/2014/main" xmlns="" id="{10B50964-D6C8-4238-99C7-D9FDD77A1867}"/>
                </a:ext>
              </a:extLst>
            </xdr:cNvPr>
            <xdr:cNvSpPr>
              <a:spLocks/>
            </xdr:cNvSpPr>
          </xdr:nvSpPr>
          <xdr:spPr bwMode="auto">
            <a:xfrm>
              <a:off x="766" y="346"/>
              <a:ext cx="8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6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3 h 7"/>
                <a:gd name="T46" fmla="*/ 1 w 7"/>
                <a:gd name="T47" fmla="*/ 3 h 7"/>
                <a:gd name="T48" fmla="*/ 0 w 7"/>
                <a:gd name="T49" fmla="*/ 3 h 7"/>
                <a:gd name="T50" fmla="*/ 1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7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6 h 7"/>
                <a:gd name="T82" fmla="*/ 6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1" name="Freeform 137">
              <a:extLst>
                <a:ext uri="{FF2B5EF4-FFF2-40B4-BE49-F238E27FC236}">
                  <a16:creationId xmlns:a16="http://schemas.microsoft.com/office/drawing/2014/main" xmlns="" id="{D6CF5D98-2CF8-44BD-B075-EF07FF9F7547}"/>
                </a:ext>
              </a:extLst>
            </xdr:cNvPr>
            <xdr:cNvSpPr>
              <a:spLocks/>
            </xdr:cNvSpPr>
          </xdr:nvSpPr>
          <xdr:spPr bwMode="auto">
            <a:xfrm>
              <a:off x="766" y="383"/>
              <a:ext cx="7" cy="9"/>
            </a:xfrm>
            <a:custGeom>
              <a:avLst/>
              <a:gdLst>
                <a:gd name="T0" fmla="*/ 7 w 7"/>
                <a:gd name="T1" fmla="*/ 4 h 9"/>
                <a:gd name="T2" fmla="*/ 7 w 7"/>
                <a:gd name="T3" fmla="*/ 3 h 9"/>
                <a:gd name="T4" fmla="*/ 7 w 7"/>
                <a:gd name="T5" fmla="*/ 3 h 9"/>
                <a:gd name="T6" fmla="*/ 7 w 7"/>
                <a:gd name="T7" fmla="*/ 3 h 9"/>
                <a:gd name="T8" fmla="*/ 7 w 7"/>
                <a:gd name="T9" fmla="*/ 1 h 9"/>
                <a:gd name="T10" fmla="*/ 6 w 7"/>
                <a:gd name="T11" fmla="*/ 1 h 9"/>
                <a:gd name="T12" fmla="*/ 6 w 7"/>
                <a:gd name="T13" fmla="*/ 1 h 9"/>
                <a:gd name="T14" fmla="*/ 6 w 7"/>
                <a:gd name="T15" fmla="*/ 0 h 9"/>
                <a:gd name="T16" fmla="*/ 5 w 7"/>
                <a:gd name="T17" fmla="*/ 0 h 9"/>
                <a:gd name="T18" fmla="*/ 5 w 7"/>
                <a:gd name="T19" fmla="*/ 0 h 9"/>
                <a:gd name="T20" fmla="*/ 5 w 7"/>
                <a:gd name="T21" fmla="*/ 0 h 9"/>
                <a:gd name="T22" fmla="*/ 3 w 7"/>
                <a:gd name="T23" fmla="*/ 0 h 9"/>
                <a:gd name="T24" fmla="*/ 3 w 7"/>
                <a:gd name="T25" fmla="*/ 0 h 9"/>
                <a:gd name="T26" fmla="*/ 2 w 7"/>
                <a:gd name="T27" fmla="*/ 0 h 9"/>
                <a:gd name="T28" fmla="*/ 2 w 7"/>
                <a:gd name="T29" fmla="*/ 0 h 9"/>
                <a:gd name="T30" fmla="*/ 1 w 7"/>
                <a:gd name="T31" fmla="*/ 0 h 9"/>
                <a:gd name="T32" fmla="*/ 1 w 7"/>
                <a:gd name="T33" fmla="*/ 0 h 9"/>
                <a:gd name="T34" fmla="*/ 1 w 7"/>
                <a:gd name="T35" fmla="*/ 1 h 9"/>
                <a:gd name="T36" fmla="*/ 0 w 7"/>
                <a:gd name="T37" fmla="*/ 1 h 9"/>
                <a:gd name="T38" fmla="*/ 0 w 7"/>
                <a:gd name="T39" fmla="*/ 1 h 9"/>
                <a:gd name="T40" fmla="*/ 0 w 7"/>
                <a:gd name="T41" fmla="*/ 3 h 9"/>
                <a:gd name="T42" fmla="*/ 0 w 7"/>
                <a:gd name="T43" fmla="*/ 3 h 9"/>
                <a:gd name="T44" fmla="*/ 0 w 7"/>
                <a:gd name="T45" fmla="*/ 3 h 9"/>
                <a:gd name="T46" fmla="*/ 0 w 7"/>
                <a:gd name="T47" fmla="*/ 4 h 9"/>
                <a:gd name="T48" fmla="*/ 0 w 7"/>
                <a:gd name="T49" fmla="*/ 4 h 9"/>
                <a:gd name="T50" fmla="*/ 0 w 7"/>
                <a:gd name="T51" fmla="*/ 5 h 9"/>
                <a:gd name="T52" fmla="*/ 0 w 7"/>
                <a:gd name="T53" fmla="*/ 5 h 9"/>
                <a:gd name="T54" fmla="*/ 0 w 7"/>
                <a:gd name="T55" fmla="*/ 5 h 9"/>
                <a:gd name="T56" fmla="*/ 0 w 7"/>
                <a:gd name="T57" fmla="*/ 6 h 9"/>
                <a:gd name="T58" fmla="*/ 0 w 7"/>
                <a:gd name="T59" fmla="*/ 6 h 9"/>
                <a:gd name="T60" fmla="*/ 0 w 7"/>
                <a:gd name="T61" fmla="*/ 6 h 9"/>
                <a:gd name="T62" fmla="*/ 1 w 7"/>
                <a:gd name="T63" fmla="*/ 8 h 9"/>
                <a:gd name="T64" fmla="*/ 1 w 7"/>
                <a:gd name="T65" fmla="*/ 8 h 9"/>
                <a:gd name="T66" fmla="*/ 1 w 7"/>
                <a:gd name="T67" fmla="*/ 8 h 9"/>
                <a:gd name="T68" fmla="*/ 2 w 7"/>
                <a:gd name="T69" fmla="*/ 8 h 9"/>
                <a:gd name="T70" fmla="*/ 2 w 7"/>
                <a:gd name="T71" fmla="*/ 8 h 9"/>
                <a:gd name="T72" fmla="*/ 3 w 7"/>
                <a:gd name="T73" fmla="*/ 9 h 9"/>
                <a:gd name="T74" fmla="*/ 3 w 7"/>
                <a:gd name="T75" fmla="*/ 9 h 9"/>
                <a:gd name="T76" fmla="*/ 5 w 7"/>
                <a:gd name="T77" fmla="*/ 8 h 9"/>
                <a:gd name="T78" fmla="*/ 5 w 7"/>
                <a:gd name="T79" fmla="*/ 8 h 9"/>
                <a:gd name="T80" fmla="*/ 5 w 7"/>
                <a:gd name="T81" fmla="*/ 8 h 9"/>
                <a:gd name="T82" fmla="*/ 6 w 7"/>
                <a:gd name="T83" fmla="*/ 8 h 9"/>
                <a:gd name="T84" fmla="*/ 6 w 7"/>
                <a:gd name="T85" fmla="*/ 8 h 9"/>
                <a:gd name="T86" fmla="*/ 6 w 7"/>
                <a:gd name="T87" fmla="*/ 6 h 9"/>
                <a:gd name="T88" fmla="*/ 7 w 7"/>
                <a:gd name="T89" fmla="*/ 6 h 9"/>
                <a:gd name="T90" fmla="*/ 7 w 7"/>
                <a:gd name="T91" fmla="*/ 6 h 9"/>
                <a:gd name="T92" fmla="*/ 7 w 7"/>
                <a:gd name="T93" fmla="*/ 5 h 9"/>
                <a:gd name="T94" fmla="*/ 7 w 7"/>
                <a:gd name="T95" fmla="*/ 5 h 9"/>
                <a:gd name="T96" fmla="*/ 7 w 7"/>
                <a:gd name="T97" fmla="*/ 5 h 9"/>
                <a:gd name="T98" fmla="*/ 7 w 7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9">
                  <a:moveTo>
                    <a:pt x="7" y="4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9"/>
                  </a:lnTo>
                  <a:lnTo>
                    <a:pt x="3" y="9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2" name="Freeform 138">
              <a:extLst>
                <a:ext uri="{FF2B5EF4-FFF2-40B4-BE49-F238E27FC236}">
                  <a16:creationId xmlns:a16="http://schemas.microsoft.com/office/drawing/2014/main" xmlns="" id="{BFB20F3D-D5BD-40E6-9DBD-5E2A5AB17087}"/>
                </a:ext>
              </a:extLst>
            </xdr:cNvPr>
            <xdr:cNvSpPr>
              <a:spLocks/>
            </xdr:cNvSpPr>
          </xdr:nvSpPr>
          <xdr:spPr bwMode="auto">
            <a:xfrm>
              <a:off x="766" y="383"/>
              <a:ext cx="7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5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6 h 7"/>
                <a:gd name="T70" fmla="*/ 2 w 6"/>
                <a:gd name="T71" fmla="*/ 6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6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5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3" name="Freeform 139">
              <a:extLst>
                <a:ext uri="{FF2B5EF4-FFF2-40B4-BE49-F238E27FC236}">
                  <a16:creationId xmlns:a16="http://schemas.microsoft.com/office/drawing/2014/main" xmlns="" id="{EC9FF06F-0E43-430F-BA66-2E47B0A44B7D}"/>
                </a:ext>
              </a:extLst>
            </xdr:cNvPr>
            <xdr:cNvSpPr>
              <a:spLocks/>
            </xdr:cNvSpPr>
          </xdr:nvSpPr>
          <xdr:spPr bwMode="auto">
            <a:xfrm>
              <a:off x="758" y="419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4 h 9"/>
                <a:gd name="T6" fmla="*/ 8 w 8"/>
                <a:gd name="T7" fmla="*/ 3 h 9"/>
                <a:gd name="T8" fmla="*/ 8 w 8"/>
                <a:gd name="T9" fmla="*/ 3 h 9"/>
                <a:gd name="T10" fmla="*/ 7 w 8"/>
                <a:gd name="T11" fmla="*/ 1 h 9"/>
                <a:gd name="T12" fmla="*/ 7 w 8"/>
                <a:gd name="T13" fmla="*/ 1 h 9"/>
                <a:gd name="T14" fmla="*/ 7 w 8"/>
                <a:gd name="T15" fmla="*/ 1 h 9"/>
                <a:gd name="T16" fmla="*/ 5 w 8"/>
                <a:gd name="T17" fmla="*/ 1 h 9"/>
                <a:gd name="T18" fmla="*/ 5 w 8"/>
                <a:gd name="T19" fmla="*/ 1 h 9"/>
                <a:gd name="T20" fmla="*/ 5 w 8"/>
                <a:gd name="T21" fmla="*/ 1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1 h 9"/>
                <a:gd name="T28" fmla="*/ 3 w 8"/>
                <a:gd name="T29" fmla="*/ 1 h 9"/>
                <a:gd name="T30" fmla="*/ 3 w 8"/>
                <a:gd name="T31" fmla="*/ 1 h 9"/>
                <a:gd name="T32" fmla="*/ 2 w 8"/>
                <a:gd name="T33" fmla="*/ 1 h 9"/>
                <a:gd name="T34" fmla="*/ 2 w 8"/>
                <a:gd name="T35" fmla="*/ 1 h 9"/>
                <a:gd name="T36" fmla="*/ 2 w 8"/>
                <a:gd name="T37" fmla="*/ 1 h 9"/>
                <a:gd name="T38" fmla="*/ 0 w 8"/>
                <a:gd name="T39" fmla="*/ 3 h 9"/>
                <a:gd name="T40" fmla="*/ 0 w 8"/>
                <a:gd name="T41" fmla="*/ 3 h 9"/>
                <a:gd name="T42" fmla="*/ 0 w 8"/>
                <a:gd name="T43" fmla="*/ 4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5 h 9"/>
                <a:gd name="T50" fmla="*/ 0 w 8"/>
                <a:gd name="T51" fmla="*/ 5 h 9"/>
                <a:gd name="T52" fmla="*/ 0 w 8"/>
                <a:gd name="T53" fmla="*/ 6 h 9"/>
                <a:gd name="T54" fmla="*/ 0 w 8"/>
                <a:gd name="T55" fmla="*/ 6 h 9"/>
                <a:gd name="T56" fmla="*/ 0 w 8"/>
                <a:gd name="T57" fmla="*/ 6 h 9"/>
                <a:gd name="T58" fmla="*/ 0 w 8"/>
                <a:gd name="T59" fmla="*/ 8 h 9"/>
                <a:gd name="T60" fmla="*/ 2 w 8"/>
                <a:gd name="T61" fmla="*/ 8 h 9"/>
                <a:gd name="T62" fmla="*/ 2 w 8"/>
                <a:gd name="T63" fmla="*/ 8 h 9"/>
                <a:gd name="T64" fmla="*/ 2 w 8"/>
                <a:gd name="T65" fmla="*/ 9 h 9"/>
                <a:gd name="T66" fmla="*/ 3 w 8"/>
                <a:gd name="T67" fmla="*/ 9 h 9"/>
                <a:gd name="T68" fmla="*/ 3 w 8"/>
                <a:gd name="T69" fmla="*/ 9 h 9"/>
                <a:gd name="T70" fmla="*/ 3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5 w 8"/>
                <a:gd name="T77" fmla="*/ 9 h 9"/>
                <a:gd name="T78" fmla="*/ 5 w 8"/>
                <a:gd name="T79" fmla="*/ 9 h 9"/>
                <a:gd name="T80" fmla="*/ 5 w 8"/>
                <a:gd name="T81" fmla="*/ 9 h 9"/>
                <a:gd name="T82" fmla="*/ 7 w 8"/>
                <a:gd name="T83" fmla="*/ 9 h 9"/>
                <a:gd name="T84" fmla="*/ 7 w 8"/>
                <a:gd name="T85" fmla="*/ 8 h 9"/>
                <a:gd name="T86" fmla="*/ 7 w 8"/>
                <a:gd name="T87" fmla="*/ 8 h 9"/>
                <a:gd name="T88" fmla="*/ 8 w 8"/>
                <a:gd name="T89" fmla="*/ 8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6 h 9"/>
                <a:gd name="T96" fmla="*/ 8 w 8"/>
                <a:gd name="T97" fmla="*/ 5 h 9"/>
                <a:gd name="T98" fmla="*/ 8 w 8"/>
                <a:gd name="T99" fmla="*/ 5 h 9"/>
                <a:gd name="T100" fmla="*/ 8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4"/>
                  </a:lnTo>
                  <a:lnTo>
                    <a:pt x="8" y="3"/>
                  </a:lnTo>
                  <a:lnTo>
                    <a:pt x="8" y="3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9"/>
                  </a:lnTo>
                  <a:lnTo>
                    <a:pt x="3" y="9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7" y="9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4" name="Freeform 140">
              <a:extLst>
                <a:ext uri="{FF2B5EF4-FFF2-40B4-BE49-F238E27FC236}">
                  <a16:creationId xmlns:a16="http://schemas.microsoft.com/office/drawing/2014/main" xmlns="" id="{579F9506-77B3-4B33-88DD-A6C4E6C4AF07}"/>
                </a:ext>
              </a:extLst>
            </xdr:cNvPr>
            <xdr:cNvSpPr>
              <a:spLocks/>
            </xdr:cNvSpPr>
          </xdr:nvSpPr>
          <xdr:spPr bwMode="auto">
            <a:xfrm>
              <a:off x="758" y="419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3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1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1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3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7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7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5" name="Freeform 141">
              <a:extLst>
                <a:ext uri="{FF2B5EF4-FFF2-40B4-BE49-F238E27FC236}">
                  <a16:creationId xmlns:a16="http://schemas.microsoft.com/office/drawing/2014/main" xmlns="" id="{15A1876D-3899-4B6E-AC06-386DC469BD3C}"/>
                </a:ext>
              </a:extLst>
            </xdr:cNvPr>
            <xdr:cNvSpPr>
              <a:spLocks/>
            </xdr:cNvSpPr>
          </xdr:nvSpPr>
          <xdr:spPr bwMode="auto">
            <a:xfrm>
              <a:off x="746" y="454"/>
              <a:ext cx="7" cy="8"/>
            </a:xfrm>
            <a:custGeom>
              <a:avLst/>
              <a:gdLst>
                <a:gd name="T0" fmla="*/ 7 w 7"/>
                <a:gd name="T1" fmla="*/ 3 h 8"/>
                <a:gd name="T2" fmla="*/ 7 w 7"/>
                <a:gd name="T3" fmla="*/ 3 h 8"/>
                <a:gd name="T4" fmla="*/ 7 w 7"/>
                <a:gd name="T5" fmla="*/ 2 h 8"/>
                <a:gd name="T6" fmla="*/ 7 w 7"/>
                <a:gd name="T7" fmla="*/ 2 h 8"/>
                <a:gd name="T8" fmla="*/ 7 w 7"/>
                <a:gd name="T9" fmla="*/ 2 h 8"/>
                <a:gd name="T10" fmla="*/ 6 w 7"/>
                <a:gd name="T11" fmla="*/ 1 h 8"/>
                <a:gd name="T12" fmla="*/ 6 w 7"/>
                <a:gd name="T13" fmla="*/ 1 h 8"/>
                <a:gd name="T14" fmla="*/ 6 w 7"/>
                <a:gd name="T15" fmla="*/ 1 h 8"/>
                <a:gd name="T16" fmla="*/ 5 w 7"/>
                <a:gd name="T17" fmla="*/ 1 h 8"/>
                <a:gd name="T18" fmla="*/ 5 w 7"/>
                <a:gd name="T19" fmla="*/ 1 h 8"/>
                <a:gd name="T20" fmla="*/ 5 w 7"/>
                <a:gd name="T21" fmla="*/ 0 h 8"/>
                <a:gd name="T22" fmla="*/ 4 w 7"/>
                <a:gd name="T23" fmla="*/ 0 h 8"/>
                <a:gd name="T24" fmla="*/ 4 w 7"/>
                <a:gd name="T25" fmla="*/ 0 h 8"/>
                <a:gd name="T26" fmla="*/ 2 w 7"/>
                <a:gd name="T27" fmla="*/ 0 h 8"/>
                <a:gd name="T28" fmla="*/ 2 w 7"/>
                <a:gd name="T29" fmla="*/ 1 h 8"/>
                <a:gd name="T30" fmla="*/ 1 w 7"/>
                <a:gd name="T31" fmla="*/ 1 h 8"/>
                <a:gd name="T32" fmla="*/ 1 w 7"/>
                <a:gd name="T33" fmla="*/ 1 h 8"/>
                <a:gd name="T34" fmla="*/ 1 w 7"/>
                <a:gd name="T35" fmla="*/ 1 h 8"/>
                <a:gd name="T36" fmla="*/ 0 w 7"/>
                <a:gd name="T37" fmla="*/ 1 h 8"/>
                <a:gd name="T38" fmla="*/ 0 w 7"/>
                <a:gd name="T39" fmla="*/ 2 h 8"/>
                <a:gd name="T40" fmla="*/ 0 w 7"/>
                <a:gd name="T41" fmla="*/ 2 h 8"/>
                <a:gd name="T42" fmla="*/ 0 w 7"/>
                <a:gd name="T43" fmla="*/ 2 h 8"/>
                <a:gd name="T44" fmla="*/ 0 w 7"/>
                <a:gd name="T45" fmla="*/ 3 h 8"/>
                <a:gd name="T46" fmla="*/ 0 w 7"/>
                <a:gd name="T47" fmla="*/ 3 h 8"/>
                <a:gd name="T48" fmla="*/ 0 w 7"/>
                <a:gd name="T49" fmla="*/ 5 h 8"/>
                <a:gd name="T50" fmla="*/ 0 w 7"/>
                <a:gd name="T51" fmla="*/ 5 h 8"/>
                <a:gd name="T52" fmla="*/ 0 w 7"/>
                <a:gd name="T53" fmla="*/ 5 h 8"/>
                <a:gd name="T54" fmla="*/ 0 w 7"/>
                <a:gd name="T55" fmla="*/ 6 h 8"/>
                <a:gd name="T56" fmla="*/ 0 w 7"/>
                <a:gd name="T57" fmla="*/ 6 h 8"/>
                <a:gd name="T58" fmla="*/ 0 w 7"/>
                <a:gd name="T59" fmla="*/ 7 h 8"/>
                <a:gd name="T60" fmla="*/ 0 w 7"/>
                <a:gd name="T61" fmla="*/ 7 h 8"/>
                <a:gd name="T62" fmla="*/ 1 w 7"/>
                <a:gd name="T63" fmla="*/ 7 h 8"/>
                <a:gd name="T64" fmla="*/ 1 w 7"/>
                <a:gd name="T65" fmla="*/ 7 h 8"/>
                <a:gd name="T66" fmla="*/ 1 w 7"/>
                <a:gd name="T67" fmla="*/ 8 h 8"/>
                <a:gd name="T68" fmla="*/ 2 w 7"/>
                <a:gd name="T69" fmla="*/ 8 h 8"/>
                <a:gd name="T70" fmla="*/ 2 w 7"/>
                <a:gd name="T71" fmla="*/ 8 h 8"/>
                <a:gd name="T72" fmla="*/ 4 w 7"/>
                <a:gd name="T73" fmla="*/ 8 h 8"/>
                <a:gd name="T74" fmla="*/ 4 w 7"/>
                <a:gd name="T75" fmla="*/ 8 h 8"/>
                <a:gd name="T76" fmla="*/ 5 w 7"/>
                <a:gd name="T77" fmla="*/ 8 h 8"/>
                <a:gd name="T78" fmla="*/ 5 w 7"/>
                <a:gd name="T79" fmla="*/ 8 h 8"/>
                <a:gd name="T80" fmla="*/ 5 w 7"/>
                <a:gd name="T81" fmla="*/ 8 h 8"/>
                <a:gd name="T82" fmla="*/ 6 w 7"/>
                <a:gd name="T83" fmla="*/ 7 h 8"/>
                <a:gd name="T84" fmla="*/ 6 w 7"/>
                <a:gd name="T85" fmla="*/ 7 h 8"/>
                <a:gd name="T86" fmla="*/ 6 w 7"/>
                <a:gd name="T87" fmla="*/ 7 h 8"/>
                <a:gd name="T88" fmla="*/ 7 w 7"/>
                <a:gd name="T89" fmla="*/ 7 h 8"/>
                <a:gd name="T90" fmla="*/ 7 w 7"/>
                <a:gd name="T91" fmla="*/ 6 h 8"/>
                <a:gd name="T92" fmla="*/ 7 w 7"/>
                <a:gd name="T93" fmla="*/ 6 h 8"/>
                <a:gd name="T94" fmla="*/ 7 w 7"/>
                <a:gd name="T95" fmla="*/ 5 h 8"/>
                <a:gd name="T96" fmla="*/ 7 w 7"/>
                <a:gd name="T97" fmla="*/ 5 h 8"/>
                <a:gd name="T98" fmla="*/ 7 w 7"/>
                <a:gd name="T99" fmla="*/ 5 h 8"/>
                <a:gd name="T100" fmla="*/ 7 w 7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8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6" name="Freeform 142">
              <a:extLst>
                <a:ext uri="{FF2B5EF4-FFF2-40B4-BE49-F238E27FC236}">
                  <a16:creationId xmlns:a16="http://schemas.microsoft.com/office/drawing/2014/main" xmlns="" id="{B58D5D10-10D2-4865-9A42-42F9A976E47C}"/>
                </a:ext>
              </a:extLst>
            </xdr:cNvPr>
            <xdr:cNvSpPr>
              <a:spLocks/>
            </xdr:cNvSpPr>
          </xdr:nvSpPr>
          <xdr:spPr bwMode="auto">
            <a:xfrm>
              <a:off x="746" y="454"/>
              <a:ext cx="7" cy="8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7" name="Freeform 143">
              <a:extLst>
                <a:ext uri="{FF2B5EF4-FFF2-40B4-BE49-F238E27FC236}">
                  <a16:creationId xmlns:a16="http://schemas.microsoft.com/office/drawing/2014/main" xmlns="" id="{60737A2C-A7D0-4F64-937A-A7BF4102C5EF}"/>
                </a:ext>
              </a:extLst>
            </xdr:cNvPr>
            <xdr:cNvSpPr>
              <a:spLocks/>
            </xdr:cNvSpPr>
          </xdr:nvSpPr>
          <xdr:spPr bwMode="auto">
            <a:xfrm>
              <a:off x="727" y="487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8 w 9"/>
                <a:gd name="T5" fmla="*/ 3 h 9"/>
                <a:gd name="T6" fmla="*/ 8 w 9"/>
                <a:gd name="T7" fmla="*/ 3 h 9"/>
                <a:gd name="T8" fmla="*/ 8 w 9"/>
                <a:gd name="T9" fmla="*/ 1 h 9"/>
                <a:gd name="T10" fmla="*/ 8 w 9"/>
                <a:gd name="T11" fmla="*/ 1 h 9"/>
                <a:gd name="T12" fmla="*/ 8 w 9"/>
                <a:gd name="T13" fmla="*/ 1 h 9"/>
                <a:gd name="T14" fmla="*/ 7 w 9"/>
                <a:gd name="T15" fmla="*/ 1 h 9"/>
                <a:gd name="T16" fmla="*/ 7 w 9"/>
                <a:gd name="T17" fmla="*/ 0 h 9"/>
                <a:gd name="T18" fmla="*/ 5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3 w 9"/>
                <a:gd name="T29" fmla="*/ 0 h 9"/>
                <a:gd name="T30" fmla="*/ 3 w 9"/>
                <a:gd name="T31" fmla="*/ 0 h 9"/>
                <a:gd name="T32" fmla="*/ 3 w 9"/>
                <a:gd name="T33" fmla="*/ 1 h 9"/>
                <a:gd name="T34" fmla="*/ 2 w 9"/>
                <a:gd name="T35" fmla="*/ 1 h 9"/>
                <a:gd name="T36" fmla="*/ 2 w 9"/>
                <a:gd name="T37" fmla="*/ 1 h 9"/>
                <a:gd name="T38" fmla="*/ 2 w 9"/>
                <a:gd name="T39" fmla="*/ 1 h 9"/>
                <a:gd name="T40" fmla="*/ 2 w 9"/>
                <a:gd name="T41" fmla="*/ 3 h 9"/>
                <a:gd name="T42" fmla="*/ 0 w 9"/>
                <a:gd name="T43" fmla="*/ 3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4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2 w 9"/>
                <a:gd name="T57" fmla="*/ 6 h 9"/>
                <a:gd name="T58" fmla="*/ 2 w 9"/>
                <a:gd name="T59" fmla="*/ 6 h 9"/>
                <a:gd name="T60" fmla="*/ 2 w 9"/>
                <a:gd name="T61" fmla="*/ 8 h 9"/>
                <a:gd name="T62" fmla="*/ 2 w 9"/>
                <a:gd name="T63" fmla="*/ 8 h 9"/>
                <a:gd name="T64" fmla="*/ 3 w 9"/>
                <a:gd name="T65" fmla="*/ 8 h 9"/>
                <a:gd name="T66" fmla="*/ 3 w 9"/>
                <a:gd name="T67" fmla="*/ 8 h 9"/>
                <a:gd name="T68" fmla="*/ 3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5 w 9"/>
                <a:gd name="T79" fmla="*/ 9 h 9"/>
                <a:gd name="T80" fmla="*/ 7 w 9"/>
                <a:gd name="T81" fmla="*/ 8 h 9"/>
                <a:gd name="T82" fmla="*/ 7 w 9"/>
                <a:gd name="T83" fmla="*/ 8 h 9"/>
                <a:gd name="T84" fmla="*/ 8 w 9"/>
                <a:gd name="T85" fmla="*/ 8 h 9"/>
                <a:gd name="T86" fmla="*/ 8 w 9"/>
                <a:gd name="T87" fmla="*/ 8 h 9"/>
                <a:gd name="T88" fmla="*/ 8 w 9"/>
                <a:gd name="T89" fmla="*/ 6 h 9"/>
                <a:gd name="T90" fmla="*/ 8 w 9"/>
                <a:gd name="T91" fmla="*/ 6 h 9"/>
                <a:gd name="T92" fmla="*/ 8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8" name="Freeform 144">
              <a:extLst>
                <a:ext uri="{FF2B5EF4-FFF2-40B4-BE49-F238E27FC236}">
                  <a16:creationId xmlns:a16="http://schemas.microsoft.com/office/drawing/2014/main" xmlns="" id="{FB196977-3102-497B-BA3A-6828499342D6}"/>
                </a:ext>
              </a:extLst>
            </xdr:cNvPr>
            <xdr:cNvSpPr>
              <a:spLocks/>
            </xdr:cNvSpPr>
          </xdr:nvSpPr>
          <xdr:spPr bwMode="auto">
            <a:xfrm>
              <a:off x="727" y="487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9" name="Freeform 145">
              <a:extLst>
                <a:ext uri="{FF2B5EF4-FFF2-40B4-BE49-F238E27FC236}">
                  <a16:creationId xmlns:a16="http://schemas.microsoft.com/office/drawing/2014/main" xmlns="" id="{1C8DC07A-A4E2-45A7-8571-111766122B3D}"/>
                </a:ext>
              </a:extLst>
            </xdr:cNvPr>
            <xdr:cNvSpPr>
              <a:spLocks/>
            </xdr:cNvSpPr>
          </xdr:nvSpPr>
          <xdr:spPr bwMode="auto">
            <a:xfrm>
              <a:off x="705" y="517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9 w 9"/>
                <a:gd name="T5" fmla="*/ 2 h 9"/>
                <a:gd name="T6" fmla="*/ 8 w 9"/>
                <a:gd name="T7" fmla="*/ 2 h 9"/>
                <a:gd name="T8" fmla="*/ 8 w 9"/>
                <a:gd name="T9" fmla="*/ 2 h 9"/>
                <a:gd name="T10" fmla="*/ 8 w 9"/>
                <a:gd name="T11" fmla="*/ 1 h 9"/>
                <a:gd name="T12" fmla="*/ 8 w 9"/>
                <a:gd name="T13" fmla="*/ 1 h 9"/>
                <a:gd name="T14" fmla="*/ 6 w 9"/>
                <a:gd name="T15" fmla="*/ 1 h 9"/>
                <a:gd name="T16" fmla="*/ 6 w 9"/>
                <a:gd name="T17" fmla="*/ 0 h 9"/>
                <a:gd name="T18" fmla="*/ 6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4 w 9"/>
                <a:gd name="T29" fmla="*/ 0 h 9"/>
                <a:gd name="T30" fmla="*/ 3 w 9"/>
                <a:gd name="T31" fmla="*/ 0 h 9"/>
                <a:gd name="T32" fmla="*/ 3 w 9"/>
                <a:gd name="T33" fmla="*/ 1 h 9"/>
                <a:gd name="T34" fmla="*/ 1 w 9"/>
                <a:gd name="T35" fmla="*/ 1 h 9"/>
                <a:gd name="T36" fmla="*/ 1 w 9"/>
                <a:gd name="T37" fmla="*/ 1 h 9"/>
                <a:gd name="T38" fmla="*/ 1 w 9"/>
                <a:gd name="T39" fmla="*/ 2 h 9"/>
                <a:gd name="T40" fmla="*/ 1 w 9"/>
                <a:gd name="T41" fmla="*/ 2 h 9"/>
                <a:gd name="T42" fmla="*/ 0 w 9"/>
                <a:gd name="T43" fmla="*/ 2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4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1 w 9"/>
                <a:gd name="T57" fmla="*/ 6 h 9"/>
                <a:gd name="T58" fmla="*/ 1 w 9"/>
                <a:gd name="T59" fmla="*/ 6 h 9"/>
                <a:gd name="T60" fmla="*/ 1 w 9"/>
                <a:gd name="T61" fmla="*/ 7 h 9"/>
                <a:gd name="T62" fmla="*/ 1 w 9"/>
                <a:gd name="T63" fmla="*/ 7 h 9"/>
                <a:gd name="T64" fmla="*/ 3 w 9"/>
                <a:gd name="T65" fmla="*/ 7 h 9"/>
                <a:gd name="T66" fmla="*/ 3 w 9"/>
                <a:gd name="T67" fmla="*/ 7 h 9"/>
                <a:gd name="T68" fmla="*/ 4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6 w 9"/>
                <a:gd name="T79" fmla="*/ 9 h 9"/>
                <a:gd name="T80" fmla="*/ 6 w 9"/>
                <a:gd name="T81" fmla="*/ 7 h 9"/>
                <a:gd name="T82" fmla="*/ 6 w 9"/>
                <a:gd name="T83" fmla="*/ 7 h 9"/>
                <a:gd name="T84" fmla="*/ 8 w 9"/>
                <a:gd name="T85" fmla="*/ 7 h 9"/>
                <a:gd name="T86" fmla="*/ 8 w 9"/>
                <a:gd name="T87" fmla="*/ 7 h 9"/>
                <a:gd name="T88" fmla="*/ 8 w 9"/>
                <a:gd name="T89" fmla="*/ 6 h 9"/>
                <a:gd name="T90" fmla="*/ 8 w 9"/>
                <a:gd name="T91" fmla="*/ 6 h 9"/>
                <a:gd name="T92" fmla="*/ 9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9" y="2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8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9"/>
                  </a:lnTo>
                  <a:lnTo>
                    <a:pt x="6" y="7"/>
                  </a:lnTo>
                  <a:lnTo>
                    <a:pt x="6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0" name="Freeform 146">
              <a:extLst>
                <a:ext uri="{FF2B5EF4-FFF2-40B4-BE49-F238E27FC236}">
                  <a16:creationId xmlns:a16="http://schemas.microsoft.com/office/drawing/2014/main" xmlns="" id="{C6B6AD8D-E159-4816-A652-165233CD5DA1}"/>
                </a:ext>
              </a:extLst>
            </xdr:cNvPr>
            <xdr:cNvSpPr>
              <a:spLocks/>
            </xdr:cNvSpPr>
          </xdr:nvSpPr>
          <xdr:spPr bwMode="auto">
            <a:xfrm>
              <a:off x="705" y="517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1" name="Freeform 147">
              <a:extLst>
                <a:ext uri="{FF2B5EF4-FFF2-40B4-BE49-F238E27FC236}">
                  <a16:creationId xmlns:a16="http://schemas.microsoft.com/office/drawing/2014/main" xmlns="" id="{980BB4C5-F215-4483-BAAE-015478D7D2EF}"/>
                </a:ext>
              </a:extLst>
            </xdr:cNvPr>
            <xdr:cNvSpPr>
              <a:spLocks/>
            </xdr:cNvSpPr>
          </xdr:nvSpPr>
          <xdr:spPr bwMode="auto">
            <a:xfrm>
              <a:off x="678" y="542"/>
              <a:ext cx="9" cy="8"/>
            </a:xfrm>
            <a:custGeom>
              <a:avLst/>
              <a:gdLst>
                <a:gd name="T0" fmla="*/ 9 w 9"/>
                <a:gd name="T1" fmla="*/ 3 h 8"/>
                <a:gd name="T2" fmla="*/ 9 w 9"/>
                <a:gd name="T3" fmla="*/ 3 h 8"/>
                <a:gd name="T4" fmla="*/ 9 w 9"/>
                <a:gd name="T5" fmla="*/ 3 h 8"/>
                <a:gd name="T6" fmla="*/ 9 w 9"/>
                <a:gd name="T7" fmla="*/ 2 h 8"/>
                <a:gd name="T8" fmla="*/ 7 w 9"/>
                <a:gd name="T9" fmla="*/ 2 h 8"/>
                <a:gd name="T10" fmla="*/ 7 w 9"/>
                <a:gd name="T11" fmla="*/ 2 h 8"/>
                <a:gd name="T12" fmla="*/ 7 w 9"/>
                <a:gd name="T13" fmla="*/ 1 h 8"/>
                <a:gd name="T14" fmla="*/ 7 w 9"/>
                <a:gd name="T15" fmla="*/ 1 h 8"/>
                <a:gd name="T16" fmla="*/ 6 w 9"/>
                <a:gd name="T17" fmla="*/ 1 h 8"/>
                <a:gd name="T18" fmla="*/ 6 w 9"/>
                <a:gd name="T19" fmla="*/ 1 h 8"/>
                <a:gd name="T20" fmla="*/ 5 w 9"/>
                <a:gd name="T21" fmla="*/ 1 h 8"/>
                <a:gd name="T22" fmla="*/ 5 w 9"/>
                <a:gd name="T23" fmla="*/ 0 h 8"/>
                <a:gd name="T24" fmla="*/ 5 w 9"/>
                <a:gd name="T25" fmla="*/ 0 h 8"/>
                <a:gd name="T26" fmla="*/ 4 w 9"/>
                <a:gd name="T27" fmla="*/ 1 h 8"/>
                <a:gd name="T28" fmla="*/ 4 w 9"/>
                <a:gd name="T29" fmla="*/ 1 h 8"/>
                <a:gd name="T30" fmla="*/ 3 w 9"/>
                <a:gd name="T31" fmla="*/ 1 h 8"/>
                <a:gd name="T32" fmla="*/ 3 w 9"/>
                <a:gd name="T33" fmla="*/ 1 h 8"/>
                <a:gd name="T34" fmla="*/ 3 w 9"/>
                <a:gd name="T35" fmla="*/ 1 h 8"/>
                <a:gd name="T36" fmla="*/ 1 w 9"/>
                <a:gd name="T37" fmla="*/ 2 h 8"/>
                <a:gd name="T38" fmla="*/ 1 w 9"/>
                <a:gd name="T39" fmla="*/ 2 h 8"/>
                <a:gd name="T40" fmla="*/ 1 w 9"/>
                <a:gd name="T41" fmla="*/ 2 h 8"/>
                <a:gd name="T42" fmla="*/ 1 w 9"/>
                <a:gd name="T43" fmla="*/ 3 h 8"/>
                <a:gd name="T44" fmla="*/ 1 w 9"/>
                <a:gd name="T45" fmla="*/ 3 h 8"/>
                <a:gd name="T46" fmla="*/ 0 w 9"/>
                <a:gd name="T47" fmla="*/ 3 h 8"/>
                <a:gd name="T48" fmla="*/ 0 w 9"/>
                <a:gd name="T49" fmla="*/ 5 h 8"/>
                <a:gd name="T50" fmla="*/ 0 w 9"/>
                <a:gd name="T51" fmla="*/ 5 h 8"/>
                <a:gd name="T52" fmla="*/ 1 w 9"/>
                <a:gd name="T53" fmla="*/ 6 h 8"/>
                <a:gd name="T54" fmla="*/ 1 w 9"/>
                <a:gd name="T55" fmla="*/ 6 h 8"/>
                <a:gd name="T56" fmla="*/ 1 w 9"/>
                <a:gd name="T57" fmla="*/ 6 h 8"/>
                <a:gd name="T58" fmla="*/ 1 w 9"/>
                <a:gd name="T59" fmla="*/ 7 h 8"/>
                <a:gd name="T60" fmla="*/ 1 w 9"/>
                <a:gd name="T61" fmla="*/ 7 h 8"/>
                <a:gd name="T62" fmla="*/ 3 w 9"/>
                <a:gd name="T63" fmla="*/ 7 h 8"/>
                <a:gd name="T64" fmla="*/ 3 w 9"/>
                <a:gd name="T65" fmla="*/ 8 h 8"/>
                <a:gd name="T66" fmla="*/ 3 w 9"/>
                <a:gd name="T67" fmla="*/ 8 h 8"/>
                <a:gd name="T68" fmla="*/ 4 w 9"/>
                <a:gd name="T69" fmla="*/ 8 h 8"/>
                <a:gd name="T70" fmla="*/ 4 w 9"/>
                <a:gd name="T71" fmla="*/ 8 h 8"/>
                <a:gd name="T72" fmla="*/ 5 w 9"/>
                <a:gd name="T73" fmla="*/ 8 h 8"/>
                <a:gd name="T74" fmla="*/ 5 w 9"/>
                <a:gd name="T75" fmla="*/ 8 h 8"/>
                <a:gd name="T76" fmla="*/ 5 w 9"/>
                <a:gd name="T77" fmla="*/ 8 h 8"/>
                <a:gd name="T78" fmla="*/ 6 w 9"/>
                <a:gd name="T79" fmla="*/ 8 h 8"/>
                <a:gd name="T80" fmla="*/ 6 w 9"/>
                <a:gd name="T81" fmla="*/ 8 h 8"/>
                <a:gd name="T82" fmla="*/ 7 w 9"/>
                <a:gd name="T83" fmla="*/ 8 h 8"/>
                <a:gd name="T84" fmla="*/ 7 w 9"/>
                <a:gd name="T85" fmla="*/ 7 h 8"/>
                <a:gd name="T86" fmla="*/ 7 w 9"/>
                <a:gd name="T87" fmla="*/ 7 h 8"/>
                <a:gd name="T88" fmla="*/ 7 w 9"/>
                <a:gd name="T89" fmla="*/ 7 h 8"/>
                <a:gd name="T90" fmla="*/ 9 w 9"/>
                <a:gd name="T91" fmla="*/ 6 h 8"/>
                <a:gd name="T92" fmla="*/ 9 w 9"/>
                <a:gd name="T93" fmla="*/ 6 h 8"/>
                <a:gd name="T94" fmla="*/ 9 w 9"/>
                <a:gd name="T95" fmla="*/ 6 h 8"/>
                <a:gd name="T96" fmla="*/ 9 w 9"/>
                <a:gd name="T97" fmla="*/ 5 h 8"/>
                <a:gd name="T98" fmla="*/ 9 w 9"/>
                <a:gd name="T99" fmla="*/ 5 h 8"/>
                <a:gd name="T100" fmla="*/ 9 w 9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9" h="8">
                  <a:moveTo>
                    <a:pt x="9" y="3"/>
                  </a:moveTo>
                  <a:lnTo>
                    <a:pt x="9" y="3"/>
                  </a:lnTo>
                  <a:lnTo>
                    <a:pt x="9" y="3"/>
                  </a:lnTo>
                  <a:lnTo>
                    <a:pt x="9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3" y="7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7" y="8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9" y="6"/>
                  </a:lnTo>
                  <a:lnTo>
                    <a:pt x="9" y="6"/>
                  </a:lnTo>
                  <a:lnTo>
                    <a:pt x="9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2" name="Freeform 148">
              <a:extLst>
                <a:ext uri="{FF2B5EF4-FFF2-40B4-BE49-F238E27FC236}">
                  <a16:creationId xmlns:a16="http://schemas.microsoft.com/office/drawing/2014/main" xmlns="" id="{05BB585E-9026-4D0B-B738-55110671A04D}"/>
                </a:ext>
              </a:extLst>
            </xdr:cNvPr>
            <xdr:cNvSpPr>
              <a:spLocks/>
            </xdr:cNvSpPr>
          </xdr:nvSpPr>
          <xdr:spPr bwMode="auto">
            <a:xfrm>
              <a:off x="678" y="542"/>
              <a:ext cx="9" cy="8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3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2 h 7"/>
                <a:gd name="T12" fmla="*/ 6 w 7"/>
                <a:gd name="T13" fmla="*/ 1 h 7"/>
                <a:gd name="T14" fmla="*/ 6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1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2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3 h 7"/>
                <a:gd name="T44" fmla="*/ 1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1 w 7"/>
                <a:gd name="T53" fmla="*/ 5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6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3" name="Freeform 149">
              <a:extLst>
                <a:ext uri="{FF2B5EF4-FFF2-40B4-BE49-F238E27FC236}">
                  <a16:creationId xmlns:a16="http://schemas.microsoft.com/office/drawing/2014/main" xmlns="" id="{1DB7457B-5EC9-4098-9ADD-B20C0B8E9F34}"/>
                </a:ext>
              </a:extLst>
            </xdr:cNvPr>
            <xdr:cNvSpPr>
              <a:spLocks/>
            </xdr:cNvSpPr>
          </xdr:nvSpPr>
          <xdr:spPr bwMode="auto">
            <a:xfrm>
              <a:off x="648" y="564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8 w 9"/>
                <a:gd name="T5" fmla="*/ 2 h 9"/>
                <a:gd name="T6" fmla="*/ 8 w 9"/>
                <a:gd name="T7" fmla="*/ 2 h 9"/>
                <a:gd name="T8" fmla="*/ 8 w 9"/>
                <a:gd name="T9" fmla="*/ 1 h 9"/>
                <a:gd name="T10" fmla="*/ 8 w 9"/>
                <a:gd name="T11" fmla="*/ 1 h 9"/>
                <a:gd name="T12" fmla="*/ 8 w 9"/>
                <a:gd name="T13" fmla="*/ 1 h 9"/>
                <a:gd name="T14" fmla="*/ 7 w 9"/>
                <a:gd name="T15" fmla="*/ 1 h 9"/>
                <a:gd name="T16" fmla="*/ 7 w 9"/>
                <a:gd name="T17" fmla="*/ 0 h 9"/>
                <a:gd name="T18" fmla="*/ 5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3 w 9"/>
                <a:gd name="T29" fmla="*/ 0 h 9"/>
                <a:gd name="T30" fmla="*/ 3 w 9"/>
                <a:gd name="T31" fmla="*/ 0 h 9"/>
                <a:gd name="T32" fmla="*/ 3 w 9"/>
                <a:gd name="T33" fmla="*/ 1 h 9"/>
                <a:gd name="T34" fmla="*/ 2 w 9"/>
                <a:gd name="T35" fmla="*/ 1 h 9"/>
                <a:gd name="T36" fmla="*/ 2 w 9"/>
                <a:gd name="T37" fmla="*/ 1 h 9"/>
                <a:gd name="T38" fmla="*/ 2 w 9"/>
                <a:gd name="T39" fmla="*/ 1 h 9"/>
                <a:gd name="T40" fmla="*/ 2 w 9"/>
                <a:gd name="T41" fmla="*/ 2 h 9"/>
                <a:gd name="T42" fmla="*/ 0 w 9"/>
                <a:gd name="T43" fmla="*/ 2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4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2 w 9"/>
                <a:gd name="T57" fmla="*/ 6 h 9"/>
                <a:gd name="T58" fmla="*/ 2 w 9"/>
                <a:gd name="T59" fmla="*/ 6 h 9"/>
                <a:gd name="T60" fmla="*/ 2 w 9"/>
                <a:gd name="T61" fmla="*/ 7 h 9"/>
                <a:gd name="T62" fmla="*/ 2 w 9"/>
                <a:gd name="T63" fmla="*/ 7 h 9"/>
                <a:gd name="T64" fmla="*/ 3 w 9"/>
                <a:gd name="T65" fmla="*/ 7 h 9"/>
                <a:gd name="T66" fmla="*/ 3 w 9"/>
                <a:gd name="T67" fmla="*/ 7 h 9"/>
                <a:gd name="T68" fmla="*/ 3 w 9"/>
                <a:gd name="T69" fmla="*/ 7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5 w 9"/>
                <a:gd name="T79" fmla="*/ 7 h 9"/>
                <a:gd name="T80" fmla="*/ 7 w 9"/>
                <a:gd name="T81" fmla="*/ 7 h 9"/>
                <a:gd name="T82" fmla="*/ 7 w 9"/>
                <a:gd name="T83" fmla="*/ 7 h 9"/>
                <a:gd name="T84" fmla="*/ 8 w 9"/>
                <a:gd name="T85" fmla="*/ 7 h 9"/>
                <a:gd name="T86" fmla="*/ 8 w 9"/>
                <a:gd name="T87" fmla="*/ 7 h 9"/>
                <a:gd name="T88" fmla="*/ 8 w 9"/>
                <a:gd name="T89" fmla="*/ 6 h 9"/>
                <a:gd name="T90" fmla="*/ 8 w 9"/>
                <a:gd name="T91" fmla="*/ 6 h 9"/>
                <a:gd name="T92" fmla="*/ 8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4" name="Freeform 150">
              <a:extLst>
                <a:ext uri="{FF2B5EF4-FFF2-40B4-BE49-F238E27FC236}">
                  <a16:creationId xmlns:a16="http://schemas.microsoft.com/office/drawing/2014/main" xmlns="" id="{4203C4FD-BD30-49C3-9EDE-81396171CB3B}"/>
                </a:ext>
              </a:extLst>
            </xdr:cNvPr>
            <xdr:cNvSpPr>
              <a:spLocks/>
            </xdr:cNvSpPr>
          </xdr:nvSpPr>
          <xdr:spPr bwMode="auto">
            <a:xfrm>
              <a:off x="648" y="564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5" name="Freeform 151">
              <a:extLst>
                <a:ext uri="{FF2B5EF4-FFF2-40B4-BE49-F238E27FC236}">
                  <a16:creationId xmlns:a16="http://schemas.microsoft.com/office/drawing/2014/main" xmlns="" id="{A380B65C-5F04-4365-B7FA-B55B957A0136}"/>
                </a:ext>
              </a:extLst>
            </xdr:cNvPr>
            <xdr:cNvSpPr>
              <a:spLocks/>
            </xdr:cNvSpPr>
          </xdr:nvSpPr>
          <xdr:spPr bwMode="auto">
            <a:xfrm>
              <a:off x="615" y="580"/>
              <a:ext cx="7" cy="9"/>
            </a:xfrm>
            <a:custGeom>
              <a:avLst/>
              <a:gdLst>
                <a:gd name="T0" fmla="*/ 7 w 7"/>
                <a:gd name="T1" fmla="*/ 4 h 9"/>
                <a:gd name="T2" fmla="*/ 7 w 7"/>
                <a:gd name="T3" fmla="*/ 4 h 9"/>
                <a:gd name="T4" fmla="*/ 7 w 7"/>
                <a:gd name="T5" fmla="*/ 2 h 9"/>
                <a:gd name="T6" fmla="*/ 7 w 7"/>
                <a:gd name="T7" fmla="*/ 2 h 9"/>
                <a:gd name="T8" fmla="*/ 7 w 7"/>
                <a:gd name="T9" fmla="*/ 2 h 9"/>
                <a:gd name="T10" fmla="*/ 7 w 7"/>
                <a:gd name="T11" fmla="*/ 1 h 9"/>
                <a:gd name="T12" fmla="*/ 6 w 7"/>
                <a:gd name="T13" fmla="*/ 1 h 9"/>
                <a:gd name="T14" fmla="*/ 6 w 7"/>
                <a:gd name="T15" fmla="*/ 1 h 9"/>
                <a:gd name="T16" fmla="*/ 6 w 7"/>
                <a:gd name="T17" fmla="*/ 0 h 9"/>
                <a:gd name="T18" fmla="*/ 5 w 7"/>
                <a:gd name="T19" fmla="*/ 0 h 9"/>
                <a:gd name="T20" fmla="*/ 5 w 7"/>
                <a:gd name="T21" fmla="*/ 0 h 9"/>
                <a:gd name="T22" fmla="*/ 4 w 7"/>
                <a:gd name="T23" fmla="*/ 0 h 9"/>
                <a:gd name="T24" fmla="*/ 4 w 7"/>
                <a:gd name="T25" fmla="*/ 0 h 9"/>
                <a:gd name="T26" fmla="*/ 4 w 7"/>
                <a:gd name="T27" fmla="*/ 0 h 9"/>
                <a:gd name="T28" fmla="*/ 3 w 7"/>
                <a:gd name="T29" fmla="*/ 0 h 9"/>
                <a:gd name="T30" fmla="*/ 3 w 7"/>
                <a:gd name="T31" fmla="*/ 0 h 9"/>
                <a:gd name="T32" fmla="*/ 1 w 7"/>
                <a:gd name="T33" fmla="*/ 1 h 9"/>
                <a:gd name="T34" fmla="*/ 1 w 7"/>
                <a:gd name="T35" fmla="*/ 1 h 9"/>
                <a:gd name="T36" fmla="*/ 1 w 7"/>
                <a:gd name="T37" fmla="*/ 1 h 9"/>
                <a:gd name="T38" fmla="*/ 0 w 7"/>
                <a:gd name="T39" fmla="*/ 2 h 9"/>
                <a:gd name="T40" fmla="*/ 0 w 7"/>
                <a:gd name="T41" fmla="*/ 2 h 9"/>
                <a:gd name="T42" fmla="*/ 0 w 7"/>
                <a:gd name="T43" fmla="*/ 2 h 9"/>
                <a:gd name="T44" fmla="*/ 0 w 7"/>
                <a:gd name="T45" fmla="*/ 4 h 9"/>
                <a:gd name="T46" fmla="*/ 0 w 7"/>
                <a:gd name="T47" fmla="*/ 4 h 9"/>
                <a:gd name="T48" fmla="*/ 0 w 7"/>
                <a:gd name="T49" fmla="*/ 4 h 9"/>
                <a:gd name="T50" fmla="*/ 0 w 7"/>
                <a:gd name="T51" fmla="*/ 5 h 9"/>
                <a:gd name="T52" fmla="*/ 0 w 7"/>
                <a:gd name="T53" fmla="*/ 5 h 9"/>
                <a:gd name="T54" fmla="*/ 0 w 7"/>
                <a:gd name="T55" fmla="*/ 6 h 9"/>
                <a:gd name="T56" fmla="*/ 0 w 7"/>
                <a:gd name="T57" fmla="*/ 6 h 9"/>
                <a:gd name="T58" fmla="*/ 0 w 7"/>
                <a:gd name="T59" fmla="*/ 6 h 9"/>
                <a:gd name="T60" fmla="*/ 1 w 7"/>
                <a:gd name="T61" fmla="*/ 7 h 9"/>
                <a:gd name="T62" fmla="*/ 1 w 7"/>
                <a:gd name="T63" fmla="*/ 7 h 9"/>
                <a:gd name="T64" fmla="*/ 1 w 7"/>
                <a:gd name="T65" fmla="*/ 7 h 9"/>
                <a:gd name="T66" fmla="*/ 3 w 7"/>
                <a:gd name="T67" fmla="*/ 7 h 9"/>
                <a:gd name="T68" fmla="*/ 3 w 7"/>
                <a:gd name="T69" fmla="*/ 9 h 9"/>
                <a:gd name="T70" fmla="*/ 4 w 7"/>
                <a:gd name="T71" fmla="*/ 9 h 9"/>
                <a:gd name="T72" fmla="*/ 4 w 7"/>
                <a:gd name="T73" fmla="*/ 9 h 9"/>
                <a:gd name="T74" fmla="*/ 4 w 7"/>
                <a:gd name="T75" fmla="*/ 9 h 9"/>
                <a:gd name="T76" fmla="*/ 5 w 7"/>
                <a:gd name="T77" fmla="*/ 9 h 9"/>
                <a:gd name="T78" fmla="*/ 5 w 7"/>
                <a:gd name="T79" fmla="*/ 9 h 9"/>
                <a:gd name="T80" fmla="*/ 6 w 7"/>
                <a:gd name="T81" fmla="*/ 7 h 9"/>
                <a:gd name="T82" fmla="*/ 6 w 7"/>
                <a:gd name="T83" fmla="*/ 7 h 9"/>
                <a:gd name="T84" fmla="*/ 6 w 7"/>
                <a:gd name="T85" fmla="*/ 7 h 9"/>
                <a:gd name="T86" fmla="*/ 7 w 7"/>
                <a:gd name="T87" fmla="*/ 7 h 9"/>
                <a:gd name="T88" fmla="*/ 7 w 7"/>
                <a:gd name="T89" fmla="*/ 6 h 9"/>
                <a:gd name="T90" fmla="*/ 7 w 7"/>
                <a:gd name="T91" fmla="*/ 6 h 9"/>
                <a:gd name="T92" fmla="*/ 7 w 7"/>
                <a:gd name="T93" fmla="*/ 6 h 9"/>
                <a:gd name="T94" fmla="*/ 7 w 7"/>
                <a:gd name="T95" fmla="*/ 5 h 9"/>
                <a:gd name="T96" fmla="*/ 7 w 7"/>
                <a:gd name="T97" fmla="*/ 5 h 9"/>
                <a:gd name="T98" fmla="*/ 7 w 7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9">
                  <a:moveTo>
                    <a:pt x="7" y="4"/>
                  </a:moveTo>
                  <a:lnTo>
                    <a:pt x="7" y="4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3" y="7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6" name="Freeform 152">
              <a:extLst>
                <a:ext uri="{FF2B5EF4-FFF2-40B4-BE49-F238E27FC236}">
                  <a16:creationId xmlns:a16="http://schemas.microsoft.com/office/drawing/2014/main" xmlns="" id="{19CA6EDD-15A3-4F8F-BA91-04A1D27FDB74}"/>
                </a:ext>
              </a:extLst>
            </xdr:cNvPr>
            <xdr:cNvSpPr>
              <a:spLocks/>
            </xdr:cNvSpPr>
          </xdr:nvSpPr>
          <xdr:spPr bwMode="auto">
            <a:xfrm>
              <a:off x="615" y="580"/>
              <a:ext cx="7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7" name="Freeform 153">
              <a:extLst>
                <a:ext uri="{FF2B5EF4-FFF2-40B4-BE49-F238E27FC236}">
                  <a16:creationId xmlns:a16="http://schemas.microsoft.com/office/drawing/2014/main" xmlns="" id="{587FCDDE-8510-4483-AD27-615B62BE743A}"/>
                </a:ext>
              </a:extLst>
            </xdr:cNvPr>
            <xdr:cNvSpPr>
              <a:spLocks/>
            </xdr:cNvSpPr>
          </xdr:nvSpPr>
          <xdr:spPr bwMode="auto">
            <a:xfrm>
              <a:off x="579" y="591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9 w 9"/>
                <a:gd name="T5" fmla="*/ 3 h 9"/>
                <a:gd name="T6" fmla="*/ 9 w 9"/>
                <a:gd name="T7" fmla="*/ 3 h 9"/>
                <a:gd name="T8" fmla="*/ 8 w 9"/>
                <a:gd name="T9" fmla="*/ 3 h 9"/>
                <a:gd name="T10" fmla="*/ 8 w 9"/>
                <a:gd name="T11" fmla="*/ 1 h 9"/>
                <a:gd name="T12" fmla="*/ 8 w 9"/>
                <a:gd name="T13" fmla="*/ 1 h 9"/>
                <a:gd name="T14" fmla="*/ 6 w 9"/>
                <a:gd name="T15" fmla="*/ 1 h 9"/>
                <a:gd name="T16" fmla="*/ 6 w 9"/>
                <a:gd name="T17" fmla="*/ 1 h 9"/>
                <a:gd name="T18" fmla="*/ 6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4 w 9"/>
                <a:gd name="T29" fmla="*/ 0 h 9"/>
                <a:gd name="T30" fmla="*/ 3 w 9"/>
                <a:gd name="T31" fmla="*/ 1 h 9"/>
                <a:gd name="T32" fmla="*/ 3 w 9"/>
                <a:gd name="T33" fmla="*/ 1 h 9"/>
                <a:gd name="T34" fmla="*/ 3 w 9"/>
                <a:gd name="T35" fmla="*/ 1 h 9"/>
                <a:gd name="T36" fmla="*/ 2 w 9"/>
                <a:gd name="T37" fmla="*/ 1 h 9"/>
                <a:gd name="T38" fmla="*/ 2 w 9"/>
                <a:gd name="T39" fmla="*/ 3 h 9"/>
                <a:gd name="T40" fmla="*/ 2 w 9"/>
                <a:gd name="T41" fmla="*/ 3 h 9"/>
                <a:gd name="T42" fmla="*/ 2 w 9"/>
                <a:gd name="T43" fmla="*/ 3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5 h 9"/>
                <a:gd name="T50" fmla="*/ 0 w 9"/>
                <a:gd name="T51" fmla="*/ 5 h 9"/>
                <a:gd name="T52" fmla="*/ 0 w 9"/>
                <a:gd name="T53" fmla="*/ 5 h 9"/>
                <a:gd name="T54" fmla="*/ 2 w 9"/>
                <a:gd name="T55" fmla="*/ 6 h 9"/>
                <a:gd name="T56" fmla="*/ 2 w 9"/>
                <a:gd name="T57" fmla="*/ 6 h 9"/>
                <a:gd name="T58" fmla="*/ 2 w 9"/>
                <a:gd name="T59" fmla="*/ 8 h 9"/>
                <a:gd name="T60" fmla="*/ 2 w 9"/>
                <a:gd name="T61" fmla="*/ 8 h 9"/>
                <a:gd name="T62" fmla="*/ 3 w 9"/>
                <a:gd name="T63" fmla="*/ 8 h 9"/>
                <a:gd name="T64" fmla="*/ 3 w 9"/>
                <a:gd name="T65" fmla="*/ 8 h 9"/>
                <a:gd name="T66" fmla="*/ 3 w 9"/>
                <a:gd name="T67" fmla="*/ 9 h 9"/>
                <a:gd name="T68" fmla="*/ 4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6 w 9"/>
                <a:gd name="T79" fmla="*/ 9 h 9"/>
                <a:gd name="T80" fmla="*/ 6 w 9"/>
                <a:gd name="T81" fmla="*/ 9 h 9"/>
                <a:gd name="T82" fmla="*/ 6 w 9"/>
                <a:gd name="T83" fmla="*/ 8 h 9"/>
                <a:gd name="T84" fmla="*/ 8 w 9"/>
                <a:gd name="T85" fmla="*/ 8 h 9"/>
                <a:gd name="T86" fmla="*/ 8 w 9"/>
                <a:gd name="T87" fmla="*/ 8 h 9"/>
                <a:gd name="T88" fmla="*/ 8 w 9"/>
                <a:gd name="T89" fmla="*/ 8 h 9"/>
                <a:gd name="T90" fmla="*/ 9 w 9"/>
                <a:gd name="T91" fmla="*/ 6 h 9"/>
                <a:gd name="T92" fmla="*/ 9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5 h 9"/>
                <a:gd name="T100" fmla="*/ 9 w 9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9" y="3"/>
                  </a:lnTo>
                  <a:lnTo>
                    <a:pt x="9" y="3"/>
                  </a:lnTo>
                  <a:lnTo>
                    <a:pt x="8" y="3"/>
                  </a:lnTo>
                  <a:lnTo>
                    <a:pt x="8" y="1"/>
                  </a:lnTo>
                  <a:lnTo>
                    <a:pt x="8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3"/>
                  </a:lnTo>
                  <a:lnTo>
                    <a:pt x="2" y="3"/>
                  </a:lnTo>
                  <a:lnTo>
                    <a:pt x="2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9"/>
                  </a:lnTo>
                  <a:lnTo>
                    <a:pt x="6" y="9"/>
                  </a:lnTo>
                  <a:lnTo>
                    <a:pt x="6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9" y="6"/>
                  </a:lnTo>
                  <a:lnTo>
                    <a:pt x="9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8" name="Freeform 154">
              <a:extLst>
                <a:ext uri="{FF2B5EF4-FFF2-40B4-BE49-F238E27FC236}">
                  <a16:creationId xmlns:a16="http://schemas.microsoft.com/office/drawing/2014/main" xmlns="" id="{77534657-94AA-4973-850E-7CDFBFF23E5F}"/>
                </a:ext>
              </a:extLst>
            </xdr:cNvPr>
            <xdr:cNvSpPr>
              <a:spLocks/>
            </xdr:cNvSpPr>
          </xdr:nvSpPr>
          <xdr:spPr bwMode="auto">
            <a:xfrm>
              <a:off x="579" y="591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79" name="Freeform 155">
              <a:extLst>
                <a:ext uri="{FF2B5EF4-FFF2-40B4-BE49-F238E27FC236}">
                  <a16:creationId xmlns:a16="http://schemas.microsoft.com/office/drawing/2014/main" xmlns="" id="{4925CF6D-BA83-4F77-9C8B-AD5E4C01329C}"/>
                </a:ext>
              </a:extLst>
            </xdr:cNvPr>
            <xdr:cNvSpPr>
              <a:spLocks/>
            </xdr:cNvSpPr>
          </xdr:nvSpPr>
          <xdr:spPr bwMode="auto">
            <a:xfrm>
              <a:off x="543" y="597"/>
              <a:ext cx="8" cy="8"/>
            </a:xfrm>
            <a:custGeom>
              <a:avLst/>
              <a:gdLst>
                <a:gd name="T0" fmla="*/ 8 w 8"/>
                <a:gd name="T1" fmla="*/ 4 h 8"/>
                <a:gd name="T2" fmla="*/ 8 w 8"/>
                <a:gd name="T3" fmla="*/ 3 h 8"/>
                <a:gd name="T4" fmla="*/ 8 w 8"/>
                <a:gd name="T5" fmla="*/ 3 h 8"/>
                <a:gd name="T6" fmla="*/ 8 w 8"/>
                <a:gd name="T7" fmla="*/ 2 h 8"/>
                <a:gd name="T8" fmla="*/ 8 w 8"/>
                <a:gd name="T9" fmla="*/ 2 h 8"/>
                <a:gd name="T10" fmla="*/ 7 w 8"/>
                <a:gd name="T11" fmla="*/ 2 h 8"/>
                <a:gd name="T12" fmla="*/ 7 w 8"/>
                <a:gd name="T13" fmla="*/ 0 h 8"/>
                <a:gd name="T14" fmla="*/ 7 w 8"/>
                <a:gd name="T15" fmla="*/ 0 h 8"/>
                <a:gd name="T16" fmla="*/ 5 w 8"/>
                <a:gd name="T17" fmla="*/ 0 h 8"/>
                <a:gd name="T18" fmla="*/ 5 w 8"/>
                <a:gd name="T19" fmla="*/ 0 h 8"/>
                <a:gd name="T20" fmla="*/ 5 w 8"/>
                <a:gd name="T21" fmla="*/ 0 h 8"/>
                <a:gd name="T22" fmla="*/ 4 w 8"/>
                <a:gd name="T23" fmla="*/ 0 h 8"/>
                <a:gd name="T24" fmla="*/ 4 w 8"/>
                <a:gd name="T25" fmla="*/ 0 h 8"/>
                <a:gd name="T26" fmla="*/ 3 w 8"/>
                <a:gd name="T27" fmla="*/ 0 h 8"/>
                <a:gd name="T28" fmla="*/ 3 w 8"/>
                <a:gd name="T29" fmla="*/ 0 h 8"/>
                <a:gd name="T30" fmla="*/ 3 w 8"/>
                <a:gd name="T31" fmla="*/ 0 h 8"/>
                <a:gd name="T32" fmla="*/ 2 w 8"/>
                <a:gd name="T33" fmla="*/ 0 h 8"/>
                <a:gd name="T34" fmla="*/ 2 w 8"/>
                <a:gd name="T35" fmla="*/ 0 h 8"/>
                <a:gd name="T36" fmla="*/ 2 w 8"/>
                <a:gd name="T37" fmla="*/ 2 h 8"/>
                <a:gd name="T38" fmla="*/ 0 w 8"/>
                <a:gd name="T39" fmla="*/ 2 h 8"/>
                <a:gd name="T40" fmla="*/ 0 w 8"/>
                <a:gd name="T41" fmla="*/ 2 h 8"/>
                <a:gd name="T42" fmla="*/ 0 w 8"/>
                <a:gd name="T43" fmla="*/ 3 h 8"/>
                <a:gd name="T44" fmla="*/ 0 w 8"/>
                <a:gd name="T45" fmla="*/ 3 h 8"/>
                <a:gd name="T46" fmla="*/ 0 w 8"/>
                <a:gd name="T47" fmla="*/ 4 h 8"/>
                <a:gd name="T48" fmla="*/ 0 w 8"/>
                <a:gd name="T49" fmla="*/ 4 h 8"/>
                <a:gd name="T50" fmla="*/ 0 w 8"/>
                <a:gd name="T51" fmla="*/ 4 h 8"/>
                <a:gd name="T52" fmla="*/ 0 w 8"/>
                <a:gd name="T53" fmla="*/ 5 h 8"/>
                <a:gd name="T54" fmla="*/ 0 w 8"/>
                <a:gd name="T55" fmla="*/ 5 h 8"/>
                <a:gd name="T56" fmla="*/ 0 w 8"/>
                <a:gd name="T57" fmla="*/ 6 h 8"/>
                <a:gd name="T58" fmla="*/ 0 w 8"/>
                <a:gd name="T59" fmla="*/ 6 h 8"/>
                <a:gd name="T60" fmla="*/ 2 w 8"/>
                <a:gd name="T61" fmla="*/ 6 h 8"/>
                <a:gd name="T62" fmla="*/ 2 w 8"/>
                <a:gd name="T63" fmla="*/ 8 h 8"/>
                <a:gd name="T64" fmla="*/ 2 w 8"/>
                <a:gd name="T65" fmla="*/ 8 h 8"/>
                <a:gd name="T66" fmla="*/ 3 w 8"/>
                <a:gd name="T67" fmla="*/ 8 h 8"/>
                <a:gd name="T68" fmla="*/ 3 w 8"/>
                <a:gd name="T69" fmla="*/ 8 h 8"/>
                <a:gd name="T70" fmla="*/ 3 w 8"/>
                <a:gd name="T71" fmla="*/ 8 h 8"/>
                <a:gd name="T72" fmla="*/ 4 w 8"/>
                <a:gd name="T73" fmla="*/ 8 h 8"/>
                <a:gd name="T74" fmla="*/ 4 w 8"/>
                <a:gd name="T75" fmla="*/ 8 h 8"/>
                <a:gd name="T76" fmla="*/ 5 w 8"/>
                <a:gd name="T77" fmla="*/ 8 h 8"/>
                <a:gd name="T78" fmla="*/ 5 w 8"/>
                <a:gd name="T79" fmla="*/ 8 h 8"/>
                <a:gd name="T80" fmla="*/ 5 w 8"/>
                <a:gd name="T81" fmla="*/ 8 h 8"/>
                <a:gd name="T82" fmla="*/ 7 w 8"/>
                <a:gd name="T83" fmla="*/ 8 h 8"/>
                <a:gd name="T84" fmla="*/ 7 w 8"/>
                <a:gd name="T85" fmla="*/ 8 h 8"/>
                <a:gd name="T86" fmla="*/ 7 w 8"/>
                <a:gd name="T87" fmla="*/ 6 h 8"/>
                <a:gd name="T88" fmla="*/ 8 w 8"/>
                <a:gd name="T89" fmla="*/ 6 h 8"/>
                <a:gd name="T90" fmla="*/ 8 w 8"/>
                <a:gd name="T91" fmla="*/ 6 h 8"/>
                <a:gd name="T92" fmla="*/ 8 w 8"/>
                <a:gd name="T93" fmla="*/ 5 h 8"/>
                <a:gd name="T94" fmla="*/ 8 w 8"/>
                <a:gd name="T95" fmla="*/ 5 h 8"/>
                <a:gd name="T96" fmla="*/ 8 w 8"/>
                <a:gd name="T97" fmla="*/ 4 h 8"/>
                <a:gd name="T98" fmla="*/ 8 w 8"/>
                <a:gd name="T99" fmla="*/ 4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8">
                  <a:moveTo>
                    <a:pt x="8" y="4"/>
                  </a:moveTo>
                  <a:lnTo>
                    <a:pt x="8" y="3"/>
                  </a:lnTo>
                  <a:lnTo>
                    <a:pt x="8" y="3"/>
                  </a:lnTo>
                  <a:lnTo>
                    <a:pt x="8" y="2"/>
                  </a:lnTo>
                  <a:lnTo>
                    <a:pt x="8" y="2"/>
                  </a:lnTo>
                  <a:lnTo>
                    <a:pt x="7" y="2"/>
                  </a:lnTo>
                  <a:lnTo>
                    <a:pt x="7" y="0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6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0" name="Freeform 156">
              <a:extLst>
                <a:ext uri="{FF2B5EF4-FFF2-40B4-BE49-F238E27FC236}">
                  <a16:creationId xmlns:a16="http://schemas.microsoft.com/office/drawing/2014/main" xmlns="" id="{FC4FCC1D-0321-4530-9C1B-1DA3A9204BDB}"/>
                </a:ext>
              </a:extLst>
            </xdr:cNvPr>
            <xdr:cNvSpPr>
              <a:spLocks/>
            </xdr:cNvSpPr>
          </xdr:nvSpPr>
          <xdr:spPr bwMode="auto">
            <a:xfrm>
              <a:off x="543" y="597"/>
              <a:ext cx="8" cy="8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1" name="Freeform 157">
              <a:extLst>
                <a:ext uri="{FF2B5EF4-FFF2-40B4-BE49-F238E27FC236}">
                  <a16:creationId xmlns:a16="http://schemas.microsoft.com/office/drawing/2014/main" xmlns="" id="{F5BB4E61-657E-4FDA-B81C-DF5BFB927FA5}"/>
                </a:ext>
              </a:extLst>
            </xdr:cNvPr>
            <xdr:cNvSpPr>
              <a:spLocks/>
            </xdr:cNvSpPr>
          </xdr:nvSpPr>
          <xdr:spPr bwMode="auto">
            <a:xfrm>
              <a:off x="506" y="597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3 h 9"/>
                <a:gd name="T4" fmla="*/ 8 w 8"/>
                <a:gd name="T5" fmla="*/ 3 h 9"/>
                <a:gd name="T6" fmla="*/ 8 w 8"/>
                <a:gd name="T7" fmla="*/ 3 h 9"/>
                <a:gd name="T8" fmla="*/ 8 w 8"/>
                <a:gd name="T9" fmla="*/ 2 h 9"/>
                <a:gd name="T10" fmla="*/ 7 w 8"/>
                <a:gd name="T11" fmla="*/ 2 h 9"/>
                <a:gd name="T12" fmla="*/ 7 w 8"/>
                <a:gd name="T13" fmla="*/ 2 h 9"/>
                <a:gd name="T14" fmla="*/ 7 w 8"/>
                <a:gd name="T15" fmla="*/ 0 h 9"/>
                <a:gd name="T16" fmla="*/ 5 w 8"/>
                <a:gd name="T17" fmla="*/ 0 h 9"/>
                <a:gd name="T18" fmla="*/ 5 w 8"/>
                <a:gd name="T19" fmla="*/ 0 h 9"/>
                <a:gd name="T20" fmla="*/ 5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3 w 8"/>
                <a:gd name="T31" fmla="*/ 0 h 9"/>
                <a:gd name="T32" fmla="*/ 2 w 8"/>
                <a:gd name="T33" fmla="*/ 0 h 9"/>
                <a:gd name="T34" fmla="*/ 2 w 8"/>
                <a:gd name="T35" fmla="*/ 2 h 9"/>
                <a:gd name="T36" fmla="*/ 2 w 8"/>
                <a:gd name="T37" fmla="*/ 2 h 9"/>
                <a:gd name="T38" fmla="*/ 0 w 8"/>
                <a:gd name="T39" fmla="*/ 2 h 9"/>
                <a:gd name="T40" fmla="*/ 0 w 8"/>
                <a:gd name="T41" fmla="*/ 3 h 9"/>
                <a:gd name="T42" fmla="*/ 0 w 8"/>
                <a:gd name="T43" fmla="*/ 3 h 9"/>
                <a:gd name="T44" fmla="*/ 0 w 8"/>
                <a:gd name="T45" fmla="*/ 3 h 9"/>
                <a:gd name="T46" fmla="*/ 0 w 8"/>
                <a:gd name="T47" fmla="*/ 4 h 9"/>
                <a:gd name="T48" fmla="*/ 0 w 8"/>
                <a:gd name="T49" fmla="*/ 4 h 9"/>
                <a:gd name="T50" fmla="*/ 0 w 8"/>
                <a:gd name="T51" fmla="*/ 5 h 9"/>
                <a:gd name="T52" fmla="*/ 0 w 8"/>
                <a:gd name="T53" fmla="*/ 5 h 9"/>
                <a:gd name="T54" fmla="*/ 0 w 8"/>
                <a:gd name="T55" fmla="*/ 5 h 9"/>
                <a:gd name="T56" fmla="*/ 0 w 8"/>
                <a:gd name="T57" fmla="*/ 6 h 9"/>
                <a:gd name="T58" fmla="*/ 0 w 8"/>
                <a:gd name="T59" fmla="*/ 6 h 9"/>
                <a:gd name="T60" fmla="*/ 2 w 8"/>
                <a:gd name="T61" fmla="*/ 8 h 9"/>
                <a:gd name="T62" fmla="*/ 2 w 8"/>
                <a:gd name="T63" fmla="*/ 8 h 9"/>
                <a:gd name="T64" fmla="*/ 2 w 8"/>
                <a:gd name="T65" fmla="*/ 8 h 9"/>
                <a:gd name="T66" fmla="*/ 3 w 8"/>
                <a:gd name="T67" fmla="*/ 8 h 9"/>
                <a:gd name="T68" fmla="*/ 3 w 8"/>
                <a:gd name="T69" fmla="*/ 8 h 9"/>
                <a:gd name="T70" fmla="*/ 3 w 8"/>
                <a:gd name="T71" fmla="*/ 8 h 9"/>
                <a:gd name="T72" fmla="*/ 4 w 8"/>
                <a:gd name="T73" fmla="*/ 9 h 9"/>
                <a:gd name="T74" fmla="*/ 4 w 8"/>
                <a:gd name="T75" fmla="*/ 9 h 9"/>
                <a:gd name="T76" fmla="*/ 5 w 8"/>
                <a:gd name="T77" fmla="*/ 8 h 9"/>
                <a:gd name="T78" fmla="*/ 5 w 8"/>
                <a:gd name="T79" fmla="*/ 8 h 9"/>
                <a:gd name="T80" fmla="*/ 5 w 8"/>
                <a:gd name="T81" fmla="*/ 8 h 9"/>
                <a:gd name="T82" fmla="*/ 7 w 8"/>
                <a:gd name="T83" fmla="*/ 8 h 9"/>
                <a:gd name="T84" fmla="*/ 7 w 8"/>
                <a:gd name="T85" fmla="*/ 8 h 9"/>
                <a:gd name="T86" fmla="*/ 7 w 8"/>
                <a:gd name="T87" fmla="*/ 8 h 9"/>
                <a:gd name="T88" fmla="*/ 8 w 8"/>
                <a:gd name="T89" fmla="*/ 6 h 9"/>
                <a:gd name="T90" fmla="*/ 8 w 8"/>
                <a:gd name="T91" fmla="*/ 6 h 9"/>
                <a:gd name="T92" fmla="*/ 8 w 8"/>
                <a:gd name="T93" fmla="*/ 5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3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2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2" name="Freeform 158">
              <a:extLst>
                <a:ext uri="{FF2B5EF4-FFF2-40B4-BE49-F238E27FC236}">
                  <a16:creationId xmlns:a16="http://schemas.microsoft.com/office/drawing/2014/main" xmlns="" id="{E23E1AFB-8BB7-424A-BAD9-DB8192FF2C25}"/>
                </a:ext>
              </a:extLst>
            </xdr:cNvPr>
            <xdr:cNvSpPr>
              <a:spLocks/>
            </xdr:cNvSpPr>
          </xdr:nvSpPr>
          <xdr:spPr bwMode="auto">
            <a:xfrm>
              <a:off x="506" y="597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6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6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3" name="Freeform 159">
              <a:extLst>
                <a:ext uri="{FF2B5EF4-FFF2-40B4-BE49-F238E27FC236}">
                  <a16:creationId xmlns:a16="http://schemas.microsoft.com/office/drawing/2014/main" xmlns="" id="{F3F4A2A0-AF6C-4843-A3F8-F576D8F40237}"/>
                </a:ext>
              </a:extLst>
            </xdr:cNvPr>
            <xdr:cNvSpPr>
              <a:spLocks/>
            </xdr:cNvSpPr>
          </xdr:nvSpPr>
          <xdr:spPr bwMode="auto">
            <a:xfrm>
              <a:off x="469" y="591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3 h 9"/>
                <a:gd name="T6" fmla="*/ 8 w 8"/>
                <a:gd name="T7" fmla="*/ 3 h 9"/>
                <a:gd name="T8" fmla="*/ 8 w 8"/>
                <a:gd name="T9" fmla="*/ 3 h 9"/>
                <a:gd name="T10" fmla="*/ 8 w 8"/>
                <a:gd name="T11" fmla="*/ 1 h 9"/>
                <a:gd name="T12" fmla="*/ 7 w 8"/>
                <a:gd name="T13" fmla="*/ 1 h 9"/>
                <a:gd name="T14" fmla="*/ 7 w 8"/>
                <a:gd name="T15" fmla="*/ 1 h 9"/>
                <a:gd name="T16" fmla="*/ 7 w 8"/>
                <a:gd name="T17" fmla="*/ 1 h 9"/>
                <a:gd name="T18" fmla="*/ 5 w 8"/>
                <a:gd name="T19" fmla="*/ 0 h 9"/>
                <a:gd name="T20" fmla="*/ 5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4 w 8"/>
                <a:gd name="T27" fmla="*/ 0 h 9"/>
                <a:gd name="T28" fmla="*/ 3 w 8"/>
                <a:gd name="T29" fmla="*/ 0 h 9"/>
                <a:gd name="T30" fmla="*/ 3 w 8"/>
                <a:gd name="T31" fmla="*/ 1 h 9"/>
                <a:gd name="T32" fmla="*/ 2 w 8"/>
                <a:gd name="T33" fmla="*/ 1 h 9"/>
                <a:gd name="T34" fmla="*/ 2 w 8"/>
                <a:gd name="T35" fmla="*/ 1 h 9"/>
                <a:gd name="T36" fmla="*/ 2 w 8"/>
                <a:gd name="T37" fmla="*/ 1 h 9"/>
                <a:gd name="T38" fmla="*/ 0 w 8"/>
                <a:gd name="T39" fmla="*/ 3 h 9"/>
                <a:gd name="T40" fmla="*/ 0 w 8"/>
                <a:gd name="T41" fmla="*/ 3 h 9"/>
                <a:gd name="T42" fmla="*/ 0 w 8"/>
                <a:gd name="T43" fmla="*/ 3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5 h 9"/>
                <a:gd name="T50" fmla="*/ 0 w 8"/>
                <a:gd name="T51" fmla="*/ 5 h 9"/>
                <a:gd name="T52" fmla="*/ 0 w 8"/>
                <a:gd name="T53" fmla="*/ 5 h 9"/>
                <a:gd name="T54" fmla="*/ 0 w 8"/>
                <a:gd name="T55" fmla="*/ 6 h 9"/>
                <a:gd name="T56" fmla="*/ 0 w 8"/>
                <a:gd name="T57" fmla="*/ 6 h 9"/>
                <a:gd name="T58" fmla="*/ 0 w 8"/>
                <a:gd name="T59" fmla="*/ 8 h 9"/>
                <a:gd name="T60" fmla="*/ 2 w 8"/>
                <a:gd name="T61" fmla="*/ 8 h 9"/>
                <a:gd name="T62" fmla="*/ 2 w 8"/>
                <a:gd name="T63" fmla="*/ 8 h 9"/>
                <a:gd name="T64" fmla="*/ 2 w 8"/>
                <a:gd name="T65" fmla="*/ 8 h 9"/>
                <a:gd name="T66" fmla="*/ 3 w 8"/>
                <a:gd name="T67" fmla="*/ 9 h 9"/>
                <a:gd name="T68" fmla="*/ 3 w 8"/>
                <a:gd name="T69" fmla="*/ 9 h 9"/>
                <a:gd name="T70" fmla="*/ 4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5 w 8"/>
                <a:gd name="T77" fmla="*/ 9 h 9"/>
                <a:gd name="T78" fmla="*/ 5 w 8"/>
                <a:gd name="T79" fmla="*/ 9 h 9"/>
                <a:gd name="T80" fmla="*/ 7 w 8"/>
                <a:gd name="T81" fmla="*/ 9 h 9"/>
                <a:gd name="T82" fmla="*/ 7 w 8"/>
                <a:gd name="T83" fmla="*/ 8 h 9"/>
                <a:gd name="T84" fmla="*/ 7 w 8"/>
                <a:gd name="T85" fmla="*/ 8 h 9"/>
                <a:gd name="T86" fmla="*/ 8 w 8"/>
                <a:gd name="T87" fmla="*/ 8 h 9"/>
                <a:gd name="T88" fmla="*/ 8 w 8"/>
                <a:gd name="T89" fmla="*/ 8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5 h 9"/>
                <a:gd name="T100" fmla="*/ 8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3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7" y="9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4" name="Freeform 160">
              <a:extLst>
                <a:ext uri="{FF2B5EF4-FFF2-40B4-BE49-F238E27FC236}">
                  <a16:creationId xmlns:a16="http://schemas.microsoft.com/office/drawing/2014/main" xmlns="" id="{3165D6D2-F391-42FC-BD8F-3EDC29B65F07}"/>
                </a:ext>
              </a:extLst>
            </xdr:cNvPr>
            <xdr:cNvSpPr>
              <a:spLocks/>
            </xdr:cNvSpPr>
          </xdr:nvSpPr>
          <xdr:spPr bwMode="auto">
            <a:xfrm>
              <a:off x="469" y="591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5" name="Freeform 161">
              <a:extLst>
                <a:ext uri="{FF2B5EF4-FFF2-40B4-BE49-F238E27FC236}">
                  <a16:creationId xmlns:a16="http://schemas.microsoft.com/office/drawing/2014/main" xmlns="" id="{8026804D-ACAD-46B1-9A7D-0D706B6913A0}"/>
                </a:ext>
              </a:extLst>
            </xdr:cNvPr>
            <xdr:cNvSpPr>
              <a:spLocks/>
            </xdr:cNvSpPr>
          </xdr:nvSpPr>
          <xdr:spPr bwMode="auto">
            <a:xfrm>
              <a:off x="434" y="580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2 h 9"/>
                <a:gd name="T6" fmla="*/ 8 w 8"/>
                <a:gd name="T7" fmla="*/ 2 h 9"/>
                <a:gd name="T8" fmla="*/ 7 w 8"/>
                <a:gd name="T9" fmla="*/ 1 h 9"/>
                <a:gd name="T10" fmla="*/ 7 w 8"/>
                <a:gd name="T11" fmla="*/ 1 h 9"/>
                <a:gd name="T12" fmla="*/ 7 w 8"/>
                <a:gd name="T13" fmla="*/ 1 h 9"/>
                <a:gd name="T14" fmla="*/ 7 w 8"/>
                <a:gd name="T15" fmla="*/ 1 h 9"/>
                <a:gd name="T16" fmla="*/ 6 w 8"/>
                <a:gd name="T17" fmla="*/ 0 h 9"/>
                <a:gd name="T18" fmla="*/ 6 w 8"/>
                <a:gd name="T19" fmla="*/ 0 h 9"/>
                <a:gd name="T20" fmla="*/ 4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2 w 8"/>
                <a:gd name="T31" fmla="*/ 0 h 9"/>
                <a:gd name="T32" fmla="*/ 2 w 8"/>
                <a:gd name="T33" fmla="*/ 1 h 9"/>
                <a:gd name="T34" fmla="*/ 2 w 8"/>
                <a:gd name="T35" fmla="*/ 1 h 9"/>
                <a:gd name="T36" fmla="*/ 1 w 8"/>
                <a:gd name="T37" fmla="*/ 1 h 9"/>
                <a:gd name="T38" fmla="*/ 1 w 8"/>
                <a:gd name="T39" fmla="*/ 1 h 9"/>
                <a:gd name="T40" fmla="*/ 1 w 8"/>
                <a:gd name="T41" fmla="*/ 2 h 9"/>
                <a:gd name="T42" fmla="*/ 1 w 8"/>
                <a:gd name="T43" fmla="*/ 2 h 9"/>
                <a:gd name="T44" fmla="*/ 1 w 8"/>
                <a:gd name="T45" fmla="*/ 4 h 9"/>
                <a:gd name="T46" fmla="*/ 0 w 8"/>
                <a:gd name="T47" fmla="*/ 4 h 9"/>
                <a:gd name="T48" fmla="*/ 0 w 8"/>
                <a:gd name="T49" fmla="*/ 4 h 9"/>
                <a:gd name="T50" fmla="*/ 0 w 8"/>
                <a:gd name="T51" fmla="*/ 5 h 9"/>
                <a:gd name="T52" fmla="*/ 1 w 8"/>
                <a:gd name="T53" fmla="*/ 5 h 9"/>
                <a:gd name="T54" fmla="*/ 1 w 8"/>
                <a:gd name="T55" fmla="*/ 6 h 9"/>
                <a:gd name="T56" fmla="*/ 1 w 8"/>
                <a:gd name="T57" fmla="*/ 6 h 9"/>
                <a:gd name="T58" fmla="*/ 1 w 8"/>
                <a:gd name="T59" fmla="*/ 6 h 9"/>
                <a:gd name="T60" fmla="*/ 1 w 8"/>
                <a:gd name="T61" fmla="*/ 7 h 9"/>
                <a:gd name="T62" fmla="*/ 2 w 8"/>
                <a:gd name="T63" fmla="*/ 7 h 9"/>
                <a:gd name="T64" fmla="*/ 2 w 8"/>
                <a:gd name="T65" fmla="*/ 7 h 9"/>
                <a:gd name="T66" fmla="*/ 2 w 8"/>
                <a:gd name="T67" fmla="*/ 7 h 9"/>
                <a:gd name="T68" fmla="*/ 3 w 8"/>
                <a:gd name="T69" fmla="*/ 7 h 9"/>
                <a:gd name="T70" fmla="*/ 3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4 w 8"/>
                <a:gd name="T77" fmla="*/ 9 h 9"/>
                <a:gd name="T78" fmla="*/ 6 w 8"/>
                <a:gd name="T79" fmla="*/ 7 h 9"/>
                <a:gd name="T80" fmla="*/ 6 w 8"/>
                <a:gd name="T81" fmla="*/ 7 h 9"/>
                <a:gd name="T82" fmla="*/ 7 w 8"/>
                <a:gd name="T83" fmla="*/ 7 h 9"/>
                <a:gd name="T84" fmla="*/ 7 w 8"/>
                <a:gd name="T85" fmla="*/ 7 h 9"/>
                <a:gd name="T86" fmla="*/ 7 w 8"/>
                <a:gd name="T87" fmla="*/ 7 h 9"/>
                <a:gd name="T88" fmla="*/ 7 w 8"/>
                <a:gd name="T89" fmla="*/ 6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2"/>
                  </a:lnTo>
                  <a:lnTo>
                    <a:pt x="8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6" name="Freeform 162">
              <a:extLst>
                <a:ext uri="{FF2B5EF4-FFF2-40B4-BE49-F238E27FC236}">
                  <a16:creationId xmlns:a16="http://schemas.microsoft.com/office/drawing/2014/main" xmlns="" id="{2B5046AF-BD59-4E2A-8D24-63AE8F81F505}"/>
                </a:ext>
              </a:extLst>
            </xdr:cNvPr>
            <xdr:cNvSpPr>
              <a:spLocks/>
            </xdr:cNvSpPr>
          </xdr:nvSpPr>
          <xdr:spPr bwMode="auto">
            <a:xfrm>
              <a:off x="434" y="580"/>
              <a:ext cx="8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6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6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7" name="Freeform 163">
              <a:extLst>
                <a:ext uri="{FF2B5EF4-FFF2-40B4-BE49-F238E27FC236}">
                  <a16:creationId xmlns:a16="http://schemas.microsoft.com/office/drawing/2014/main" xmlns="" id="{9A87BF1C-9D28-4AE1-A567-4A1B816CA526}"/>
                </a:ext>
              </a:extLst>
            </xdr:cNvPr>
            <xdr:cNvSpPr>
              <a:spLocks/>
            </xdr:cNvSpPr>
          </xdr:nvSpPr>
          <xdr:spPr bwMode="auto">
            <a:xfrm>
              <a:off x="401" y="564"/>
              <a:ext cx="8" cy="7"/>
            </a:xfrm>
            <a:custGeom>
              <a:avLst/>
              <a:gdLst>
                <a:gd name="T0" fmla="*/ 8 w 8"/>
                <a:gd name="T1" fmla="*/ 4 h 7"/>
                <a:gd name="T2" fmla="*/ 8 w 8"/>
                <a:gd name="T3" fmla="*/ 2 h 7"/>
                <a:gd name="T4" fmla="*/ 8 w 8"/>
                <a:gd name="T5" fmla="*/ 2 h 7"/>
                <a:gd name="T6" fmla="*/ 8 w 8"/>
                <a:gd name="T7" fmla="*/ 2 h 7"/>
                <a:gd name="T8" fmla="*/ 8 w 8"/>
                <a:gd name="T9" fmla="*/ 1 h 7"/>
                <a:gd name="T10" fmla="*/ 7 w 8"/>
                <a:gd name="T11" fmla="*/ 1 h 7"/>
                <a:gd name="T12" fmla="*/ 7 w 8"/>
                <a:gd name="T13" fmla="*/ 1 h 7"/>
                <a:gd name="T14" fmla="*/ 7 w 8"/>
                <a:gd name="T15" fmla="*/ 0 h 7"/>
                <a:gd name="T16" fmla="*/ 5 w 8"/>
                <a:gd name="T17" fmla="*/ 0 h 7"/>
                <a:gd name="T18" fmla="*/ 5 w 8"/>
                <a:gd name="T19" fmla="*/ 0 h 7"/>
                <a:gd name="T20" fmla="*/ 4 w 8"/>
                <a:gd name="T21" fmla="*/ 0 h 7"/>
                <a:gd name="T22" fmla="*/ 4 w 8"/>
                <a:gd name="T23" fmla="*/ 0 h 7"/>
                <a:gd name="T24" fmla="*/ 4 w 8"/>
                <a:gd name="T25" fmla="*/ 0 h 7"/>
                <a:gd name="T26" fmla="*/ 3 w 8"/>
                <a:gd name="T27" fmla="*/ 0 h 7"/>
                <a:gd name="T28" fmla="*/ 3 w 8"/>
                <a:gd name="T29" fmla="*/ 0 h 7"/>
                <a:gd name="T30" fmla="*/ 2 w 8"/>
                <a:gd name="T31" fmla="*/ 0 h 7"/>
                <a:gd name="T32" fmla="*/ 2 w 8"/>
                <a:gd name="T33" fmla="*/ 0 h 7"/>
                <a:gd name="T34" fmla="*/ 2 w 8"/>
                <a:gd name="T35" fmla="*/ 1 h 7"/>
                <a:gd name="T36" fmla="*/ 0 w 8"/>
                <a:gd name="T37" fmla="*/ 1 h 7"/>
                <a:gd name="T38" fmla="*/ 0 w 8"/>
                <a:gd name="T39" fmla="*/ 1 h 7"/>
                <a:gd name="T40" fmla="*/ 0 w 8"/>
                <a:gd name="T41" fmla="*/ 2 h 7"/>
                <a:gd name="T42" fmla="*/ 0 w 8"/>
                <a:gd name="T43" fmla="*/ 2 h 7"/>
                <a:gd name="T44" fmla="*/ 0 w 8"/>
                <a:gd name="T45" fmla="*/ 2 h 7"/>
                <a:gd name="T46" fmla="*/ 0 w 8"/>
                <a:gd name="T47" fmla="*/ 4 h 7"/>
                <a:gd name="T48" fmla="*/ 0 w 8"/>
                <a:gd name="T49" fmla="*/ 4 h 7"/>
                <a:gd name="T50" fmla="*/ 0 w 8"/>
                <a:gd name="T51" fmla="*/ 5 h 7"/>
                <a:gd name="T52" fmla="*/ 0 w 8"/>
                <a:gd name="T53" fmla="*/ 5 h 7"/>
                <a:gd name="T54" fmla="*/ 0 w 8"/>
                <a:gd name="T55" fmla="*/ 5 h 7"/>
                <a:gd name="T56" fmla="*/ 0 w 8"/>
                <a:gd name="T57" fmla="*/ 6 h 7"/>
                <a:gd name="T58" fmla="*/ 0 w 8"/>
                <a:gd name="T59" fmla="*/ 6 h 7"/>
                <a:gd name="T60" fmla="*/ 0 w 8"/>
                <a:gd name="T61" fmla="*/ 6 h 7"/>
                <a:gd name="T62" fmla="*/ 2 w 8"/>
                <a:gd name="T63" fmla="*/ 7 h 7"/>
                <a:gd name="T64" fmla="*/ 2 w 8"/>
                <a:gd name="T65" fmla="*/ 7 h 7"/>
                <a:gd name="T66" fmla="*/ 2 w 8"/>
                <a:gd name="T67" fmla="*/ 7 h 7"/>
                <a:gd name="T68" fmla="*/ 3 w 8"/>
                <a:gd name="T69" fmla="*/ 7 h 7"/>
                <a:gd name="T70" fmla="*/ 3 w 8"/>
                <a:gd name="T71" fmla="*/ 7 h 7"/>
                <a:gd name="T72" fmla="*/ 4 w 8"/>
                <a:gd name="T73" fmla="*/ 7 h 7"/>
                <a:gd name="T74" fmla="*/ 4 w 8"/>
                <a:gd name="T75" fmla="*/ 7 h 7"/>
                <a:gd name="T76" fmla="*/ 4 w 8"/>
                <a:gd name="T77" fmla="*/ 7 h 7"/>
                <a:gd name="T78" fmla="*/ 5 w 8"/>
                <a:gd name="T79" fmla="*/ 7 h 7"/>
                <a:gd name="T80" fmla="*/ 5 w 8"/>
                <a:gd name="T81" fmla="*/ 7 h 7"/>
                <a:gd name="T82" fmla="*/ 7 w 8"/>
                <a:gd name="T83" fmla="*/ 7 h 7"/>
                <a:gd name="T84" fmla="*/ 7 w 8"/>
                <a:gd name="T85" fmla="*/ 7 h 7"/>
                <a:gd name="T86" fmla="*/ 7 w 8"/>
                <a:gd name="T87" fmla="*/ 6 h 7"/>
                <a:gd name="T88" fmla="*/ 8 w 8"/>
                <a:gd name="T89" fmla="*/ 6 h 7"/>
                <a:gd name="T90" fmla="*/ 8 w 8"/>
                <a:gd name="T91" fmla="*/ 6 h 7"/>
                <a:gd name="T92" fmla="*/ 8 w 8"/>
                <a:gd name="T93" fmla="*/ 5 h 7"/>
                <a:gd name="T94" fmla="*/ 8 w 8"/>
                <a:gd name="T95" fmla="*/ 5 h 7"/>
                <a:gd name="T96" fmla="*/ 8 w 8"/>
                <a:gd name="T97" fmla="*/ 5 h 7"/>
                <a:gd name="T98" fmla="*/ 8 w 8"/>
                <a:gd name="T99" fmla="*/ 4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7">
                  <a:moveTo>
                    <a:pt x="8" y="4"/>
                  </a:moveTo>
                  <a:lnTo>
                    <a:pt x="8" y="2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8" name="Freeform 164">
              <a:extLst>
                <a:ext uri="{FF2B5EF4-FFF2-40B4-BE49-F238E27FC236}">
                  <a16:creationId xmlns:a16="http://schemas.microsoft.com/office/drawing/2014/main" xmlns="" id="{FC1FD2F3-3023-484F-A07B-34C3BEB77B72}"/>
                </a:ext>
              </a:extLst>
            </xdr:cNvPr>
            <xdr:cNvSpPr>
              <a:spLocks/>
            </xdr:cNvSpPr>
          </xdr:nvSpPr>
          <xdr:spPr bwMode="auto">
            <a:xfrm>
              <a:off x="401" y="564"/>
              <a:ext cx="8" cy="7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89" name="Freeform 165">
              <a:extLst>
                <a:ext uri="{FF2B5EF4-FFF2-40B4-BE49-F238E27FC236}">
                  <a16:creationId xmlns:a16="http://schemas.microsoft.com/office/drawing/2014/main" xmlns="" id="{36461B02-AE50-47FE-999A-6F1EF046A1D4}"/>
                </a:ext>
              </a:extLst>
            </xdr:cNvPr>
            <xdr:cNvSpPr>
              <a:spLocks/>
            </xdr:cNvSpPr>
          </xdr:nvSpPr>
          <xdr:spPr bwMode="auto">
            <a:xfrm>
              <a:off x="371" y="542"/>
              <a:ext cx="8" cy="8"/>
            </a:xfrm>
            <a:custGeom>
              <a:avLst/>
              <a:gdLst>
                <a:gd name="T0" fmla="*/ 8 w 8"/>
                <a:gd name="T1" fmla="*/ 3 h 8"/>
                <a:gd name="T2" fmla="*/ 7 w 8"/>
                <a:gd name="T3" fmla="*/ 3 h 8"/>
                <a:gd name="T4" fmla="*/ 7 w 8"/>
                <a:gd name="T5" fmla="*/ 2 h 8"/>
                <a:gd name="T6" fmla="*/ 7 w 8"/>
                <a:gd name="T7" fmla="*/ 2 h 8"/>
                <a:gd name="T8" fmla="*/ 7 w 8"/>
                <a:gd name="T9" fmla="*/ 2 h 8"/>
                <a:gd name="T10" fmla="*/ 7 w 8"/>
                <a:gd name="T11" fmla="*/ 1 h 8"/>
                <a:gd name="T12" fmla="*/ 6 w 8"/>
                <a:gd name="T13" fmla="*/ 1 h 8"/>
                <a:gd name="T14" fmla="*/ 6 w 8"/>
                <a:gd name="T15" fmla="*/ 1 h 8"/>
                <a:gd name="T16" fmla="*/ 6 w 8"/>
                <a:gd name="T17" fmla="*/ 1 h 8"/>
                <a:gd name="T18" fmla="*/ 4 w 8"/>
                <a:gd name="T19" fmla="*/ 1 h 8"/>
                <a:gd name="T20" fmla="*/ 4 w 8"/>
                <a:gd name="T21" fmla="*/ 0 h 8"/>
                <a:gd name="T22" fmla="*/ 3 w 8"/>
                <a:gd name="T23" fmla="*/ 0 h 8"/>
                <a:gd name="T24" fmla="*/ 3 w 8"/>
                <a:gd name="T25" fmla="*/ 0 h 8"/>
                <a:gd name="T26" fmla="*/ 3 w 8"/>
                <a:gd name="T27" fmla="*/ 0 h 8"/>
                <a:gd name="T28" fmla="*/ 2 w 8"/>
                <a:gd name="T29" fmla="*/ 1 h 8"/>
                <a:gd name="T30" fmla="*/ 2 w 8"/>
                <a:gd name="T31" fmla="*/ 1 h 8"/>
                <a:gd name="T32" fmla="*/ 1 w 8"/>
                <a:gd name="T33" fmla="*/ 1 h 8"/>
                <a:gd name="T34" fmla="*/ 1 w 8"/>
                <a:gd name="T35" fmla="*/ 1 h 8"/>
                <a:gd name="T36" fmla="*/ 1 w 8"/>
                <a:gd name="T37" fmla="*/ 1 h 8"/>
                <a:gd name="T38" fmla="*/ 1 w 8"/>
                <a:gd name="T39" fmla="*/ 2 h 8"/>
                <a:gd name="T40" fmla="*/ 0 w 8"/>
                <a:gd name="T41" fmla="*/ 2 h 8"/>
                <a:gd name="T42" fmla="*/ 0 w 8"/>
                <a:gd name="T43" fmla="*/ 2 h 8"/>
                <a:gd name="T44" fmla="*/ 0 w 8"/>
                <a:gd name="T45" fmla="*/ 3 h 8"/>
                <a:gd name="T46" fmla="*/ 0 w 8"/>
                <a:gd name="T47" fmla="*/ 3 h 8"/>
                <a:gd name="T48" fmla="*/ 0 w 8"/>
                <a:gd name="T49" fmla="*/ 5 h 8"/>
                <a:gd name="T50" fmla="*/ 0 w 8"/>
                <a:gd name="T51" fmla="*/ 5 h 8"/>
                <a:gd name="T52" fmla="*/ 0 w 8"/>
                <a:gd name="T53" fmla="*/ 6 h 8"/>
                <a:gd name="T54" fmla="*/ 0 w 8"/>
                <a:gd name="T55" fmla="*/ 6 h 8"/>
                <a:gd name="T56" fmla="*/ 0 w 8"/>
                <a:gd name="T57" fmla="*/ 6 h 8"/>
                <a:gd name="T58" fmla="*/ 1 w 8"/>
                <a:gd name="T59" fmla="*/ 7 h 8"/>
                <a:gd name="T60" fmla="*/ 1 w 8"/>
                <a:gd name="T61" fmla="*/ 7 h 8"/>
                <a:gd name="T62" fmla="*/ 1 w 8"/>
                <a:gd name="T63" fmla="*/ 7 h 8"/>
                <a:gd name="T64" fmla="*/ 1 w 8"/>
                <a:gd name="T65" fmla="*/ 7 h 8"/>
                <a:gd name="T66" fmla="*/ 2 w 8"/>
                <a:gd name="T67" fmla="*/ 8 h 8"/>
                <a:gd name="T68" fmla="*/ 2 w 8"/>
                <a:gd name="T69" fmla="*/ 8 h 8"/>
                <a:gd name="T70" fmla="*/ 3 w 8"/>
                <a:gd name="T71" fmla="*/ 8 h 8"/>
                <a:gd name="T72" fmla="*/ 3 w 8"/>
                <a:gd name="T73" fmla="*/ 8 h 8"/>
                <a:gd name="T74" fmla="*/ 3 w 8"/>
                <a:gd name="T75" fmla="*/ 8 h 8"/>
                <a:gd name="T76" fmla="*/ 4 w 8"/>
                <a:gd name="T77" fmla="*/ 8 h 8"/>
                <a:gd name="T78" fmla="*/ 4 w 8"/>
                <a:gd name="T79" fmla="*/ 8 h 8"/>
                <a:gd name="T80" fmla="*/ 6 w 8"/>
                <a:gd name="T81" fmla="*/ 8 h 8"/>
                <a:gd name="T82" fmla="*/ 6 w 8"/>
                <a:gd name="T83" fmla="*/ 7 h 8"/>
                <a:gd name="T84" fmla="*/ 6 w 8"/>
                <a:gd name="T85" fmla="*/ 7 h 8"/>
                <a:gd name="T86" fmla="*/ 7 w 8"/>
                <a:gd name="T87" fmla="*/ 7 h 8"/>
                <a:gd name="T88" fmla="*/ 7 w 8"/>
                <a:gd name="T89" fmla="*/ 7 h 8"/>
                <a:gd name="T90" fmla="*/ 7 w 8"/>
                <a:gd name="T91" fmla="*/ 6 h 8"/>
                <a:gd name="T92" fmla="*/ 7 w 8"/>
                <a:gd name="T93" fmla="*/ 6 h 8"/>
                <a:gd name="T94" fmla="*/ 7 w 8"/>
                <a:gd name="T95" fmla="*/ 6 h 8"/>
                <a:gd name="T96" fmla="*/ 8 w 8"/>
                <a:gd name="T97" fmla="*/ 5 h 8"/>
                <a:gd name="T98" fmla="*/ 8 w 8"/>
                <a:gd name="T99" fmla="*/ 5 h 8"/>
                <a:gd name="T100" fmla="*/ 8 w 8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8">
                  <a:moveTo>
                    <a:pt x="8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6" y="8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0" name="Freeform 166">
              <a:extLst>
                <a:ext uri="{FF2B5EF4-FFF2-40B4-BE49-F238E27FC236}">
                  <a16:creationId xmlns:a16="http://schemas.microsoft.com/office/drawing/2014/main" xmlns="" id="{5B90E31E-8EF4-444F-AD34-571D1C49FBB4}"/>
                </a:ext>
              </a:extLst>
            </xdr:cNvPr>
            <xdr:cNvSpPr>
              <a:spLocks/>
            </xdr:cNvSpPr>
          </xdr:nvSpPr>
          <xdr:spPr bwMode="auto">
            <a:xfrm>
              <a:off x="371" y="542"/>
              <a:ext cx="8" cy="8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1 h 7"/>
                <a:gd name="T30" fmla="*/ 2 w 7"/>
                <a:gd name="T31" fmla="*/ 1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1" name="Freeform 167">
              <a:extLst>
                <a:ext uri="{FF2B5EF4-FFF2-40B4-BE49-F238E27FC236}">
                  <a16:creationId xmlns:a16="http://schemas.microsoft.com/office/drawing/2014/main" xmlns="" id="{99F53719-F17C-4359-AE17-9E1577236240}"/>
                </a:ext>
              </a:extLst>
            </xdr:cNvPr>
            <xdr:cNvSpPr>
              <a:spLocks/>
            </xdr:cNvSpPr>
          </xdr:nvSpPr>
          <xdr:spPr bwMode="auto">
            <a:xfrm>
              <a:off x="345" y="517"/>
              <a:ext cx="7" cy="7"/>
            </a:xfrm>
            <a:custGeom>
              <a:avLst/>
              <a:gdLst>
                <a:gd name="T0" fmla="*/ 7 w 7"/>
                <a:gd name="T1" fmla="*/ 4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1 h 7"/>
                <a:gd name="T8" fmla="*/ 7 w 7"/>
                <a:gd name="T9" fmla="*/ 1 h 7"/>
                <a:gd name="T10" fmla="*/ 6 w 7"/>
                <a:gd name="T11" fmla="*/ 1 h 7"/>
                <a:gd name="T12" fmla="*/ 6 w 7"/>
                <a:gd name="T13" fmla="*/ 0 h 7"/>
                <a:gd name="T14" fmla="*/ 6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3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2 w 7"/>
                <a:gd name="T27" fmla="*/ 0 h 7"/>
                <a:gd name="T28" fmla="*/ 2 w 7"/>
                <a:gd name="T29" fmla="*/ 0 h 7"/>
                <a:gd name="T30" fmla="*/ 1 w 7"/>
                <a:gd name="T31" fmla="*/ 0 h 7"/>
                <a:gd name="T32" fmla="*/ 1 w 7"/>
                <a:gd name="T33" fmla="*/ 0 h 7"/>
                <a:gd name="T34" fmla="*/ 1 w 7"/>
                <a:gd name="T35" fmla="*/ 0 h 7"/>
                <a:gd name="T36" fmla="*/ 0 w 7"/>
                <a:gd name="T37" fmla="*/ 1 h 7"/>
                <a:gd name="T38" fmla="*/ 0 w 7"/>
                <a:gd name="T39" fmla="*/ 1 h 7"/>
                <a:gd name="T40" fmla="*/ 0 w 7"/>
                <a:gd name="T41" fmla="*/ 1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4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6 h 7"/>
                <a:gd name="T58" fmla="*/ 0 w 7"/>
                <a:gd name="T59" fmla="*/ 6 h 7"/>
                <a:gd name="T60" fmla="*/ 0 w 7"/>
                <a:gd name="T61" fmla="*/ 6 h 7"/>
                <a:gd name="T62" fmla="*/ 1 w 7"/>
                <a:gd name="T63" fmla="*/ 7 h 7"/>
                <a:gd name="T64" fmla="*/ 1 w 7"/>
                <a:gd name="T65" fmla="*/ 7 h 7"/>
                <a:gd name="T66" fmla="*/ 1 w 7"/>
                <a:gd name="T67" fmla="*/ 7 h 7"/>
                <a:gd name="T68" fmla="*/ 2 w 7"/>
                <a:gd name="T69" fmla="*/ 7 h 7"/>
                <a:gd name="T70" fmla="*/ 2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3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6 w 7"/>
                <a:gd name="T83" fmla="*/ 7 h 7"/>
                <a:gd name="T84" fmla="*/ 6 w 7"/>
                <a:gd name="T85" fmla="*/ 7 h 7"/>
                <a:gd name="T86" fmla="*/ 6 w 7"/>
                <a:gd name="T87" fmla="*/ 6 h 7"/>
                <a:gd name="T88" fmla="*/ 7 w 7"/>
                <a:gd name="T89" fmla="*/ 6 h 7"/>
                <a:gd name="T90" fmla="*/ 7 w 7"/>
                <a:gd name="T91" fmla="*/ 6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7">
                  <a:moveTo>
                    <a:pt x="7" y="4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2" name="Freeform 168">
              <a:extLst>
                <a:ext uri="{FF2B5EF4-FFF2-40B4-BE49-F238E27FC236}">
                  <a16:creationId xmlns:a16="http://schemas.microsoft.com/office/drawing/2014/main" xmlns="" id="{1880ECC5-0F19-4746-A4EE-0FE10A822E5E}"/>
                </a:ext>
              </a:extLst>
            </xdr:cNvPr>
            <xdr:cNvSpPr>
              <a:spLocks/>
            </xdr:cNvSpPr>
          </xdr:nvSpPr>
          <xdr:spPr bwMode="auto">
            <a:xfrm>
              <a:off x="345" y="517"/>
              <a:ext cx="7" cy="7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3" name="Freeform 169">
              <a:extLst>
                <a:ext uri="{FF2B5EF4-FFF2-40B4-BE49-F238E27FC236}">
                  <a16:creationId xmlns:a16="http://schemas.microsoft.com/office/drawing/2014/main" xmlns="" id="{7542C80E-2450-4B64-8C2A-C7038D933B66}"/>
                </a:ext>
              </a:extLst>
            </xdr:cNvPr>
            <xdr:cNvSpPr>
              <a:spLocks/>
            </xdr:cNvSpPr>
          </xdr:nvSpPr>
          <xdr:spPr bwMode="auto">
            <a:xfrm>
              <a:off x="321" y="487"/>
              <a:ext cx="9" cy="9"/>
            </a:xfrm>
            <a:custGeom>
              <a:avLst/>
              <a:gdLst>
                <a:gd name="T0" fmla="*/ 9 w 9"/>
                <a:gd name="T1" fmla="*/ 4 h 9"/>
                <a:gd name="T2" fmla="*/ 9 w 9"/>
                <a:gd name="T3" fmla="*/ 4 h 9"/>
                <a:gd name="T4" fmla="*/ 9 w 9"/>
                <a:gd name="T5" fmla="*/ 3 h 9"/>
                <a:gd name="T6" fmla="*/ 8 w 9"/>
                <a:gd name="T7" fmla="*/ 3 h 9"/>
                <a:gd name="T8" fmla="*/ 8 w 9"/>
                <a:gd name="T9" fmla="*/ 1 h 9"/>
                <a:gd name="T10" fmla="*/ 8 w 9"/>
                <a:gd name="T11" fmla="*/ 1 h 9"/>
                <a:gd name="T12" fmla="*/ 8 w 9"/>
                <a:gd name="T13" fmla="*/ 1 h 9"/>
                <a:gd name="T14" fmla="*/ 6 w 9"/>
                <a:gd name="T15" fmla="*/ 1 h 9"/>
                <a:gd name="T16" fmla="*/ 6 w 9"/>
                <a:gd name="T17" fmla="*/ 0 h 9"/>
                <a:gd name="T18" fmla="*/ 5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3 w 9"/>
                <a:gd name="T29" fmla="*/ 0 h 9"/>
                <a:gd name="T30" fmla="*/ 3 w 9"/>
                <a:gd name="T31" fmla="*/ 0 h 9"/>
                <a:gd name="T32" fmla="*/ 3 w 9"/>
                <a:gd name="T33" fmla="*/ 1 h 9"/>
                <a:gd name="T34" fmla="*/ 1 w 9"/>
                <a:gd name="T35" fmla="*/ 1 h 9"/>
                <a:gd name="T36" fmla="*/ 1 w 9"/>
                <a:gd name="T37" fmla="*/ 1 h 9"/>
                <a:gd name="T38" fmla="*/ 1 w 9"/>
                <a:gd name="T39" fmla="*/ 1 h 9"/>
                <a:gd name="T40" fmla="*/ 1 w 9"/>
                <a:gd name="T41" fmla="*/ 3 h 9"/>
                <a:gd name="T42" fmla="*/ 0 w 9"/>
                <a:gd name="T43" fmla="*/ 3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4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1 w 9"/>
                <a:gd name="T57" fmla="*/ 6 h 9"/>
                <a:gd name="T58" fmla="*/ 1 w 9"/>
                <a:gd name="T59" fmla="*/ 6 h 9"/>
                <a:gd name="T60" fmla="*/ 1 w 9"/>
                <a:gd name="T61" fmla="*/ 8 h 9"/>
                <a:gd name="T62" fmla="*/ 1 w 9"/>
                <a:gd name="T63" fmla="*/ 8 h 9"/>
                <a:gd name="T64" fmla="*/ 3 w 9"/>
                <a:gd name="T65" fmla="*/ 8 h 9"/>
                <a:gd name="T66" fmla="*/ 3 w 9"/>
                <a:gd name="T67" fmla="*/ 8 h 9"/>
                <a:gd name="T68" fmla="*/ 3 w 9"/>
                <a:gd name="T69" fmla="*/ 8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5 w 9"/>
                <a:gd name="T79" fmla="*/ 8 h 9"/>
                <a:gd name="T80" fmla="*/ 6 w 9"/>
                <a:gd name="T81" fmla="*/ 8 h 9"/>
                <a:gd name="T82" fmla="*/ 6 w 9"/>
                <a:gd name="T83" fmla="*/ 8 h 9"/>
                <a:gd name="T84" fmla="*/ 8 w 9"/>
                <a:gd name="T85" fmla="*/ 8 h 9"/>
                <a:gd name="T86" fmla="*/ 8 w 9"/>
                <a:gd name="T87" fmla="*/ 8 h 9"/>
                <a:gd name="T88" fmla="*/ 8 w 9"/>
                <a:gd name="T89" fmla="*/ 6 h 9"/>
                <a:gd name="T90" fmla="*/ 8 w 9"/>
                <a:gd name="T91" fmla="*/ 6 h 9"/>
                <a:gd name="T92" fmla="*/ 9 w 9"/>
                <a:gd name="T93" fmla="*/ 6 h 9"/>
                <a:gd name="T94" fmla="*/ 9 w 9"/>
                <a:gd name="T95" fmla="*/ 5 h 9"/>
                <a:gd name="T96" fmla="*/ 9 w 9"/>
                <a:gd name="T97" fmla="*/ 5 h 9"/>
                <a:gd name="T98" fmla="*/ 9 w 9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9" y="4"/>
                  </a:lnTo>
                  <a:lnTo>
                    <a:pt x="9" y="3"/>
                  </a:lnTo>
                  <a:lnTo>
                    <a:pt x="8" y="3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8"/>
                  </a:lnTo>
                  <a:lnTo>
                    <a:pt x="1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4" name="Freeform 170">
              <a:extLst>
                <a:ext uri="{FF2B5EF4-FFF2-40B4-BE49-F238E27FC236}">
                  <a16:creationId xmlns:a16="http://schemas.microsoft.com/office/drawing/2014/main" xmlns="" id="{F4C19B09-CDBC-4C98-8AB4-FF6BF39813AB}"/>
                </a:ext>
              </a:extLst>
            </xdr:cNvPr>
            <xdr:cNvSpPr>
              <a:spLocks/>
            </xdr:cNvSpPr>
          </xdr:nvSpPr>
          <xdr:spPr bwMode="auto">
            <a:xfrm>
              <a:off x="321" y="487"/>
              <a:ext cx="9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5" name="Freeform 171">
              <a:extLst>
                <a:ext uri="{FF2B5EF4-FFF2-40B4-BE49-F238E27FC236}">
                  <a16:creationId xmlns:a16="http://schemas.microsoft.com/office/drawing/2014/main" xmlns="" id="{D8921D52-8303-40C7-98D9-18D8960DE7DE}"/>
                </a:ext>
              </a:extLst>
            </xdr:cNvPr>
            <xdr:cNvSpPr>
              <a:spLocks/>
            </xdr:cNvSpPr>
          </xdr:nvSpPr>
          <xdr:spPr bwMode="auto">
            <a:xfrm>
              <a:off x="304" y="454"/>
              <a:ext cx="8" cy="8"/>
            </a:xfrm>
            <a:custGeom>
              <a:avLst/>
              <a:gdLst>
                <a:gd name="T0" fmla="*/ 8 w 8"/>
                <a:gd name="T1" fmla="*/ 3 h 8"/>
                <a:gd name="T2" fmla="*/ 7 w 8"/>
                <a:gd name="T3" fmla="*/ 3 h 8"/>
                <a:gd name="T4" fmla="*/ 7 w 8"/>
                <a:gd name="T5" fmla="*/ 2 h 8"/>
                <a:gd name="T6" fmla="*/ 7 w 8"/>
                <a:gd name="T7" fmla="*/ 2 h 8"/>
                <a:gd name="T8" fmla="*/ 7 w 8"/>
                <a:gd name="T9" fmla="*/ 2 h 8"/>
                <a:gd name="T10" fmla="*/ 7 w 8"/>
                <a:gd name="T11" fmla="*/ 1 h 8"/>
                <a:gd name="T12" fmla="*/ 6 w 8"/>
                <a:gd name="T13" fmla="*/ 1 h 8"/>
                <a:gd name="T14" fmla="*/ 6 w 8"/>
                <a:gd name="T15" fmla="*/ 1 h 8"/>
                <a:gd name="T16" fmla="*/ 6 w 8"/>
                <a:gd name="T17" fmla="*/ 1 h 8"/>
                <a:gd name="T18" fmla="*/ 5 w 8"/>
                <a:gd name="T19" fmla="*/ 1 h 8"/>
                <a:gd name="T20" fmla="*/ 5 w 8"/>
                <a:gd name="T21" fmla="*/ 0 h 8"/>
                <a:gd name="T22" fmla="*/ 4 w 8"/>
                <a:gd name="T23" fmla="*/ 0 h 8"/>
                <a:gd name="T24" fmla="*/ 4 w 8"/>
                <a:gd name="T25" fmla="*/ 0 h 8"/>
                <a:gd name="T26" fmla="*/ 4 w 8"/>
                <a:gd name="T27" fmla="*/ 0 h 8"/>
                <a:gd name="T28" fmla="*/ 2 w 8"/>
                <a:gd name="T29" fmla="*/ 1 h 8"/>
                <a:gd name="T30" fmla="*/ 2 w 8"/>
                <a:gd name="T31" fmla="*/ 1 h 8"/>
                <a:gd name="T32" fmla="*/ 1 w 8"/>
                <a:gd name="T33" fmla="*/ 1 h 8"/>
                <a:gd name="T34" fmla="*/ 1 w 8"/>
                <a:gd name="T35" fmla="*/ 1 h 8"/>
                <a:gd name="T36" fmla="*/ 1 w 8"/>
                <a:gd name="T37" fmla="*/ 1 h 8"/>
                <a:gd name="T38" fmla="*/ 1 w 8"/>
                <a:gd name="T39" fmla="*/ 2 h 8"/>
                <a:gd name="T40" fmla="*/ 0 w 8"/>
                <a:gd name="T41" fmla="*/ 2 h 8"/>
                <a:gd name="T42" fmla="*/ 0 w 8"/>
                <a:gd name="T43" fmla="*/ 2 h 8"/>
                <a:gd name="T44" fmla="*/ 0 w 8"/>
                <a:gd name="T45" fmla="*/ 3 h 8"/>
                <a:gd name="T46" fmla="*/ 0 w 8"/>
                <a:gd name="T47" fmla="*/ 3 h 8"/>
                <a:gd name="T48" fmla="*/ 0 w 8"/>
                <a:gd name="T49" fmla="*/ 5 h 8"/>
                <a:gd name="T50" fmla="*/ 0 w 8"/>
                <a:gd name="T51" fmla="*/ 5 h 8"/>
                <a:gd name="T52" fmla="*/ 0 w 8"/>
                <a:gd name="T53" fmla="*/ 6 h 8"/>
                <a:gd name="T54" fmla="*/ 0 w 8"/>
                <a:gd name="T55" fmla="*/ 6 h 8"/>
                <a:gd name="T56" fmla="*/ 0 w 8"/>
                <a:gd name="T57" fmla="*/ 6 h 8"/>
                <a:gd name="T58" fmla="*/ 1 w 8"/>
                <a:gd name="T59" fmla="*/ 7 h 8"/>
                <a:gd name="T60" fmla="*/ 1 w 8"/>
                <a:gd name="T61" fmla="*/ 7 h 8"/>
                <a:gd name="T62" fmla="*/ 1 w 8"/>
                <a:gd name="T63" fmla="*/ 7 h 8"/>
                <a:gd name="T64" fmla="*/ 1 w 8"/>
                <a:gd name="T65" fmla="*/ 7 h 8"/>
                <a:gd name="T66" fmla="*/ 2 w 8"/>
                <a:gd name="T67" fmla="*/ 8 h 8"/>
                <a:gd name="T68" fmla="*/ 2 w 8"/>
                <a:gd name="T69" fmla="*/ 8 h 8"/>
                <a:gd name="T70" fmla="*/ 4 w 8"/>
                <a:gd name="T71" fmla="*/ 8 h 8"/>
                <a:gd name="T72" fmla="*/ 4 w 8"/>
                <a:gd name="T73" fmla="*/ 8 h 8"/>
                <a:gd name="T74" fmla="*/ 4 w 8"/>
                <a:gd name="T75" fmla="*/ 8 h 8"/>
                <a:gd name="T76" fmla="*/ 5 w 8"/>
                <a:gd name="T77" fmla="*/ 8 h 8"/>
                <a:gd name="T78" fmla="*/ 5 w 8"/>
                <a:gd name="T79" fmla="*/ 8 h 8"/>
                <a:gd name="T80" fmla="*/ 6 w 8"/>
                <a:gd name="T81" fmla="*/ 8 h 8"/>
                <a:gd name="T82" fmla="*/ 6 w 8"/>
                <a:gd name="T83" fmla="*/ 7 h 8"/>
                <a:gd name="T84" fmla="*/ 6 w 8"/>
                <a:gd name="T85" fmla="*/ 7 h 8"/>
                <a:gd name="T86" fmla="*/ 7 w 8"/>
                <a:gd name="T87" fmla="*/ 7 h 8"/>
                <a:gd name="T88" fmla="*/ 7 w 8"/>
                <a:gd name="T89" fmla="*/ 7 h 8"/>
                <a:gd name="T90" fmla="*/ 7 w 8"/>
                <a:gd name="T91" fmla="*/ 6 h 8"/>
                <a:gd name="T92" fmla="*/ 7 w 8"/>
                <a:gd name="T93" fmla="*/ 6 h 8"/>
                <a:gd name="T94" fmla="*/ 7 w 8"/>
                <a:gd name="T95" fmla="*/ 6 h 8"/>
                <a:gd name="T96" fmla="*/ 8 w 8"/>
                <a:gd name="T97" fmla="*/ 5 h 8"/>
                <a:gd name="T98" fmla="*/ 8 w 8"/>
                <a:gd name="T99" fmla="*/ 5 h 8"/>
                <a:gd name="T100" fmla="*/ 8 w 8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8">
                  <a:moveTo>
                    <a:pt x="8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8"/>
                  </a:lnTo>
                  <a:lnTo>
                    <a:pt x="2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7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6" name="Freeform 172">
              <a:extLst>
                <a:ext uri="{FF2B5EF4-FFF2-40B4-BE49-F238E27FC236}">
                  <a16:creationId xmlns:a16="http://schemas.microsoft.com/office/drawing/2014/main" xmlns="" id="{F494F9B4-893E-46DB-9656-40483A53D84F}"/>
                </a:ext>
              </a:extLst>
            </xdr:cNvPr>
            <xdr:cNvSpPr>
              <a:spLocks/>
            </xdr:cNvSpPr>
          </xdr:nvSpPr>
          <xdr:spPr bwMode="auto">
            <a:xfrm>
              <a:off x="304" y="454"/>
              <a:ext cx="8" cy="8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1 h 7"/>
                <a:gd name="T30" fmla="*/ 2 w 7"/>
                <a:gd name="T31" fmla="*/ 1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7" name="Freeform 173">
              <a:extLst>
                <a:ext uri="{FF2B5EF4-FFF2-40B4-BE49-F238E27FC236}">
                  <a16:creationId xmlns:a16="http://schemas.microsoft.com/office/drawing/2014/main" xmlns="" id="{246B2654-39AB-4776-B206-67665AE86992}"/>
                </a:ext>
              </a:extLst>
            </xdr:cNvPr>
            <xdr:cNvSpPr>
              <a:spLocks/>
            </xdr:cNvSpPr>
          </xdr:nvSpPr>
          <xdr:spPr bwMode="auto">
            <a:xfrm>
              <a:off x="291" y="419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4 h 9"/>
                <a:gd name="T6" fmla="*/ 8 w 8"/>
                <a:gd name="T7" fmla="*/ 3 h 9"/>
                <a:gd name="T8" fmla="*/ 7 w 8"/>
                <a:gd name="T9" fmla="*/ 3 h 9"/>
                <a:gd name="T10" fmla="*/ 7 w 8"/>
                <a:gd name="T11" fmla="*/ 3 h 9"/>
                <a:gd name="T12" fmla="*/ 7 w 8"/>
                <a:gd name="T13" fmla="*/ 1 h 9"/>
                <a:gd name="T14" fmla="*/ 7 w 8"/>
                <a:gd name="T15" fmla="*/ 1 h 9"/>
                <a:gd name="T16" fmla="*/ 5 w 8"/>
                <a:gd name="T17" fmla="*/ 1 h 9"/>
                <a:gd name="T18" fmla="*/ 5 w 8"/>
                <a:gd name="T19" fmla="*/ 1 h 9"/>
                <a:gd name="T20" fmla="*/ 4 w 8"/>
                <a:gd name="T21" fmla="*/ 1 h 9"/>
                <a:gd name="T22" fmla="*/ 4 w 8"/>
                <a:gd name="T23" fmla="*/ 0 h 9"/>
                <a:gd name="T24" fmla="*/ 4 w 8"/>
                <a:gd name="T25" fmla="*/ 0 h 9"/>
                <a:gd name="T26" fmla="*/ 3 w 8"/>
                <a:gd name="T27" fmla="*/ 1 h 9"/>
                <a:gd name="T28" fmla="*/ 3 w 8"/>
                <a:gd name="T29" fmla="*/ 1 h 9"/>
                <a:gd name="T30" fmla="*/ 2 w 8"/>
                <a:gd name="T31" fmla="*/ 1 h 9"/>
                <a:gd name="T32" fmla="*/ 2 w 8"/>
                <a:gd name="T33" fmla="*/ 1 h 9"/>
                <a:gd name="T34" fmla="*/ 2 w 8"/>
                <a:gd name="T35" fmla="*/ 1 h 9"/>
                <a:gd name="T36" fmla="*/ 0 w 8"/>
                <a:gd name="T37" fmla="*/ 3 h 9"/>
                <a:gd name="T38" fmla="*/ 0 w 8"/>
                <a:gd name="T39" fmla="*/ 3 h 9"/>
                <a:gd name="T40" fmla="*/ 0 w 8"/>
                <a:gd name="T41" fmla="*/ 3 h 9"/>
                <a:gd name="T42" fmla="*/ 0 w 8"/>
                <a:gd name="T43" fmla="*/ 4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5 h 9"/>
                <a:gd name="T50" fmla="*/ 0 w 8"/>
                <a:gd name="T51" fmla="*/ 5 h 9"/>
                <a:gd name="T52" fmla="*/ 0 w 8"/>
                <a:gd name="T53" fmla="*/ 6 h 9"/>
                <a:gd name="T54" fmla="*/ 0 w 8"/>
                <a:gd name="T55" fmla="*/ 6 h 9"/>
                <a:gd name="T56" fmla="*/ 0 w 8"/>
                <a:gd name="T57" fmla="*/ 6 h 9"/>
                <a:gd name="T58" fmla="*/ 0 w 8"/>
                <a:gd name="T59" fmla="*/ 8 h 9"/>
                <a:gd name="T60" fmla="*/ 0 w 8"/>
                <a:gd name="T61" fmla="*/ 8 h 9"/>
                <a:gd name="T62" fmla="*/ 2 w 8"/>
                <a:gd name="T63" fmla="*/ 8 h 9"/>
                <a:gd name="T64" fmla="*/ 2 w 8"/>
                <a:gd name="T65" fmla="*/ 9 h 9"/>
                <a:gd name="T66" fmla="*/ 2 w 8"/>
                <a:gd name="T67" fmla="*/ 9 h 9"/>
                <a:gd name="T68" fmla="*/ 3 w 8"/>
                <a:gd name="T69" fmla="*/ 9 h 9"/>
                <a:gd name="T70" fmla="*/ 3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4 w 8"/>
                <a:gd name="T77" fmla="*/ 9 h 9"/>
                <a:gd name="T78" fmla="*/ 5 w 8"/>
                <a:gd name="T79" fmla="*/ 9 h 9"/>
                <a:gd name="T80" fmla="*/ 5 w 8"/>
                <a:gd name="T81" fmla="*/ 9 h 9"/>
                <a:gd name="T82" fmla="*/ 7 w 8"/>
                <a:gd name="T83" fmla="*/ 9 h 9"/>
                <a:gd name="T84" fmla="*/ 7 w 8"/>
                <a:gd name="T85" fmla="*/ 8 h 9"/>
                <a:gd name="T86" fmla="*/ 7 w 8"/>
                <a:gd name="T87" fmla="*/ 8 h 9"/>
                <a:gd name="T88" fmla="*/ 7 w 8"/>
                <a:gd name="T89" fmla="*/ 8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6 h 9"/>
                <a:gd name="T96" fmla="*/ 8 w 8"/>
                <a:gd name="T97" fmla="*/ 5 h 9"/>
                <a:gd name="T98" fmla="*/ 8 w 8"/>
                <a:gd name="T99" fmla="*/ 5 h 9"/>
                <a:gd name="T100" fmla="*/ 8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4"/>
                  </a:lnTo>
                  <a:lnTo>
                    <a:pt x="8" y="3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8"/>
                  </a:lnTo>
                  <a:lnTo>
                    <a:pt x="0" y="8"/>
                  </a:lnTo>
                  <a:lnTo>
                    <a:pt x="2" y="8"/>
                  </a:lnTo>
                  <a:lnTo>
                    <a:pt x="2" y="9"/>
                  </a:lnTo>
                  <a:lnTo>
                    <a:pt x="2" y="9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7" y="9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8" name="Freeform 174">
              <a:extLst>
                <a:ext uri="{FF2B5EF4-FFF2-40B4-BE49-F238E27FC236}">
                  <a16:creationId xmlns:a16="http://schemas.microsoft.com/office/drawing/2014/main" xmlns="" id="{3CEA375F-0D36-4547-828C-26986A379B1A}"/>
                </a:ext>
              </a:extLst>
            </xdr:cNvPr>
            <xdr:cNvSpPr>
              <a:spLocks/>
            </xdr:cNvSpPr>
          </xdr:nvSpPr>
          <xdr:spPr bwMode="auto">
            <a:xfrm>
              <a:off x="291" y="419"/>
              <a:ext cx="8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3 h 7"/>
                <a:gd name="T6" fmla="*/ 6 w 6"/>
                <a:gd name="T7" fmla="*/ 2 h 7"/>
                <a:gd name="T8" fmla="*/ 5 w 6"/>
                <a:gd name="T9" fmla="*/ 2 h 7"/>
                <a:gd name="T10" fmla="*/ 5 w 6"/>
                <a:gd name="T11" fmla="*/ 2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3 w 6"/>
                <a:gd name="T21" fmla="*/ 1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1 h 7"/>
                <a:gd name="T28" fmla="*/ 2 w 6"/>
                <a:gd name="T29" fmla="*/ 1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2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3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7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7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99" name="Freeform 175">
              <a:extLst>
                <a:ext uri="{FF2B5EF4-FFF2-40B4-BE49-F238E27FC236}">
                  <a16:creationId xmlns:a16="http://schemas.microsoft.com/office/drawing/2014/main" xmlns="" id="{830D409B-136A-4A11-8914-AD7E7557EDB8}"/>
                </a:ext>
              </a:extLst>
            </xdr:cNvPr>
            <xdr:cNvSpPr>
              <a:spLocks/>
            </xdr:cNvSpPr>
          </xdr:nvSpPr>
          <xdr:spPr bwMode="auto">
            <a:xfrm>
              <a:off x="284" y="383"/>
              <a:ext cx="7" cy="8"/>
            </a:xfrm>
            <a:custGeom>
              <a:avLst/>
              <a:gdLst>
                <a:gd name="T0" fmla="*/ 7 w 7"/>
                <a:gd name="T1" fmla="*/ 3 h 8"/>
                <a:gd name="T2" fmla="*/ 7 w 7"/>
                <a:gd name="T3" fmla="*/ 3 h 8"/>
                <a:gd name="T4" fmla="*/ 7 w 7"/>
                <a:gd name="T5" fmla="*/ 3 h 8"/>
                <a:gd name="T6" fmla="*/ 7 w 7"/>
                <a:gd name="T7" fmla="*/ 1 h 8"/>
                <a:gd name="T8" fmla="*/ 7 w 7"/>
                <a:gd name="T9" fmla="*/ 1 h 8"/>
                <a:gd name="T10" fmla="*/ 6 w 7"/>
                <a:gd name="T11" fmla="*/ 1 h 8"/>
                <a:gd name="T12" fmla="*/ 6 w 7"/>
                <a:gd name="T13" fmla="*/ 0 h 8"/>
                <a:gd name="T14" fmla="*/ 6 w 7"/>
                <a:gd name="T15" fmla="*/ 0 h 8"/>
                <a:gd name="T16" fmla="*/ 5 w 7"/>
                <a:gd name="T17" fmla="*/ 0 h 8"/>
                <a:gd name="T18" fmla="*/ 5 w 7"/>
                <a:gd name="T19" fmla="*/ 0 h 8"/>
                <a:gd name="T20" fmla="*/ 5 w 7"/>
                <a:gd name="T21" fmla="*/ 0 h 8"/>
                <a:gd name="T22" fmla="*/ 4 w 7"/>
                <a:gd name="T23" fmla="*/ 0 h 8"/>
                <a:gd name="T24" fmla="*/ 4 w 7"/>
                <a:gd name="T25" fmla="*/ 0 h 8"/>
                <a:gd name="T26" fmla="*/ 3 w 7"/>
                <a:gd name="T27" fmla="*/ 0 h 8"/>
                <a:gd name="T28" fmla="*/ 3 w 7"/>
                <a:gd name="T29" fmla="*/ 0 h 8"/>
                <a:gd name="T30" fmla="*/ 3 w 7"/>
                <a:gd name="T31" fmla="*/ 0 h 8"/>
                <a:gd name="T32" fmla="*/ 1 w 7"/>
                <a:gd name="T33" fmla="*/ 0 h 8"/>
                <a:gd name="T34" fmla="*/ 1 w 7"/>
                <a:gd name="T35" fmla="*/ 0 h 8"/>
                <a:gd name="T36" fmla="*/ 1 w 7"/>
                <a:gd name="T37" fmla="*/ 1 h 8"/>
                <a:gd name="T38" fmla="*/ 0 w 7"/>
                <a:gd name="T39" fmla="*/ 1 h 8"/>
                <a:gd name="T40" fmla="*/ 0 w 7"/>
                <a:gd name="T41" fmla="*/ 1 h 8"/>
                <a:gd name="T42" fmla="*/ 0 w 7"/>
                <a:gd name="T43" fmla="*/ 3 h 8"/>
                <a:gd name="T44" fmla="*/ 0 w 7"/>
                <a:gd name="T45" fmla="*/ 3 h 8"/>
                <a:gd name="T46" fmla="*/ 0 w 7"/>
                <a:gd name="T47" fmla="*/ 3 h 8"/>
                <a:gd name="T48" fmla="*/ 0 w 7"/>
                <a:gd name="T49" fmla="*/ 4 h 8"/>
                <a:gd name="T50" fmla="*/ 0 w 7"/>
                <a:gd name="T51" fmla="*/ 4 h 8"/>
                <a:gd name="T52" fmla="*/ 0 w 7"/>
                <a:gd name="T53" fmla="*/ 5 h 8"/>
                <a:gd name="T54" fmla="*/ 0 w 7"/>
                <a:gd name="T55" fmla="*/ 5 h 8"/>
                <a:gd name="T56" fmla="*/ 0 w 7"/>
                <a:gd name="T57" fmla="*/ 5 h 8"/>
                <a:gd name="T58" fmla="*/ 0 w 7"/>
                <a:gd name="T59" fmla="*/ 6 h 8"/>
                <a:gd name="T60" fmla="*/ 1 w 7"/>
                <a:gd name="T61" fmla="*/ 6 h 8"/>
                <a:gd name="T62" fmla="*/ 1 w 7"/>
                <a:gd name="T63" fmla="*/ 6 h 8"/>
                <a:gd name="T64" fmla="*/ 1 w 7"/>
                <a:gd name="T65" fmla="*/ 8 h 8"/>
                <a:gd name="T66" fmla="*/ 3 w 7"/>
                <a:gd name="T67" fmla="*/ 8 h 8"/>
                <a:gd name="T68" fmla="*/ 3 w 7"/>
                <a:gd name="T69" fmla="*/ 8 h 8"/>
                <a:gd name="T70" fmla="*/ 3 w 7"/>
                <a:gd name="T71" fmla="*/ 8 h 8"/>
                <a:gd name="T72" fmla="*/ 4 w 7"/>
                <a:gd name="T73" fmla="*/ 8 h 8"/>
                <a:gd name="T74" fmla="*/ 4 w 7"/>
                <a:gd name="T75" fmla="*/ 8 h 8"/>
                <a:gd name="T76" fmla="*/ 5 w 7"/>
                <a:gd name="T77" fmla="*/ 8 h 8"/>
                <a:gd name="T78" fmla="*/ 5 w 7"/>
                <a:gd name="T79" fmla="*/ 8 h 8"/>
                <a:gd name="T80" fmla="*/ 5 w 7"/>
                <a:gd name="T81" fmla="*/ 8 h 8"/>
                <a:gd name="T82" fmla="*/ 6 w 7"/>
                <a:gd name="T83" fmla="*/ 8 h 8"/>
                <a:gd name="T84" fmla="*/ 6 w 7"/>
                <a:gd name="T85" fmla="*/ 6 h 8"/>
                <a:gd name="T86" fmla="*/ 6 w 7"/>
                <a:gd name="T87" fmla="*/ 6 h 8"/>
                <a:gd name="T88" fmla="*/ 7 w 7"/>
                <a:gd name="T89" fmla="*/ 6 h 8"/>
                <a:gd name="T90" fmla="*/ 7 w 7"/>
                <a:gd name="T91" fmla="*/ 5 h 8"/>
                <a:gd name="T92" fmla="*/ 7 w 7"/>
                <a:gd name="T93" fmla="*/ 5 h 8"/>
                <a:gd name="T94" fmla="*/ 7 w 7"/>
                <a:gd name="T95" fmla="*/ 5 h 8"/>
                <a:gd name="T96" fmla="*/ 7 w 7"/>
                <a:gd name="T97" fmla="*/ 4 h 8"/>
                <a:gd name="T98" fmla="*/ 7 w 7"/>
                <a:gd name="T99" fmla="*/ 4 h 8"/>
                <a:gd name="T100" fmla="*/ 7 w 7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8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0" name="Freeform 176">
              <a:extLst>
                <a:ext uri="{FF2B5EF4-FFF2-40B4-BE49-F238E27FC236}">
                  <a16:creationId xmlns:a16="http://schemas.microsoft.com/office/drawing/2014/main" xmlns="" id="{17473000-3801-4B65-93CF-A176DA116F37}"/>
                </a:ext>
              </a:extLst>
            </xdr:cNvPr>
            <xdr:cNvSpPr>
              <a:spLocks/>
            </xdr:cNvSpPr>
          </xdr:nvSpPr>
          <xdr:spPr bwMode="auto">
            <a:xfrm>
              <a:off x="284" y="383"/>
              <a:ext cx="7" cy="8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1" name="Freeform 177">
              <a:extLst>
                <a:ext uri="{FF2B5EF4-FFF2-40B4-BE49-F238E27FC236}">
                  <a16:creationId xmlns:a16="http://schemas.microsoft.com/office/drawing/2014/main" xmlns="" id="{A55C9FBD-B57A-42A3-A061-4B0B7CA118F8}"/>
                </a:ext>
              </a:extLst>
            </xdr:cNvPr>
            <xdr:cNvSpPr>
              <a:spLocks/>
            </xdr:cNvSpPr>
          </xdr:nvSpPr>
          <xdr:spPr bwMode="auto">
            <a:xfrm>
              <a:off x="283" y="346"/>
              <a:ext cx="8" cy="9"/>
            </a:xfrm>
            <a:custGeom>
              <a:avLst/>
              <a:gdLst>
                <a:gd name="T0" fmla="*/ 7 w 8"/>
                <a:gd name="T1" fmla="*/ 4 h 9"/>
                <a:gd name="T2" fmla="*/ 7 w 8"/>
                <a:gd name="T3" fmla="*/ 4 h 9"/>
                <a:gd name="T4" fmla="*/ 7 w 8"/>
                <a:gd name="T5" fmla="*/ 3 h 9"/>
                <a:gd name="T6" fmla="*/ 7 w 8"/>
                <a:gd name="T7" fmla="*/ 3 h 9"/>
                <a:gd name="T8" fmla="*/ 7 w 8"/>
                <a:gd name="T9" fmla="*/ 1 h 9"/>
                <a:gd name="T10" fmla="*/ 7 w 8"/>
                <a:gd name="T11" fmla="*/ 1 h 9"/>
                <a:gd name="T12" fmla="*/ 6 w 8"/>
                <a:gd name="T13" fmla="*/ 1 h 9"/>
                <a:gd name="T14" fmla="*/ 6 w 8"/>
                <a:gd name="T15" fmla="*/ 1 h 9"/>
                <a:gd name="T16" fmla="*/ 6 w 8"/>
                <a:gd name="T17" fmla="*/ 0 h 9"/>
                <a:gd name="T18" fmla="*/ 5 w 8"/>
                <a:gd name="T19" fmla="*/ 0 h 9"/>
                <a:gd name="T20" fmla="*/ 5 w 8"/>
                <a:gd name="T21" fmla="*/ 0 h 9"/>
                <a:gd name="T22" fmla="*/ 4 w 8"/>
                <a:gd name="T23" fmla="*/ 0 h 9"/>
                <a:gd name="T24" fmla="*/ 4 w 8"/>
                <a:gd name="T25" fmla="*/ 0 h 9"/>
                <a:gd name="T26" fmla="*/ 4 w 8"/>
                <a:gd name="T27" fmla="*/ 0 h 9"/>
                <a:gd name="T28" fmla="*/ 2 w 8"/>
                <a:gd name="T29" fmla="*/ 0 h 9"/>
                <a:gd name="T30" fmla="*/ 2 w 8"/>
                <a:gd name="T31" fmla="*/ 0 h 9"/>
                <a:gd name="T32" fmla="*/ 1 w 8"/>
                <a:gd name="T33" fmla="*/ 1 h 9"/>
                <a:gd name="T34" fmla="*/ 1 w 8"/>
                <a:gd name="T35" fmla="*/ 1 h 9"/>
                <a:gd name="T36" fmla="*/ 1 w 8"/>
                <a:gd name="T37" fmla="*/ 1 h 9"/>
                <a:gd name="T38" fmla="*/ 1 w 8"/>
                <a:gd name="T39" fmla="*/ 1 h 9"/>
                <a:gd name="T40" fmla="*/ 0 w 8"/>
                <a:gd name="T41" fmla="*/ 3 h 9"/>
                <a:gd name="T42" fmla="*/ 0 w 8"/>
                <a:gd name="T43" fmla="*/ 3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4 h 9"/>
                <a:gd name="T50" fmla="*/ 0 w 8"/>
                <a:gd name="T51" fmla="*/ 5 h 9"/>
                <a:gd name="T52" fmla="*/ 0 w 8"/>
                <a:gd name="T53" fmla="*/ 5 h 9"/>
                <a:gd name="T54" fmla="*/ 0 w 8"/>
                <a:gd name="T55" fmla="*/ 6 h 9"/>
                <a:gd name="T56" fmla="*/ 0 w 8"/>
                <a:gd name="T57" fmla="*/ 6 h 9"/>
                <a:gd name="T58" fmla="*/ 1 w 8"/>
                <a:gd name="T59" fmla="*/ 6 h 9"/>
                <a:gd name="T60" fmla="*/ 1 w 8"/>
                <a:gd name="T61" fmla="*/ 8 h 9"/>
                <a:gd name="T62" fmla="*/ 1 w 8"/>
                <a:gd name="T63" fmla="*/ 8 h 9"/>
                <a:gd name="T64" fmla="*/ 1 w 8"/>
                <a:gd name="T65" fmla="*/ 8 h 9"/>
                <a:gd name="T66" fmla="*/ 2 w 8"/>
                <a:gd name="T67" fmla="*/ 8 h 9"/>
                <a:gd name="T68" fmla="*/ 2 w 8"/>
                <a:gd name="T69" fmla="*/ 9 h 9"/>
                <a:gd name="T70" fmla="*/ 4 w 8"/>
                <a:gd name="T71" fmla="*/ 9 h 9"/>
                <a:gd name="T72" fmla="*/ 4 w 8"/>
                <a:gd name="T73" fmla="*/ 9 h 9"/>
                <a:gd name="T74" fmla="*/ 4 w 8"/>
                <a:gd name="T75" fmla="*/ 9 h 9"/>
                <a:gd name="T76" fmla="*/ 5 w 8"/>
                <a:gd name="T77" fmla="*/ 9 h 9"/>
                <a:gd name="T78" fmla="*/ 5 w 8"/>
                <a:gd name="T79" fmla="*/ 9 h 9"/>
                <a:gd name="T80" fmla="*/ 6 w 8"/>
                <a:gd name="T81" fmla="*/ 8 h 9"/>
                <a:gd name="T82" fmla="*/ 6 w 8"/>
                <a:gd name="T83" fmla="*/ 8 h 9"/>
                <a:gd name="T84" fmla="*/ 6 w 8"/>
                <a:gd name="T85" fmla="*/ 8 h 9"/>
                <a:gd name="T86" fmla="*/ 7 w 8"/>
                <a:gd name="T87" fmla="*/ 8 h 9"/>
                <a:gd name="T88" fmla="*/ 7 w 8"/>
                <a:gd name="T89" fmla="*/ 6 h 9"/>
                <a:gd name="T90" fmla="*/ 7 w 8"/>
                <a:gd name="T91" fmla="*/ 6 h 9"/>
                <a:gd name="T92" fmla="*/ 7 w 8"/>
                <a:gd name="T93" fmla="*/ 6 h 9"/>
                <a:gd name="T94" fmla="*/ 7 w 8"/>
                <a:gd name="T95" fmla="*/ 5 h 9"/>
                <a:gd name="T96" fmla="*/ 7 w 8"/>
                <a:gd name="T97" fmla="*/ 5 h 9"/>
                <a:gd name="T98" fmla="*/ 8 w 8"/>
                <a:gd name="T99" fmla="*/ 4 h 9"/>
                <a:gd name="T100" fmla="*/ 7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7" y="4"/>
                  </a:move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7" y="8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8" y="4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2" name="Freeform 178">
              <a:extLst>
                <a:ext uri="{FF2B5EF4-FFF2-40B4-BE49-F238E27FC236}">
                  <a16:creationId xmlns:a16="http://schemas.microsoft.com/office/drawing/2014/main" xmlns="" id="{1B09E761-8D7B-4D14-86C3-48E68B94BD6E}"/>
                </a:ext>
              </a:extLst>
            </xdr:cNvPr>
            <xdr:cNvSpPr>
              <a:spLocks/>
            </xdr:cNvSpPr>
          </xdr:nvSpPr>
          <xdr:spPr bwMode="auto">
            <a:xfrm>
              <a:off x="283" y="346"/>
              <a:ext cx="8" cy="9"/>
            </a:xfrm>
            <a:custGeom>
              <a:avLst/>
              <a:gdLst>
                <a:gd name="T0" fmla="*/ 6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4 h 7"/>
                <a:gd name="T96" fmla="*/ 6 w 7"/>
                <a:gd name="T97" fmla="*/ 4 h 7"/>
                <a:gd name="T98" fmla="*/ 7 w 7"/>
                <a:gd name="T99" fmla="*/ 3 h 7"/>
                <a:gd name="T100" fmla="*/ 6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3" name="Freeform 179">
              <a:extLst>
                <a:ext uri="{FF2B5EF4-FFF2-40B4-BE49-F238E27FC236}">
                  <a16:creationId xmlns:a16="http://schemas.microsoft.com/office/drawing/2014/main" xmlns="" id="{0CA991B2-A6EC-40EE-86CE-E939AA6DBAFB}"/>
                </a:ext>
              </a:extLst>
            </xdr:cNvPr>
            <xdr:cNvSpPr>
              <a:spLocks/>
            </xdr:cNvSpPr>
          </xdr:nvSpPr>
          <xdr:spPr bwMode="auto">
            <a:xfrm>
              <a:off x="287" y="309"/>
              <a:ext cx="8" cy="9"/>
            </a:xfrm>
            <a:custGeom>
              <a:avLst/>
              <a:gdLst>
                <a:gd name="T0" fmla="*/ 8 w 8"/>
                <a:gd name="T1" fmla="*/ 4 h 9"/>
                <a:gd name="T2" fmla="*/ 8 w 8"/>
                <a:gd name="T3" fmla="*/ 4 h 9"/>
                <a:gd name="T4" fmla="*/ 8 w 8"/>
                <a:gd name="T5" fmla="*/ 2 h 9"/>
                <a:gd name="T6" fmla="*/ 8 w 8"/>
                <a:gd name="T7" fmla="*/ 2 h 9"/>
                <a:gd name="T8" fmla="*/ 7 w 8"/>
                <a:gd name="T9" fmla="*/ 2 h 9"/>
                <a:gd name="T10" fmla="*/ 7 w 8"/>
                <a:gd name="T11" fmla="*/ 1 h 9"/>
                <a:gd name="T12" fmla="*/ 7 w 8"/>
                <a:gd name="T13" fmla="*/ 1 h 9"/>
                <a:gd name="T14" fmla="*/ 6 w 8"/>
                <a:gd name="T15" fmla="*/ 1 h 9"/>
                <a:gd name="T16" fmla="*/ 6 w 8"/>
                <a:gd name="T17" fmla="*/ 1 h 9"/>
                <a:gd name="T18" fmla="*/ 6 w 8"/>
                <a:gd name="T19" fmla="*/ 0 h 9"/>
                <a:gd name="T20" fmla="*/ 4 w 8"/>
                <a:gd name="T21" fmla="*/ 0 h 9"/>
                <a:gd name="T22" fmla="*/ 4 w 8"/>
                <a:gd name="T23" fmla="*/ 0 h 9"/>
                <a:gd name="T24" fmla="*/ 3 w 8"/>
                <a:gd name="T25" fmla="*/ 0 h 9"/>
                <a:gd name="T26" fmla="*/ 3 w 8"/>
                <a:gd name="T27" fmla="*/ 0 h 9"/>
                <a:gd name="T28" fmla="*/ 3 w 8"/>
                <a:gd name="T29" fmla="*/ 0 h 9"/>
                <a:gd name="T30" fmla="*/ 2 w 8"/>
                <a:gd name="T31" fmla="*/ 1 h 9"/>
                <a:gd name="T32" fmla="*/ 2 w 8"/>
                <a:gd name="T33" fmla="*/ 1 h 9"/>
                <a:gd name="T34" fmla="*/ 2 w 8"/>
                <a:gd name="T35" fmla="*/ 1 h 9"/>
                <a:gd name="T36" fmla="*/ 1 w 8"/>
                <a:gd name="T37" fmla="*/ 1 h 9"/>
                <a:gd name="T38" fmla="*/ 1 w 8"/>
                <a:gd name="T39" fmla="*/ 2 h 9"/>
                <a:gd name="T40" fmla="*/ 1 w 8"/>
                <a:gd name="T41" fmla="*/ 2 h 9"/>
                <a:gd name="T42" fmla="*/ 1 w 8"/>
                <a:gd name="T43" fmla="*/ 2 h 9"/>
                <a:gd name="T44" fmla="*/ 0 w 8"/>
                <a:gd name="T45" fmla="*/ 4 h 9"/>
                <a:gd name="T46" fmla="*/ 0 w 8"/>
                <a:gd name="T47" fmla="*/ 4 h 9"/>
                <a:gd name="T48" fmla="*/ 0 w 8"/>
                <a:gd name="T49" fmla="*/ 5 h 9"/>
                <a:gd name="T50" fmla="*/ 0 w 8"/>
                <a:gd name="T51" fmla="*/ 5 h 9"/>
                <a:gd name="T52" fmla="*/ 0 w 8"/>
                <a:gd name="T53" fmla="*/ 5 h 9"/>
                <a:gd name="T54" fmla="*/ 1 w 8"/>
                <a:gd name="T55" fmla="*/ 6 h 9"/>
                <a:gd name="T56" fmla="*/ 1 w 8"/>
                <a:gd name="T57" fmla="*/ 6 h 9"/>
                <a:gd name="T58" fmla="*/ 1 w 8"/>
                <a:gd name="T59" fmla="*/ 7 h 9"/>
                <a:gd name="T60" fmla="*/ 1 w 8"/>
                <a:gd name="T61" fmla="*/ 7 h 9"/>
                <a:gd name="T62" fmla="*/ 2 w 8"/>
                <a:gd name="T63" fmla="*/ 7 h 9"/>
                <a:gd name="T64" fmla="*/ 2 w 8"/>
                <a:gd name="T65" fmla="*/ 7 h 9"/>
                <a:gd name="T66" fmla="*/ 2 w 8"/>
                <a:gd name="T67" fmla="*/ 9 h 9"/>
                <a:gd name="T68" fmla="*/ 3 w 8"/>
                <a:gd name="T69" fmla="*/ 9 h 9"/>
                <a:gd name="T70" fmla="*/ 3 w 8"/>
                <a:gd name="T71" fmla="*/ 9 h 9"/>
                <a:gd name="T72" fmla="*/ 3 w 8"/>
                <a:gd name="T73" fmla="*/ 9 h 9"/>
                <a:gd name="T74" fmla="*/ 4 w 8"/>
                <a:gd name="T75" fmla="*/ 9 h 9"/>
                <a:gd name="T76" fmla="*/ 4 w 8"/>
                <a:gd name="T77" fmla="*/ 9 h 9"/>
                <a:gd name="T78" fmla="*/ 6 w 8"/>
                <a:gd name="T79" fmla="*/ 9 h 9"/>
                <a:gd name="T80" fmla="*/ 6 w 8"/>
                <a:gd name="T81" fmla="*/ 9 h 9"/>
                <a:gd name="T82" fmla="*/ 6 w 8"/>
                <a:gd name="T83" fmla="*/ 7 h 9"/>
                <a:gd name="T84" fmla="*/ 7 w 8"/>
                <a:gd name="T85" fmla="*/ 7 h 9"/>
                <a:gd name="T86" fmla="*/ 7 w 8"/>
                <a:gd name="T87" fmla="*/ 7 h 9"/>
                <a:gd name="T88" fmla="*/ 7 w 8"/>
                <a:gd name="T89" fmla="*/ 7 h 9"/>
                <a:gd name="T90" fmla="*/ 8 w 8"/>
                <a:gd name="T91" fmla="*/ 6 h 9"/>
                <a:gd name="T92" fmla="*/ 8 w 8"/>
                <a:gd name="T93" fmla="*/ 6 h 9"/>
                <a:gd name="T94" fmla="*/ 8 w 8"/>
                <a:gd name="T95" fmla="*/ 5 h 9"/>
                <a:gd name="T96" fmla="*/ 8 w 8"/>
                <a:gd name="T97" fmla="*/ 5 h 9"/>
                <a:gd name="T98" fmla="*/ 8 w 8"/>
                <a:gd name="T99" fmla="*/ 5 h 9"/>
                <a:gd name="T100" fmla="*/ 8 w 8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9">
                  <a:moveTo>
                    <a:pt x="8" y="4"/>
                  </a:moveTo>
                  <a:lnTo>
                    <a:pt x="8" y="4"/>
                  </a:lnTo>
                  <a:lnTo>
                    <a:pt x="8" y="2"/>
                  </a:lnTo>
                  <a:lnTo>
                    <a:pt x="8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9"/>
                  </a:lnTo>
                  <a:lnTo>
                    <a:pt x="3" y="9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6" y="9"/>
                  </a:lnTo>
                  <a:lnTo>
                    <a:pt x="6" y="9"/>
                  </a:lnTo>
                  <a:lnTo>
                    <a:pt x="6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4" name="Freeform 180">
              <a:extLst>
                <a:ext uri="{FF2B5EF4-FFF2-40B4-BE49-F238E27FC236}">
                  <a16:creationId xmlns:a16="http://schemas.microsoft.com/office/drawing/2014/main" xmlns="" id="{CB7F90A6-F8F9-43D1-8526-9EE77E3F89A8}"/>
                </a:ext>
              </a:extLst>
            </xdr:cNvPr>
            <xdr:cNvSpPr>
              <a:spLocks/>
            </xdr:cNvSpPr>
          </xdr:nvSpPr>
          <xdr:spPr bwMode="auto">
            <a:xfrm>
              <a:off x="287" y="309"/>
              <a:ext cx="8" cy="9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5" name="Freeform 181">
              <a:extLst>
                <a:ext uri="{FF2B5EF4-FFF2-40B4-BE49-F238E27FC236}">
                  <a16:creationId xmlns:a16="http://schemas.microsoft.com/office/drawing/2014/main" xmlns="" id="{4C5C7C3B-7348-4BDE-BEE0-01B853731E5D}"/>
                </a:ext>
              </a:extLst>
            </xdr:cNvPr>
            <xdr:cNvSpPr>
              <a:spLocks/>
            </xdr:cNvSpPr>
          </xdr:nvSpPr>
          <xdr:spPr bwMode="auto">
            <a:xfrm>
              <a:off x="296" y="273"/>
              <a:ext cx="9" cy="8"/>
            </a:xfrm>
            <a:custGeom>
              <a:avLst/>
              <a:gdLst>
                <a:gd name="T0" fmla="*/ 9 w 9"/>
                <a:gd name="T1" fmla="*/ 4 h 8"/>
                <a:gd name="T2" fmla="*/ 9 w 9"/>
                <a:gd name="T3" fmla="*/ 3 h 8"/>
                <a:gd name="T4" fmla="*/ 9 w 9"/>
                <a:gd name="T5" fmla="*/ 3 h 8"/>
                <a:gd name="T6" fmla="*/ 8 w 9"/>
                <a:gd name="T7" fmla="*/ 1 h 8"/>
                <a:gd name="T8" fmla="*/ 8 w 9"/>
                <a:gd name="T9" fmla="*/ 1 h 8"/>
                <a:gd name="T10" fmla="*/ 8 w 9"/>
                <a:gd name="T11" fmla="*/ 1 h 8"/>
                <a:gd name="T12" fmla="*/ 8 w 9"/>
                <a:gd name="T13" fmla="*/ 0 h 8"/>
                <a:gd name="T14" fmla="*/ 7 w 9"/>
                <a:gd name="T15" fmla="*/ 0 h 8"/>
                <a:gd name="T16" fmla="*/ 7 w 9"/>
                <a:gd name="T17" fmla="*/ 0 h 8"/>
                <a:gd name="T18" fmla="*/ 5 w 9"/>
                <a:gd name="T19" fmla="*/ 0 h 8"/>
                <a:gd name="T20" fmla="*/ 5 w 9"/>
                <a:gd name="T21" fmla="*/ 0 h 8"/>
                <a:gd name="T22" fmla="*/ 5 w 9"/>
                <a:gd name="T23" fmla="*/ 0 h 8"/>
                <a:gd name="T24" fmla="*/ 4 w 9"/>
                <a:gd name="T25" fmla="*/ 0 h 8"/>
                <a:gd name="T26" fmla="*/ 4 w 9"/>
                <a:gd name="T27" fmla="*/ 0 h 8"/>
                <a:gd name="T28" fmla="*/ 3 w 9"/>
                <a:gd name="T29" fmla="*/ 0 h 8"/>
                <a:gd name="T30" fmla="*/ 3 w 9"/>
                <a:gd name="T31" fmla="*/ 0 h 8"/>
                <a:gd name="T32" fmla="*/ 3 w 9"/>
                <a:gd name="T33" fmla="*/ 0 h 8"/>
                <a:gd name="T34" fmla="*/ 2 w 9"/>
                <a:gd name="T35" fmla="*/ 0 h 8"/>
                <a:gd name="T36" fmla="*/ 2 w 9"/>
                <a:gd name="T37" fmla="*/ 1 h 8"/>
                <a:gd name="T38" fmla="*/ 2 w 9"/>
                <a:gd name="T39" fmla="*/ 1 h 8"/>
                <a:gd name="T40" fmla="*/ 2 w 9"/>
                <a:gd name="T41" fmla="*/ 1 h 8"/>
                <a:gd name="T42" fmla="*/ 0 w 9"/>
                <a:gd name="T43" fmla="*/ 3 h 8"/>
                <a:gd name="T44" fmla="*/ 0 w 9"/>
                <a:gd name="T45" fmla="*/ 3 h 8"/>
                <a:gd name="T46" fmla="*/ 0 w 9"/>
                <a:gd name="T47" fmla="*/ 4 h 8"/>
                <a:gd name="T48" fmla="*/ 0 w 9"/>
                <a:gd name="T49" fmla="*/ 4 h 8"/>
                <a:gd name="T50" fmla="*/ 0 w 9"/>
                <a:gd name="T51" fmla="*/ 4 h 8"/>
                <a:gd name="T52" fmla="*/ 0 w 9"/>
                <a:gd name="T53" fmla="*/ 5 h 8"/>
                <a:gd name="T54" fmla="*/ 0 w 9"/>
                <a:gd name="T55" fmla="*/ 5 h 8"/>
                <a:gd name="T56" fmla="*/ 2 w 9"/>
                <a:gd name="T57" fmla="*/ 6 h 8"/>
                <a:gd name="T58" fmla="*/ 2 w 9"/>
                <a:gd name="T59" fmla="*/ 6 h 8"/>
                <a:gd name="T60" fmla="*/ 2 w 9"/>
                <a:gd name="T61" fmla="*/ 6 h 8"/>
                <a:gd name="T62" fmla="*/ 2 w 9"/>
                <a:gd name="T63" fmla="*/ 6 h 8"/>
                <a:gd name="T64" fmla="*/ 3 w 9"/>
                <a:gd name="T65" fmla="*/ 8 h 8"/>
                <a:gd name="T66" fmla="*/ 3 w 9"/>
                <a:gd name="T67" fmla="*/ 8 h 8"/>
                <a:gd name="T68" fmla="*/ 3 w 9"/>
                <a:gd name="T69" fmla="*/ 8 h 8"/>
                <a:gd name="T70" fmla="*/ 4 w 9"/>
                <a:gd name="T71" fmla="*/ 8 h 8"/>
                <a:gd name="T72" fmla="*/ 4 w 9"/>
                <a:gd name="T73" fmla="*/ 8 h 8"/>
                <a:gd name="T74" fmla="*/ 5 w 9"/>
                <a:gd name="T75" fmla="*/ 8 h 8"/>
                <a:gd name="T76" fmla="*/ 5 w 9"/>
                <a:gd name="T77" fmla="*/ 8 h 8"/>
                <a:gd name="T78" fmla="*/ 5 w 9"/>
                <a:gd name="T79" fmla="*/ 8 h 8"/>
                <a:gd name="T80" fmla="*/ 7 w 9"/>
                <a:gd name="T81" fmla="*/ 8 h 8"/>
                <a:gd name="T82" fmla="*/ 7 w 9"/>
                <a:gd name="T83" fmla="*/ 8 h 8"/>
                <a:gd name="T84" fmla="*/ 8 w 9"/>
                <a:gd name="T85" fmla="*/ 6 h 8"/>
                <a:gd name="T86" fmla="*/ 8 w 9"/>
                <a:gd name="T87" fmla="*/ 6 h 8"/>
                <a:gd name="T88" fmla="*/ 8 w 9"/>
                <a:gd name="T89" fmla="*/ 6 h 8"/>
                <a:gd name="T90" fmla="*/ 8 w 9"/>
                <a:gd name="T91" fmla="*/ 6 h 8"/>
                <a:gd name="T92" fmla="*/ 9 w 9"/>
                <a:gd name="T93" fmla="*/ 5 h 8"/>
                <a:gd name="T94" fmla="*/ 9 w 9"/>
                <a:gd name="T95" fmla="*/ 5 h 8"/>
                <a:gd name="T96" fmla="*/ 9 w 9"/>
                <a:gd name="T97" fmla="*/ 4 h 8"/>
                <a:gd name="T98" fmla="*/ 9 w 9"/>
                <a:gd name="T99" fmla="*/ 4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9" h="8">
                  <a:moveTo>
                    <a:pt x="9" y="4"/>
                  </a:moveTo>
                  <a:lnTo>
                    <a:pt x="9" y="3"/>
                  </a:lnTo>
                  <a:lnTo>
                    <a:pt x="9" y="3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6" name="Freeform 182">
              <a:extLst>
                <a:ext uri="{FF2B5EF4-FFF2-40B4-BE49-F238E27FC236}">
                  <a16:creationId xmlns:a16="http://schemas.microsoft.com/office/drawing/2014/main" xmlns="" id="{00A764E6-32C8-419C-8368-5551376D35DD}"/>
                </a:ext>
              </a:extLst>
            </xdr:cNvPr>
            <xdr:cNvSpPr>
              <a:spLocks/>
            </xdr:cNvSpPr>
          </xdr:nvSpPr>
          <xdr:spPr bwMode="auto">
            <a:xfrm>
              <a:off x="296" y="273"/>
              <a:ext cx="9" cy="8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7" name="Freeform 183">
              <a:extLst>
                <a:ext uri="{FF2B5EF4-FFF2-40B4-BE49-F238E27FC236}">
                  <a16:creationId xmlns:a16="http://schemas.microsoft.com/office/drawing/2014/main" xmlns="" id="{79AB5842-CCD7-4D7A-B84A-81AE82120AE2}"/>
                </a:ext>
              </a:extLst>
            </xdr:cNvPr>
            <xdr:cNvSpPr>
              <a:spLocks/>
            </xdr:cNvSpPr>
          </xdr:nvSpPr>
          <xdr:spPr bwMode="auto">
            <a:xfrm>
              <a:off x="312" y="240"/>
              <a:ext cx="8" cy="8"/>
            </a:xfrm>
            <a:custGeom>
              <a:avLst/>
              <a:gdLst>
                <a:gd name="T0" fmla="*/ 8 w 8"/>
                <a:gd name="T1" fmla="*/ 3 h 8"/>
                <a:gd name="T2" fmla="*/ 8 w 8"/>
                <a:gd name="T3" fmla="*/ 3 h 8"/>
                <a:gd name="T4" fmla="*/ 8 w 8"/>
                <a:gd name="T5" fmla="*/ 2 h 8"/>
                <a:gd name="T6" fmla="*/ 8 w 8"/>
                <a:gd name="T7" fmla="*/ 2 h 8"/>
                <a:gd name="T8" fmla="*/ 8 w 8"/>
                <a:gd name="T9" fmla="*/ 1 h 8"/>
                <a:gd name="T10" fmla="*/ 7 w 8"/>
                <a:gd name="T11" fmla="*/ 1 h 8"/>
                <a:gd name="T12" fmla="*/ 7 w 8"/>
                <a:gd name="T13" fmla="*/ 1 h 8"/>
                <a:gd name="T14" fmla="*/ 7 w 8"/>
                <a:gd name="T15" fmla="*/ 1 h 8"/>
                <a:gd name="T16" fmla="*/ 5 w 8"/>
                <a:gd name="T17" fmla="*/ 0 h 8"/>
                <a:gd name="T18" fmla="*/ 5 w 8"/>
                <a:gd name="T19" fmla="*/ 0 h 8"/>
                <a:gd name="T20" fmla="*/ 5 w 8"/>
                <a:gd name="T21" fmla="*/ 0 h 8"/>
                <a:gd name="T22" fmla="*/ 4 w 8"/>
                <a:gd name="T23" fmla="*/ 0 h 8"/>
                <a:gd name="T24" fmla="*/ 4 w 8"/>
                <a:gd name="T25" fmla="*/ 0 h 8"/>
                <a:gd name="T26" fmla="*/ 3 w 8"/>
                <a:gd name="T27" fmla="*/ 0 h 8"/>
                <a:gd name="T28" fmla="*/ 3 w 8"/>
                <a:gd name="T29" fmla="*/ 0 h 8"/>
                <a:gd name="T30" fmla="*/ 3 w 8"/>
                <a:gd name="T31" fmla="*/ 0 h 8"/>
                <a:gd name="T32" fmla="*/ 2 w 8"/>
                <a:gd name="T33" fmla="*/ 1 h 8"/>
                <a:gd name="T34" fmla="*/ 2 w 8"/>
                <a:gd name="T35" fmla="*/ 1 h 8"/>
                <a:gd name="T36" fmla="*/ 2 w 8"/>
                <a:gd name="T37" fmla="*/ 1 h 8"/>
                <a:gd name="T38" fmla="*/ 0 w 8"/>
                <a:gd name="T39" fmla="*/ 1 h 8"/>
                <a:gd name="T40" fmla="*/ 0 w 8"/>
                <a:gd name="T41" fmla="*/ 2 h 8"/>
                <a:gd name="T42" fmla="*/ 0 w 8"/>
                <a:gd name="T43" fmla="*/ 2 h 8"/>
                <a:gd name="T44" fmla="*/ 0 w 8"/>
                <a:gd name="T45" fmla="*/ 3 h 8"/>
                <a:gd name="T46" fmla="*/ 0 w 8"/>
                <a:gd name="T47" fmla="*/ 3 h 8"/>
                <a:gd name="T48" fmla="*/ 0 w 8"/>
                <a:gd name="T49" fmla="*/ 3 h 8"/>
                <a:gd name="T50" fmla="*/ 0 w 8"/>
                <a:gd name="T51" fmla="*/ 5 h 8"/>
                <a:gd name="T52" fmla="*/ 0 w 8"/>
                <a:gd name="T53" fmla="*/ 5 h 8"/>
                <a:gd name="T54" fmla="*/ 0 w 8"/>
                <a:gd name="T55" fmla="*/ 6 h 8"/>
                <a:gd name="T56" fmla="*/ 0 w 8"/>
                <a:gd name="T57" fmla="*/ 6 h 8"/>
                <a:gd name="T58" fmla="*/ 0 w 8"/>
                <a:gd name="T59" fmla="*/ 6 h 8"/>
                <a:gd name="T60" fmla="*/ 2 w 8"/>
                <a:gd name="T61" fmla="*/ 7 h 8"/>
                <a:gd name="T62" fmla="*/ 2 w 8"/>
                <a:gd name="T63" fmla="*/ 7 h 8"/>
                <a:gd name="T64" fmla="*/ 2 w 8"/>
                <a:gd name="T65" fmla="*/ 7 h 8"/>
                <a:gd name="T66" fmla="*/ 3 w 8"/>
                <a:gd name="T67" fmla="*/ 7 h 8"/>
                <a:gd name="T68" fmla="*/ 3 w 8"/>
                <a:gd name="T69" fmla="*/ 7 h 8"/>
                <a:gd name="T70" fmla="*/ 3 w 8"/>
                <a:gd name="T71" fmla="*/ 8 h 8"/>
                <a:gd name="T72" fmla="*/ 4 w 8"/>
                <a:gd name="T73" fmla="*/ 8 h 8"/>
                <a:gd name="T74" fmla="*/ 4 w 8"/>
                <a:gd name="T75" fmla="*/ 8 h 8"/>
                <a:gd name="T76" fmla="*/ 5 w 8"/>
                <a:gd name="T77" fmla="*/ 8 h 8"/>
                <a:gd name="T78" fmla="*/ 5 w 8"/>
                <a:gd name="T79" fmla="*/ 7 h 8"/>
                <a:gd name="T80" fmla="*/ 5 w 8"/>
                <a:gd name="T81" fmla="*/ 7 h 8"/>
                <a:gd name="T82" fmla="*/ 7 w 8"/>
                <a:gd name="T83" fmla="*/ 7 h 8"/>
                <a:gd name="T84" fmla="*/ 7 w 8"/>
                <a:gd name="T85" fmla="*/ 7 h 8"/>
                <a:gd name="T86" fmla="*/ 7 w 8"/>
                <a:gd name="T87" fmla="*/ 7 h 8"/>
                <a:gd name="T88" fmla="*/ 8 w 8"/>
                <a:gd name="T89" fmla="*/ 6 h 8"/>
                <a:gd name="T90" fmla="*/ 8 w 8"/>
                <a:gd name="T91" fmla="*/ 6 h 8"/>
                <a:gd name="T92" fmla="*/ 8 w 8"/>
                <a:gd name="T93" fmla="*/ 6 h 8"/>
                <a:gd name="T94" fmla="*/ 8 w 8"/>
                <a:gd name="T95" fmla="*/ 5 h 8"/>
                <a:gd name="T96" fmla="*/ 8 w 8"/>
                <a:gd name="T97" fmla="*/ 5 h 8"/>
                <a:gd name="T98" fmla="*/ 8 w 8"/>
                <a:gd name="T99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8">
                  <a:moveTo>
                    <a:pt x="8" y="3"/>
                  </a:moveTo>
                  <a:lnTo>
                    <a:pt x="8" y="3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7"/>
                  </a:lnTo>
                  <a:lnTo>
                    <a:pt x="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8" name="Freeform 184">
              <a:extLst>
                <a:ext uri="{FF2B5EF4-FFF2-40B4-BE49-F238E27FC236}">
                  <a16:creationId xmlns:a16="http://schemas.microsoft.com/office/drawing/2014/main" xmlns="" id="{38662724-EB03-443F-88C5-6A061653D08E}"/>
                </a:ext>
              </a:extLst>
            </xdr:cNvPr>
            <xdr:cNvSpPr>
              <a:spLocks/>
            </xdr:cNvSpPr>
          </xdr:nvSpPr>
          <xdr:spPr bwMode="auto">
            <a:xfrm>
              <a:off x="312" y="240"/>
              <a:ext cx="8" cy="8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09" name="Freeform 185">
              <a:extLst>
                <a:ext uri="{FF2B5EF4-FFF2-40B4-BE49-F238E27FC236}">
                  <a16:creationId xmlns:a16="http://schemas.microsoft.com/office/drawing/2014/main" xmlns="" id="{42563827-5E1A-4C9F-9F80-C6A4E9CACE17}"/>
                </a:ext>
              </a:extLst>
            </xdr:cNvPr>
            <xdr:cNvSpPr>
              <a:spLocks/>
            </xdr:cNvSpPr>
          </xdr:nvSpPr>
          <xdr:spPr bwMode="auto">
            <a:xfrm>
              <a:off x="332" y="208"/>
              <a:ext cx="8" cy="8"/>
            </a:xfrm>
            <a:custGeom>
              <a:avLst/>
              <a:gdLst>
                <a:gd name="T0" fmla="*/ 8 w 8"/>
                <a:gd name="T1" fmla="*/ 3 h 8"/>
                <a:gd name="T2" fmla="*/ 8 w 8"/>
                <a:gd name="T3" fmla="*/ 3 h 8"/>
                <a:gd name="T4" fmla="*/ 8 w 8"/>
                <a:gd name="T5" fmla="*/ 3 h 8"/>
                <a:gd name="T6" fmla="*/ 8 w 8"/>
                <a:gd name="T7" fmla="*/ 2 h 8"/>
                <a:gd name="T8" fmla="*/ 8 w 8"/>
                <a:gd name="T9" fmla="*/ 2 h 8"/>
                <a:gd name="T10" fmla="*/ 8 w 8"/>
                <a:gd name="T11" fmla="*/ 2 h 8"/>
                <a:gd name="T12" fmla="*/ 6 w 8"/>
                <a:gd name="T13" fmla="*/ 1 h 8"/>
                <a:gd name="T14" fmla="*/ 6 w 8"/>
                <a:gd name="T15" fmla="*/ 1 h 8"/>
                <a:gd name="T16" fmla="*/ 6 w 8"/>
                <a:gd name="T17" fmla="*/ 1 h 8"/>
                <a:gd name="T18" fmla="*/ 5 w 8"/>
                <a:gd name="T19" fmla="*/ 1 h 8"/>
                <a:gd name="T20" fmla="*/ 5 w 8"/>
                <a:gd name="T21" fmla="*/ 1 h 8"/>
                <a:gd name="T22" fmla="*/ 4 w 8"/>
                <a:gd name="T23" fmla="*/ 0 h 8"/>
                <a:gd name="T24" fmla="*/ 4 w 8"/>
                <a:gd name="T25" fmla="*/ 0 h 8"/>
                <a:gd name="T26" fmla="*/ 4 w 8"/>
                <a:gd name="T27" fmla="*/ 1 h 8"/>
                <a:gd name="T28" fmla="*/ 3 w 8"/>
                <a:gd name="T29" fmla="*/ 1 h 8"/>
                <a:gd name="T30" fmla="*/ 3 w 8"/>
                <a:gd name="T31" fmla="*/ 1 h 8"/>
                <a:gd name="T32" fmla="*/ 1 w 8"/>
                <a:gd name="T33" fmla="*/ 1 h 8"/>
                <a:gd name="T34" fmla="*/ 1 w 8"/>
                <a:gd name="T35" fmla="*/ 1 h 8"/>
                <a:gd name="T36" fmla="*/ 1 w 8"/>
                <a:gd name="T37" fmla="*/ 2 h 8"/>
                <a:gd name="T38" fmla="*/ 0 w 8"/>
                <a:gd name="T39" fmla="*/ 2 h 8"/>
                <a:gd name="T40" fmla="*/ 0 w 8"/>
                <a:gd name="T41" fmla="*/ 2 h 8"/>
                <a:gd name="T42" fmla="*/ 0 w 8"/>
                <a:gd name="T43" fmla="*/ 3 h 8"/>
                <a:gd name="T44" fmla="*/ 0 w 8"/>
                <a:gd name="T45" fmla="*/ 3 h 8"/>
                <a:gd name="T46" fmla="*/ 0 w 8"/>
                <a:gd name="T47" fmla="*/ 3 h 8"/>
                <a:gd name="T48" fmla="*/ 0 w 8"/>
                <a:gd name="T49" fmla="*/ 5 h 8"/>
                <a:gd name="T50" fmla="*/ 0 w 8"/>
                <a:gd name="T51" fmla="*/ 5 h 8"/>
                <a:gd name="T52" fmla="*/ 0 w 8"/>
                <a:gd name="T53" fmla="*/ 6 h 8"/>
                <a:gd name="T54" fmla="*/ 0 w 8"/>
                <a:gd name="T55" fmla="*/ 6 h 8"/>
                <a:gd name="T56" fmla="*/ 0 w 8"/>
                <a:gd name="T57" fmla="*/ 6 h 8"/>
                <a:gd name="T58" fmla="*/ 0 w 8"/>
                <a:gd name="T59" fmla="*/ 7 h 8"/>
                <a:gd name="T60" fmla="*/ 1 w 8"/>
                <a:gd name="T61" fmla="*/ 7 h 8"/>
                <a:gd name="T62" fmla="*/ 1 w 8"/>
                <a:gd name="T63" fmla="*/ 7 h 8"/>
                <a:gd name="T64" fmla="*/ 1 w 8"/>
                <a:gd name="T65" fmla="*/ 8 h 8"/>
                <a:gd name="T66" fmla="*/ 3 w 8"/>
                <a:gd name="T67" fmla="*/ 8 h 8"/>
                <a:gd name="T68" fmla="*/ 3 w 8"/>
                <a:gd name="T69" fmla="*/ 8 h 8"/>
                <a:gd name="T70" fmla="*/ 4 w 8"/>
                <a:gd name="T71" fmla="*/ 8 h 8"/>
                <a:gd name="T72" fmla="*/ 4 w 8"/>
                <a:gd name="T73" fmla="*/ 8 h 8"/>
                <a:gd name="T74" fmla="*/ 4 w 8"/>
                <a:gd name="T75" fmla="*/ 8 h 8"/>
                <a:gd name="T76" fmla="*/ 5 w 8"/>
                <a:gd name="T77" fmla="*/ 8 h 8"/>
                <a:gd name="T78" fmla="*/ 5 w 8"/>
                <a:gd name="T79" fmla="*/ 8 h 8"/>
                <a:gd name="T80" fmla="*/ 6 w 8"/>
                <a:gd name="T81" fmla="*/ 8 h 8"/>
                <a:gd name="T82" fmla="*/ 6 w 8"/>
                <a:gd name="T83" fmla="*/ 8 h 8"/>
                <a:gd name="T84" fmla="*/ 6 w 8"/>
                <a:gd name="T85" fmla="*/ 7 h 8"/>
                <a:gd name="T86" fmla="*/ 8 w 8"/>
                <a:gd name="T87" fmla="*/ 7 h 8"/>
                <a:gd name="T88" fmla="*/ 8 w 8"/>
                <a:gd name="T89" fmla="*/ 7 h 8"/>
                <a:gd name="T90" fmla="*/ 8 w 8"/>
                <a:gd name="T91" fmla="*/ 6 h 8"/>
                <a:gd name="T92" fmla="*/ 8 w 8"/>
                <a:gd name="T93" fmla="*/ 6 h 8"/>
                <a:gd name="T94" fmla="*/ 8 w 8"/>
                <a:gd name="T95" fmla="*/ 6 h 8"/>
                <a:gd name="T96" fmla="*/ 8 w 8"/>
                <a:gd name="T97" fmla="*/ 5 h 8"/>
                <a:gd name="T98" fmla="*/ 8 w 8"/>
                <a:gd name="T99" fmla="*/ 5 h 8"/>
                <a:gd name="T100" fmla="*/ 8 w 8"/>
                <a:gd name="T101" fmla="*/ 3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8" h="8">
                  <a:moveTo>
                    <a:pt x="8" y="3"/>
                  </a:moveTo>
                  <a:lnTo>
                    <a:pt x="8" y="3"/>
                  </a:lnTo>
                  <a:lnTo>
                    <a:pt x="8" y="3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0" name="Freeform 186">
              <a:extLst>
                <a:ext uri="{FF2B5EF4-FFF2-40B4-BE49-F238E27FC236}">
                  <a16:creationId xmlns:a16="http://schemas.microsoft.com/office/drawing/2014/main" xmlns="" id="{C03AAE92-ABBC-4C8E-9FD9-A91AB765D6A4}"/>
                </a:ext>
              </a:extLst>
            </xdr:cNvPr>
            <xdr:cNvSpPr>
              <a:spLocks/>
            </xdr:cNvSpPr>
          </xdr:nvSpPr>
          <xdr:spPr bwMode="auto">
            <a:xfrm>
              <a:off x="332" y="208"/>
              <a:ext cx="8" cy="8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3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2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1 h 7"/>
                <a:gd name="T20" fmla="*/ 4 w 6"/>
                <a:gd name="T21" fmla="*/ 1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1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2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3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7 h 7"/>
                <a:gd name="T66" fmla="*/ 2 w 6"/>
                <a:gd name="T67" fmla="*/ 7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7 h 7"/>
                <a:gd name="T82" fmla="*/ 5 w 6"/>
                <a:gd name="T83" fmla="*/ 7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1" name="Freeform 187">
              <a:extLst>
                <a:ext uri="{FF2B5EF4-FFF2-40B4-BE49-F238E27FC236}">
                  <a16:creationId xmlns:a16="http://schemas.microsoft.com/office/drawing/2014/main" xmlns="" id="{FCAAEB91-5D03-4E67-8551-56D45007D8C8}"/>
                </a:ext>
              </a:extLst>
            </xdr:cNvPr>
            <xdr:cNvSpPr>
              <a:spLocks/>
            </xdr:cNvSpPr>
          </xdr:nvSpPr>
          <xdr:spPr bwMode="auto">
            <a:xfrm>
              <a:off x="357" y="180"/>
              <a:ext cx="7" cy="8"/>
            </a:xfrm>
            <a:custGeom>
              <a:avLst/>
              <a:gdLst>
                <a:gd name="T0" fmla="*/ 7 w 7"/>
                <a:gd name="T1" fmla="*/ 4 h 8"/>
                <a:gd name="T2" fmla="*/ 7 w 7"/>
                <a:gd name="T3" fmla="*/ 3 h 8"/>
                <a:gd name="T4" fmla="*/ 7 w 7"/>
                <a:gd name="T5" fmla="*/ 3 h 8"/>
                <a:gd name="T6" fmla="*/ 7 w 7"/>
                <a:gd name="T7" fmla="*/ 2 h 8"/>
                <a:gd name="T8" fmla="*/ 7 w 7"/>
                <a:gd name="T9" fmla="*/ 2 h 8"/>
                <a:gd name="T10" fmla="*/ 7 w 7"/>
                <a:gd name="T11" fmla="*/ 2 h 8"/>
                <a:gd name="T12" fmla="*/ 6 w 7"/>
                <a:gd name="T13" fmla="*/ 2 h 8"/>
                <a:gd name="T14" fmla="*/ 6 w 7"/>
                <a:gd name="T15" fmla="*/ 0 h 8"/>
                <a:gd name="T16" fmla="*/ 6 w 7"/>
                <a:gd name="T17" fmla="*/ 0 h 8"/>
                <a:gd name="T18" fmla="*/ 5 w 7"/>
                <a:gd name="T19" fmla="*/ 0 h 8"/>
                <a:gd name="T20" fmla="*/ 5 w 7"/>
                <a:gd name="T21" fmla="*/ 0 h 8"/>
                <a:gd name="T22" fmla="*/ 4 w 7"/>
                <a:gd name="T23" fmla="*/ 0 h 8"/>
                <a:gd name="T24" fmla="*/ 4 w 7"/>
                <a:gd name="T25" fmla="*/ 0 h 8"/>
                <a:gd name="T26" fmla="*/ 4 w 7"/>
                <a:gd name="T27" fmla="*/ 0 h 8"/>
                <a:gd name="T28" fmla="*/ 2 w 7"/>
                <a:gd name="T29" fmla="*/ 0 h 8"/>
                <a:gd name="T30" fmla="*/ 2 w 7"/>
                <a:gd name="T31" fmla="*/ 0 h 8"/>
                <a:gd name="T32" fmla="*/ 1 w 7"/>
                <a:gd name="T33" fmla="*/ 0 h 8"/>
                <a:gd name="T34" fmla="*/ 1 w 7"/>
                <a:gd name="T35" fmla="*/ 2 h 8"/>
                <a:gd name="T36" fmla="*/ 1 w 7"/>
                <a:gd name="T37" fmla="*/ 2 h 8"/>
                <a:gd name="T38" fmla="*/ 1 w 7"/>
                <a:gd name="T39" fmla="*/ 2 h 8"/>
                <a:gd name="T40" fmla="*/ 0 w 7"/>
                <a:gd name="T41" fmla="*/ 2 h 8"/>
                <a:gd name="T42" fmla="*/ 0 w 7"/>
                <a:gd name="T43" fmla="*/ 3 h 8"/>
                <a:gd name="T44" fmla="*/ 0 w 7"/>
                <a:gd name="T45" fmla="*/ 3 h 8"/>
                <a:gd name="T46" fmla="*/ 0 w 7"/>
                <a:gd name="T47" fmla="*/ 4 h 8"/>
                <a:gd name="T48" fmla="*/ 0 w 7"/>
                <a:gd name="T49" fmla="*/ 4 h 8"/>
                <a:gd name="T50" fmla="*/ 0 w 7"/>
                <a:gd name="T51" fmla="*/ 4 h 8"/>
                <a:gd name="T52" fmla="*/ 0 w 7"/>
                <a:gd name="T53" fmla="*/ 5 h 8"/>
                <a:gd name="T54" fmla="*/ 0 w 7"/>
                <a:gd name="T55" fmla="*/ 5 h 8"/>
                <a:gd name="T56" fmla="*/ 0 w 7"/>
                <a:gd name="T57" fmla="*/ 7 h 8"/>
                <a:gd name="T58" fmla="*/ 1 w 7"/>
                <a:gd name="T59" fmla="*/ 7 h 8"/>
                <a:gd name="T60" fmla="*/ 1 w 7"/>
                <a:gd name="T61" fmla="*/ 7 h 8"/>
                <a:gd name="T62" fmla="*/ 1 w 7"/>
                <a:gd name="T63" fmla="*/ 8 h 8"/>
                <a:gd name="T64" fmla="*/ 1 w 7"/>
                <a:gd name="T65" fmla="*/ 8 h 8"/>
                <a:gd name="T66" fmla="*/ 2 w 7"/>
                <a:gd name="T67" fmla="*/ 8 h 8"/>
                <a:gd name="T68" fmla="*/ 2 w 7"/>
                <a:gd name="T69" fmla="*/ 8 h 8"/>
                <a:gd name="T70" fmla="*/ 4 w 7"/>
                <a:gd name="T71" fmla="*/ 8 h 8"/>
                <a:gd name="T72" fmla="*/ 4 w 7"/>
                <a:gd name="T73" fmla="*/ 8 h 8"/>
                <a:gd name="T74" fmla="*/ 4 w 7"/>
                <a:gd name="T75" fmla="*/ 8 h 8"/>
                <a:gd name="T76" fmla="*/ 5 w 7"/>
                <a:gd name="T77" fmla="*/ 8 h 8"/>
                <a:gd name="T78" fmla="*/ 5 w 7"/>
                <a:gd name="T79" fmla="*/ 8 h 8"/>
                <a:gd name="T80" fmla="*/ 6 w 7"/>
                <a:gd name="T81" fmla="*/ 8 h 8"/>
                <a:gd name="T82" fmla="*/ 6 w 7"/>
                <a:gd name="T83" fmla="*/ 8 h 8"/>
                <a:gd name="T84" fmla="*/ 6 w 7"/>
                <a:gd name="T85" fmla="*/ 8 h 8"/>
                <a:gd name="T86" fmla="*/ 7 w 7"/>
                <a:gd name="T87" fmla="*/ 7 h 8"/>
                <a:gd name="T88" fmla="*/ 7 w 7"/>
                <a:gd name="T89" fmla="*/ 7 h 8"/>
                <a:gd name="T90" fmla="*/ 7 w 7"/>
                <a:gd name="T91" fmla="*/ 7 h 8"/>
                <a:gd name="T92" fmla="*/ 7 w 7"/>
                <a:gd name="T93" fmla="*/ 5 h 8"/>
                <a:gd name="T94" fmla="*/ 7 w 7"/>
                <a:gd name="T95" fmla="*/ 5 h 8"/>
                <a:gd name="T96" fmla="*/ 7 w 7"/>
                <a:gd name="T97" fmla="*/ 4 h 8"/>
                <a:gd name="T98" fmla="*/ 7 w 7"/>
                <a:gd name="T99" fmla="*/ 4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8">
                  <a:moveTo>
                    <a:pt x="7" y="4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8"/>
                  </a:lnTo>
                  <a:lnTo>
                    <a:pt x="2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2" name="Freeform 188">
              <a:extLst>
                <a:ext uri="{FF2B5EF4-FFF2-40B4-BE49-F238E27FC236}">
                  <a16:creationId xmlns:a16="http://schemas.microsoft.com/office/drawing/2014/main" xmlns="" id="{9619E4A0-0ECB-4A7C-85E0-4153FDF772FE}"/>
                </a:ext>
              </a:extLst>
            </xdr:cNvPr>
            <xdr:cNvSpPr>
              <a:spLocks/>
            </xdr:cNvSpPr>
          </xdr:nvSpPr>
          <xdr:spPr bwMode="auto">
            <a:xfrm>
              <a:off x="357" y="180"/>
              <a:ext cx="7" cy="8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1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1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3" name="Freeform 189">
              <a:extLst>
                <a:ext uri="{FF2B5EF4-FFF2-40B4-BE49-F238E27FC236}">
                  <a16:creationId xmlns:a16="http://schemas.microsoft.com/office/drawing/2014/main" xmlns="" id="{6AFD905F-BF04-41E5-9D18-F12C432E4C4C}"/>
                </a:ext>
              </a:extLst>
            </xdr:cNvPr>
            <xdr:cNvSpPr>
              <a:spLocks/>
            </xdr:cNvSpPr>
          </xdr:nvSpPr>
          <xdr:spPr bwMode="auto">
            <a:xfrm>
              <a:off x="385" y="157"/>
              <a:ext cx="9" cy="9"/>
            </a:xfrm>
            <a:custGeom>
              <a:avLst/>
              <a:gdLst>
                <a:gd name="T0" fmla="*/ 9 w 9"/>
                <a:gd name="T1" fmla="*/ 4 h 9"/>
                <a:gd name="T2" fmla="*/ 8 w 9"/>
                <a:gd name="T3" fmla="*/ 4 h 9"/>
                <a:gd name="T4" fmla="*/ 8 w 9"/>
                <a:gd name="T5" fmla="*/ 2 h 9"/>
                <a:gd name="T6" fmla="*/ 8 w 9"/>
                <a:gd name="T7" fmla="*/ 2 h 9"/>
                <a:gd name="T8" fmla="*/ 8 w 9"/>
                <a:gd name="T9" fmla="*/ 2 h 9"/>
                <a:gd name="T10" fmla="*/ 8 w 9"/>
                <a:gd name="T11" fmla="*/ 1 h 9"/>
                <a:gd name="T12" fmla="*/ 7 w 9"/>
                <a:gd name="T13" fmla="*/ 1 h 9"/>
                <a:gd name="T14" fmla="*/ 7 w 9"/>
                <a:gd name="T15" fmla="*/ 1 h 9"/>
                <a:gd name="T16" fmla="*/ 7 w 9"/>
                <a:gd name="T17" fmla="*/ 1 h 9"/>
                <a:gd name="T18" fmla="*/ 5 w 9"/>
                <a:gd name="T19" fmla="*/ 0 h 9"/>
                <a:gd name="T20" fmla="*/ 5 w 9"/>
                <a:gd name="T21" fmla="*/ 0 h 9"/>
                <a:gd name="T22" fmla="*/ 5 w 9"/>
                <a:gd name="T23" fmla="*/ 0 h 9"/>
                <a:gd name="T24" fmla="*/ 4 w 9"/>
                <a:gd name="T25" fmla="*/ 0 h 9"/>
                <a:gd name="T26" fmla="*/ 4 w 9"/>
                <a:gd name="T27" fmla="*/ 0 h 9"/>
                <a:gd name="T28" fmla="*/ 3 w 9"/>
                <a:gd name="T29" fmla="*/ 0 h 9"/>
                <a:gd name="T30" fmla="*/ 3 w 9"/>
                <a:gd name="T31" fmla="*/ 1 h 9"/>
                <a:gd name="T32" fmla="*/ 3 w 9"/>
                <a:gd name="T33" fmla="*/ 1 h 9"/>
                <a:gd name="T34" fmla="*/ 2 w 9"/>
                <a:gd name="T35" fmla="*/ 1 h 9"/>
                <a:gd name="T36" fmla="*/ 2 w 9"/>
                <a:gd name="T37" fmla="*/ 1 h 9"/>
                <a:gd name="T38" fmla="*/ 2 w 9"/>
                <a:gd name="T39" fmla="*/ 2 h 9"/>
                <a:gd name="T40" fmla="*/ 0 w 9"/>
                <a:gd name="T41" fmla="*/ 2 h 9"/>
                <a:gd name="T42" fmla="*/ 0 w 9"/>
                <a:gd name="T43" fmla="*/ 2 h 9"/>
                <a:gd name="T44" fmla="*/ 0 w 9"/>
                <a:gd name="T45" fmla="*/ 4 h 9"/>
                <a:gd name="T46" fmla="*/ 0 w 9"/>
                <a:gd name="T47" fmla="*/ 4 h 9"/>
                <a:gd name="T48" fmla="*/ 0 w 9"/>
                <a:gd name="T49" fmla="*/ 5 h 9"/>
                <a:gd name="T50" fmla="*/ 0 w 9"/>
                <a:gd name="T51" fmla="*/ 5 h 9"/>
                <a:gd name="T52" fmla="*/ 0 w 9"/>
                <a:gd name="T53" fmla="*/ 5 h 9"/>
                <a:gd name="T54" fmla="*/ 0 w 9"/>
                <a:gd name="T55" fmla="*/ 6 h 9"/>
                <a:gd name="T56" fmla="*/ 0 w 9"/>
                <a:gd name="T57" fmla="*/ 6 h 9"/>
                <a:gd name="T58" fmla="*/ 2 w 9"/>
                <a:gd name="T59" fmla="*/ 7 h 9"/>
                <a:gd name="T60" fmla="*/ 2 w 9"/>
                <a:gd name="T61" fmla="*/ 7 h 9"/>
                <a:gd name="T62" fmla="*/ 2 w 9"/>
                <a:gd name="T63" fmla="*/ 7 h 9"/>
                <a:gd name="T64" fmla="*/ 3 w 9"/>
                <a:gd name="T65" fmla="*/ 7 h 9"/>
                <a:gd name="T66" fmla="*/ 3 w 9"/>
                <a:gd name="T67" fmla="*/ 9 h 9"/>
                <a:gd name="T68" fmla="*/ 3 w 9"/>
                <a:gd name="T69" fmla="*/ 9 h 9"/>
                <a:gd name="T70" fmla="*/ 4 w 9"/>
                <a:gd name="T71" fmla="*/ 9 h 9"/>
                <a:gd name="T72" fmla="*/ 4 w 9"/>
                <a:gd name="T73" fmla="*/ 9 h 9"/>
                <a:gd name="T74" fmla="*/ 5 w 9"/>
                <a:gd name="T75" fmla="*/ 9 h 9"/>
                <a:gd name="T76" fmla="*/ 5 w 9"/>
                <a:gd name="T77" fmla="*/ 9 h 9"/>
                <a:gd name="T78" fmla="*/ 5 w 9"/>
                <a:gd name="T79" fmla="*/ 9 h 9"/>
                <a:gd name="T80" fmla="*/ 7 w 9"/>
                <a:gd name="T81" fmla="*/ 9 h 9"/>
                <a:gd name="T82" fmla="*/ 7 w 9"/>
                <a:gd name="T83" fmla="*/ 7 h 9"/>
                <a:gd name="T84" fmla="*/ 7 w 9"/>
                <a:gd name="T85" fmla="*/ 7 h 9"/>
                <a:gd name="T86" fmla="*/ 8 w 9"/>
                <a:gd name="T87" fmla="*/ 7 h 9"/>
                <a:gd name="T88" fmla="*/ 8 w 9"/>
                <a:gd name="T89" fmla="*/ 7 h 9"/>
                <a:gd name="T90" fmla="*/ 8 w 9"/>
                <a:gd name="T91" fmla="*/ 6 h 9"/>
                <a:gd name="T92" fmla="*/ 8 w 9"/>
                <a:gd name="T93" fmla="*/ 6 h 9"/>
                <a:gd name="T94" fmla="*/ 8 w 9"/>
                <a:gd name="T95" fmla="*/ 5 h 9"/>
                <a:gd name="T96" fmla="*/ 9 w 9"/>
                <a:gd name="T97" fmla="*/ 5 h 9"/>
                <a:gd name="T98" fmla="*/ 9 w 9"/>
                <a:gd name="T99" fmla="*/ 5 h 9"/>
                <a:gd name="T100" fmla="*/ 9 w 9"/>
                <a:gd name="T101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9" h="9">
                  <a:moveTo>
                    <a:pt x="9" y="4"/>
                  </a:moveTo>
                  <a:lnTo>
                    <a:pt x="8" y="4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9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9"/>
                  </a:lnTo>
                  <a:lnTo>
                    <a:pt x="7" y="9"/>
                  </a:lnTo>
                  <a:lnTo>
                    <a:pt x="7" y="7"/>
                  </a:lnTo>
                  <a:lnTo>
                    <a:pt x="7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9" y="5"/>
                  </a:lnTo>
                  <a:lnTo>
                    <a:pt x="9" y="5"/>
                  </a:lnTo>
                  <a:lnTo>
                    <a:pt x="9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4" name="Freeform 190">
              <a:extLst>
                <a:ext uri="{FF2B5EF4-FFF2-40B4-BE49-F238E27FC236}">
                  <a16:creationId xmlns:a16="http://schemas.microsoft.com/office/drawing/2014/main" xmlns="" id="{65FA3D5B-65AE-4CED-BECF-CE1F31BE1CDD}"/>
                </a:ext>
              </a:extLst>
            </xdr:cNvPr>
            <xdr:cNvSpPr>
              <a:spLocks/>
            </xdr:cNvSpPr>
          </xdr:nvSpPr>
          <xdr:spPr bwMode="auto">
            <a:xfrm>
              <a:off x="385" y="157"/>
              <a:ext cx="9" cy="9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5" name="Freeform 191">
              <a:extLst>
                <a:ext uri="{FF2B5EF4-FFF2-40B4-BE49-F238E27FC236}">
                  <a16:creationId xmlns:a16="http://schemas.microsoft.com/office/drawing/2014/main" xmlns="" id="{97A65E0F-5E5B-46E0-A745-754D0099E9C0}"/>
                </a:ext>
              </a:extLst>
            </xdr:cNvPr>
            <xdr:cNvSpPr>
              <a:spLocks/>
            </xdr:cNvSpPr>
          </xdr:nvSpPr>
          <xdr:spPr bwMode="auto">
            <a:xfrm>
              <a:off x="417" y="138"/>
              <a:ext cx="8" cy="8"/>
            </a:xfrm>
            <a:custGeom>
              <a:avLst/>
              <a:gdLst>
                <a:gd name="T0" fmla="*/ 8 w 8"/>
                <a:gd name="T1" fmla="*/ 4 h 8"/>
                <a:gd name="T2" fmla="*/ 8 w 8"/>
                <a:gd name="T3" fmla="*/ 3 h 8"/>
                <a:gd name="T4" fmla="*/ 8 w 8"/>
                <a:gd name="T5" fmla="*/ 3 h 8"/>
                <a:gd name="T6" fmla="*/ 8 w 8"/>
                <a:gd name="T7" fmla="*/ 2 h 8"/>
                <a:gd name="T8" fmla="*/ 8 w 8"/>
                <a:gd name="T9" fmla="*/ 2 h 8"/>
                <a:gd name="T10" fmla="*/ 7 w 8"/>
                <a:gd name="T11" fmla="*/ 2 h 8"/>
                <a:gd name="T12" fmla="*/ 7 w 8"/>
                <a:gd name="T13" fmla="*/ 0 h 8"/>
                <a:gd name="T14" fmla="*/ 7 w 8"/>
                <a:gd name="T15" fmla="*/ 0 h 8"/>
                <a:gd name="T16" fmla="*/ 5 w 8"/>
                <a:gd name="T17" fmla="*/ 0 h 8"/>
                <a:gd name="T18" fmla="*/ 5 w 8"/>
                <a:gd name="T19" fmla="*/ 0 h 8"/>
                <a:gd name="T20" fmla="*/ 5 w 8"/>
                <a:gd name="T21" fmla="*/ 0 h 8"/>
                <a:gd name="T22" fmla="*/ 4 w 8"/>
                <a:gd name="T23" fmla="*/ 0 h 8"/>
                <a:gd name="T24" fmla="*/ 4 w 8"/>
                <a:gd name="T25" fmla="*/ 0 h 8"/>
                <a:gd name="T26" fmla="*/ 3 w 8"/>
                <a:gd name="T27" fmla="*/ 0 h 8"/>
                <a:gd name="T28" fmla="*/ 3 w 8"/>
                <a:gd name="T29" fmla="*/ 0 h 8"/>
                <a:gd name="T30" fmla="*/ 3 w 8"/>
                <a:gd name="T31" fmla="*/ 0 h 8"/>
                <a:gd name="T32" fmla="*/ 2 w 8"/>
                <a:gd name="T33" fmla="*/ 0 h 8"/>
                <a:gd name="T34" fmla="*/ 2 w 8"/>
                <a:gd name="T35" fmla="*/ 0 h 8"/>
                <a:gd name="T36" fmla="*/ 2 w 8"/>
                <a:gd name="T37" fmla="*/ 2 h 8"/>
                <a:gd name="T38" fmla="*/ 0 w 8"/>
                <a:gd name="T39" fmla="*/ 2 h 8"/>
                <a:gd name="T40" fmla="*/ 0 w 8"/>
                <a:gd name="T41" fmla="*/ 2 h 8"/>
                <a:gd name="T42" fmla="*/ 0 w 8"/>
                <a:gd name="T43" fmla="*/ 3 h 8"/>
                <a:gd name="T44" fmla="*/ 0 w 8"/>
                <a:gd name="T45" fmla="*/ 3 h 8"/>
                <a:gd name="T46" fmla="*/ 0 w 8"/>
                <a:gd name="T47" fmla="*/ 4 h 8"/>
                <a:gd name="T48" fmla="*/ 0 w 8"/>
                <a:gd name="T49" fmla="*/ 4 h 8"/>
                <a:gd name="T50" fmla="*/ 0 w 8"/>
                <a:gd name="T51" fmla="*/ 4 h 8"/>
                <a:gd name="T52" fmla="*/ 0 w 8"/>
                <a:gd name="T53" fmla="*/ 5 h 8"/>
                <a:gd name="T54" fmla="*/ 0 w 8"/>
                <a:gd name="T55" fmla="*/ 5 h 8"/>
                <a:gd name="T56" fmla="*/ 0 w 8"/>
                <a:gd name="T57" fmla="*/ 6 h 8"/>
                <a:gd name="T58" fmla="*/ 0 w 8"/>
                <a:gd name="T59" fmla="*/ 6 h 8"/>
                <a:gd name="T60" fmla="*/ 2 w 8"/>
                <a:gd name="T61" fmla="*/ 6 h 8"/>
                <a:gd name="T62" fmla="*/ 2 w 8"/>
                <a:gd name="T63" fmla="*/ 8 h 8"/>
                <a:gd name="T64" fmla="*/ 2 w 8"/>
                <a:gd name="T65" fmla="*/ 8 h 8"/>
                <a:gd name="T66" fmla="*/ 3 w 8"/>
                <a:gd name="T67" fmla="*/ 8 h 8"/>
                <a:gd name="T68" fmla="*/ 3 w 8"/>
                <a:gd name="T69" fmla="*/ 8 h 8"/>
                <a:gd name="T70" fmla="*/ 3 w 8"/>
                <a:gd name="T71" fmla="*/ 8 h 8"/>
                <a:gd name="T72" fmla="*/ 4 w 8"/>
                <a:gd name="T73" fmla="*/ 8 h 8"/>
                <a:gd name="T74" fmla="*/ 4 w 8"/>
                <a:gd name="T75" fmla="*/ 8 h 8"/>
                <a:gd name="T76" fmla="*/ 5 w 8"/>
                <a:gd name="T77" fmla="*/ 8 h 8"/>
                <a:gd name="T78" fmla="*/ 5 w 8"/>
                <a:gd name="T79" fmla="*/ 8 h 8"/>
                <a:gd name="T80" fmla="*/ 5 w 8"/>
                <a:gd name="T81" fmla="*/ 8 h 8"/>
                <a:gd name="T82" fmla="*/ 7 w 8"/>
                <a:gd name="T83" fmla="*/ 8 h 8"/>
                <a:gd name="T84" fmla="*/ 7 w 8"/>
                <a:gd name="T85" fmla="*/ 8 h 8"/>
                <a:gd name="T86" fmla="*/ 7 w 8"/>
                <a:gd name="T87" fmla="*/ 6 h 8"/>
                <a:gd name="T88" fmla="*/ 8 w 8"/>
                <a:gd name="T89" fmla="*/ 6 h 8"/>
                <a:gd name="T90" fmla="*/ 8 w 8"/>
                <a:gd name="T91" fmla="*/ 6 h 8"/>
                <a:gd name="T92" fmla="*/ 8 w 8"/>
                <a:gd name="T93" fmla="*/ 5 h 8"/>
                <a:gd name="T94" fmla="*/ 8 w 8"/>
                <a:gd name="T95" fmla="*/ 5 h 8"/>
                <a:gd name="T96" fmla="*/ 8 w 8"/>
                <a:gd name="T97" fmla="*/ 4 h 8"/>
                <a:gd name="T98" fmla="*/ 8 w 8"/>
                <a:gd name="T99" fmla="*/ 4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8" h="8">
                  <a:moveTo>
                    <a:pt x="8" y="4"/>
                  </a:moveTo>
                  <a:lnTo>
                    <a:pt x="8" y="3"/>
                  </a:lnTo>
                  <a:lnTo>
                    <a:pt x="8" y="3"/>
                  </a:lnTo>
                  <a:lnTo>
                    <a:pt x="8" y="2"/>
                  </a:lnTo>
                  <a:lnTo>
                    <a:pt x="8" y="2"/>
                  </a:lnTo>
                  <a:lnTo>
                    <a:pt x="7" y="2"/>
                  </a:lnTo>
                  <a:lnTo>
                    <a:pt x="7" y="0"/>
                  </a:lnTo>
                  <a:lnTo>
                    <a:pt x="7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2" y="6"/>
                  </a:lnTo>
                  <a:lnTo>
                    <a:pt x="2" y="8"/>
                  </a:lnTo>
                  <a:lnTo>
                    <a:pt x="2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4" y="8"/>
                  </a:lnTo>
                  <a:lnTo>
                    <a:pt x="4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6"/>
                  </a:lnTo>
                  <a:lnTo>
                    <a:pt x="8" y="6"/>
                  </a:lnTo>
                  <a:lnTo>
                    <a:pt x="8" y="6"/>
                  </a:lnTo>
                  <a:lnTo>
                    <a:pt x="8" y="5"/>
                  </a:lnTo>
                  <a:lnTo>
                    <a:pt x="8" y="5"/>
                  </a:lnTo>
                  <a:lnTo>
                    <a:pt x="8" y="4"/>
                  </a:lnTo>
                  <a:lnTo>
                    <a:pt x="8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6" name="Freeform 192">
              <a:extLst>
                <a:ext uri="{FF2B5EF4-FFF2-40B4-BE49-F238E27FC236}">
                  <a16:creationId xmlns:a16="http://schemas.microsoft.com/office/drawing/2014/main" xmlns="" id="{776AF0B7-A19A-417D-B73A-CCCB5FAC0458}"/>
                </a:ext>
              </a:extLst>
            </xdr:cNvPr>
            <xdr:cNvSpPr>
              <a:spLocks/>
            </xdr:cNvSpPr>
          </xdr:nvSpPr>
          <xdr:spPr bwMode="auto">
            <a:xfrm>
              <a:off x="417" y="138"/>
              <a:ext cx="8" cy="8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7" name="Freeform 193">
              <a:extLst>
                <a:ext uri="{FF2B5EF4-FFF2-40B4-BE49-F238E27FC236}">
                  <a16:creationId xmlns:a16="http://schemas.microsoft.com/office/drawing/2014/main" xmlns="" id="{47C6416E-488A-4734-B9F4-8AA2A078291B}"/>
                </a:ext>
              </a:extLst>
            </xdr:cNvPr>
            <xdr:cNvSpPr>
              <a:spLocks/>
            </xdr:cNvSpPr>
          </xdr:nvSpPr>
          <xdr:spPr bwMode="auto">
            <a:xfrm>
              <a:off x="452" y="123"/>
              <a:ext cx="7" cy="9"/>
            </a:xfrm>
            <a:custGeom>
              <a:avLst/>
              <a:gdLst>
                <a:gd name="T0" fmla="*/ 7 w 7"/>
                <a:gd name="T1" fmla="*/ 4 h 9"/>
                <a:gd name="T2" fmla="*/ 7 w 7"/>
                <a:gd name="T3" fmla="*/ 3 h 9"/>
                <a:gd name="T4" fmla="*/ 7 w 7"/>
                <a:gd name="T5" fmla="*/ 3 h 9"/>
                <a:gd name="T6" fmla="*/ 7 w 7"/>
                <a:gd name="T7" fmla="*/ 3 h 9"/>
                <a:gd name="T8" fmla="*/ 7 w 7"/>
                <a:gd name="T9" fmla="*/ 2 h 9"/>
                <a:gd name="T10" fmla="*/ 6 w 7"/>
                <a:gd name="T11" fmla="*/ 2 h 9"/>
                <a:gd name="T12" fmla="*/ 6 w 7"/>
                <a:gd name="T13" fmla="*/ 2 h 9"/>
                <a:gd name="T14" fmla="*/ 6 w 7"/>
                <a:gd name="T15" fmla="*/ 2 h 9"/>
                <a:gd name="T16" fmla="*/ 5 w 7"/>
                <a:gd name="T17" fmla="*/ 0 h 9"/>
                <a:gd name="T18" fmla="*/ 5 w 7"/>
                <a:gd name="T19" fmla="*/ 0 h 9"/>
                <a:gd name="T20" fmla="*/ 5 w 7"/>
                <a:gd name="T21" fmla="*/ 0 h 9"/>
                <a:gd name="T22" fmla="*/ 4 w 7"/>
                <a:gd name="T23" fmla="*/ 0 h 9"/>
                <a:gd name="T24" fmla="*/ 4 w 7"/>
                <a:gd name="T25" fmla="*/ 0 h 9"/>
                <a:gd name="T26" fmla="*/ 3 w 7"/>
                <a:gd name="T27" fmla="*/ 0 h 9"/>
                <a:gd name="T28" fmla="*/ 3 w 7"/>
                <a:gd name="T29" fmla="*/ 0 h 9"/>
                <a:gd name="T30" fmla="*/ 3 w 7"/>
                <a:gd name="T31" fmla="*/ 0 h 9"/>
                <a:gd name="T32" fmla="*/ 1 w 7"/>
                <a:gd name="T33" fmla="*/ 2 h 9"/>
                <a:gd name="T34" fmla="*/ 1 w 7"/>
                <a:gd name="T35" fmla="*/ 2 h 9"/>
                <a:gd name="T36" fmla="*/ 1 w 7"/>
                <a:gd name="T37" fmla="*/ 2 h 9"/>
                <a:gd name="T38" fmla="*/ 0 w 7"/>
                <a:gd name="T39" fmla="*/ 2 h 9"/>
                <a:gd name="T40" fmla="*/ 0 w 7"/>
                <a:gd name="T41" fmla="*/ 3 h 9"/>
                <a:gd name="T42" fmla="*/ 0 w 7"/>
                <a:gd name="T43" fmla="*/ 3 h 9"/>
                <a:gd name="T44" fmla="*/ 0 w 7"/>
                <a:gd name="T45" fmla="*/ 3 h 9"/>
                <a:gd name="T46" fmla="*/ 0 w 7"/>
                <a:gd name="T47" fmla="*/ 4 h 9"/>
                <a:gd name="T48" fmla="*/ 0 w 7"/>
                <a:gd name="T49" fmla="*/ 4 h 9"/>
                <a:gd name="T50" fmla="*/ 0 w 7"/>
                <a:gd name="T51" fmla="*/ 5 h 9"/>
                <a:gd name="T52" fmla="*/ 0 w 7"/>
                <a:gd name="T53" fmla="*/ 5 h 9"/>
                <a:gd name="T54" fmla="*/ 0 w 7"/>
                <a:gd name="T55" fmla="*/ 7 h 9"/>
                <a:gd name="T56" fmla="*/ 0 w 7"/>
                <a:gd name="T57" fmla="*/ 7 h 9"/>
                <a:gd name="T58" fmla="*/ 0 w 7"/>
                <a:gd name="T59" fmla="*/ 7 h 9"/>
                <a:gd name="T60" fmla="*/ 1 w 7"/>
                <a:gd name="T61" fmla="*/ 8 h 9"/>
                <a:gd name="T62" fmla="*/ 1 w 7"/>
                <a:gd name="T63" fmla="*/ 8 h 9"/>
                <a:gd name="T64" fmla="*/ 1 w 7"/>
                <a:gd name="T65" fmla="*/ 8 h 9"/>
                <a:gd name="T66" fmla="*/ 3 w 7"/>
                <a:gd name="T67" fmla="*/ 8 h 9"/>
                <a:gd name="T68" fmla="*/ 3 w 7"/>
                <a:gd name="T69" fmla="*/ 8 h 9"/>
                <a:gd name="T70" fmla="*/ 3 w 7"/>
                <a:gd name="T71" fmla="*/ 9 h 9"/>
                <a:gd name="T72" fmla="*/ 4 w 7"/>
                <a:gd name="T73" fmla="*/ 9 h 9"/>
                <a:gd name="T74" fmla="*/ 4 w 7"/>
                <a:gd name="T75" fmla="*/ 9 h 9"/>
                <a:gd name="T76" fmla="*/ 5 w 7"/>
                <a:gd name="T77" fmla="*/ 9 h 9"/>
                <a:gd name="T78" fmla="*/ 5 w 7"/>
                <a:gd name="T79" fmla="*/ 8 h 9"/>
                <a:gd name="T80" fmla="*/ 5 w 7"/>
                <a:gd name="T81" fmla="*/ 8 h 9"/>
                <a:gd name="T82" fmla="*/ 6 w 7"/>
                <a:gd name="T83" fmla="*/ 8 h 9"/>
                <a:gd name="T84" fmla="*/ 6 w 7"/>
                <a:gd name="T85" fmla="*/ 8 h 9"/>
                <a:gd name="T86" fmla="*/ 6 w 7"/>
                <a:gd name="T87" fmla="*/ 8 h 9"/>
                <a:gd name="T88" fmla="*/ 7 w 7"/>
                <a:gd name="T89" fmla="*/ 7 h 9"/>
                <a:gd name="T90" fmla="*/ 7 w 7"/>
                <a:gd name="T91" fmla="*/ 7 h 9"/>
                <a:gd name="T92" fmla="*/ 7 w 7"/>
                <a:gd name="T93" fmla="*/ 7 h 9"/>
                <a:gd name="T94" fmla="*/ 7 w 7"/>
                <a:gd name="T95" fmla="*/ 5 h 9"/>
                <a:gd name="T96" fmla="*/ 7 w 7"/>
                <a:gd name="T97" fmla="*/ 5 h 9"/>
                <a:gd name="T98" fmla="*/ 7 w 7"/>
                <a:gd name="T99" fmla="*/ 4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7" h="9">
                  <a:moveTo>
                    <a:pt x="7" y="4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8"/>
                  </a:lnTo>
                  <a:lnTo>
                    <a:pt x="3" y="8"/>
                  </a:lnTo>
                  <a:lnTo>
                    <a:pt x="3" y="8"/>
                  </a:lnTo>
                  <a:lnTo>
                    <a:pt x="3" y="9"/>
                  </a:lnTo>
                  <a:lnTo>
                    <a:pt x="4" y="9"/>
                  </a:lnTo>
                  <a:lnTo>
                    <a:pt x="4" y="9"/>
                  </a:lnTo>
                  <a:lnTo>
                    <a:pt x="5" y="9"/>
                  </a:lnTo>
                  <a:lnTo>
                    <a:pt x="5" y="8"/>
                  </a:lnTo>
                  <a:lnTo>
                    <a:pt x="5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6" y="8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8" name="Freeform 194">
              <a:extLst>
                <a:ext uri="{FF2B5EF4-FFF2-40B4-BE49-F238E27FC236}">
                  <a16:creationId xmlns:a16="http://schemas.microsoft.com/office/drawing/2014/main" xmlns="" id="{337828CD-6450-477B-AC6F-5B51C4B115DD}"/>
                </a:ext>
              </a:extLst>
            </xdr:cNvPr>
            <xdr:cNvSpPr>
              <a:spLocks/>
            </xdr:cNvSpPr>
          </xdr:nvSpPr>
          <xdr:spPr bwMode="auto">
            <a:xfrm>
              <a:off x="452" y="123"/>
              <a:ext cx="7" cy="9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19" name="Freeform 195">
              <a:extLst>
                <a:ext uri="{FF2B5EF4-FFF2-40B4-BE49-F238E27FC236}">
                  <a16:creationId xmlns:a16="http://schemas.microsoft.com/office/drawing/2014/main" xmlns="" id="{22990B06-0BBB-481A-8AE5-CFA4C60E8232}"/>
                </a:ext>
              </a:extLst>
            </xdr:cNvPr>
            <xdr:cNvSpPr>
              <a:spLocks/>
            </xdr:cNvSpPr>
          </xdr:nvSpPr>
          <xdr:spPr bwMode="auto">
            <a:xfrm>
              <a:off x="488" y="116"/>
              <a:ext cx="7" cy="7"/>
            </a:xfrm>
            <a:custGeom>
              <a:avLst/>
              <a:gdLst>
                <a:gd name="T0" fmla="*/ 7 w 7"/>
                <a:gd name="T1" fmla="*/ 2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1 h 7"/>
                <a:gd name="T8" fmla="*/ 7 w 7"/>
                <a:gd name="T9" fmla="*/ 1 h 7"/>
                <a:gd name="T10" fmla="*/ 6 w 7"/>
                <a:gd name="T11" fmla="*/ 1 h 7"/>
                <a:gd name="T12" fmla="*/ 6 w 7"/>
                <a:gd name="T13" fmla="*/ 0 h 7"/>
                <a:gd name="T14" fmla="*/ 6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5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2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1 w 7"/>
                <a:gd name="T33" fmla="*/ 0 h 7"/>
                <a:gd name="T34" fmla="*/ 1 w 7"/>
                <a:gd name="T35" fmla="*/ 0 h 7"/>
                <a:gd name="T36" fmla="*/ 1 w 7"/>
                <a:gd name="T37" fmla="*/ 1 h 7"/>
                <a:gd name="T38" fmla="*/ 0 w 7"/>
                <a:gd name="T39" fmla="*/ 1 h 7"/>
                <a:gd name="T40" fmla="*/ 0 w 7"/>
                <a:gd name="T41" fmla="*/ 1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2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0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2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5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6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7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2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0" name="Freeform 196">
              <a:extLst>
                <a:ext uri="{FF2B5EF4-FFF2-40B4-BE49-F238E27FC236}">
                  <a16:creationId xmlns:a16="http://schemas.microsoft.com/office/drawing/2014/main" xmlns="" id="{91C9CFC1-6571-44C0-8DC1-E3FCEECBD030}"/>
                </a:ext>
              </a:extLst>
            </xdr:cNvPr>
            <xdr:cNvSpPr>
              <a:spLocks/>
            </xdr:cNvSpPr>
          </xdr:nvSpPr>
          <xdr:spPr bwMode="auto">
            <a:xfrm>
              <a:off x="488" y="116"/>
              <a:ext cx="7" cy="7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1" name="Rectangle 197">
              <a:extLst>
                <a:ext uri="{FF2B5EF4-FFF2-40B4-BE49-F238E27FC236}">
                  <a16:creationId xmlns:a16="http://schemas.microsoft.com/office/drawing/2014/main" xmlns="" id="{B2096FC3-3EB8-4F34-9734-8157CA66FF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3" y="83"/>
              <a:ext cx="8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Pill placebo</a:t>
              </a:r>
            </a:p>
          </xdr:txBody>
        </xdr:sp>
        <xdr:sp macro="" textlink="">
          <xdr:nvSpPr>
            <xdr:cNvPr id="1222" name="Rectangle 198">
              <a:extLst>
                <a:ext uri="{FF2B5EF4-FFF2-40B4-BE49-F238E27FC236}">
                  <a16:creationId xmlns:a16="http://schemas.microsoft.com/office/drawing/2014/main" xmlns="" id="{9358111F-755A-49B3-882F-C8D75B822E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2" y="95"/>
              <a:ext cx="52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Waitlist</a:t>
              </a:r>
            </a:p>
          </xdr:txBody>
        </xdr:sp>
        <xdr:sp macro="" textlink="">
          <xdr:nvSpPr>
            <xdr:cNvPr id="1223" name="Rectangle 199">
              <a:extLst>
                <a:ext uri="{FF2B5EF4-FFF2-40B4-BE49-F238E27FC236}">
                  <a16:creationId xmlns:a16="http://schemas.microsoft.com/office/drawing/2014/main" xmlns="" id="{E854C34F-1DCF-4B51-82A5-9DC5D1DF808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12" y="109"/>
              <a:ext cx="93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 treatment</a:t>
              </a:r>
            </a:p>
          </xdr:txBody>
        </xdr:sp>
        <xdr:sp macro="" textlink="">
          <xdr:nvSpPr>
            <xdr:cNvPr id="1224" name="Rectangle 200">
              <a:extLst>
                <a:ext uri="{FF2B5EF4-FFF2-40B4-BE49-F238E27FC236}">
                  <a16:creationId xmlns:a16="http://schemas.microsoft.com/office/drawing/2014/main" xmlns="" id="{1E9CFC8B-9581-4036-80D4-B944EBDF44B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" y="127"/>
              <a:ext cx="125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Attention placebo</a:t>
              </a:r>
            </a:p>
          </xdr:txBody>
        </xdr:sp>
        <xdr:sp macro="" textlink="">
          <xdr:nvSpPr>
            <xdr:cNvPr id="1225" name="Rectangle 201">
              <a:extLst>
                <a:ext uri="{FF2B5EF4-FFF2-40B4-BE49-F238E27FC236}">
                  <a16:creationId xmlns:a16="http://schemas.microsoft.com/office/drawing/2014/main" xmlns="" id="{63CD8D08-B799-4274-AA30-1FD479FA4DB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1" y="142"/>
              <a:ext cx="176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Attention placebo + TAU</a:t>
              </a:r>
            </a:p>
          </xdr:txBody>
        </xdr:sp>
        <xdr:sp macro="" textlink="">
          <xdr:nvSpPr>
            <xdr:cNvPr id="1226" name="Rectangle 202">
              <a:extLst>
                <a:ext uri="{FF2B5EF4-FFF2-40B4-BE49-F238E27FC236}">
                  <a16:creationId xmlns:a16="http://schemas.microsoft.com/office/drawing/2014/main" xmlns="" id="{BF4DE909-E933-4F4C-96E9-9D6771CF2C8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8" y="172"/>
              <a:ext cx="32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TAU</a:t>
              </a:r>
            </a:p>
          </xdr:txBody>
        </xdr:sp>
        <xdr:sp macro="" textlink="">
          <xdr:nvSpPr>
            <xdr:cNvPr id="1227" name="Rectangle 203">
              <a:extLst>
                <a:ext uri="{FF2B5EF4-FFF2-40B4-BE49-F238E27FC236}">
                  <a16:creationId xmlns:a16="http://schemas.microsoft.com/office/drawing/2014/main" xmlns="" id="{AA8F609C-D1BE-4A17-B151-F9CAFD34EFF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34" y="190"/>
              <a:ext cx="11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Enhanced TAU</a:t>
              </a:r>
            </a:p>
          </xdr:txBody>
        </xdr:sp>
      </xdr:grpSp>
      <xdr:sp macro="" textlink="">
        <xdr:nvSpPr>
          <xdr:cNvPr id="1229" name="Rectangle 205">
            <a:extLst>
              <a:ext uri="{FF2B5EF4-FFF2-40B4-BE49-F238E27FC236}">
                <a16:creationId xmlns:a16="http://schemas.microsoft.com/office/drawing/2014/main" xmlns="" id="{E878285B-B207-4281-A87A-8C1DA6200530}"/>
              </a:ext>
            </a:extLst>
          </xdr:cNvPr>
          <xdr:cNvSpPr>
            <a:spLocks noChangeArrowheads="1"/>
          </xdr:cNvSpPr>
        </xdr:nvSpPr>
        <xdr:spPr bwMode="auto">
          <a:xfrm>
            <a:off x="753" y="230"/>
            <a:ext cx="6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Exercise</a:t>
            </a:r>
          </a:p>
        </xdr:txBody>
      </xdr:sp>
      <xdr:sp macro="" textlink="">
        <xdr:nvSpPr>
          <xdr:cNvPr id="1230" name="Rectangle 206">
            <a:extLst>
              <a:ext uri="{FF2B5EF4-FFF2-40B4-BE49-F238E27FC236}">
                <a16:creationId xmlns:a16="http://schemas.microsoft.com/office/drawing/2014/main" xmlns="" id="{7E240602-8FB7-4F2B-9068-C083694186B6}"/>
              </a:ext>
            </a:extLst>
          </xdr:cNvPr>
          <xdr:cNvSpPr>
            <a:spLocks noChangeArrowheads="1"/>
          </xdr:cNvSpPr>
        </xdr:nvSpPr>
        <xdr:spPr bwMode="auto">
          <a:xfrm>
            <a:off x="768" y="266"/>
            <a:ext cx="113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Exercise + TAU</a:t>
            </a:r>
          </a:p>
        </xdr:txBody>
      </xdr:sp>
      <xdr:sp macro="" textlink="">
        <xdr:nvSpPr>
          <xdr:cNvPr id="1231" name="Rectangle 207">
            <a:extLst>
              <a:ext uri="{FF2B5EF4-FFF2-40B4-BE49-F238E27FC236}">
                <a16:creationId xmlns:a16="http://schemas.microsoft.com/office/drawing/2014/main" xmlns="" id="{D0544771-3C09-4D4E-B423-F9C36F36F735}"/>
              </a:ext>
            </a:extLst>
          </xdr:cNvPr>
          <xdr:cNvSpPr>
            <a:spLocks noChangeArrowheads="1"/>
          </xdr:cNvSpPr>
        </xdr:nvSpPr>
        <xdr:spPr bwMode="auto">
          <a:xfrm>
            <a:off x="782" y="300"/>
            <a:ext cx="8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Amitriptyline</a:t>
            </a:r>
          </a:p>
        </xdr:txBody>
      </xdr:sp>
      <xdr:sp macro="" textlink="">
        <xdr:nvSpPr>
          <xdr:cNvPr id="1232" name="Rectangle 208">
            <a:extLst>
              <a:ext uri="{FF2B5EF4-FFF2-40B4-BE49-F238E27FC236}">
                <a16:creationId xmlns:a16="http://schemas.microsoft.com/office/drawing/2014/main" xmlns="" id="{1B3FA9CC-4FA4-4700-BD24-90CDB0EE5444}"/>
              </a:ext>
            </a:extLst>
          </xdr:cNvPr>
          <xdr:cNvSpPr>
            <a:spLocks noChangeArrowheads="1"/>
          </xdr:cNvSpPr>
        </xdr:nvSpPr>
        <xdr:spPr bwMode="auto">
          <a:xfrm>
            <a:off x="785" y="336"/>
            <a:ext cx="8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Imipramine</a:t>
            </a:r>
          </a:p>
        </xdr:txBody>
      </xdr:sp>
      <xdr:sp macro="" textlink="">
        <xdr:nvSpPr>
          <xdr:cNvPr id="1233" name="Rectangle 209">
            <a:extLst>
              <a:ext uri="{FF2B5EF4-FFF2-40B4-BE49-F238E27FC236}">
                <a16:creationId xmlns:a16="http://schemas.microsoft.com/office/drawing/2014/main" xmlns="" id="{4B75772A-77D9-4FD4-9249-DB4C9A740633}"/>
              </a:ext>
            </a:extLst>
          </xdr:cNvPr>
          <xdr:cNvSpPr>
            <a:spLocks noChangeArrowheads="1"/>
          </xdr:cNvSpPr>
        </xdr:nvSpPr>
        <xdr:spPr bwMode="auto">
          <a:xfrm>
            <a:off x="786" y="375"/>
            <a:ext cx="9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Lofepramine</a:t>
            </a:r>
          </a:p>
        </xdr:txBody>
      </xdr:sp>
      <xdr:sp macro="" textlink="">
        <xdr:nvSpPr>
          <xdr:cNvPr id="1234" name="Rectangle 210">
            <a:extLst>
              <a:ext uri="{FF2B5EF4-FFF2-40B4-BE49-F238E27FC236}">
                <a16:creationId xmlns:a16="http://schemas.microsoft.com/office/drawing/2014/main" xmlns="" id="{B6C474F1-D4F8-404C-9487-EE7E9D317B6B}"/>
              </a:ext>
            </a:extLst>
          </xdr:cNvPr>
          <xdr:cNvSpPr>
            <a:spLocks noChangeArrowheads="1"/>
          </xdr:cNvSpPr>
        </xdr:nvSpPr>
        <xdr:spPr bwMode="auto">
          <a:xfrm>
            <a:off x="781" y="412"/>
            <a:ext cx="7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Citalopram</a:t>
            </a:r>
          </a:p>
        </xdr:txBody>
      </xdr:sp>
      <xdr:sp macro="" textlink="">
        <xdr:nvSpPr>
          <xdr:cNvPr id="1235" name="Rectangle 211">
            <a:extLst>
              <a:ext uri="{FF2B5EF4-FFF2-40B4-BE49-F238E27FC236}">
                <a16:creationId xmlns:a16="http://schemas.microsoft.com/office/drawing/2014/main" xmlns="" id="{FE1CFD54-DE44-4081-A53A-AF6C63CC7453}"/>
              </a:ext>
            </a:extLst>
          </xdr:cNvPr>
          <xdr:cNvSpPr>
            <a:spLocks noChangeArrowheads="1"/>
          </xdr:cNvSpPr>
        </xdr:nvSpPr>
        <xdr:spPr bwMode="auto">
          <a:xfrm>
            <a:off x="761" y="451"/>
            <a:ext cx="93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Escitalopram</a:t>
            </a:r>
          </a:p>
        </xdr:txBody>
      </xdr:sp>
      <xdr:sp macro="" textlink="">
        <xdr:nvSpPr>
          <xdr:cNvPr id="1236" name="Rectangle 212">
            <a:extLst>
              <a:ext uri="{FF2B5EF4-FFF2-40B4-BE49-F238E27FC236}">
                <a16:creationId xmlns:a16="http://schemas.microsoft.com/office/drawing/2014/main" xmlns="" id="{B6A6CF94-A018-475B-895B-19B2BC8469EA}"/>
              </a:ext>
            </a:extLst>
          </xdr:cNvPr>
          <xdr:cNvSpPr>
            <a:spLocks noChangeArrowheads="1"/>
          </xdr:cNvSpPr>
        </xdr:nvSpPr>
        <xdr:spPr bwMode="auto">
          <a:xfrm>
            <a:off x="747" y="492"/>
            <a:ext cx="7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Fluoxetine</a:t>
            </a:r>
          </a:p>
        </xdr:txBody>
      </xdr:sp>
      <xdr:sp macro="" textlink="">
        <xdr:nvSpPr>
          <xdr:cNvPr id="1237" name="Rectangle 213">
            <a:extLst>
              <a:ext uri="{FF2B5EF4-FFF2-40B4-BE49-F238E27FC236}">
                <a16:creationId xmlns:a16="http://schemas.microsoft.com/office/drawing/2014/main" xmlns="" id="{7024EE4C-40EB-43D3-B62C-C2A07E42E159}"/>
              </a:ext>
            </a:extLst>
          </xdr:cNvPr>
          <xdr:cNvSpPr>
            <a:spLocks noChangeArrowheads="1"/>
          </xdr:cNvSpPr>
        </xdr:nvSpPr>
        <xdr:spPr bwMode="auto">
          <a:xfrm>
            <a:off x="724" y="516"/>
            <a:ext cx="69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Sertraline</a:t>
            </a:r>
          </a:p>
        </xdr:txBody>
      </xdr:sp>
      <xdr:sp macro="" textlink="">
        <xdr:nvSpPr>
          <xdr:cNvPr id="1238" name="Rectangle 214">
            <a:extLst>
              <a:ext uri="{FF2B5EF4-FFF2-40B4-BE49-F238E27FC236}">
                <a16:creationId xmlns:a16="http://schemas.microsoft.com/office/drawing/2014/main" xmlns="" id="{C227555B-44A5-45EC-828D-DA08E1ABEE26}"/>
              </a:ext>
            </a:extLst>
          </xdr:cNvPr>
          <xdr:cNvSpPr>
            <a:spLocks noChangeArrowheads="1"/>
          </xdr:cNvSpPr>
        </xdr:nvSpPr>
        <xdr:spPr bwMode="auto">
          <a:xfrm>
            <a:off x="700" y="546"/>
            <a:ext cx="5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Any AD</a:t>
            </a:r>
          </a:p>
        </xdr:txBody>
      </xdr:sp>
      <xdr:sp macro="" textlink="">
        <xdr:nvSpPr>
          <xdr:cNvPr id="1239" name="Rectangle 215">
            <a:extLst>
              <a:ext uri="{FF2B5EF4-FFF2-40B4-BE49-F238E27FC236}">
                <a16:creationId xmlns:a16="http://schemas.microsoft.com/office/drawing/2014/main" xmlns="" id="{69EC77C7-9DA6-453F-8BF6-C139078899C6}"/>
              </a:ext>
            </a:extLst>
          </xdr:cNvPr>
          <xdr:cNvSpPr>
            <a:spLocks noChangeArrowheads="1"/>
          </xdr:cNvSpPr>
        </xdr:nvSpPr>
        <xdr:spPr bwMode="auto">
          <a:xfrm>
            <a:off x="673" y="568"/>
            <a:ext cx="8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Mirtazapine</a:t>
            </a:r>
          </a:p>
        </xdr:txBody>
      </xdr:sp>
      <xdr:sp macro="" textlink="">
        <xdr:nvSpPr>
          <xdr:cNvPr id="1240" name="Rectangle 216">
            <a:extLst>
              <a:ext uri="{FF2B5EF4-FFF2-40B4-BE49-F238E27FC236}">
                <a16:creationId xmlns:a16="http://schemas.microsoft.com/office/drawing/2014/main" xmlns="" id="{B35EFA79-39FC-4E39-AF55-41F320D0BB0C}"/>
              </a:ext>
            </a:extLst>
          </xdr:cNvPr>
          <xdr:cNvSpPr>
            <a:spLocks noChangeArrowheads="1"/>
          </xdr:cNvSpPr>
        </xdr:nvSpPr>
        <xdr:spPr bwMode="auto">
          <a:xfrm>
            <a:off x="632" y="584"/>
            <a:ext cx="40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Short-term psychodymic psychotherapy individual + TAU</a:t>
            </a:r>
          </a:p>
        </xdr:txBody>
      </xdr:sp>
      <xdr:sp macro="" textlink="">
        <xdr:nvSpPr>
          <xdr:cNvPr id="1241" name="Rectangle 217">
            <a:extLst>
              <a:ext uri="{FF2B5EF4-FFF2-40B4-BE49-F238E27FC236}">
                <a16:creationId xmlns:a16="http://schemas.microsoft.com/office/drawing/2014/main" xmlns="" id="{A8A1E88C-17B8-44DB-8771-225CAE97F6A3}"/>
              </a:ext>
            </a:extLst>
          </xdr:cNvPr>
          <xdr:cNvSpPr>
            <a:spLocks noChangeArrowheads="1"/>
          </xdr:cNvSpPr>
        </xdr:nvSpPr>
        <xdr:spPr bwMode="auto">
          <a:xfrm>
            <a:off x="587" y="605"/>
            <a:ext cx="30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Cognitive bibliotherapy with support + TAU</a:t>
            </a:r>
          </a:p>
        </xdr:txBody>
      </xdr:sp>
      <xdr:sp macro="" textlink="">
        <xdr:nvSpPr>
          <xdr:cNvPr id="1242" name="Rectangle 218">
            <a:extLst>
              <a:ext uri="{FF2B5EF4-FFF2-40B4-BE49-F238E27FC236}">
                <a16:creationId xmlns:a16="http://schemas.microsoft.com/office/drawing/2014/main" xmlns="" id="{E580788B-FE6C-45AE-875B-F048A7879603}"/>
              </a:ext>
            </a:extLst>
          </xdr:cNvPr>
          <xdr:cNvSpPr>
            <a:spLocks noChangeArrowheads="1"/>
          </xdr:cNvSpPr>
        </xdr:nvSpPr>
        <xdr:spPr bwMode="auto">
          <a:xfrm>
            <a:off x="543" y="629"/>
            <a:ext cx="289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Computerised-CBT (CCBT) with support</a:t>
            </a:r>
          </a:p>
        </xdr:txBody>
      </xdr:sp>
      <xdr:sp macro="" textlink="">
        <xdr:nvSpPr>
          <xdr:cNvPr id="1243" name="Rectangle 219">
            <a:extLst>
              <a:ext uri="{FF2B5EF4-FFF2-40B4-BE49-F238E27FC236}">
                <a16:creationId xmlns:a16="http://schemas.microsoft.com/office/drawing/2014/main" xmlns="" id="{2FAC6319-6271-45D7-9D7F-B5A40EB4EC9D}"/>
              </a:ext>
            </a:extLst>
          </xdr:cNvPr>
          <xdr:cNvSpPr>
            <a:spLocks noChangeArrowheads="1"/>
          </xdr:cNvSpPr>
        </xdr:nvSpPr>
        <xdr:spPr bwMode="auto">
          <a:xfrm>
            <a:off x="304" y="632"/>
            <a:ext cx="21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Cognitive bibliotherapy + TAU</a:t>
            </a:r>
          </a:p>
        </xdr:txBody>
      </xdr:sp>
      <xdr:sp macro="" textlink="">
        <xdr:nvSpPr>
          <xdr:cNvPr id="1244" name="Rectangle 220">
            <a:extLst>
              <a:ext uri="{FF2B5EF4-FFF2-40B4-BE49-F238E27FC236}">
                <a16:creationId xmlns:a16="http://schemas.microsoft.com/office/drawing/2014/main" xmlns="" id="{68882793-6A6D-49E0-9275-31F1E4711424}"/>
              </a:ext>
            </a:extLst>
          </xdr:cNvPr>
          <xdr:cNvSpPr>
            <a:spLocks noChangeArrowheads="1"/>
          </xdr:cNvSpPr>
        </xdr:nvSpPr>
        <xdr:spPr bwMode="auto">
          <a:xfrm>
            <a:off x="180" y="609"/>
            <a:ext cx="29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Computerised cognitive bias modification</a:t>
            </a:r>
          </a:p>
        </xdr:txBody>
      </xdr:sp>
      <xdr:sp macro="" textlink="">
        <xdr:nvSpPr>
          <xdr:cNvPr id="1245" name="Rectangle 221">
            <a:extLst>
              <a:ext uri="{FF2B5EF4-FFF2-40B4-BE49-F238E27FC236}">
                <a16:creationId xmlns:a16="http://schemas.microsoft.com/office/drawing/2014/main" xmlns="" id="{845ACEC7-4A8C-4E8A-BEA3-A52ABAE1A0D9}"/>
              </a:ext>
            </a:extLst>
          </xdr:cNvPr>
          <xdr:cNvSpPr>
            <a:spLocks noChangeArrowheads="1"/>
          </xdr:cNvSpPr>
        </xdr:nvSpPr>
        <xdr:spPr bwMode="auto">
          <a:xfrm>
            <a:off x="236" y="591"/>
            <a:ext cx="19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Computerised-CBT (CCBT)</a:t>
            </a:r>
          </a:p>
        </xdr:txBody>
      </xdr:sp>
      <xdr:sp macro="" textlink="">
        <xdr:nvSpPr>
          <xdr:cNvPr id="1246" name="Rectangle 222">
            <a:extLst>
              <a:ext uri="{FF2B5EF4-FFF2-40B4-BE49-F238E27FC236}">
                <a16:creationId xmlns:a16="http://schemas.microsoft.com/office/drawing/2014/main" xmlns="" id="{9B444562-3344-49AF-AC0E-C8E60B80240E}"/>
              </a:ext>
            </a:extLst>
          </xdr:cNvPr>
          <xdr:cNvSpPr>
            <a:spLocks noChangeArrowheads="1"/>
          </xdr:cNvSpPr>
        </xdr:nvSpPr>
        <xdr:spPr bwMode="auto">
          <a:xfrm>
            <a:off x="152" y="573"/>
            <a:ext cx="24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Computerised-CBT (CCBT) + TAU</a:t>
            </a:r>
          </a:p>
        </xdr:txBody>
      </xdr:sp>
      <xdr:sp macro="" textlink="">
        <xdr:nvSpPr>
          <xdr:cNvPr id="1247" name="Rectangle 223">
            <a:extLst>
              <a:ext uri="{FF2B5EF4-FFF2-40B4-BE49-F238E27FC236}">
                <a16:creationId xmlns:a16="http://schemas.microsoft.com/office/drawing/2014/main" xmlns="" id="{29CD61A8-423B-413D-AA6A-B1A2424245A5}"/>
              </a:ext>
            </a:extLst>
          </xdr:cNvPr>
          <xdr:cNvSpPr>
            <a:spLocks noChangeArrowheads="1"/>
          </xdr:cNvSpPr>
        </xdr:nvSpPr>
        <xdr:spPr bwMode="auto">
          <a:xfrm>
            <a:off x="88" y="548"/>
            <a:ext cx="27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Computerised-problem solving therapy</a:t>
            </a:r>
          </a:p>
        </xdr:txBody>
      </xdr:sp>
      <xdr:sp macro="" textlink="">
        <xdr:nvSpPr>
          <xdr:cNvPr id="1248" name="Rectangle 224">
            <a:extLst>
              <a:ext uri="{FF2B5EF4-FFF2-40B4-BE49-F238E27FC236}">
                <a16:creationId xmlns:a16="http://schemas.microsoft.com/office/drawing/2014/main" xmlns="" id="{1D258949-E12F-4963-8135-5B71FAE404F6}"/>
              </a:ext>
            </a:extLst>
          </xdr:cNvPr>
          <xdr:cNvSpPr>
            <a:spLocks noChangeArrowheads="1"/>
          </xdr:cNvSpPr>
        </xdr:nvSpPr>
        <xdr:spPr bwMode="auto">
          <a:xfrm>
            <a:off x="93" y="519"/>
            <a:ext cx="2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Interpersonal psychotherapy (IPT)</a:t>
            </a:r>
          </a:p>
        </xdr:txBody>
      </xdr:sp>
      <xdr:sp macro="" textlink="">
        <xdr:nvSpPr>
          <xdr:cNvPr id="1249" name="Rectangle 225">
            <a:extLst>
              <a:ext uri="{FF2B5EF4-FFF2-40B4-BE49-F238E27FC236}">
                <a16:creationId xmlns:a16="http://schemas.microsoft.com/office/drawing/2014/main" xmlns="" id="{EE9B90F7-3CFE-48EB-9943-F2B3EF4A3B89}"/>
              </a:ext>
            </a:extLst>
          </xdr:cNvPr>
          <xdr:cNvSpPr>
            <a:spLocks noChangeArrowheads="1"/>
          </xdr:cNvSpPr>
        </xdr:nvSpPr>
        <xdr:spPr bwMode="auto">
          <a:xfrm>
            <a:off x="88" y="486"/>
            <a:ext cx="2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Emotion-focused therapy (EFT)</a:t>
            </a:r>
          </a:p>
        </xdr:txBody>
      </xdr:sp>
      <xdr:sp macro="" textlink="">
        <xdr:nvSpPr>
          <xdr:cNvPr id="1250" name="Rectangle 226">
            <a:extLst>
              <a:ext uri="{FF2B5EF4-FFF2-40B4-BE49-F238E27FC236}">
                <a16:creationId xmlns:a16="http://schemas.microsoft.com/office/drawing/2014/main" xmlns="" id="{06ABA8A0-235F-4C96-9FB0-26792B2F3990}"/>
              </a:ext>
            </a:extLst>
          </xdr:cNvPr>
          <xdr:cNvSpPr>
            <a:spLocks noChangeArrowheads="1"/>
          </xdr:cNvSpPr>
        </xdr:nvSpPr>
        <xdr:spPr bwMode="auto">
          <a:xfrm>
            <a:off x="115" y="452"/>
            <a:ext cx="18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Non-directive counselling</a:t>
            </a:r>
          </a:p>
        </xdr:txBody>
      </xdr:sp>
      <xdr:sp macro="" textlink="">
        <xdr:nvSpPr>
          <xdr:cNvPr id="1251" name="Rectangle 227">
            <a:extLst>
              <a:ext uri="{FF2B5EF4-FFF2-40B4-BE49-F238E27FC236}">
                <a16:creationId xmlns:a16="http://schemas.microsoft.com/office/drawing/2014/main" xmlns="" id="{A922A5D4-35BC-4272-BAA9-EBE84D0CAD3B}"/>
              </a:ext>
            </a:extLst>
          </xdr:cNvPr>
          <xdr:cNvSpPr>
            <a:spLocks noChangeArrowheads="1"/>
          </xdr:cNvSpPr>
        </xdr:nvSpPr>
        <xdr:spPr bwMode="auto">
          <a:xfrm>
            <a:off x="39" y="415"/>
            <a:ext cx="24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Relational client-centered therapy</a:t>
            </a:r>
          </a:p>
        </xdr:txBody>
      </xdr:sp>
      <xdr:sp macro="" textlink="">
        <xdr:nvSpPr>
          <xdr:cNvPr id="1252" name="Rectangle 228">
            <a:extLst>
              <a:ext uri="{FF2B5EF4-FFF2-40B4-BE49-F238E27FC236}">
                <a16:creationId xmlns:a16="http://schemas.microsoft.com/office/drawing/2014/main" xmlns="" id="{A5DE46C1-6010-4EB7-942C-31044F9A1CEB}"/>
              </a:ext>
            </a:extLst>
          </xdr:cNvPr>
          <xdr:cNvSpPr>
            <a:spLocks noChangeArrowheads="1"/>
          </xdr:cNvSpPr>
        </xdr:nvSpPr>
        <xdr:spPr bwMode="auto">
          <a:xfrm>
            <a:off x="79" y="380"/>
            <a:ext cx="19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Behavioural activation (BA)</a:t>
            </a:r>
          </a:p>
        </xdr:txBody>
      </xdr:sp>
      <xdr:sp macro="" textlink="">
        <xdr:nvSpPr>
          <xdr:cNvPr id="1253" name="Rectangle 229">
            <a:extLst>
              <a:ext uri="{FF2B5EF4-FFF2-40B4-BE49-F238E27FC236}">
                <a16:creationId xmlns:a16="http://schemas.microsoft.com/office/drawing/2014/main" xmlns="" id="{B459C47B-6A6F-45C7-B4A6-4B1A7425B146}"/>
              </a:ext>
            </a:extLst>
          </xdr:cNvPr>
          <xdr:cNvSpPr>
            <a:spLocks noChangeArrowheads="1"/>
          </xdr:cNvSpPr>
        </xdr:nvSpPr>
        <xdr:spPr bwMode="auto">
          <a:xfrm>
            <a:off x="31" y="342"/>
            <a:ext cx="24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Behavioural activation (BA) + TAU</a:t>
            </a:r>
          </a:p>
        </xdr:txBody>
      </xdr:sp>
      <xdr:sp macro="" textlink="">
        <xdr:nvSpPr>
          <xdr:cNvPr id="1254" name="Rectangle 230">
            <a:extLst>
              <a:ext uri="{FF2B5EF4-FFF2-40B4-BE49-F238E27FC236}">
                <a16:creationId xmlns:a16="http://schemas.microsoft.com/office/drawing/2014/main" xmlns="" id="{77102202-686E-4003-9537-A988B5656DA9}"/>
              </a:ext>
            </a:extLst>
          </xdr:cNvPr>
          <xdr:cNvSpPr>
            <a:spLocks noChangeArrowheads="1"/>
          </xdr:cNvSpPr>
        </xdr:nvSpPr>
        <xdr:spPr bwMode="auto">
          <a:xfrm>
            <a:off x="28" y="303"/>
            <a:ext cx="25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(under 15 sessions)</a:t>
            </a:r>
          </a:p>
        </xdr:txBody>
      </xdr:sp>
      <xdr:sp macro="" textlink="">
        <xdr:nvSpPr>
          <xdr:cNvPr id="1255" name="Rectangle 231">
            <a:extLst>
              <a:ext uri="{FF2B5EF4-FFF2-40B4-BE49-F238E27FC236}">
                <a16:creationId xmlns:a16="http://schemas.microsoft.com/office/drawing/2014/main" xmlns="" id="{F348A338-C068-40E0-B4E8-600022B1086C}"/>
              </a:ext>
            </a:extLst>
          </xdr:cNvPr>
          <xdr:cNvSpPr>
            <a:spLocks noChangeArrowheads="1"/>
          </xdr:cNvSpPr>
        </xdr:nvSpPr>
        <xdr:spPr bwMode="auto">
          <a:xfrm>
            <a:off x="-17" y="262"/>
            <a:ext cx="30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(under 15 sessions) + TAU</a:t>
            </a:r>
          </a:p>
        </xdr:txBody>
      </xdr:sp>
      <xdr:sp macro="" textlink="">
        <xdr:nvSpPr>
          <xdr:cNvPr id="1256" name="Rectangle 232">
            <a:extLst>
              <a:ext uri="{FF2B5EF4-FFF2-40B4-BE49-F238E27FC236}">
                <a16:creationId xmlns:a16="http://schemas.microsoft.com/office/drawing/2014/main" xmlns="" id="{1C0CEB28-EA5A-4366-8138-16494D6FBF98}"/>
              </a:ext>
            </a:extLst>
          </xdr:cNvPr>
          <xdr:cNvSpPr>
            <a:spLocks noChangeArrowheads="1"/>
          </xdr:cNvSpPr>
        </xdr:nvSpPr>
        <xdr:spPr bwMode="auto">
          <a:xfrm>
            <a:off x="56" y="228"/>
            <a:ext cx="24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(over 15 sessions)</a:t>
            </a:r>
          </a:p>
        </xdr:txBody>
      </xdr:sp>
      <xdr:sp macro="" textlink="">
        <xdr:nvSpPr>
          <xdr:cNvPr id="1257" name="Rectangle 233">
            <a:extLst>
              <a:ext uri="{FF2B5EF4-FFF2-40B4-BE49-F238E27FC236}">
                <a16:creationId xmlns:a16="http://schemas.microsoft.com/office/drawing/2014/main" xmlns="" id="{1945ACAB-50DD-449C-9878-F82F4747FD5E}"/>
              </a:ext>
            </a:extLst>
          </xdr:cNvPr>
          <xdr:cNvSpPr>
            <a:spLocks noChangeArrowheads="1"/>
          </xdr:cNvSpPr>
        </xdr:nvSpPr>
        <xdr:spPr bwMode="auto">
          <a:xfrm>
            <a:off x="40" y="198"/>
            <a:ext cx="27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Third-wave cognitive therapy individual</a:t>
            </a:r>
          </a:p>
        </xdr:txBody>
      </xdr:sp>
      <xdr:sp macro="" textlink="">
        <xdr:nvSpPr>
          <xdr:cNvPr id="1258" name="Rectangle 234">
            <a:extLst>
              <a:ext uri="{FF2B5EF4-FFF2-40B4-BE49-F238E27FC236}">
                <a16:creationId xmlns:a16="http://schemas.microsoft.com/office/drawing/2014/main" xmlns="" id="{A32BAE65-AC0A-482F-90CA-DBDF2E5B93BB}"/>
              </a:ext>
            </a:extLst>
          </xdr:cNvPr>
          <xdr:cNvSpPr>
            <a:spLocks noChangeArrowheads="1"/>
          </xdr:cNvSpPr>
        </xdr:nvSpPr>
        <xdr:spPr bwMode="auto">
          <a:xfrm>
            <a:off x="0" y="172"/>
            <a:ext cx="3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(under 15 sessions) + citalopram</a:t>
            </a:r>
          </a:p>
        </xdr:txBody>
      </xdr:sp>
      <xdr:sp macro="" textlink="">
        <xdr:nvSpPr>
          <xdr:cNvPr id="1259" name="Rectangle 235">
            <a:extLst>
              <a:ext uri="{FF2B5EF4-FFF2-40B4-BE49-F238E27FC236}">
                <a16:creationId xmlns:a16="http://schemas.microsoft.com/office/drawing/2014/main" xmlns="" id="{B11377C3-1B90-4C1D-9D5B-0C3CE0029729}"/>
              </a:ext>
            </a:extLst>
          </xdr:cNvPr>
          <xdr:cNvSpPr>
            <a:spLocks noChangeArrowheads="1"/>
          </xdr:cNvSpPr>
        </xdr:nvSpPr>
        <xdr:spPr bwMode="auto">
          <a:xfrm>
            <a:off x="11" y="145"/>
            <a:ext cx="36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(under 15 sessions) + escitalopram</a:t>
            </a:r>
          </a:p>
        </xdr:txBody>
      </xdr:sp>
      <xdr:sp macro="" textlink="">
        <xdr:nvSpPr>
          <xdr:cNvPr id="1260" name="Rectangle 236">
            <a:extLst>
              <a:ext uri="{FF2B5EF4-FFF2-40B4-BE49-F238E27FC236}">
                <a16:creationId xmlns:a16="http://schemas.microsoft.com/office/drawing/2014/main" xmlns="" id="{04FEC5F7-C279-4EE5-B5A9-1B0BE5B255F7}"/>
              </a:ext>
            </a:extLst>
          </xdr:cNvPr>
          <xdr:cNvSpPr>
            <a:spLocks noChangeArrowheads="1"/>
          </xdr:cNvSpPr>
        </xdr:nvSpPr>
        <xdr:spPr bwMode="auto">
          <a:xfrm>
            <a:off x="98" y="122"/>
            <a:ext cx="31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CBT individual (over 15 sessions) + any AD</a:t>
            </a:r>
          </a:p>
        </xdr:txBody>
      </xdr:sp>
      <xdr:sp macro="" textlink="">
        <xdr:nvSpPr>
          <xdr:cNvPr id="1261" name="Rectangle 237">
            <a:extLst>
              <a:ext uri="{FF2B5EF4-FFF2-40B4-BE49-F238E27FC236}">
                <a16:creationId xmlns:a16="http://schemas.microsoft.com/office/drawing/2014/main" xmlns="" id="{D253A4E9-B9F4-4F3E-9EC5-7A2F94803A7D}"/>
              </a:ext>
            </a:extLst>
          </xdr:cNvPr>
          <xdr:cNvSpPr>
            <a:spLocks noChangeArrowheads="1"/>
          </xdr:cNvSpPr>
        </xdr:nvSpPr>
        <xdr:spPr bwMode="auto">
          <a:xfrm>
            <a:off x="99" y="105"/>
            <a:ext cx="35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Third-wave cognitive therapy individual + any AD</a:t>
            </a:r>
          </a:p>
        </xdr:txBody>
      </xdr:sp>
      <xdr:sp macro="" textlink="">
        <xdr:nvSpPr>
          <xdr:cNvPr id="1262" name="Rectangle 238">
            <a:extLst>
              <a:ext uri="{FF2B5EF4-FFF2-40B4-BE49-F238E27FC236}">
                <a16:creationId xmlns:a16="http://schemas.microsoft.com/office/drawing/2014/main" xmlns="" id="{93E64FC9-8B70-45D8-91DE-FFCC49DC63BC}"/>
              </a:ext>
            </a:extLst>
          </xdr:cNvPr>
          <xdr:cNvSpPr>
            <a:spLocks noChangeArrowheads="1"/>
          </xdr:cNvSpPr>
        </xdr:nvSpPr>
        <xdr:spPr bwMode="auto">
          <a:xfrm>
            <a:off x="320" y="85"/>
            <a:ext cx="15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Exercise + Fluoxetine</a:t>
            </a:r>
          </a:p>
        </xdr:txBody>
      </xdr:sp>
      <xdr:sp macro="" textlink="">
        <xdr:nvSpPr>
          <xdr:cNvPr id="1263" name="Rectangle 239">
            <a:extLst>
              <a:ext uri="{FF2B5EF4-FFF2-40B4-BE49-F238E27FC236}">
                <a16:creationId xmlns:a16="http://schemas.microsoft.com/office/drawing/2014/main" xmlns="" id="{4B2118E9-5C31-4F2B-A488-901C2EEBD31E}"/>
              </a:ext>
            </a:extLst>
          </xdr:cNvPr>
          <xdr:cNvSpPr>
            <a:spLocks noChangeArrowheads="1"/>
          </xdr:cNvSpPr>
        </xdr:nvSpPr>
        <xdr:spPr bwMode="auto">
          <a:xfrm>
            <a:off x="518" y="19"/>
            <a:ext cx="5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GB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twoCellAnchor>
    <xdr:from>
      <xdr:col>20</xdr:col>
      <xdr:colOff>0</xdr:colOff>
      <xdr:row>3</xdr:row>
      <xdr:rowOff>0</xdr:rowOff>
    </xdr:from>
    <xdr:to>
      <xdr:col>37</xdr:col>
      <xdr:colOff>163514</xdr:colOff>
      <xdr:row>36</xdr:row>
      <xdr:rowOff>158750</xdr:rowOff>
    </xdr:to>
    <xdr:grpSp>
      <xdr:nvGrpSpPr>
        <xdr:cNvPr id="815" name="Group 814">
          <a:extLst>
            <a:ext uri="{FF2B5EF4-FFF2-40B4-BE49-F238E27FC236}">
              <a16:creationId xmlns:a16="http://schemas.microsoft.com/office/drawing/2014/main" xmlns="" id="{9FF787DE-DBF9-4F43-A95B-DD49AFE7E2C7}"/>
            </a:ext>
          </a:extLst>
        </xdr:cNvPr>
        <xdr:cNvGrpSpPr>
          <a:grpSpLocks noChangeAspect="1"/>
        </xdr:cNvGrpSpPr>
      </xdr:nvGrpSpPr>
      <xdr:grpSpPr bwMode="auto">
        <a:xfrm>
          <a:off x="12192000" y="571500"/>
          <a:ext cx="10526714" cy="6445250"/>
          <a:chOff x="221" y="-24"/>
          <a:chExt cx="6631" cy="4060"/>
        </a:xfrm>
      </xdr:grpSpPr>
      <xdr:sp macro="" textlink="">
        <xdr:nvSpPr>
          <xdr:cNvPr id="816" name="AutoShape 3">
            <a:extLst>
              <a:ext uri="{FF2B5EF4-FFF2-40B4-BE49-F238E27FC236}">
                <a16:creationId xmlns:a16="http://schemas.microsoft.com/office/drawing/2014/main" xmlns="" id="{8EB62CEE-02D0-4977-8007-D006CC0A116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49" y="0"/>
            <a:ext cx="6336" cy="4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17" name="Rectangle 816">
            <a:extLst>
              <a:ext uri="{FF2B5EF4-FFF2-40B4-BE49-F238E27FC236}">
                <a16:creationId xmlns:a16="http://schemas.microsoft.com/office/drawing/2014/main" xmlns="" id="{9ED80218-4D7C-4CBB-BB32-82549008473B}"/>
              </a:ext>
            </a:extLst>
          </xdr:cNvPr>
          <xdr:cNvSpPr>
            <a:spLocks noChangeArrowheads="1"/>
          </xdr:cNvSpPr>
        </xdr:nvSpPr>
        <xdr:spPr bwMode="auto">
          <a:xfrm>
            <a:off x="501" y="-24"/>
            <a:ext cx="6351" cy="405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50"/>
          </a:p>
        </xdr:txBody>
      </xdr:sp>
      <xdr:sp macro="" textlink="">
        <xdr:nvSpPr>
          <xdr:cNvPr id="818" name="Freeform 6">
            <a:extLst>
              <a:ext uri="{FF2B5EF4-FFF2-40B4-BE49-F238E27FC236}">
                <a16:creationId xmlns:a16="http://schemas.microsoft.com/office/drawing/2014/main" xmlns="" id="{5C2B224F-8654-46CC-AB5F-9650BE318A09}"/>
              </a:ext>
            </a:extLst>
          </xdr:cNvPr>
          <xdr:cNvSpPr>
            <a:spLocks/>
          </xdr:cNvSpPr>
        </xdr:nvSpPr>
        <xdr:spPr bwMode="auto">
          <a:xfrm>
            <a:off x="3591" y="579"/>
            <a:ext cx="1393" cy="1691"/>
          </a:xfrm>
          <a:custGeom>
            <a:avLst/>
            <a:gdLst>
              <a:gd name="T0" fmla="*/ 1379 w 1393"/>
              <a:gd name="T1" fmla="*/ 1691 h 1691"/>
              <a:gd name="T2" fmla="*/ 0 w 1393"/>
              <a:gd name="T3" fmla="*/ 15 h 1691"/>
              <a:gd name="T4" fmla="*/ 15 w 1393"/>
              <a:gd name="T5" fmla="*/ 0 h 1691"/>
              <a:gd name="T6" fmla="*/ 1393 w 1393"/>
              <a:gd name="T7" fmla="*/ 1684 h 1691"/>
              <a:gd name="T8" fmla="*/ 1379 w 1393"/>
              <a:gd name="T9" fmla="*/ 1691 h 16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93" h="1691">
                <a:moveTo>
                  <a:pt x="1379" y="1691"/>
                </a:moveTo>
                <a:lnTo>
                  <a:pt x="0" y="15"/>
                </a:lnTo>
                <a:lnTo>
                  <a:pt x="15" y="0"/>
                </a:lnTo>
                <a:lnTo>
                  <a:pt x="1393" y="1684"/>
                </a:lnTo>
                <a:lnTo>
                  <a:pt x="1379" y="169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19" name="Freeform 7">
            <a:extLst>
              <a:ext uri="{FF2B5EF4-FFF2-40B4-BE49-F238E27FC236}">
                <a16:creationId xmlns:a16="http://schemas.microsoft.com/office/drawing/2014/main" xmlns="" id="{46301702-53BA-4C34-9BAF-4241002CCA8C}"/>
              </a:ext>
            </a:extLst>
          </xdr:cNvPr>
          <xdr:cNvSpPr>
            <a:spLocks/>
          </xdr:cNvSpPr>
        </xdr:nvSpPr>
        <xdr:spPr bwMode="auto">
          <a:xfrm>
            <a:off x="3591" y="579"/>
            <a:ext cx="1393" cy="1691"/>
          </a:xfrm>
          <a:custGeom>
            <a:avLst/>
            <a:gdLst>
              <a:gd name="T0" fmla="*/ 186 w 188"/>
              <a:gd name="T1" fmla="*/ 228 h 228"/>
              <a:gd name="T2" fmla="*/ 0 w 188"/>
              <a:gd name="T3" fmla="*/ 2 h 228"/>
              <a:gd name="T4" fmla="*/ 2 w 188"/>
              <a:gd name="T5" fmla="*/ 0 h 228"/>
              <a:gd name="T6" fmla="*/ 188 w 188"/>
              <a:gd name="T7" fmla="*/ 227 h 228"/>
              <a:gd name="T8" fmla="*/ 186 w 188"/>
              <a:gd name="T9" fmla="*/ 228 h 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8" h="228">
                <a:moveTo>
                  <a:pt x="186" y="228"/>
                </a:moveTo>
                <a:lnTo>
                  <a:pt x="0" y="2"/>
                </a:lnTo>
                <a:lnTo>
                  <a:pt x="2" y="0"/>
                </a:lnTo>
                <a:lnTo>
                  <a:pt x="188" y="227"/>
                </a:lnTo>
                <a:lnTo>
                  <a:pt x="186" y="22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0" name="Freeform 8">
            <a:extLst>
              <a:ext uri="{FF2B5EF4-FFF2-40B4-BE49-F238E27FC236}">
                <a16:creationId xmlns:a16="http://schemas.microsoft.com/office/drawing/2014/main" xmlns="" id="{0F751746-2687-4326-84C4-6071D348D195}"/>
              </a:ext>
            </a:extLst>
          </xdr:cNvPr>
          <xdr:cNvSpPr>
            <a:spLocks/>
          </xdr:cNvSpPr>
        </xdr:nvSpPr>
        <xdr:spPr bwMode="auto">
          <a:xfrm>
            <a:off x="3584" y="579"/>
            <a:ext cx="1267" cy="2151"/>
          </a:xfrm>
          <a:custGeom>
            <a:avLst/>
            <a:gdLst>
              <a:gd name="T0" fmla="*/ 1245 w 1267"/>
              <a:gd name="T1" fmla="*/ 2151 h 2151"/>
              <a:gd name="T2" fmla="*/ 0 w 1267"/>
              <a:gd name="T3" fmla="*/ 15 h 2151"/>
              <a:gd name="T4" fmla="*/ 22 w 1267"/>
              <a:gd name="T5" fmla="*/ 0 h 2151"/>
              <a:gd name="T6" fmla="*/ 1267 w 1267"/>
              <a:gd name="T7" fmla="*/ 2136 h 2151"/>
              <a:gd name="T8" fmla="*/ 1245 w 1267"/>
              <a:gd name="T9" fmla="*/ 2151 h 2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7" h="2151">
                <a:moveTo>
                  <a:pt x="1245" y="2151"/>
                </a:moveTo>
                <a:lnTo>
                  <a:pt x="0" y="15"/>
                </a:lnTo>
                <a:lnTo>
                  <a:pt x="22" y="0"/>
                </a:lnTo>
                <a:lnTo>
                  <a:pt x="1267" y="2136"/>
                </a:lnTo>
                <a:lnTo>
                  <a:pt x="1245" y="215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1" name="Freeform 9">
            <a:extLst>
              <a:ext uri="{FF2B5EF4-FFF2-40B4-BE49-F238E27FC236}">
                <a16:creationId xmlns:a16="http://schemas.microsoft.com/office/drawing/2014/main" xmlns="" id="{DA269B82-DE94-48D6-B40C-0BAA2DCDF35A}"/>
              </a:ext>
            </a:extLst>
          </xdr:cNvPr>
          <xdr:cNvSpPr>
            <a:spLocks/>
          </xdr:cNvSpPr>
        </xdr:nvSpPr>
        <xdr:spPr bwMode="auto">
          <a:xfrm>
            <a:off x="3584" y="579"/>
            <a:ext cx="1267" cy="2151"/>
          </a:xfrm>
          <a:custGeom>
            <a:avLst/>
            <a:gdLst>
              <a:gd name="T0" fmla="*/ 168 w 171"/>
              <a:gd name="T1" fmla="*/ 290 h 290"/>
              <a:gd name="T2" fmla="*/ 0 w 171"/>
              <a:gd name="T3" fmla="*/ 2 h 290"/>
              <a:gd name="T4" fmla="*/ 3 w 171"/>
              <a:gd name="T5" fmla="*/ 0 h 290"/>
              <a:gd name="T6" fmla="*/ 171 w 171"/>
              <a:gd name="T7" fmla="*/ 288 h 290"/>
              <a:gd name="T8" fmla="*/ 168 w 171"/>
              <a:gd name="T9" fmla="*/ 290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1" h="290">
                <a:moveTo>
                  <a:pt x="168" y="290"/>
                </a:moveTo>
                <a:lnTo>
                  <a:pt x="0" y="2"/>
                </a:lnTo>
                <a:lnTo>
                  <a:pt x="3" y="0"/>
                </a:lnTo>
                <a:lnTo>
                  <a:pt x="171" y="288"/>
                </a:lnTo>
                <a:lnTo>
                  <a:pt x="168" y="29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2" name="Freeform 10">
            <a:extLst>
              <a:ext uri="{FF2B5EF4-FFF2-40B4-BE49-F238E27FC236}">
                <a16:creationId xmlns:a16="http://schemas.microsoft.com/office/drawing/2014/main" xmlns="" id="{89E7EB5E-D768-4AB0-914A-1DFE49D9E74D}"/>
              </a:ext>
            </a:extLst>
          </xdr:cNvPr>
          <xdr:cNvSpPr>
            <a:spLocks/>
          </xdr:cNvSpPr>
        </xdr:nvSpPr>
        <xdr:spPr bwMode="auto">
          <a:xfrm>
            <a:off x="3584" y="594"/>
            <a:ext cx="518" cy="2767"/>
          </a:xfrm>
          <a:custGeom>
            <a:avLst/>
            <a:gdLst>
              <a:gd name="T0" fmla="*/ 511 w 518"/>
              <a:gd name="T1" fmla="*/ 2767 h 2767"/>
              <a:gd name="T2" fmla="*/ 0 w 518"/>
              <a:gd name="T3" fmla="*/ 0 h 2767"/>
              <a:gd name="T4" fmla="*/ 0 w 518"/>
              <a:gd name="T5" fmla="*/ 0 h 2767"/>
              <a:gd name="T6" fmla="*/ 518 w 518"/>
              <a:gd name="T7" fmla="*/ 2767 h 2767"/>
              <a:gd name="T8" fmla="*/ 511 w 518"/>
              <a:gd name="T9" fmla="*/ 2767 h 27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18" h="2767">
                <a:moveTo>
                  <a:pt x="511" y="2767"/>
                </a:moveTo>
                <a:lnTo>
                  <a:pt x="0" y="0"/>
                </a:lnTo>
                <a:lnTo>
                  <a:pt x="0" y="0"/>
                </a:lnTo>
                <a:lnTo>
                  <a:pt x="518" y="2767"/>
                </a:lnTo>
                <a:lnTo>
                  <a:pt x="511" y="27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3" name="Freeform 11">
            <a:extLst>
              <a:ext uri="{FF2B5EF4-FFF2-40B4-BE49-F238E27FC236}">
                <a16:creationId xmlns:a16="http://schemas.microsoft.com/office/drawing/2014/main" xmlns="" id="{3C348F1C-ADC5-4ABA-9542-AB820468EDC3}"/>
              </a:ext>
            </a:extLst>
          </xdr:cNvPr>
          <xdr:cNvSpPr>
            <a:spLocks/>
          </xdr:cNvSpPr>
        </xdr:nvSpPr>
        <xdr:spPr bwMode="auto">
          <a:xfrm>
            <a:off x="3584" y="594"/>
            <a:ext cx="518" cy="2767"/>
          </a:xfrm>
          <a:custGeom>
            <a:avLst/>
            <a:gdLst>
              <a:gd name="T0" fmla="*/ 69 w 70"/>
              <a:gd name="T1" fmla="*/ 373 h 373"/>
              <a:gd name="T2" fmla="*/ 0 w 70"/>
              <a:gd name="T3" fmla="*/ 0 h 373"/>
              <a:gd name="T4" fmla="*/ 0 w 70"/>
              <a:gd name="T5" fmla="*/ 0 h 373"/>
              <a:gd name="T6" fmla="*/ 70 w 70"/>
              <a:gd name="T7" fmla="*/ 373 h 373"/>
              <a:gd name="T8" fmla="*/ 69 w 70"/>
              <a:gd name="T9" fmla="*/ 373 h 3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0" h="373">
                <a:moveTo>
                  <a:pt x="69" y="373"/>
                </a:moveTo>
                <a:lnTo>
                  <a:pt x="0" y="0"/>
                </a:lnTo>
                <a:lnTo>
                  <a:pt x="0" y="0"/>
                </a:lnTo>
                <a:lnTo>
                  <a:pt x="70" y="373"/>
                </a:lnTo>
                <a:lnTo>
                  <a:pt x="69" y="37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4" name="Freeform 12">
            <a:extLst>
              <a:ext uri="{FF2B5EF4-FFF2-40B4-BE49-F238E27FC236}">
                <a16:creationId xmlns:a16="http://schemas.microsoft.com/office/drawing/2014/main" xmlns="" id="{F910763A-3D23-4280-BE2E-040367B7F602}"/>
              </a:ext>
            </a:extLst>
          </xdr:cNvPr>
          <xdr:cNvSpPr>
            <a:spLocks/>
          </xdr:cNvSpPr>
        </xdr:nvSpPr>
        <xdr:spPr bwMode="auto">
          <a:xfrm>
            <a:off x="3102" y="675"/>
            <a:ext cx="1015" cy="2671"/>
          </a:xfrm>
          <a:custGeom>
            <a:avLst/>
            <a:gdLst>
              <a:gd name="T0" fmla="*/ 0 w 1015"/>
              <a:gd name="T1" fmla="*/ 2671 h 2671"/>
              <a:gd name="T2" fmla="*/ 1015 w 1015"/>
              <a:gd name="T3" fmla="*/ 0 h 2671"/>
              <a:gd name="T4" fmla="*/ 1015 w 1015"/>
              <a:gd name="T5" fmla="*/ 8 h 2671"/>
              <a:gd name="T6" fmla="*/ 0 w 1015"/>
              <a:gd name="T7" fmla="*/ 2671 h 2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15" h="2671">
                <a:moveTo>
                  <a:pt x="0" y="2671"/>
                </a:moveTo>
                <a:lnTo>
                  <a:pt x="1015" y="0"/>
                </a:lnTo>
                <a:lnTo>
                  <a:pt x="1015" y="8"/>
                </a:lnTo>
                <a:lnTo>
                  <a:pt x="0" y="267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5" name="Freeform 13">
            <a:extLst>
              <a:ext uri="{FF2B5EF4-FFF2-40B4-BE49-F238E27FC236}">
                <a16:creationId xmlns:a16="http://schemas.microsoft.com/office/drawing/2014/main" xmlns="" id="{AEA5353F-DF4D-49D0-B333-FE4D6F3F0816}"/>
              </a:ext>
            </a:extLst>
          </xdr:cNvPr>
          <xdr:cNvSpPr>
            <a:spLocks/>
          </xdr:cNvSpPr>
        </xdr:nvSpPr>
        <xdr:spPr bwMode="auto">
          <a:xfrm>
            <a:off x="3102" y="675"/>
            <a:ext cx="1015" cy="2671"/>
          </a:xfrm>
          <a:custGeom>
            <a:avLst/>
            <a:gdLst>
              <a:gd name="T0" fmla="*/ 0 w 137"/>
              <a:gd name="T1" fmla="*/ 360 h 360"/>
              <a:gd name="T2" fmla="*/ 137 w 137"/>
              <a:gd name="T3" fmla="*/ 0 h 360"/>
              <a:gd name="T4" fmla="*/ 137 w 137"/>
              <a:gd name="T5" fmla="*/ 1 h 360"/>
              <a:gd name="T6" fmla="*/ 0 w 137"/>
              <a:gd name="T7" fmla="*/ 360 h 360"/>
              <a:gd name="T8" fmla="*/ 0 w 137"/>
              <a:gd name="T9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7" h="360">
                <a:moveTo>
                  <a:pt x="0" y="360"/>
                </a:moveTo>
                <a:lnTo>
                  <a:pt x="137" y="0"/>
                </a:lnTo>
                <a:lnTo>
                  <a:pt x="137" y="1"/>
                </a:lnTo>
                <a:lnTo>
                  <a:pt x="0" y="360"/>
                </a:lnTo>
                <a:lnTo>
                  <a:pt x="0" y="36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6" name="Freeform 14">
            <a:extLst>
              <a:ext uri="{FF2B5EF4-FFF2-40B4-BE49-F238E27FC236}">
                <a16:creationId xmlns:a16="http://schemas.microsoft.com/office/drawing/2014/main" xmlns="" id="{08360360-F406-4BC5-B869-9602DAC08E68}"/>
              </a:ext>
            </a:extLst>
          </xdr:cNvPr>
          <xdr:cNvSpPr>
            <a:spLocks/>
          </xdr:cNvSpPr>
        </xdr:nvSpPr>
        <xdr:spPr bwMode="auto">
          <a:xfrm>
            <a:off x="2672" y="675"/>
            <a:ext cx="1445" cy="2441"/>
          </a:xfrm>
          <a:custGeom>
            <a:avLst/>
            <a:gdLst>
              <a:gd name="T0" fmla="*/ 0 w 1445"/>
              <a:gd name="T1" fmla="*/ 2434 h 2441"/>
              <a:gd name="T2" fmla="*/ 1438 w 1445"/>
              <a:gd name="T3" fmla="*/ 0 h 2441"/>
              <a:gd name="T4" fmla="*/ 1445 w 1445"/>
              <a:gd name="T5" fmla="*/ 0 h 2441"/>
              <a:gd name="T6" fmla="*/ 8 w 1445"/>
              <a:gd name="T7" fmla="*/ 2441 h 2441"/>
              <a:gd name="T8" fmla="*/ 0 w 1445"/>
              <a:gd name="T9" fmla="*/ 2434 h 24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45" h="2441">
                <a:moveTo>
                  <a:pt x="0" y="2434"/>
                </a:moveTo>
                <a:lnTo>
                  <a:pt x="1438" y="0"/>
                </a:lnTo>
                <a:lnTo>
                  <a:pt x="1445" y="0"/>
                </a:lnTo>
                <a:lnTo>
                  <a:pt x="8" y="2441"/>
                </a:lnTo>
                <a:lnTo>
                  <a:pt x="0" y="243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7" name="Freeform 15">
            <a:extLst>
              <a:ext uri="{FF2B5EF4-FFF2-40B4-BE49-F238E27FC236}">
                <a16:creationId xmlns:a16="http://schemas.microsoft.com/office/drawing/2014/main" xmlns="" id="{79250394-B6CD-4E60-8BEB-E66B7ED6CFF0}"/>
              </a:ext>
            </a:extLst>
          </xdr:cNvPr>
          <xdr:cNvSpPr>
            <a:spLocks/>
          </xdr:cNvSpPr>
        </xdr:nvSpPr>
        <xdr:spPr bwMode="auto">
          <a:xfrm>
            <a:off x="2672" y="675"/>
            <a:ext cx="1445" cy="2441"/>
          </a:xfrm>
          <a:custGeom>
            <a:avLst/>
            <a:gdLst>
              <a:gd name="T0" fmla="*/ 0 w 195"/>
              <a:gd name="T1" fmla="*/ 328 h 329"/>
              <a:gd name="T2" fmla="*/ 194 w 195"/>
              <a:gd name="T3" fmla="*/ 0 h 329"/>
              <a:gd name="T4" fmla="*/ 195 w 195"/>
              <a:gd name="T5" fmla="*/ 0 h 329"/>
              <a:gd name="T6" fmla="*/ 1 w 195"/>
              <a:gd name="T7" fmla="*/ 329 h 329"/>
              <a:gd name="T8" fmla="*/ 0 w 195"/>
              <a:gd name="T9" fmla="*/ 328 h 3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5" h="329">
                <a:moveTo>
                  <a:pt x="0" y="328"/>
                </a:moveTo>
                <a:lnTo>
                  <a:pt x="194" y="0"/>
                </a:lnTo>
                <a:lnTo>
                  <a:pt x="195" y="0"/>
                </a:lnTo>
                <a:lnTo>
                  <a:pt x="1" y="329"/>
                </a:lnTo>
                <a:lnTo>
                  <a:pt x="0" y="32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8" name="Freeform 16">
            <a:extLst>
              <a:ext uri="{FF2B5EF4-FFF2-40B4-BE49-F238E27FC236}">
                <a16:creationId xmlns:a16="http://schemas.microsoft.com/office/drawing/2014/main" xmlns="" id="{B3B56482-1F99-4737-9080-F11ED6EE2074}"/>
              </a:ext>
            </a:extLst>
          </xdr:cNvPr>
          <xdr:cNvSpPr>
            <a:spLocks/>
          </xdr:cNvSpPr>
        </xdr:nvSpPr>
        <xdr:spPr bwMode="auto">
          <a:xfrm>
            <a:off x="2383" y="660"/>
            <a:ext cx="1719" cy="624"/>
          </a:xfrm>
          <a:custGeom>
            <a:avLst/>
            <a:gdLst>
              <a:gd name="T0" fmla="*/ 0 w 1719"/>
              <a:gd name="T1" fmla="*/ 616 h 624"/>
              <a:gd name="T2" fmla="*/ 1719 w 1719"/>
              <a:gd name="T3" fmla="*/ 0 h 624"/>
              <a:gd name="T4" fmla="*/ 1719 w 1719"/>
              <a:gd name="T5" fmla="*/ 8 h 624"/>
              <a:gd name="T6" fmla="*/ 0 w 1719"/>
              <a:gd name="T7" fmla="*/ 624 h 624"/>
              <a:gd name="T8" fmla="*/ 0 w 1719"/>
              <a:gd name="T9" fmla="*/ 616 h 6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19" h="624">
                <a:moveTo>
                  <a:pt x="0" y="616"/>
                </a:moveTo>
                <a:lnTo>
                  <a:pt x="1719" y="0"/>
                </a:lnTo>
                <a:lnTo>
                  <a:pt x="1719" y="8"/>
                </a:lnTo>
                <a:lnTo>
                  <a:pt x="0" y="624"/>
                </a:lnTo>
                <a:lnTo>
                  <a:pt x="0" y="6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29" name="Freeform 17">
            <a:extLst>
              <a:ext uri="{FF2B5EF4-FFF2-40B4-BE49-F238E27FC236}">
                <a16:creationId xmlns:a16="http://schemas.microsoft.com/office/drawing/2014/main" xmlns="" id="{AB7A4373-12C2-4760-A539-2709CC972130}"/>
              </a:ext>
            </a:extLst>
          </xdr:cNvPr>
          <xdr:cNvSpPr>
            <a:spLocks/>
          </xdr:cNvSpPr>
        </xdr:nvSpPr>
        <xdr:spPr bwMode="auto">
          <a:xfrm>
            <a:off x="2383" y="660"/>
            <a:ext cx="1719" cy="624"/>
          </a:xfrm>
          <a:custGeom>
            <a:avLst/>
            <a:gdLst>
              <a:gd name="T0" fmla="*/ 0 w 232"/>
              <a:gd name="T1" fmla="*/ 83 h 84"/>
              <a:gd name="T2" fmla="*/ 232 w 232"/>
              <a:gd name="T3" fmla="*/ 0 h 84"/>
              <a:gd name="T4" fmla="*/ 232 w 232"/>
              <a:gd name="T5" fmla="*/ 1 h 84"/>
              <a:gd name="T6" fmla="*/ 0 w 232"/>
              <a:gd name="T7" fmla="*/ 84 h 84"/>
              <a:gd name="T8" fmla="*/ 0 w 232"/>
              <a:gd name="T9" fmla="*/ 83 h 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2" h="84">
                <a:moveTo>
                  <a:pt x="0" y="83"/>
                </a:moveTo>
                <a:lnTo>
                  <a:pt x="232" y="0"/>
                </a:lnTo>
                <a:lnTo>
                  <a:pt x="232" y="1"/>
                </a:lnTo>
                <a:lnTo>
                  <a:pt x="0" y="84"/>
                </a:lnTo>
                <a:lnTo>
                  <a:pt x="0" y="8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0" name="Freeform 18">
            <a:extLst>
              <a:ext uri="{FF2B5EF4-FFF2-40B4-BE49-F238E27FC236}">
                <a16:creationId xmlns:a16="http://schemas.microsoft.com/office/drawing/2014/main" xmlns="" id="{47225EB1-D020-49E5-910E-7A2B49D6AC14}"/>
              </a:ext>
            </a:extLst>
          </xdr:cNvPr>
          <xdr:cNvSpPr>
            <a:spLocks/>
          </xdr:cNvSpPr>
        </xdr:nvSpPr>
        <xdr:spPr bwMode="auto">
          <a:xfrm>
            <a:off x="4532" y="942"/>
            <a:ext cx="319" cy="349"/>
          </a:xfrm>
          <a:custGeom>
            <a:avLst/>
            <a:gdLst>
              <a:gd name="T0" fmla="*/ 319 w 319"/>
              <a:gd name="T1" fmla="*/ 349 h 349"/>
              <a:gd name="T2" fmla="*/ 0 w 319"/>
              <a:gd name="T3" fmla="*/ 0 h 349"/>
              <a:gd name="T4" fmla="*/ 0 w 319"/>
              <a:gd name="T5" fmla="*/ 0 h 349"/>
              <a:gd name="T6" fmla="*/ 319 w 319"/>
              <a:gd name="T7" fmla="*/ 349 h 3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19" h="349">
                <a:moveTo>
                  <a:pt x="319" y="349"/>
                </a:moveTo>
                <a:lnTo>
                  <a:pt x="0" y="0"/>
                </a:lnTo>
                <a:lnTo>
                  <a:pt x="0" y="0"/>
                </a:lnTo>
                <a:lnTo>
                  <a:pt x="319" y="34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1" name="Freeform 19">
            <a:extLst>
              <a:ext uri="{FF2B5EF4-FFF2-40B4-BE49-F238E27FC236}">
                <a16:creationId xmlns:a16="http://schemas.microsoft.com/office/drawing/2014/main" xmlns="" id="{19FB1F80-57BB-4C59-BB84-4C510BCA2763}"/>
              </a:ext>
            </a:extLst>
          </xdr:cNvPr>
          <xdr:cNvSpPr>
            <a:spLocks/>
          </xdr:cNvSpPr>
        </xdr:nvSpPr>
        <xdr:spPr bwMode="auto">
          <a:xfrm>
            <a:off x="4532" y="942"/>
            <a:ext cx="319" cy="349"/>
          </a:xfrm>
          <a:custGeom>
            <a:avLst/>
            <a:gdLst>
              <a:gd name="T0" fmla="*/ 43 w 43"/>
              <a:gd name="T1" fmla="*/ 47 h 47"/>
              <a:gd name="T2" fmla="*/ 0 w 43"/>
              <a:gd name="T3" fmla="*/ 0 h 47"/>
              <a:gd name="T4" fmla="*/ 0 w 43"/>
              <a:gd name="T5" fmla="*/ 0 h 47"/>
              <a:gd name="T6" fmla="*/ 43 w 43"/>
              <a:gd name="T7" fmla="*/ 47 h 47"/>
              <a:gd name="T8" fmla="*/ 43 w 43"/>
              <a:gd name="T9" fmla="*/ 4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" h="47">
                <a:moveTo>
                  <a:pt x="43" y="47"/>
                </a:moveTo>
                <a:lnTo>
                  <a:pt x="0" y="0"/>
                </a:lnTo>
                <a:lnTo>
                  <a:pt x="0" y="0"/>
                </a:lnTo>
                <a:lnTo>
                  <a:pt x="43" y="47"/>
                </a:lnTo>
                <a:lnTo>
                  <a:pt x="43" y="47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2" name="Freeform 20">
            <a:extLst>
              <a:ext uri="{FF2B5EF4-FFF2-40B4-BE49-F238E27FC236}">
                <a16:creationId xmlns:a16="http://schemas.microsoft.com/office/drawing/2014/main" xmlns="" id="{74EEAF8F-14B6-4C14-BB24-CA8553B94B96}"/>
              </a:ext>
            </a:extLst>
          </xdr:cNvPr>
          <xdr:cNvSpPr>
            <a:spLocks/>
          </xdr:cNvSpPr>
        </xdr:nvSpPr>
        <xdr:spPr bwMode="auto">
          <a:xfrm>
            <a:off x="4532" y="942"/>
            <a:ext cx="504" cy="802"/>
          </a:xfrm>
          <a:custGeom>
            <a:avLst/>
            <a:gdLst>
              <a:gd name="T0" fmla="*/ 504 w 504"/>
              <a:gd name="T1" fmla="*/ 802 h 802"/>
              <a:gd name="T2" fmla="*/ 0 w 504"/>
              <a:gd name="T3" fmla="*/ 0 h 802"/>
              <a:gd name="T4" fmla="*/ 0 w 504"/>
              <a:gd name="T5" fmla="*/ 0 h 802"/>
              <a:gd name="T6" fmla="*/ 504 w 504"/>
              <a:gd name="T7" fmla="*/ 802 h 8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04" h="802">
                <a:moveTo>
                  <a:pt x="504" y="802"/>
                </a:moveTo>
                <a:lnTo>
                  <a:pt x="0" y="0"/>
                </a:lnTo>
                <a:lnTo>
                  <a:pt x="0" y="0"/>
                </a:lnTo>
                <a:lnTo>
                  <a:pt x="504" y="80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3" name="Freeform 21">
            <a:extLst>
              <a:ext uri="{FF2B5EF4-FFF2-40B4-BE49-F238E27FC236}">
                <a16:creationId xmlns:a16="http://schemas.microsoft.com/office/drawing/2014/main" xmlns="" id="{D756AE2C-EB23-4FB1-A27F-37BFA92C40A1}"/>
              </a:ext>
            </a:extLst>
          </xdr:cNvPr>
          <xdr:cNvSpPr>
            <a:spLocks/>
          </xdr:cNvSpPr>
        </xdr:nvSpPr>
        <xdr:spPr bwMode="auto">
          <a:xfrm>
            <a:off x="4532" y="942"/>
            <a:ext cx="504" cy="802"/>
          </a:xfrm>
          <a:custGeom>
            <a:avLst/>
            <a:gdLst>
              <a:gd name="T0" fmla="*/ 68 w 68"/>
              <a:gd name="T1" fmla="*/ 108 h 108"/>
              <a:gd name="T2" fmla="*/ 0 w 68"/>
              <a:gd name="T3" fmla="*/ 0 h 108"/>
              <a:gd name="T4" fmla="*/ 0 w 68"/>
              <a:gd name="T5" fmla="*/ 0 h 108"/>
              <a:gd name="T6" fmla="*/ 68 w 68"/>
              <a:gd name="T7" fmla="*/ 108 h 108"/>
              <a:gd name="T8" fmla="*/ 68 w 68"/>
              <a:gd name="T9" fmla="*/ 108 h 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8" h="108">
                <a:moveTo>
                  <a:pt x="68" y="108"/>
                </a:moveTo>
                <a:lnTo>
                  <a:pt x="0" y="0"/>
                </a:lnTo>
                <a:lnTo>
                  <a:pt x="0" y="0"/>
                </a:lnTo>
                <a:lnTo>
                  <a:pt x="68" y="108"/>
                </a:lnTo>
                <a:lnTo>
                  <a:pt x="68" y="10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4" name="Freeform 22">
            <a:extLst>
              <a:ext uri="{FF2B5EF4-FFF2-40B4-BE49-F238E27FC236}">
                <a16:creationId xmlns:a16="http://schemas.microsoft.com/office/drawing/2014/main" xmlns="" id="{EC8F5E29-F2BC-42BF-8CB5-4B8EC1B72CF8}"/>
              </a:ext>
            </a:extLst>
          </xdr:cNvPr>
          <xdr:cNvSpPr>
            <a:spLocks/>
          </xdr:cNvSpPr>
        </xdr:nvSpPr>
        <xdr:spPr bwMode="auto">
          <a:xfrm>
            <a:off x="2383" y="927"/>
            <a:ext cx="2112" cy="357"/>
          </a:xfrm>
          <a:custGeom>
            <a:avLst/>
            <a:gdLst>
              <a:gd name="T0" fmla="*/ 0 w 2112"/>
              <a:gd name="T1" fmla="*/ 357 h 357"/>
              <a:gd name="T2" fmla="*/ 2112 w 2112"/>
              <a:gd name="T3" fmla="*/ 0 h 357"/>
              <a:gd name="T4" fmla="*/ 2112 w 2112"/>
              <a:gd name="T5" fmla="*/ 0 h 357"/>
              <a:gd name="T6" fmla="*/ 0 w 2112"/>
              <a:gd name="T7" fmla="*/ 357 h 3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12" h="357">
                <a:moveTo>
                  <a:pt x="0" y="357"/>
                </a:moveTo>
                <a:lnTo>
                  <a:pt x="2112" y="0"/>
                </a:lnTo>
                <a:lnTo>
                  <a:pt x="2112" y="0"/>
                </a:lnTo>
                <a:lnTo>
                  <a:pt x="0" y="3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5" name="Freeform 23">
            <a:extLst>
              <a:ext uri="{FF2B5EF4-FFF2-40B4-BE49-F238E27FC236}">
                <a16:creationId xmlns:a16="http://schemas.microsoft.com/office/drawing/2014/main" xmlns="" id="{C69A6A5C-6419-472D-BA7E-E5CC6C8CCB22}"/>
              </a:ext>
            </a:extLst>
          </xdr:cNvPr>
          <xdr:cNvSpPr>
            <a:spLocks/>
          </xdr:cNvSpPr>
        </xdr:nvSpPr>
        <xdr:spPr bwMode="auto">
          <a:xfrm>
            <a:off x="2383" y="927"/>
            <a:ext cx="2112" cy="357"/>
          </a:xfrm>
          <a:custGeom>
            <a:avLst/>
            <a:gdLst>
              <a:gd name="T0" fmla="*/ 0 w 285"/>
              <a:gd name="T1" fmla="*/ 48 h 48"/>
              <a:gd name="T2" fmla="*/ 285 w 285"/>
              <a:gd name="T3" fmla="*/ 0 h 48"/>
              <a:gd name="T4" fmla="*/ 285 w 285"/>
              <a:gd name="T5" fmla="*/ 0 h 48"/>
              <a:gd name="T6" fmla="*/ 0 w 285"/>
              <a:gd name="T7" fmla="*/ 48 h 48"/>
              <a:gd name="T8" fmla="*/ 0 w 285"/>
              <a:gd name="T9" fmla="*/ 48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5" h="48">
                <a:moveTo>
                  <a:pt x="0" y="48"/>
                </a:moveTo>
                <a:lnTo>
                  <a:pt x="285" y="0"/>
                </a:lnTo>
                <a:lnTo>
                  <a:pt x="285" y="0"/>
                </a:lnTo>
                <a:lnTo>
                  <a:pt x="0" y="48"/>
                </a:lnTo>
                <a:lnTo>
                  <a:pt x="0" y="4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6" name="Freeform 24">
            <a:extLst>
              <a:ext uri="{FF2B5EF4-FFF2-40B4-BE49-F238E27FC236}">
                <a16:creationId xmlns:a16="http://schemas.microsoft.com/office/drawing/2014/main" xmlns="" id="{C4436783-E900-463A-A091-7EBD990DEE77}"/>
              </a:ext>
            </a:extLst>
          </xdr:cNvPr>
          <xdr:cNvSpPr>
            <a:spLocks/>
          </xdr:cNvSpPr>
        </xdr:nvSpPr>
        <xdr:spPr bwMode="auto">
          <a:xfrm>
            <a:off x="4873" y="1335"/>
            <a:ext cx="163" cy="409"/>
          </a:xfrm>
          <a:custGeom>
            <a:avLst/>
            <a:gdLst>
              <a:gd name="T0" fmla="*/ 163 w 163"/>
              <a:gd name="T1" fmla="*/ 409 h 409"/>
              <a:gd name="T2" fmla="*/ 0 w 163"/>
              <a:gd name="T3" fmla="*/ 0 h 409"/>
              <a:gd name="T4" fmla="*/ 0 w 163"/>
              <a:gd name="T5" fmla="*/ 0 h 409"/>
              <a:gd name="T6" fmla="*/ 163 w 163"/>
              <a:gd name="T7" fmla="*/ 409 h 4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" h="409">
                <a:moveTo>
                  <a:pt x="163" y="409"/>
                </a:moveTo>
                <a:lnTo>
                  <a:pt x="0" y="0"/>
                </a:lnTo>
                <a:lnTo>
                  <a:pt x="0" y="0"/>
                </a:lnTo>
                <a:lnTo>
                  <a:pt x="163" y="40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7" name="Freeform 25">
            <a:extLst>
              <a:ext uri="{FF2B5EF4-FFF2-40B4-BE49-F238E27FC236}">
                <a16:creationId xmlns:a16="http://schemas.microsoft.com/office/drawing/2014/main" xmlns="" id="{784AC0CF-1E22-4A92-B9A7-67A35B5E1CA1}"/>
              </a:ext>
            </a:extLst>
          </xdr:cNvPr>
          <xdr:cNvSpPr>
            <a:spLocks/>
          </xdr:cNvSpPr>
        </xdr:nvSpPr>
        <xdr:spPr bwMode="auto">
          <a:xfrm>
            <a:off x="4873" y="1335"/>
            <a:ext cx="163" cy="409"/>
          </a:xfrm>
          <a:custGeom>
            <a:avLst/>
            <a:gdLst>
              <a:gd name="T0" fmla="*/ 22 w 22"/>
              <a:gd name="T1" fmla="*/ 55 h 55"/>
              <a:gd name="T2" fmla="*/ 0 w 22"/>
              <a:gd name="T3" fmla="*/ 0 h 55"/>
              <a:gd name="T4" fmla="*/ 0 w 22"/>
              <a:gd name="T5" fmla="*/ 0 h 55"/>
              <a:gd name="T6" fmla="*/ 22 w 22"/>
              <a:gd name="T7" fmla="*/ 55 h 55"/>
              <a:gd name="T8" fmla="*/ 22 w 22"/>
              <a:gd name="T9" fmla="*/ 55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" h="55">
                <a:moveTo>
                  <a:pt x="22" y="55"/>
                </a:moveTo>
                <a:lnTo>
                  <a:pt x="0" y="0"/>
                </a:lnTo>
                <a:lnTo>
                  <a:pt x="0" y="0"/>
                </a:lnTo>
                <a:lnTo>
                  <a:pt x="22" y="55"/>
                </a:lnTo>
                <a:lnTo>
                  <a:pt x="22" y="55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8" name="Freeform 26">
            <a:extLst>
              <a:ext uri="{FF2B5EF4-FFF2-40B4-BE49-F238E27FC236}">
                <a16:creationId xmlns:a16="http://schemas.microsoft.com/office/drawing/2014/main" xmlns="" id="{4E7BC89B-9E50-4F7A-803E-203CB070554A}"/>
              </a:ext>
            </a:extLst>
          </xdr:cNvPr>
          <xdr:cNvSpPr>
            <a:spLocks/>
          </xdr:cNvSpPr>
        </xdr:nvSpPr>
        <xdr:spPr bwMode="auto">
          <a:xfrm>
            <a:off x="3599" y="1335"/>
            <a:ext cx="1252" cy="2122"/>
          </a:xfrm>
          <a:custGeom>
            <a:avLst/>
            <a:gdLst>
              <a:gd name="T0" fmla="*/ 0 w 1252"/>
              <a:gd name="T1" fmla="*/ 2122 h 2122"/>
              <a:gd name="T2" fmla="*/ 1252 w 1252"/>
              <a:gd name="T3" fmla="*/ 0 h 2122"/>
              <a:gd name="T4" fmla="*/ 1252 w 1252"/>
              <a:gd name="T5" fmla="*/ 0 h 2122"/>
              <a:gd name="T6" fmla="*/ 0 w 1252"/>
              <a:gd name="T7" fmla="*/ 2122 h 21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52" h="2122">
                <a:moveTo>
                  <a:pt x="0" y="2122"/>
                </a:moveTo>
                <a:lnTo>
                  <a:pt x="1252" y="0"/>
                </a:lnTo>
                <a:lnTo>
                  <a:pt x="1252" y="0"/>
                </a:lnTo>
                <a:lnTo>
                  <a:pt x="0" y="212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39" name="Freeform 27">
            <a:extLst>
              <a:ext uri="{FF2B5EF4-FFF2-40B4-BE49-F238E27FC236}">
                <a16:creationId xmlns:a16="http://schemas.microsoft.com/office/drawing/2014/main" xmlns="" id="{BA42117B-06AB-4910-900F-225459856EF3}"/>
              </a:ext>
            </a:extLst>
          </xdr:cNvPr>
          <xdr:cNvSpPr>
            <a:spLocks/>
          </xdr:cNvSpPr>
        </xdr:nvSpPr>
        <xdr:spPr bwMode="auto">
          <a:xfrm>
            <a:off x="3599" y="1335"/>
            <a:ext cx="1252" cy="2122"/>
          </a:xfrm>
          <a:custGeom>
            <a:avLst/>
            <a:gdLst>
              <a:gd name="T0" fmla="*/ 0 w 169"/>
              <a:gd name="T1" fmla="*/ 286 h 286"/>
              <a:gd name="T2" fmla="*/ 169 w 169"/>
              <a:gd name="T3" fmla="*/ 0 h 286"/>
              <a:gd name="T4" fmla="*/ 169 w 169"/>
              <a:gd name="T5" fmla="*/ 0 h 286"/>
              <a:gd name="T6" fmla="*/ 0 w 169"/>
              <a:gd name="T7" fmla="*/ 286 h 286"/>
              <a:gd name="T8" fmla="*/ 0 w 169"/>
              <a:gd name="T9" fmla="*/ 286 h 2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9" h="286">
                <a:moveTo>
                  <a:pt x="0" y="286"/>
                </a:moveTo>
                <a:lnTo>
                  <a:pt x="169" y="0"/>
                </a:lnTo>
                <a:lnTo>
                  <a:pt x="169" y="0"/>
                </a:lnTo>
                <a:lnTo>
                  <a:pt x="0" y="286"/>
                </a:lnTo>
                <a:lnTo>
                  <a:pt x="0" y="286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0" name="Freeform 28">
            <a:extLst>
              <a:ext uri="{FF2B5EF4-FFF2-40B4-BE49-F238E27FC236}">
                <a16:creationId xmlns:a16="http://schemas.microsoft.com/office/drawing/2014/main" xmlns="" id="{5082BBF4-2DBB-48DE-8044-277C75A175AC}"/>
              </a:ext>
            </a:extLst>
          </xdr:cNvPr>
          <xdr:cNvSpPr>
            <a:spLocks/>
          </xdr:cNvSpPr>
        </xdr:nvSpPr>
        <xdr:spPr bwMode="auto">
          <a:xfrm>
            <a:off x="3109" y="1328"/>
            <a:ext cx="1742" cy="2025"/>
          </a:xfrm>
          <a:custGeom>
            <a:avLst/>
            <a:gdLst>
              <a:gd name="T0" fmla="*/ 0 w 1742"/>
              <a:gd name="T1" fmla="*/ 2025 h 2025"/>
              <a:gd name="T2" fmla="*/ 1742 w 1742"/>
              <a:gd name="T3" fmla="*/ 0 h 2025"/>
              <a:gd name="T4" fmla="*/ 1742 w 1742"/>
              <a:gd name="T5" fmla="*/ 0 h 2025"/>
              <a:gd name="T6" fmla="*/ 0 w 1742"/>
              <a:gd name="T7" fmla="*/ 2025 h 20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42" h="2025">
                <a:moveTo>
                  <a:pt x="0" y="2025"/>
                </a:moveTo>
                <a:lnTo>
                  <a:pt x="1742" y="0"/>
                </a:lnTo>
                <a:lnTo>
                  <a:pt x="1742" y="0"/>
                </a:lnTo>
                <a:lnTo>
                  <a:pt x="0" y="202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1" name="Freeform 29">
            <a:extLst>
              <a:ext uri="{FF2B5EF4-FFF2-40B4-BE49-F238E27FC236}">
                <a16:creationId xmlns:a16="http://schemas.microsoft.com/office/drawing/2014/main" xmlns="" id="{CEA7D76E-DCDE-431C-81DA-D99949A1F7EB}"/>
              </a:ext>
            </a:extLst>
          </xdr:cNvPr>
          <xdr:cNvSpPr>
            <a:spLocks/>
          </xdr:cNvSpPr>
        </xdr:nvSpPr>
        <xdr:spPr bwMode="auto">
          <a:xfrm>
            <a:off x="3109" y="1328"/>
            <a:ext cx="1742" cy="2025"/>
          </a:xfrm>
          <a:custGeom>
            <a:avLst/>
            <a:gdLst>
              <a:gd name="T0" fmla="*/ 0 w 235"/>
              <a:gd name="T1" fmla="*/ 273 h 273"/>
              <a:gd name="T2" fmla="*/ 235 w 235"/>
              <a:gd name="T3" fmla="*/ 0 h 273"/>
              <a:gd name="T4" fmla="*/ 235 w 235"/>
              <a:gd name="T5" fmla="*/ 0 h 273"/>
              <a:gd name="T6" fmla="*/ 0 w 235"/>
              <a:gd name="T7" fmla="*/ 273 h 273"/>
              <a:gd name="T8" fmla="*/ 0 w 235"/>
              <a:gd name="T9" fmla="*/ 273 h 2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5" h="273">
                <a:moveTo>
                  <a:pt x="0" y="273"/>
                </a:moveTo>
                <a:lnTo>
                  <a:pt x="235" y="0"/>
                </a:lnTo>
                <a:lnTo>
                  <a:pt x="235" y="0"/>
                </a:lnTo>
                <a:lnTo>
                  <a:pt x="0" y="273"/>
                </a:lnTo>
                <a:lnTo>
                  <a:pt x="0" y="27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2" name="Freeform 30">
            <a:extLst>
              <a:ext uri="{FF2B5EF4-FFF2-40B4-BE49-F238E27FC236}">
                <a16:creationId xmlns:a16="http://schemas.microsoft.com/office/drawing/2014/main" xmlns="" id="{CBC9DBBC-0823-4DFE-9F5B-96BA3CBF56B6}"/>
              </a:ext>
            </a:extLst>
          </xdr:cNvPr>
          <xdr:cNvSpPr>
            <a:spLocks/>
          </xdr:cNvSpPr>
        </xdr:nvSpPr>
        <xdr:spPr bwMode="auto">
          <a:xfrm>
            <a:off x="2680" y="1328"/>
            <a:ext cx="2164" cy="1788"/>
          </a:xfrm>
          <a:custGeom>
            <a:avLst/>
            <a:gdLst>
              <a:gd name="T0" fmla="*/ 0 w 2164"/>
              <a:gd name="T1" fmla="*/ 1788 h 1788"/>
              <a:gd name="T2" fmla="*/ 2164 w 2164"/>
              <a:gd name="T3" fmla="*/ 0 h 1788"/>
              <a:gd name="T4" fmla="*/ 2164 w 2164"/>
              <a:gd name="T5" fmla="*/ 0 h 1788"/>
              <a:gd name="T6" fmla="*/ 0 w 2164"/>
              <a:gd name="T7" fmla="*/ 1788 h 17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64" h="1788">
                <a:moveTo>
                  <a:pt x="0" y="1788"/>
                </a:moveTo>
                <a:lnTo>
                  <a:pt x="2164" y="0"/>
                </a:lnTo>
                <a:lnTo>
                  <a:pt x="2164" y="0"/>
                </a:lnTo>
                <a:lnTo>
                  <a:pt x="0" y="178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3" name="Freeform 31">
            <a:extLst>
              <a:ext uri="{FF2B5EF4-FFF2-40B4-BE49-F238E27FC236}">
                <a16:creationId xmlns:a16="http://schemas.microsoft.com/office/drawing/2014/main" xmlns="" id="{A6CE7528-1FC1-49AE-988C-881D5F816456}"/>
              </a:ext>
            </a:extLst>
          </xdr:cNvPr>
          <xdr:cNvSpPr>
            <a:spLocks/>
          </xdr:cNvSpPr>
        </xdr:nvSpPr>
        <xdr:spPr bwMode="auto">
          <a:xfrm>
            <a:off x="2680" y="1328"/>
            <a:ext cx="2164" cy="1788"/>
          </a:xfrm>
          <a:custGeom>
            <a:avLst/>
            <a:gdLst>
              <a:gd name="T0" fmla="*/ 0 w 292"/>
              <a:gd name="T1" fmla="*/ 241 h 241"/>
              <a:gd name="T2" fmla="*/ 292 w 292"/>
              <a:gd name="T3" fmla="*/ 0 h 241"/>
              <a:gd name="T4" fmla="*/ 292 w 292"/>
              <a:gd name="T5" fmla="*/ 0 h 241"/>
              <a:gd name="T6" fmla="*/ 0 w 292"/>
              <a:gd name="T7" fmla="*/ 241 h 241"/>
              <a:gd name="T8" fmla="*/ 0 w 292"/>
              <a:gd name="T9" fmla="*/ 241 h 2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2" h="241">
                <a:moveTo>
                  <a:pt x="0" y="241"/>
                </a:moveTo>
                <a:lnTo>
                  <a:pt x="292" y="0"/>
                </a:lnTo>
                <a:lnTo>
                  <a:pt x="292" y="0"/>
                </a:lnTo>
                <a:lnTo>
                  <a:pt x="0" y="241"/>
                </a:lnTo>
                <a:lnTo>
                  <a:pt x="0" y="241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4" name="Freeform 32">
            <a:extLst>
              <a:ext uri="{FF2B5EF4-FFF2-40B4-BE49-F238E27FC236}">
                <a16:creationId xmlns:a16="http://schemas.microsoft.com/office/drawing/2014/main" xmlns="" id="{FF498E02-952F-4EFD-95E9-05117D854E37}"/>
              </a:ext>
            </a:extLst>
          </xdr:cNvPr>
          <xdr:cNvSpPr>
            <a:spLocks/>
          </xdr:cNvSpPr>
        </xdr:nvSpPr>
        <xdr:spPr bwMode="auto">
          <a:xfrm>
            <a:off x="2228" y="1321"/>
            <a:ext cx="2616" cy="957"/>
          </a:xfrm>
          <a:custGeom>
            <a:avLst/>
            <a:gdLst>
              <a:gd name="T0" fmla="*/ 0 w 2616"/>
              <a:gd name="T1" fmla="*/ 957 h 957"/>
              <a:gd name="T2" fmla="*/ 2616 w 2616"/>
              <a:gd name="T3" fmla="*/ 0 h 957"/>
              <a:gd name="T4" fmla="*/ 2616 w 2616"/>
              <a:gd name="T5" fmla="*/ 0 h 957"/>
              <a:gd name="T6" fmla="*/ 0 w 2616"/>
              <a:gd name="T7" fmla="*/ 957 h 9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616" h="957">
                <a:moveTo>
                  <a:pt x="0" y="957"/>
                </a:moveTo>
                <a:lnTo>
                  <a:pt x="2616" y="0"/>
                </a:lnTo>
                <a:lnTo>
                  <a:pt x="2616" y="0"/>
                </a:lnTo>
                <a:lnTo>
                  <a:pt x="0" y="9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5" name="Freeform 33">
            <a:extLst>
              <a:ext uri="{FF2B5EF4-FFF2-40B4-BE49-F238E27FC236}">
                <a16:creationId xmlns:a16="http://schemas.microsoft.com/office/drawing/2014/main" xmlns="" id="{EFFE767B-5D82-406C-A184-6CC33152635E}"/>
              </a:ext>
            </a:extLst>
          </xdr:cNvPr>
          <xdr:cNvSpPr>
            <a:spLocks/>
          </xdr:cNvSpPr>
        </xdr:nvSpPr>
        <xdr:spPr bwMode="auto">
          <a:xfrm>
            <a:off x="2228" y="1321"/>
            <a:ext cx="2616" cy="957"/>
          </a:xfrm>
          <a:custGeom>
            <a:avLst/>
            <a:gdLst>
              <a:gd name="T0" fmla="*/ 0 w 353"/>
              <a:gd name="T1" fmla="*/ 129 h 129"/>
              <a:gd name="T2" fmla="*/ 353 w 353"/>
              <a:gd name="T3" fmla="*/ 0 h 129"/>
              <a:gd name="T4" fmla="*/ 353 w 353"/>
              <a:gd name="T5" fmla="*/ 0 h 129"/>
              <a:gd name="T6" fmla="*/ 0 w 353"/>
              <a:gd name="T7" fmla="*/ 129 h 129"/>
              <a:gd name="T8" fmla="*/ 0 w 353"/>
              <a:gd name="T9" fmla="*/ 129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3" h="129">
                <a:moveTo>
                  <a:pt x="0" y="129"/>
                </a:moveTo>
                <a:lnTo>
                  <a:pt x="353" y="0"/>
                </a:lnTo>
                <a:lnTo>
                  <a:pt x="353" y="0"/>
                </a:lnTo>
                <a:lnTo>
                  <a:pt x="0" y="129"/>
                </a:lnTo>
                <a:lnTo>
                  <a:pt x="0" y="129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6" name="Freeform 34">
            <a:extLst>
              <a:ext uri="{FF2B5EF4-FFF2-40B4-BE49-F238E27FC236}">
                <a16:creationId xmlns:a16="http://schemas.microsoft.com/office/drawing/2014/main" xmlns="" id="{970F2C74-CB14-4521-8C05-42DECBB5296F}"/>
              </a:ext>
            </a:extLst>
          </xdr:cNvPr>
          <xdr:cNvSpPr>
            <a:spLocks/>
          </xdr:cNvSpPr>
        </xdr:nvSpPr>
        <xdr:spPr bwMode="auto">
          <a:xfrm>
            <a:off x="2220" y="1313"/>
            <a:ext cx="2624" cy="460"/>
          </a:xfrm>
          <a:custGeom>
            <a:avLst/>
            <a:gdLst>
              <a:gd name="T0" fmla="*/ 0 w 2624"/>
              <a:gd name="T1" fmla="*/ 460 h 460"/>
              <a:gd name="T2" fmla="*/ 2624 w 2624"/>
              <a:gd name="T3" fmla="*/ 0 h 460"/>
              <a:gd name="T4" fmla="*/ 2624 w 2624"/>
              <a:gd name="T5" fmla="*/ 0 h 460"/>
              <a:gd name="T6" fmla="*/ 0 w 2624"/>
              <a:gd name="T7" fmla="*/ 460 h 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624" h="460">
                <a:moveTo>
                  <a:pt x="0" y="460"/>
                </a:moveTo>
                <a:lnTo>
                  <a:pt x="2624" y="0"/>
                </a:lnTo>
                <a:lnTo>
                  <a:pt x="2624" y="0"/>
                </a:lnTo>
                <a:lnTo>
                  <a:pt x="0" y="4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7" name="Freeform 35">
            <a:extLst>
              <a:ext uri="{FF2B5EF4-FFF2-40B4-BE49-F238E27FC236}">
                <a16:creationId xmlns:a16="http://schemas.microsoft.com/office/drawing/2014/main" xmlns="" id="{E70BF909-79A9-44A3-B59F-48C04380B5A7}"/>
              </a:ext>
            </a:extLst>
          </xdr:cNvPr>
          <xdr:cNvSpPr>
            <a:spLocks/>
          </xdr:cNvSpPr>
        </xdr:nvSpPr>
        <xdr:spPr bwMode="auto">
          <a:xfrm>
            <a:off x="2220" y="1313"/>
            <a:ext cx="2624" cy="460"/>
          </a:xfrm>
          <a:custGeom>
            <a:avLst/>
            <a:gdLst>
              <a:gd name="T0" fmla="*/ 0 w 354"/>
              <a:gd name="T1" fmla="*/ 62 h 62"/>
              <a:gd name="T2" fmla="*/ 354 w 354"/>
              <a:gd name="T3" fmla="*/ 0 h 62"/>
              <a:gd name="T4" fmla="*/ 354 w 354"/>
              <a:gd name="T5" fmla="*/ 0 h 62"/>
              <a:gd name="T6" fmla="*/ 0 w 354"/>
              <a:gd name="T7" fmla="*/ 62 h 62"/>
              <a:gd name="T8" fmla="*/ 0 w 354"/>
              <a:gd name="T9" fmla="*/ 62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4" h="62">
                <a:moveTo>
                  <a:pt x="0" y="62"/>
                </a:moveTo>
                <a:lnTo>
                  <a:pt x="354" y="0"/>
                </a:lnTo>
                <a:lnTo>
                  <a:pt x="354" y="0"/>
                </a:lnTo>
                <a:lnTo>
                  <a:pt x="0" y="62"/>
                </a:lnTo>
                <a:lnTo>
                  <a:pt x="0" y="6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8" name="Freeform 36">
            <a:extLst>
              <a:ext uri="{FF2B5EF4-FFF2-40B4-BE49-F238E27FC236}">
                <a16:creationId xmlns:a16="http://schemas.microsoft.com/office/drawing/2014/main" xmlns="" id="{3BCA1E80-E39F-4980-B23B-F8B598C3E4DA}"/>
              </a:ext>
            </a:extLst>
          </xdr:cNvPr>
          <xdr:cNvSpPr>
            <a:spLocks/>
          </xdr:cNvSpPr>
        </xdr:nvSpPr>
        <xdr:spPr bwMode="auto">
          <a:xfrm>
            <a:off x="2391" y="1284"/>
            <a:ext cx="2453" cy="29"/>
          </a:xfrm>
          <a:custGeom>
            <a:avLst/>
            <a:gdLst>
              <a:gd name="T0" fmla="*/ 0 w 2453"/>
              <a:gd name="T1" fmla="*/ 0 h 29"/>
              <a:gd name="T2" fmla="*/ 2453 w 2453"/>
              <a:gd name="T3" fmla="*/ 22 h 29"/>
              <a:gd name="T4" fmla="*/ 2453 w 2453"/>
              <a:gd name="T5" fmla="*/ 29 h 29"/>
              <a:gd name="T6" fmla="*/ 0 w 2453"/>
              <a:gd name="T7" fmla="*/ 7 h 29"/>
              <a:gd name="T8" fmla="*/ 0 w 2453"/>
              <a:gd name="T9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53" h="29">
                <a:moveTo>
                  <a:pt x="0" y="0"/>
                </a:moveTo>
                <a:lnTo>
                  <a:pt x="2453" y="22"/>
                </a:lnTo>
                <a:lnTo>
                  <a:pt x="2453" y="29"/>
                </a:lnTo>
                <a:lnTo>
                  <a:pt x="0" y="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49" name="Freeform 37">
            <a:extLst>
              <a:ext uri="{FF2B5EF4-FFF2-40B4-BE49-F238E27FC236}">
                <a16:creationId xmlns:a16="http://schemas.microsoft.com/office/drawing/2014/main" xmlns="" id="{9291EBB5-62A3-4D03-AB44-B146B57F9B06}"/>
              </a:ext>
            </a:extLst>
          </xdr:cNvPr>
          <xdr:cNvSpPr>
            <a:spLocks/>
          </xdr:cNvSpPr>
        </xdr:nvSpPr>
        <xdr:spPr bwMode="auto">
          <a:xfrm>
            <a:off x="2391" y="1284"/>
            <a:ext cx="2453" cy="29"/>
          </a:xfrm>
          <a:custGeom>
            <a:avLst/>
            <a:gdLst>
              <a:gd name="T0" fmla="*/ 0 w 331"/>
              <a:gd name="T1" fmla="*/ 0 h 4"/>
              <a:gd name="T2" fmla="*/ 331 w 331"/>
              <a:gd name="T3" fmla="*/ 3 h 4"/>
              <a:gd name="T4" fmla="*/ 331 w 331"/>
              <a:gd name="T5" fmla="*/ 4 h 4"/>
              <a:gd name="T6" fmla="*/ 0 w 331"/>
              <a:gd name="T7" fmla="*/ 1 h 4"/>
              <a:gd name="T8" fmla="*/ 0 w 331"/>
              <a:gd name="T9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1" h="4">
                <a:moveTo>
                  <a:pt x="0" y="0"/>
                </a:moveTo>
                <a:lnTo>
                  <a:pt x="331" y="3"/>
                </a:lnTo>
                <a:lnTo>
                  <a:pt x="331" y="4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0" name="Freeform 38">
            <a:extLst>
              <a:ext uri="{FF2B5EF4-FFF2-40B4-BE49-F238E27FC236}">
                <a16:creationId xmlns:a16="http://schemas.microsoft.com/office/drawing/2014/main" xmlns="" id="{9159B6EB-0AC1-4D07-BD9A-E9A1B13AEA4E}"/>
              </a:ext>
            </a:extLst>
          </xdr:cNvPr>
          <xdr:cNvSpPr>
            <a:spLocks/>
          </xdr:cNvSpPr>
        </xdr:nvSpPr>
        <xdr:spPr bwMode="auto">
          <a:xfrm>
            <a:off x="4851" y="2307"/>
            <a:ext cx="141" cy="416"/>
          </a:xfrm>
          <a:custGeom>
            <a:avLst/>
            <a:gdLst>
              <a:gd name="T0" fmla="*/ 0 w 141"/>
              <a:gd name="T1" fmla="*/ 416 h 416"/>
              <a:gd name="T2" fmla="*/ 133 w 141"/>
              <a:gd name="T3" fmla="*/ 0 h 416"/>
              <a:gd name="T4" fmla="*/ 141 w 141"/>
              <a:gd name="T5" fmla="*/ 8 h 416"/>
              <a:gd name="T6" fmla="*/ 15 w 141"/>
              <a:gd name="T7" fmla="*/ 416 h 416"/>
              <a:gd name="T8" fmla="*/ 0 w 141"/>
              <a:gd name="T9" fmla="*/ 416 h 4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1" h="416">
                <a:moveTo>
                  <a:pt x="0" y="416"/>
                </a:moveTo>
                <a:lnTo>
                  <a:pt x="133" y="0"/>
                </a:lnTo>
                <a:lnTo>
                  <a:pt x="141" y="8"/>
                </a:lnTo>
                <a:lnTo>
                  <a:pt x="15" y="416"/>
                </a:lnTo>
                <a:lnTo>
                  <a:pt x="0" y="4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1" name="Freeform 39">
            <a:extLst>
              <a:ext uri="{FF2B5EF4-FFF2-40B4-BE49-F238E27FC236}">
                <a16:creationId xmlns:a16="http://schemas.microsoft.com/office/drawing/2014/main" xmlns="" id="{BBE3280D-07FE-438D-95F5-E15E01172007}"/>
              </a:ext>
            </a:extLst>
          </xdr:cNvPr>
          <xdr:cNvSpPr>
            <a:spLocks/>
          </xdr:cNvSpPr>
        </xdr:nvSpPr>
        <xdr:spPr bwMode="auto">
          <a:xfrm>
            <a:off x="4851" y="2307"/>
            <a:ext cx="141" cy="416"/>
          </a:xfrm>
          <a:custGeom>
            <a:avLst/>
            <a:gdLst>
              <a:gd name="T0" fmla="*/ 0 w 19"/>
              <a:gd name="T1" fmla="*/ 56 h 56"/>
              <a:gd name="T2" fmla="*/ 18 w 19"/>
              <a:gd name="T3" fmla="*/ 0 h 56"/>
              <a:gd name="T4" fmla="*/ 19 w 19"/>
              <a:gd name="T5" fmla="*/ 1 h 56"/>
              <a:gd name="T6" fmla="*/ 2 w 19"/>
              <a:gd name="T7" fmla="*/ 56 h 56"/>
              <a:gd name="T8" fmla="*/ 0 w 19"/>
              <a:gd name="T9" fmla="*/ 56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" h="56">
                <a:moveTo>
                  <a:pt x="0" y="56"/>
                </a:moveTo>
                <a:lnTo>
                  <a:pt x="18" y="0"/>
                </a:lnTo>
                <a:lnTo>
                  <a:pt x="19" y="1"/>
                </a:lnTo>
                <a:lnTo>
                  <a:pt x="2" y="56"/>
                </a:lnTo>
                <a:lnTo>
                  <a:pt x="0" y="56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2" name="Freeform 40">
            <a:extLst>
              <a:ext uri="{FF2B5EF4-FFF2-40B4-BE49-F238E27FC236}">
                <a16:creationId xmlns:a16="http://schemas.microsoft.com/office/drawing/2014/main" xmlns="" id="{5E38FEEA-CC1E-4C1F-8553-4CC0278C3A4A}"/>
              </a:ext>
            </a:extLst>
          </xdr:cNvPr>
          <xdr:cNvSpPr>
            <a:spLocks/>
          </xdr:cNvSpPr>
        </xdr:nvSpPr>
        <xdr:spPr bwMode="auto">
          <a:xfrm>
            <a:off x="4117" y="2300"/>
            <a:ext cx="867" cy="1068"/>
          </a:xfrm>
          <a:custGeom>
            <a:avLst/>
            <a:gdLst>
              <a:gd name="T0" fmla="*/ 0 w 867"/>
              <a:gd name="T1" fmla="*/ 1061 h 1068"/>
              <a:gd name="T2" fmla="*/ 860 w 867"/>
              <a:gd name="T3" fmla="*/ 0 h 1068"/>
              <a:gd name="T4" fmla="*/ 867 w 867"/>
              <a:gd name="T5" fmla="*/ 7 h 1068"/>
              <a:gd name="T6" fmla="*/ 0 w 867"/>
              <a:gd name="T7" fmla="*/ 1068 h 1068"/>
              <a:gd name="T8" fmla="*/ 0 w 867"/>
              <a:gd name="T9" fmla="*/ 1061 h 10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67" h="1068">
                <a:moveTo>
                  <a:pt x="0" y="1061"/>
                </a:moveTo>
                <a:lnTo>
                  <a:pt x="860" y="0"/>
                </a:lnTo>
                <a:lnTo>
                  <a:pt x="867" y="7"/>
                </a:lnTo>
                <a:lnTo>
                  <a:pt x="0" y="1068"/>
                </a:lnTo>
                <a:lnTo>
                  <a:pt x="0" y="106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3" name="Freeform 41">
            <a:extLst>
              <a:ext uri="{FF2B5EF4-FFF2-40B4-BE49-F238E27FC236}">
                <a16:creationId xmlns:a16="http://schemas.microsoft.com/office/drawing/2014/main" xmlns="" id="{E66070E6-DB84-4DC9-A2D2-761AB2A60CA6}"/>
              </a:ext>
            </a:extLst>
          </xdr:cNvPr>
          <xdr:cNvSpPr>
            <a:spLocks/>
          </xdr:cNvSpPr>
        </xdr:nvSpPr>
        <xdr:spPr bwMode="auto">
          <a:xfrm>
            <a:off x="4117" y="2300"/>
            <a:ext cx="867" cy="1068"/>
          </a:xfrm>
          <a:custGeom>
            <a:avLst/>
            <a:gdLst>
              <a:gd name="T0" fmla="*/ 0 w 117"/>
              <a:gd name="T1" fmla="*/ 143 h 144"/>
              <a:gd name="T2" fmla="*/ 116 w 117"/>
              <a:gd name="T3" fmla="*/ 0 h 144"/>
              <a:gd name="T4" fmla="*/ 117 w 117"/>
              <a:gd name="T5" fmla="*/ 1 h 144"/>
              <a:gd name="T6" fmla="*/ 0 w 117"/>
              <a:gd name="T7" fmla="*/ 144 h 144"/>
              <a:gd name="T8" fmla="*/ 0 w 117"/>
              <a:gd name="T9" fmla="*/ 143 h 1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144">
                <a:moveTo>
                  <a:pt x="0" y="143"/>
                </a:moveTo>
                <a:lnTo>
                  <a:pt x="116" y="0"/>
                </a:lnTo>
                <a:lnTo>
                  <a:pt x="117" y="1"/>
                </a:lnTo>
                <a:lnTo>
                  <a:pt x="0" y="144"/>
                </a:lnTo>
                <a:lnTo>
                  <a:pt x="0" y="14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4" name="Freeform 42">
            <a:extLst>
              <a:ext uri="{FF2B5EF4-FFF2-40B4-BE49-F238E27FC236}">
                <a16:creationId xmlns:a16="http://schemas.microsoft.com/office/drawing/2014/main" xmlns="" id="{FB64814F-BC16-425B-9E8A-AFEBB1549B12}"/>
              </a:ext>
            </a:extLst>
          </xdr:cNvPr>
          <xdr:cNvSpPr>
            <a:spLocks/>
          </xdr:cNvSpPr>
        </xdr:nvSpPr>
        <xdr:spPr bwMode="auto">
          <a:xfrm>
            <a:off x="2383" y="1298"/>
            <a:ext cx="2587" cy="980"/>
          </a:xfrm>
          <a:custGeom>
            <a:avLst/>
            <a:gdLst>
              <a:gd name="T0" fmla="*/ 0 w 2587"/>
              <a:gd name="T1" fmla="*/ 0 h 980"/>
              <a:gd name="T2" fmla="*/ 2587 w 2587"/>
              <a:gd name="T3" fmla="*/ 980 h 980"/>
              <a:gd name="T4" fmla="*/ 2587 w 2587"/>
              <a:gd name="T5" fmla="*/ 980 h 980"/>
              <a:gd name="T6" fmla="*/ 0 w 2587"/>
              <a:gd name="T7" fmla="*/ 0 h 9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587" h="980">
                <a:moveTo>
                  <a:pt x="0" y="0"/>
                </a:moveTo>
                <a:lnTo>
                  <a:pt x="2587" y="980"/>
                </a:lnTo>
                <a:lnTo>
                  <a:pt x="2587" y="98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5" name="Freeform 43">
            <a:extLst>
              <a:ext uri="{FF2B5EF4-FFF2-40B4-BE49-F238E27FC236}">
                <a16:creationId xmlns:a16="http://schemas.microsoft.com/office/drawing/2014/main" xmlns="" id="{48A0C8FE-2A6B-463C-917D-F98934D5CFC2}"/>
              </a:ext>
            </a:extLst>
          </xdr:cNvPr>
          <xdr:cNvSpPr>
            <a:spLocks/>
          </xdr:cNvSpPr>
        </xdr:nvSpPr>
        <xdr:spPr bwMode="auto">
          <a:xfrm>
            <a:off x="2383" y="1298"/>
            <a:ext cx="2587" cy="980"/>
          </a:xfrm>
          <a:custGeom>
            <a:avLst/>
            <a:gdLst>
              <a:gd name="T0" fmla="*/ 0 w 349"/>
              <a:gd name="T1" fmla="*/ 0 h 132"/>
              <a:gd name="T2" fmla="*/ 349 w 349"/>
              <a:gd name="T3" fmla="*/ 132 h 132"/>
              <a:gd name="T4" fmla="*/ 349 w 349"/>
              <a:gd name="T5" fmla="*/ 132 h 132"/>
              <a:gd name="T6" fmla="*/ 0 w 349"/>
              <a:gd name="T7" fmla="*/ 0 h 132"/>
              <a:gd name="T8" fmla="*/ 0 w 349"/>
              <a:gd name="T9" fmla="*/ 0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9" h="132">
                <a:moveTo>
                  <a:pt x="0" y="0"/>
                </a:moveTo>
                <a:lnTo>
                  <a:pt x="349" y="132"/>
                </a:lnTo>
                <a:lnTo>
                  <a:pt x="349" y="132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6" name="Freeform 44">
            <a:extLst>
              <a:ext uri="{FF2B5EF4-FFF2-40B4-BE49-F238E27FC236}">
                <a16:creationId xmlns:a16="http://schemas.microsoft.com/office/drawing/2014/main" xmlns="" id="{FD0A9597-B8E4-4A99-AFC4-579AB0845B68}"/>
              </a:ext>
            </a:extLst>
          </xdr:cNvPr>
          <xdr:cNvSpPr>
            <a:spLocks/>
          </xdr:cNvSpPr>
        </xdr:nvSpPr>
        <xdr:spPr bwMode="auto">
          <a:xfrm>
            <a:off x="4117" y="2760"/>
            <a:ext cx="719" cy="608"/>
          </a:xfrm>
          <a:custGeom>
            <a:avLst/>
            <a:gdLst>
              <a:gd name="T0" fmla="*/ 0 w 719"/>
              <a:gd name="T1" fmla="*/ 608 h 608"/>
              <a:gd name="T2" fmla="*/ 719 w 719"/>
              <a:gd name="T3" fmla="*/ 0 h 608"/>
              <a:gd name="T4" fmla="*/ 719 w 719"/>
              <a:gd name="T5" fmla="*/ 0 h 608"/>
              <a:gd name="T6" fmla="*/ 0 w 719"/>
              <a:gd name="T7" fmla="*/ 608 h 6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19" h="608">
                <a:moveTo>
                  <a:pt x="0" y="608"/>
                </a:moveTo>
                <a:lnTo>
                  <a:pt x="719" y="0"/>
                </a:lnTo>
                <a:lnTo>
                  <a:pt x="719" y="0"/>
                </a:lnTo>
                <a:lnTo>
                  <a:pt x="0" y="6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7" name="Freeform 45">
            <a:extLst>
              <a:ext uri="{FF2B5EF4-FFF2-40B4-BE49-F238E27FC236}">
                <a16:creationId xmlns:a16="http://schemas.microsoft.com/office/drawing/2014/main" xmlns="" id="{80BF21F2-B596-4F6D-921F-D7CCE0961BA1}"/>
              </a:ext>
            </a:extLst>
          </xdr:cNvPr>
          <xdr:cNvSpPr>
            <a:spLocks/>
          </xdr:cNvSpPr>
        </xdr:nvSpPr>
        <xdr:spPr bwMode="auto">
          <a:xfrm>
            <a:off x="4117" y="2760"/>
            <a:ext cx="719" cy="608"/>
          </a:xfrm>
          <a:custGeom>
            <a:avLst/>
            <a:gdLst>
              <a:gd name="T0" fmla="*/ 0 w 97"/>
              <a:gd name="T1" fmla="*/ 82 h 82"/>
              <a:gd name="T2" fmla="*/ 97 w 97"/>
              <a:gd name="T3" fmla="*/ 0 h 82"/>
              <a:gd name="T4" fmla="*/ 97 w 97"/>
              <a:gd name="T5" fmla="*/ 0 h 82"/>
              <a:gd name="T6" fmla="*/ 0 w 97"/>
              <a:gd name="T7" fmla="*/ 82 h 82"/>
              <a:gd name="T8" fmla="*/ 0 w 97"/>
              <a:gd name="T9" fmla="*/ 82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7" h="82">
                <a:moveTo>
                  <a:pt x="0" y="82"/>
                </a:moveTo>
                <a:lnTo>
                  <a:pt x="97" y="0"/>
                </a:lnTo>
                <a:lnTo>
                  <a:pt x="97" y="0"/>
                </a:lnTo>
                <a:lnTo>
                  <a:pt x="0" y="82"/>
                </a:lnTo>
                <a:lnTo>
                  <a:pt x="0" y="8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8" name="Freeform 46">
            <a:extLst>
              <a:ext uri="{FF2B5EF4-FFF2-40B4-BE49-F238E27FC236}">
                <a16:creationId xmlns:a16="http://schemas.microsoft.com/office/drawing/2014/main" xmlns="" id="{82C7C4E5-6805-4389-9ADC-38C9B0F112DA}"/>
              </a:ext>
            </a:extLst>
          </xdr:cNvPr>
          <xdr:cNvSpPr>
            <a:spLocks/>
          </xdr:cNvSpPr>
        </xdr:nvSpPr>
        <xdr:spPr bwMode="auto">
          <a:xfrm>
            <a:off x="2383" y="1298"/>
            <a:ext cx="2446" cy="1432"/>
          </a:xfrm>
          <a:custGeom>
            <a:avLst/>
            <a:gdLst>
              <a:gd name="T0" fmla="*/ 0 w 2446"/>
              <a:gd name="T1" fmla="*/ 0 h 1432"/>
              <a:gd name="T2" fmla="*/ 2446 w 2446"/>
              <a:gd name="T3" fmla="*/ 1432 h 1432"/>
              <a:gd name="T4" fmla="*/ 2446 w 2446"/>
              <a:gd name="T5" fmla="*/ 1432 h 1432"/>
              <a:gd name="T6" fmla="*/ 0 w 2446"/>
              <a:gd name="T7" fmla="*/ 0 h 14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446" h="1432">
                <a:moveTo>
                  <a:pt x="0" y="0"/>
                </a:moveTo>
                <a:lnTo>
                  <a:pt x="2446" y="1432"/>
                </a:lnTo>
                <a:lnTo>
                  <a:pt x="2446" y="143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59" name="Freeform 47">
            <a:extLst>
              <a:ext uri="{FF2B5EF4-FFF2-40B4-BE49-F238E27FC236}">
                <a16:creationId xmlns:a16="http://schemas.microsoft.com/office/drawing/2014/main" xmlns="" id="{BCFA1B0E-DBDC-4402-9320-20C82484B306}"/>
              </a:ext>
            </a:extLst>
          </xdr:cNvPr>
          <xdr:cNvSpPr>
            <a:spLocks/>
          </xdr:cNvSpPr>
        </xdr:nvSpPr>
        <xdr:spPr bwMode="auto">
          <a:xfrm>
            <a:off x="2383" y="1298"/>
            <a:ext cx="2446" cy="1432"/>
          </a:xfrm>
          <a:custGeom>
            <a:avLst/>
            <a:gdLst>
              <a:gd name="T0" fmla="*/ 0 w 330"/>
              <a:gd name="T1" fmla="*/ 0 h 193"/>
              <a:gd name="T2" fmla="*/ 330 w 330"/>
              <a:gd name="T3" fmla="*/ 193 h 193"/>
              <a:gd name="T4" fmla="*/ 330 w 330"/>
              <a:gd name="T5" fmla="*/ 193 h 193"/>
              <a:gd name="T6" fmla="*/ 0 w 330"/>
              <a:gd name="T7" fmla="*/ 0 h 193"/>
              <a:gd name="T8" fmla="*/ 0 w 330"/>
              <a:gd name="T9" fmla="*/ 0 h 1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0" h="193">
                <a:moveTo>
                  <a:pt x="0" y="0"/>
                </a:moveTo>
                <a:lnTo>
                  <a:pt x="330" y="193"/>
                </a:lnTo>
                <a:lnTo>
                  <a:pt x="330" y="193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0" name="Freeform 48">
            <a:extLst>
              <a:ext uri="{FF2B5EF4-FFF2-40B4-BE49-F238E27FC236}">
                <a16:creationId xmlns:a16="http://schemas.microsoft.com/office/drawing/2014/main" xmlns="" id="{E2C43B69-7759-4101-BCA2-0707627D5B90}"/>
              </a:ext>
            </a:extLst>
          </xdr:cNvPr>
          <xdr:cNvSpPr>
            <a:spLocks/>
          </xdr:cNvSpPr>
        </xdr:nvSpPr>
        <xdr:spPr bwMode="auto">
          <a:xfrm>
            <a:off x="2717" y="920"/>
            <a:ext cx="2119" cy="1810"/>
          </a:xfrm>
          <a:custGeom>
            <a:avLst/>
            <a:gdLst>
              <a:gd name="T0" fmla="*/ 0 w 2119"/>
              <a:gd name="T1" fmla="*/ 0 h 1810"/>
              <a:gd name="T2" fmla="*/ 2119 w 2119"/>
              <a:gd name="T3" fmla="*/ 1810 h 1810"/>
              <a:gd name="T4" fmla="*/ 2119 w 2119"/>
              <a:gd name="T5" fmla="*/ 1810 h 1810"/>
              <a:gd name="T6" fmla="*/ 0 w 2119"/>
              <a:gd name="T7" fmla="*/ 0 h 18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19" h="1810">
                <a:moveTo>
                  <a:pt x="0" y="0"/>
                </a:moveTo>
                <a:lnTo>
                  <a:pt x="2119" y="1810"/>
                </a:lnTo>
                <a:lnTo>
                  <a:pt x="2119" y="181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1" name="Freeform 49">
            <a:extLst>
              <a:ext uri="{FF2B5EF4-FFF2-40B4-BE49-F238E27FC236}">
                <a16:creationId xmlns:a16="http://schemas.microsoft.com/office/drawing/2014/main" xmlns="" id="{325002CE-33F2-4ABE-9CFB-1191D86923F5}"/>
              </a:ext>
            </a:extLst>
          </xdr:cNvPr>
          <xdr:cNvSpPr>
            <a:spLocks/>
          </xdr:cNvSpPr>
        </xdr:nvSpPr>
        <xdr:spPr bwMode="auto">
          <a:xfrm>
            <a:off x="2717" y="920"/>
            <a:ext cx="2119" cy="1810"/>
          </a:xfrm>
          <a:custGeom>
            <a:avLst/>
            <a:gdLst>
              <a:gd name="T0" fmla="*/ 0 w 286"/>
              <a:gd name="T1" fmla="*/ 0 h 244"/>
              <a:gd name="T2" fmla="*/ 286 w 286"/>
              <a:gd name="T3" fmla="*/ 244 h 244"/>
              <a:gd name="T4" fmla="*/ 286 w 286"/>
              <a:gd name="T5" fmla="*/ 244 h 244"/>
              <a:gd name="T6" fmla="*/ 0 w 286"/>
              <a:gd name="T7" fmla="*/ 0 h 244"/>
              <a:gd name="T8" fmla="*/ 0 w 286"/>
              <a:gd name="T9" fmla="*/ 0 h 2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6" h="244">
                <a:moveTo>
                  <a:pt x="0" y="0"/>
                </a:moveTo>
                <a:lnTo>
                  <a:pt x="286" y="244"/>
                </a:lnTo>
                <a:lnTo>
                  <a:pt x="286" y="244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2" name="Freeform 50">
            <a:extLst>
              <a:ext uri="{FF2B5EF4-FFF2-40B4-BE49-F238E27FC236}">
                <a16:creationId xmlns:a16="http://schemas.microsoft.com/office/drawing/2014/main" xmlns="" id="{DB169561-11E4-47E2-B4DE-0F9984E670C0}"/>
              </a:ext>
            </a:extLst>
          </xdr:cNvPr>
          <xdr:cNvSpPr>
            <a:spLocks/>
          </xdr:cNvSpPr>
        </xdr:nvSpPr>
        <xdr:spPr bwMode="auto">
          <a:xfrm>
            <a:off x="3087" y="668"/>
            <a:ext cx="1749" cy="2055"/>
          </a:xfrm>
          <a:custGeom>
            <a:avLst/>
            <a:gdLst>
              <a:gd name="T0" fmla="*/ 0 w 1749"/>
              <a:gd name="T1" fmla="*/ 0 h 2055"/>
              <a:gd name="T2" fmla="*/ 1749 w 1749"/>
              <a:gd name="T3" fmla="*/ 2055 h 2055"/>
              <a:gd name="T4" fmla="*/ 1749 w 1749"/>
              <a:gd name="T5" fmla="*/ 2055 h 2055"/>
              <a:gd name="T6" fmla="*/ 0 w 1749"/>
              <a:gd name="T7" fmla="*/ 7 h 2055"/>
              <a:gd name="T8" fmla="*/ 0 w 1749"/>
              <a:gd name="T9" fmla="*/ 0 h 20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49" h="2055">
                <a:moveTo>
                  <a:pt x="0" y="0"/>
                </a:moveTo>
                <a:lnTo>
                  <a:pt x="1749" y="2055"/>
                </a:lnTo>
                <a:lnTo>
                  <a:pt x="1749" y="2055"/>
                </a:lnTo>
                <a:lnTo>
                  <a:pt x="0" y="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3" name="Freeform 51">
            <a:extLst>
              <a:ext uri="{FF2B5EF4-FFF2-40B4-BE49-F238E27FC236}">
                <a16:creationId xmlns:a16="http://schemas.microsoft.com/office/drawing/2014/main" xmlns="" id="{C6F575F3-7BD3-46A5-A0DA-C907617EE541}"/>
              </a:ext>
            </a:extLst>
          </xdr:cNvPr>
          <xdr:cNvSpPr>
            <a:spLocks/>
          </xdr:cNvSpPr>
        </xdr:nvSpPr>
        <xdr:spPr bwMode="auto">
          <a:xfrm>
            <a:off x="3087" y="668"/>
            <a:ext cx="1749" cy="2055"/>
          </a:xfrm>
          <a:custGeom>
            <a:avLst/>
            <a:gdLst>
              <a:gd name="T0" fmla="*/ 0 w 236"/>
              <a:gd name="T1" fmla="*/ 0 h 277"/>
              <a:gd name="T2" fmla="*/ 236 w 236"/>
              <a:gd name="T3" fmla="*/ 277 h 277"/>
              <a:gd name="T4" fmla="*/ 236 w 236"/>
              <a:gd name="T5" fmla="*/ 277 h 277"/>
              <a:gd name="T6" fmla="*/ 0 w 236"/>
              <a:gd name="T7" fmla="*/ 1 h 277"/>
              <a:gd name="T8" fmla="*/ 0 w 236"/>
              <a:gd name="T9" fmla="*/ 0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6" h="277">
                <a:moveTo>
                  <a:pt x="0" y="0"/>
                </a:moveTo>
                <a:lnTo>
                  <a:pt x="236" y="277"/>
                </a:lnTo>
                <a:lnTo>
                  <a:pt x="236" y="277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4" name="Freeform 52">
            <a:extLst>
              <a:ext uri="{FF2B5EF4-FFF2-40B4-BE49-F238E27FC236}">
                <a16:creationId xmlns:a16="http://schemas.microsoft.com/office/drawing/2014/main" xmlns="" id="{E6FE79F9-D469-4A59-BEBC-A635B2DB98A1}"/>
              </a:ext>
            </a:extLst>
          </xdr:cNvPr>
          <xdr:cNvSpPr>
            <a:spLocks/>
          </xdr:cNvSpPr>
        </xdr:nvSpPr>
        <xdr:spPr bwMode="auto">
          <a:xfrm>
            <a:off x="2717" y="920"/>
            <a:ext cx="1800" cy="2203"/>
          </a:xfrm>
          <a:custGeom>
            <a:avLst/>
            <a:gdLst>
              <a:gd name="T0" fmla="*/ 0 w 1800"/>
              <a:gd name="T1" fmla="*/ 0 h 2203"/>
              <a:gd name="T2" fmla="*/ 1800 w 1800"/>
              <a:gd name="T3" fmla="*/ 2196 h 2203"/>
              <a:gd name="T4" fmla="*/ 1800 w 1800"/>
              <a:gd name="T5" fmla="*/ 2203 h 2203"/>
              <a:gd name="T6" fmla="*/ 0 w 1800"/>
              <a:gd name="T7" fmla="*/ 7 h 2203"/>
              <a:gd name="T8" fmla="*/ 0 w 1800"/>
              <a:gd name="T9" fmla="*/ 0 h 2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00" h="2203">
                <a:moveTo>
                  <a:pt x="0" y="0"/>
                </a:moveTo>
                <a:lnTo>
                  <a:pt x="1800" y="2196"/>
                </a:lnTo>
                <a:lnTo>
                  <a:pt x="1800" y="2203"/>
                </a:lnTo>
                <a:lnTo>
                  <a:pt x="0" y="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5" name="Freeform 53">
            <a:extLst>
              <a:ext uri="{FF2B5EF4-FFF2-40B4-BE49-F238E27FC236}">
                <a16:creationId xmlns:a16="http://schemas.microsoft.com/office/drawing/2014/main" xmlns="" id="{F4C32856-DCB9-46B2-A0F6-7A86457CD5B9}"/>
              </a:ext>
            </a:extLst>
          </xdr:cNvPr>
          <xdr:cNvSpPr>
            <a:spLocks/>
          </xdr:cNvSpPr>
        </xdr:nvSpPr>
        <xdr:spPr bwMode="auto">
          <a:xfrm>
            <a:off x="2717" y="920"/>
            <a:ext cx="1800" cy="2203"/>
          </a:xfrm>
          <a:custGeom>
            <a:avLst/>
            <a:gdLst>
              <a:gd name="T0" fmla="*/ 0 w 243"/>
              <a:gd name="T1" fmla="*/ 0 h 297"/>
              <a:gd name="T2" fmla="*/ 243 w 243"/>
              <a:gd name="T3" fmla="*/ 296 h 297"/>
              <a:gd name="T4" fmla="*/ 243 w 243"/>
              <a:gd name="T5" fmla="*/ 297 h 297"/>
              <a:gd name="T6" fmla="*/ 0 w 243"/>
              <a:gd name="T7" fmla="*/ 1 h 297"/>
              <a:gd name="T8" fmla="*/ 0 w 243"/>
              <a:gd name="T9" fmla="*/ 0 h 2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3" h="297">
                <a:moveTo>
                  <a:pt x="0" y="0"/>
                </a:moveTo>
                <a:lnTo>
                  <a:pt x="243" y="296"/>
                </a:lnTo>
                <a:lnTo>
                  <a:pt x="243" y="297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6" name="Freeform 54">
            <a:extLst>
              <a:ext uri="{FF2B5EF4-FFF2-40B4-BE49-F238E27FC236}">
                <a16:creationId xmlns:a16="http://schemas.microsoft.com/office/drawing/2014/main" xmlns="" id="{00DFE2BA-E762-4CEE-851F-CFAE2F42FF86}"/>
              </a:ext>
            </a:extLst>
          </xdr:cNvPr>
          <xdr:cNvSpPr>
            <a:spLocks/>
          </xdr:cNvSpPr>
        </xdr:nvSpPr>
        <xdr:spPr bwMode="auto">
          <a:xfrm>
            <a:off x="2680" y="3146"/>
            <a:ext cx="392" cy="215"/>
          </a:xfrm>
          <a:custGeom>
            <a:avLst/>
            <a:gdLst>
              <a:gd name="T0" fmla="*/ 0 w 392"/>
              <a:gd name="T1" fmla="*/ 0 h 215"/>
              <a:gd name="T2" fmla="*/ 392 w 392"/>
              <a:gd name="T3" fmla="*/ 215 h 215"/>
              <a:gd name="T4" fmla="*/ 392 w 392"/>
              <a:gd name="T5" fmla="*/ 215 h 215"/>
              <a:gd name="T6" fmla="*/ 0 w 392"/>
              <a:gd name="T7" fmla="*/ 0 h 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92" h="215">
                <a:moveTo>
                  <a:pt x="0" y="0"/>
                </a:moveTo>
                <a:lnTo>
                  <a:pt x="392" y="215"/>
                </a:lnTo>
                <a:lnTo>
                  <a:pt x="392" y="215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7" name="Freeform 55">
            <a:extLst>
              <a:ext uri="{FF2B5EF4-FFF2-40B4-BE49-F238E27FC236}">
                <a16:creationId xmlns:a16="http://schemas.microsoft.com/office/drawing/2014/main" xmlns="" id="{9E2B628D-2677-4A44-B0B6-0EACAAD1767A}"/>
              </a:ext>
            </a:extLst>
          </xdr:cNvPr>
          <xdr:cNvSpPr>
            <a:spLocks/>
          </xdr:cNvSpPr>
        </xdr:nvSpPr>
        <xdr:spPr bwMode="auto">
          <a:xfrm>
            <a:off x="2680" y="3146"/>
            <a:ext cx="392" cy="215"/>
          </a:xfrm>
          <a:custGeom>
            <a:avLst/>
            <a:gdLst>
              <a:gd name="T0" fmla="*/ 0 w 53"/>
              <a:gd name="T1" fmla="*/ 0 h 29"/>
              <a:gd name="T2" fmla="*/ 53 w 53"/>
              <a:gd name="T3" fmla="*/ 29 h 29"/>
              <a:gd name="T4" fmla="*/ 53 w 53"/>
              <a:gd name="T5" fmla="*/ 29 h 29"/>
              <a:gd name="T6" fmla="*/ 0 w 53"/>
              <a:gd name="T7" fmla="*/ 0 h 29"/>
              <a:gd name="T8" fmla="*/ 0 w 53"/>
              <a:gd name="T9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3" h="29">
                <a:moveTo>
                  <a:pt x="0" y="0"/>
                </a:moveTo>
                <a:lnTo>
                  <a:pt x="53" y="29"/>
                </a:lnTo>
                <a:lnTo>
                  <a:pt x="53" y="29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8" name="Freeform 56">
            <a:extLst>
              <a:ext uri="{FF2B5EF4-FFF2-40B4-BE49-F238E27FC236}">
                <a16:creationId xmlns:a16="http://schemas.microsoft.com/office/drawing/2014/main" xmlns="" id="{FC0A7187-82D3-4E35-9D39-F2BFB28DEB1C}"/>
              </a:ext>
            </a:extLst>
          </xdr:cNvPr>
          <xdr:cNvSpPr>
            <a:spLocks/>
          </xdr:cNvSpPr>
        </xdr:nvSpPr>
        <xdr:spPr bwMode="auto">
          <a:xfrm>
            <a:off x="2361" y="1313"/>
            <a:ext cx="15" cy="1402"/>
          </a:xfrm>
          <a:custGeom>
            <a:avLst/>
            <a:gdLst>
              <a:gd name="T0" fmla="*/ 0 w 15"/>
              <a:gd name="T1" fmla="*/ 0 h 1402"/>
              <a:gd name="T2" fmla="*/ 15 w 15"/>
              <a:gd name="T3" fmla="*/ 1402 h 1402"/>
              <a:gd name="T4" fmla="*/ 15 w 15"/>
              <a:gd name="T5" fmla="*/ 1402 h 1402"/>
              <a:gd name="T6" fmla="*/ 0 w 15"/>
              <a:gd name="T7" fmla="*/ 0 h 14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402">
                <a:moveTo>
                  <a:pt x="0" y="0"/>
                </a:moveTo>
                <a:lnTo>
                  <a:pt x="15" y="1402"/>
                </a:lnTo>
                <a:lnTo>
                  <a:pt x="15" y="140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69" name="Freeform 57">
            <a:extLst>
              <a:ext uri="{FF2B5EF4-FFF2-40B4-BE49-F238E27FC236}">
                <a16:creationId xmlns:a16="http://schemas.microsoft.com/office/drawing/2014/main" xmlns="" id="{80F2DDB1-30B1-4BBE-BB34-793144C97569}"/>
              </a:ext>
            </a:extLst>
          </xdr:cNvPr>
          <xdr:cNvSpPr>
            <a:spLocks/>
          </xdr:cNvSpPr>
        </xdr:nvSpPr>
        <xdr:spPr bwMode="auto">
          <a:xfrm>
            <a:off x="2361" y="1313"/>
            <a:ext cx="15" cy="1402"/>
          </a:xfrm>
          <a:custGeom>
            <a:avLst/>
            <a:gdLst>
              <a:gd name="T0" fmla="*/ 0 w 2"/>
              <a:gd name="T1" fmla="*/ 0 h 189"/>
              <a:gd name="T2" fmla="*/ 2 w 2"/>
              <a:gd name="T3" fmla="*/ 189 h 189"/>
              <a:gd name="T4" fmla="*/ 2 w 2"/>
              <a:gd name="T5" fmla="*/ 189 h 189"/>
              <a:gd name="T6" fmla="*/ 0 w 2"/>
              <a:gd name="T7" fmla="*/ 0 h 189"/>
              <a:gd name="T8" fmla="*/ 0 w 2"/>
              <a:gd name="T9" fmla="*/ 0 h 18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189">
                <a:moveTo>
                  <a:pt x="0" y="0"/>
                </a:moveTo>
                <a:lnTo>
                  <a:pt x="2" y="189"/>
                </a:lnTo>
                <a:lnTo>
                  <a:pt x="2" y="189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0" name="Freeform 58">
            <a:extLst>
              <a:ext uri="{FF2B5EF4-FFF2-40B4-BE49-F238E27FC236}">
                <a16:creationId xmlns:a16="http://schemas.microsoft.com/office/drawing/2014/main" xmlns="" id="{CD5434CC-E24C-4451-959E-5ECDCBA7D7E1}"/>
              </a:ext>
            </a:extLst>
          </xdr:cNvPr>
          <xdr:cNvSpPr>
            <a:spLocks/>
          </xdr:cNvSpPr>
        </xdr:nvSpPr>
        <xdr:spPr bwMode="auto">
          <a:xfrm>
            <a:off x="2191" y="1803"/>
            <a:ext cx="14" cy="460"/>
          </a:xfrm>
          <a:custGeom>
            <a:avLst/>
            <a:gdLst>
              <a:gd name="T0" fmla="*/ 7 w 14"/>
              <a:gd name="T1" fmla="*/ 0 h 460"/>
              <a:gd name="T2" fmla="*/ 14 w 14"/>
              <a:gd name="T3" fmla="*/ 460 h 460"/>
              <a:gd name="T4" fmla="*/ 14 w 14"/>
              <a:gd name="T5" fmla="*/ 460 h 460"/>
              <a:gd name="T6" fmla="*/ 0 w 14"/>
              <a:gd name="T7" fmla="*/ 0 h 460"/>
              <a:gd name="T8" fmla="*/ 7 w 14"/>
              <a:gd name="T9" fmla="*/ 0 h 4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" h="460">
                <a:moveTo>
                  <a:pt x="7" y="0"/>
                </a:moveTo>
                <a:lnTo>
                  <a:pt x="14" y="460"/>
                </a:lnTo>
                <a:lnTo>
                  <a:pt x="14" y="460"/>
                </a:lnTo>
                <a:lnTo>
                  <a:pt x="0" y="0"/>
                </a:lnTo>
                <a:lnTo>
                  <a:pt x="7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1" name="Freeform 59">
            <a:extLst>
              <a:ext uri="{FF2B5EF4-FFF2-40B4-BE49-F238E27FC236}">
                <a16:creationId xmlns:a16="http://schemas.microsoft.com/office/drawing/2014/main" xmlns="" id="{4BDC74AF-8932-4BBD-A9E6-D72F06939338}"/>
              </a:ext>
            </a:extLst>
          </xdr:cNvPr>
          <xdr:cNvSpPr>
            <a:spLocks/>
          </xdr:cNvSpPr>
        </xdr:nvSpPr>
        <xdr:spPr bwMode="auto">
          <a:xfrm>
            <a:off x="2191" y="1803"/>
            <a:ext cx="14" cy="460"/>
          </a:xfrm>
          <a:custGeom>
            <a:avLst/>
            <a:gdLst>
              <a:gd name="T0" fmla="*/ 1 w 2"/>
              <a:gd name="T1" fmla="*/ 0 h 62"/>
              <a:gd name="T2" fmla="*/ 2 w 2"/>
              <a:gd name="T3" fmla="*/ 62 h 62"/>
              <a:gd name="T4" fmla="*/ 2 w 2"/>
              <a:gd name="T5" fmla="*/ 62 h 62"/>
              <a:gd name="T6" fmla="*/ 0 w 2"/>
              <a:gd name="T7" fmla="*/ 0 h 62"/>
              <a:gd name="T8" fmla="*/ 1 w 2"/>
              <a:gd name="T9" fmla="*/ 0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62">
                <a:moveTo>
                  <a:pt x="1" y="0"/>
                </a:moveTo>
                <a:lnTo>
                  <a:pt x="2" y="62"/>
                </a:lnTo>
                <a:lnTo>
                  <a:pt x="2" y="62"/>
                </a:lnTo>
                <a:lnTo>
                  <a:pt x="0" y="0"/>
                </a:lnTo>
                <a:lnTo>
                  <a:pt x="1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2" name="Freeform 60">
            <a:extLst>
              <a:ext uri="{FF2B5EF4-FFF2-40B4-BE49-F238E27FC236}">
                <a16:creationId xmlns:a16="http://schemas.microsoft.com/office/drawing/2014/main" xmlns="" id="{9AFB1438-935D-415D-B67A-29651384FABA}"/>
              </a:ext>
            </a:extLst>
          </xdr:cNvPr>
          <xdr:cNvSpPr>
            <a:spLocks/>
          </xdr:cNvSpPr>
        </xdr:nvSpPr>
        <xdr:spPr bwMode="auto">
          <a:xfrm>
            <a:off x="2205" y="1313"/>
            <a:ext cx="156" cy="950"/>
          </a:xfrm>
          <a:custGeom>
            <a:avLst/>
            <a:gdLst>
              <a:gd name="T0" fmla="*/ 156 w 156"/>
              <a:gd name="T1" fmla="*/ 0 h 950"/>
              <a:gd name="T2" fmla="*/ 8 w 156"/>
              <a:gd name="T3" fmla="*/ 950 h 950"/>
              <a:gd name="T4" fmla="*/ 0 w 156"/>
              <a:gd name="T5" fmla="*/ 950 h 950"/>
              <a:gd name="T6" fmla="*/ 156 w 156"/>
              <a:gd name="T7" fmla="*/ 0 h 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6" h="950">
                <a:moveTo>
                  <a:pt x="156" y="0"/>
                </a:moveTo>
                <a:lnTo>
                  <a:pt x="8" y="950"/>
                </a:lnTo>
                <a:lnTo>
                  <a:pt x="0" y="950"/>
                </a:lnTo>
                <a:lnTo>
                  <a:pt x="15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3" name="Freeform 61">
            <a:extLst>
              <a:ext uri="{FF2B5EF4-FFF2-40B4-BE49-F238E27FC236}">
                <a16:creationId xmlns:a16="http://schemas.microsoft.com/office/drawing/2014/main" xmlns="" id="{A76E6B3E-C23C-4946-9FD4-F0F66CCA77A3}"/>
              </a:ext>
            </a:extLst>
          </xdr:cNvPr>
          <xdr:cNvSpPr>
            <a:spLocks/>
          </xdr:cNvSpPr>
        </xdr:nvSpPr>
        <xdr:spPr bwMode="auto">
          <a:xfrm>
            <a:off x="2205" y="1313"/>
            <a:ext cx="156" cy="950"/>
          </a:xfrm>
          <a:custGeom>
            <a:avLst/>
            <a:gdLst>
              <a:gd name="T0" fmla="*/ 21 w 21"/>
              <a:gd name="T1" fmla="*/ 0 h 128"/>
              <a:gd name="T2" fmla="*/ 1 w 21"/>
              <a:gd name="T3" fmla="*/ 128 h 128"/>
              <a:gd name="T4" fmla="*/ 0 w 21"/>
              <a:gd name="T5" fmla="*/ 128 h 128"/>
              <a:gd name="T6" fmla="*/ 21 w 21"/>
              <a:gd name="T7" fmla="*/ 0 h 128"/>
              <a:gd name="T8" fmla="*/ 21 w 21"/>
              <a:gd name="T9" fmla="*/ 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" h="128">
                <a:moveTo>
                  <a:pt x="21" y="0"/>
                </a:moveTo>
                <a:lnTo>
                  <a:pt x="1" y="128"/>
                </a:lnTo>
                <a:lnTo>
                  <a:pt x="0" y="128"/>
                </a:lnTo>
                <a:lnTo>
                  <a:pt x="21" y="0"/>
                </a:lnTo>
                <a:lnTo>
                  <a:pt x="21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4" name="Freeform 62">
            <a:extLst>
              <a:ext uri="{FF2B5EF4-FFF2-40B4-BE49-F238E27FC236}">
                <a16:creationId xmlns:a16="http://schemas.microsoft.com/office/drawing/2014/main" xmlns="" id="{CE202704-3BBC-487C-A7D9-93E6568C2BB2}"/>
              </a:ext>
            </a:extLst>
          </xdr:cNvPr>
          <xdr:cNvSpPr>
            <a:spLocks/>
          </xdr:cNvSpPr>
        </xdr:nvSpPr>
        <xdr:spPr bwMode="auto">
          <a:xfrm>
            <a:off x="2198" y="1313"/>
            <a:ext cx="156" cy="438"/>
          </a:xfrm>
          <a:custGeom>
            <a:avLst/>
            <a:gdLst>
              <a:gd name="T0" fmla="*/ 156 w 156"/>
              <a:gd name="T1" fmla="*/ 0 h 438"/>
              <a:gd name="T2" fmla="*/ 7 w 156"/>
              <a:gd name="T3" fmla="*/ 438 h 438"/>
              <a:gd name="T4" fmla="*/ 0 w 156"/>
              <a:gd name="T5" fmla="*/ 438 h 438"/>
              <a:gd name="T6" fmla="*/ 156 w 156"/>
              <a:gd name="T7" fmla="*/ 0 h 4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6" h="438">
                <a:moveTo>
                  <a:pt x="156" y="0"/>
                </a:moveTo>
                <a:lnTo>
                  <a:pt x="7" y="438"/>
                </a:lnTo>
                <a:lnTo>
                  <a:pt x="0" y="438"/>
                </a:lnTo>
                <a:lnTo>
                  <a:pt x="15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5" name="Freeform 63">
            <a:extLst>
              <a:ext uri="{FF2B5EF4-FFF2-40B4-BE49-F238E27FC236}">
                <a16:creationId xmlns:a16="http://schemas.microsoft.com/office/drawing/2014/main" xmlns="" id="{C6BCD6D0-83F6-4BE6-B466-02FB199F53CD}"/>
              </a:ext>
            </a:extLst>
          </xdr:cNvPr>
          <xdr:cNvSpPr>
            <a:spLocks/>
          </xdr:cNvSpPr>
        </xdr:nvSpPr>
        <xdr:spPr bwMode="auto">
          <a:xfrm>
            <a:off x="2198" y="1313"/>
            <a:ext cx="156" cy="438"/>
          </a:xfrm>
          <a:custGeom>
            <a:avLst/>
            <a:gdLst>
              <a:gd name="T0" fmla="*/ 21 w 21"/>
              <a:gd name="T1" fmla="*/ 0 h 59"/>
              <a:gd name="T2" fmla="*/ 1 w 21"/>
              <a:gd name="T3" fmla="*/ 59 h 59"/>
              <a:gd name="T4" fmla="*/ 0 w 21"/>
              <a:gd name="T5" fmla="*/ 59 h 59"/>
              <a:gd name="T6" fmla="*/ 21 w 21"/>
              <a:gd name="T7" fmla="*/ 0 h 59"/>
              <a:gd name="T8" fmla="*/ 21 w 21"/>
              <a:gd name="T9" fmla="*/ 0 h 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" h="59">
                <a:moveTo>
                  <a:pt x="21" y="0"/>
                </a:moveTo>
                <a:lnTo>
                  <a:pt x="1" y="59"/>
                </a:lnTo>
                <a:lnTo>
                  <a:pt x="0" y="59"/>
                </a:lnTo>
                <a:lnTo>
                  <a:pt x="21" y="0"/>
                </a:lnTo>
                <a:lnTo>
                  <a:pt x="21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6" name="Freeform 64">
            <a:extLst>
              <a:ext uri="{FF2B5EF4-FFF2-40B4-BE49-F238E27FC236}">
                <a16:creationId xmlns:a16="http://schemas.microsoft.com/office/drawing/2014/main" xmlns="" id="{69B28251-F71E-454B-A0A5-2883FF8C7F0A}"/>
              </a:ext>
            </a:extLst>
          </xdr:cNvPr>
          <xdr:cNvSpPr>
            <a:spLocks/>
          </xdr:cNvSpPr>
        </xdr:nvSpPr>
        <xdr:spPr bwMode="auto">
          <a:xfrm>
            <a:off x="2376" y="920"/>
            <a:ext cx="311" cy="349"/>
          </a:xfrm>
          <a:custGeom>
            <a:avLst/>
            <a:gdLst>
              <a:gd name="T0" fmla="*/ 311 w 311"/>
              <a:gd name="T1" fmla="*/ 0 h 349"/>
              <a:gd name="T2" fmla="*/ 0 w 311"/>
              <a:gd name="T3" fmla="*/ 349 h 349"/>
              <a:gd name="T4" fmla="*/ 0 w 311"/>
              <a:gd name="T5" fmla="*/ 349 h 349"/>
              <a:gd name="T6" fmla="*/ 311 w 311"/>
              <a:gd name="T7" fmla="*/ 0 h 3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11" h="349">
                <a:moveTo>
                  <a:pt x="311" y="0"/>
                </a:moveTo>
                <a:lnTo>
                  <a:pt x="0" y="349"/>
                </a:lnTo>
                <a:lnTo>
                  <a:pt x="0" y="349"/>
                </a:lnTo>
                <a:lnTo>
                  <a:pt x="31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7" name="Freeform 65">
            <a:extLst>
              <a:ext uri="{FF2B5EF4-FFF2-40B4-BE49-F238E27FC236}">
                <a16:creationId xmlns:a16="http://schemas.microsoft.com/office/drawing/2014/main" xmlns="" id="{E1FCE266-FAC5-4903-9818-BED1855886B2}"/>
              </a:ext>
            </a:extLst>
          </xdr:cNvPr>
          <xdr:cNvSpPr>
            <a:spLocks/>
          </xdr:cNvSpPr>
        </xdr:nvSpPr>
        <xdr:spPr bwMode="auto">
          <a:xfrm>
            <a:off x="2376" y="920"/>
            <a:ext cx="311" cy="349"/>
          </a:xfrm>
          <a:custGeom>
            <a:avLst/>
            <a:gdLst>
              <a:gd name="T0" fmla="*/ 42 w 42"/>
              <a:gd name="T1" fmla="*/ 0 h 47"/>
              <a:gd name="T2" fmla="*/ 0 w 42"/>
              <a:gd name="T3" fmla="*/ 47 h 47"/>
              <a:gd name="T4" fmla="*/ 0 w 42"/>
              <a:gd name="T5" fmla="*/ 47 h 47"/>
              <a:gd name="T6" fmla="*/ 42 w 42"/>
              <a:gd name="T7" fmla="*/ 0 h 47"/>
              <a:gd name="T8" fmla="*/ 42 w 42"/>
              <a:gd name="T9" fmla="*/ 0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2" h="47">
                <a:moveTo>
                  <a:pt x="42" y="0"/>
                </a:moveTo>
                <a:lnTo>
                  <a:pt x="0" y="47"/>
                </a:lnTo>
                <a:lnTo>
                  <a:pt x="0" y="47"/>
                </a:lnTo>
                <a:lnTo>
                  <a:pt x="42" y="0"/>
                </a:lnTo>
                <a:lnTo>
                  <a:pt x="42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8" name="Freeform 66">
            <a:extLst>
              <a:ext uri="{FF2B5EF4-FFF2-40B4-BE49-F238E27FC236}">
                <a16:creationId xmlns:a16="http://schemas.microsoft.com/office/drawing/2014/main" xmlns="" id="{41F76169-9C33-48AC-88C5-C74C1D932338}"/>
              </a:ext>
            </a:extLst>
          </xdr:cNvPr>
          <xdr:cNvSpPr>
            <a:spLocks/>
          </xdr:cNvSpPr>
        </xdr:nvSpPr>
        <xdr:spPr bwMode="auto">
          <a:xfrm>
            <a:off x="3554" y="542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52 w 52"/>
              <a:gd name="T5" fmla="*/ 14 h 52"/>
              <a:gd name="T6" fmla="*/ 45 w 52"/>
              <a:gd name="T7" fmla="*/ 14 h 52"/>
              <a:gd name="T8" fmla="*/ 45 w 52"/>
              <a:gd name="T9" fmla="*/ 14 h 52"/>
              <a:gd name="T10" fmla="*/ 45 w 52"/>
              <a:gd name="T11" fmla="*/ 7 h 52"/>
              <a:gd name="T12" fmla="*/ 45 w 52"/>
              <a:gd name="T13" fmla="*/ 7 h 52"/>
              <a:gd name="T14" fmla="*/ 37 w 52"/>
              <a:gd name="T15" fmla="*/ 7 h 52"/>
              <a:gd name="T16" fmla="*/ 37 w 52"/>
              <a:gd name="T17" fmla="*/ 0 h 52"/>
              <a:gd name="T18" fmla="*/ 37 w 52"/>
              <a:gd name="T19" fmla="*/ 0 h 52"/>
              <a:gd name="T20" fmla="*/ 30 w 52"/>
              <a:gd name="T21" fmla="*/ 0 h 52"/>
              <a:gd name="T22" fmla="*/ 30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5 w 52"/>
              <a:gd name="T31" fmla="*/ 0 h 52"/>
              <a:gd name="T32" fmla="*/ 15 w 52"/>
              <a:gd name="T33" fmla="*/ 7 h 52"/>
              <a:gd name="T34" fmla="*/ 7 w 52"/>
              <a:gd name="T35" fmla="*/ 7 h 52"/>
              <a:gd name="T36" fmla="*/ 7 w 52"/>
              <a:gd name="T37" fmla="*/ 7 h 52"/>
              <a:gd name="T38" fmla="*/ 7 w 52"/>
              <a:gd name="T39" fmla="*/ 14 h 52"/>
              <a:gd name="T40" fmla="*/ 7 w 52"/>
              <a:gd name="T41" fmla="*/ 14 h 52"/>
              <a:gd name="T42" fmla="*/ 0 w 52"/>
              <a:gd name="T43" fmla="*/ 14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2 h 52"/>
              <a:gd name="T50" fmla="*/ 0 w 52"/>
              <a:gd name="T51" fmla="*/ 29 h 52"/>
              <a:gd name="T52" fmla="*/ 0 w 52"/>
              <a:gd name="T53" fmla="*/ 29 h 52"/>
              <a:gd name="T54" fmla="*/ 0 w 52"/>
              <a:gd name="T55" fmla="*/ 37 h 52"/>
              <a:gd name="T56" fmla="*/ 7 w 52"/>
              <a:gd name="T57" fmla="*/ 37 h 52"/>
              <a:gd name="T58" fmla="*/ 7 w 52"/>
              <a:gd name="T59" fmla="*/ 37 h 52"/>
              <a:gd name="T60" fmla="*/ 7 w 52"/>
              <a:gd name="T61" fmla="*/ 44 h 52"/>
              <a:gd name="T62" fmla="*/ 7 w 52"/>
              <a:gd name="T63" fmla="*/ 44 h 52"/>
              <a:gd name="T64" fmla="*/ 15 w 52"/>
              <a:gd name="T65" fmla="*/ 44 h 52"/>
              <a:gd name="T66" fmla="*/ 15 w 52"/>
              <a:gd name="T67" fmla="*/ 44 h 52"/>
              <a:gd name="T68" fmla="*/ 22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7 w 52"/>
              <a:gd name="T79" fmla="*/ 52 h 52"/>
              <a:gd name="T80" fmla="*/ 37 w 52"/>
              <a:gd name="T81" fmla="*/ 44 h 52"/>
              <a:gd name="T82" fmla="*/ 37 w 52"/>
              <a:gd name="T83" fmla="*/ 44 h 52"/>
              <a:gd name="T84" fmla="*/ 45 w 52"/>
              <a:gd name="T85" fmla="*/ 44 h 52"/>
              <a:gd name="T86" fmla="*/ 45 w 52"/>
              <a:gd name="T87" fmla="*/ 44 h 52"/>
              <a:gd name="T88" fmla="*/ 45 w 52"/>
              <a:gd name="T89" fmla="*/ 37 h 52"/>
              <a:gd name="T90" fmla="*/ 45 w 52"/>
              <a:gd name="T91" fmla="*/ 37 h 52"/>
              <a:gd name="T92" fmla="*/ 52 w 52"/>
              <a:gd name="T93" fmla="*/ 37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52" y="14"/>
                </a:lnTo>
                <a:lnTo>
                  <a:pt x="45" y="14"/>
                </a:lnTo>
                <a:lnTo>
                  <a:pt x="45" y="14"/>
                </a:lnTo>
                <a:lnTo>
                  <a:pt x="45" y="7"/>
                </a:lnTo>
                <a:lnTo>
                  <a:pt x="45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7"/>
                </a:lnTo>
                <a:lnTo>
                  <a:pt x="7" y="7"/>
                </a:lnTo>
                <a:lnTo>
                  <a:pt x="7" y="7"/>
                </a:lnTo>
                <a:lnTo>
                  <a:pt x="7" y="14"/>
                </a:lnTo>
                <a:lnTo>
                  <a:pt x="7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7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79" name="Freeform 67">
            <a:extLst>
              <a:ext uri="{FF2B5EF4-FFF2-40B4-BE49-F238E27FC236}">
                <a16:creationId xmlns:a16="http://schemas.microsoft.com/office/drawing/2014/main" xmlns="" id="{591784BD-DAE2-4380-8072-E62A8B346C92}"/>
              </a:ext>
            </a:extLst>
          </xdr:cNvPr>
          <xdr:cNvSpPr>
            <a:spLocks/>
          </xdr:cNvSpPr>
        </xdr:nvSpPr>
        <xdr:spPr bwMode="auto">
          <a:xfrm>
            <a:off x="3554" y="542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6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0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0 h 7"/>
              <a:gd name="T32" fmla="*/ 2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3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1 w 7"/>
              <a:gd name="T57" fmla="*/ 5 h 7"/>
              <a:gd name="T58" fmla="*/ 1 w 7"/>
              <a:gd name="T59" fmla="*/ 5 h 7"/>
              <a:gd name="T60" fmla="*/ 1 w 7"/>
              <a:gd name="T61" fmla="*/ 6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6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6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5 h 7"/>
              <a:gd name="T90" fmla="*/ 6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3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0" name="Freeform 68">
            <a:extLst>
              <a:ext uri="{FF2B5EF4-FFF2-40B4-BE49-F238E27FC236}">
                <a16:creationId xmlns:a16="http://schemas.microsoft.com/office/drawing/2014/main" xmlns="" id="{6D00B3E4-EF10-460B-A55E-D10377097BD1}"/>
              </a:ext>
            </a:extLst>
          </xdr:cNvPr>
          <xdr:cNvSpPr>
            <a:spLocks/>
          </xdr:cNvSpPr>
        </xdr:nvSpPr>
        <xdr:spPr bwMode="auto">
          <a:xfrm>
            <a:off x="4102" y="631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22 h 52"/>
              <a:gd name="T4" fmla="*/ 45 w 45"/>
              <a:gd name="T5" fmla="*/ 14 h 52"/>
              <a:gd name="T6" fmla="*/ 45 w 45"/>
              <a:gd name="T7" fmla="*/ 14 h 52"/>
              <a:gd name="T8" fmla="*/ 45 w 45"/>
              <a:gd name="T9" fmla="*/ 7 h 52"/>
              <a:gd name="T10" fmla="*/ 45 w 45"/>
              <a:gd name="T11" fmla="*/ 7 h 52"/>
              <a:gd name="T12" fmla="*/ 38 w 45"/>
              <a:gd name="T13" fmla="*/ 7 h 52"/>
              <a:gd name="T14" fmla="*/ 38 w 45"/>
              <a:gd name="T15" fmla="*/ 7 h 52"/>
              <a:gd name="T16" fmla="*/ 38 w 45"/>
              <a:gd name="T17" fmla="*/ 0 h 52"/>
              <a:gd name="T18" fmla="*/ 30 w 45"/>
              <a:gd name="T19" fmla="*/ 0 h 52"/>
              <a:gd name="T20" fmla="*/ 30 w 45"/>
              <a:gd name="T21" fmla="*/ 0 h 52"/>
              <a:gd name="T22" fmla="*/ 23 w 45"/>
              <a:gd name="T23" fmla="*/ 0 h 52"/>
              <a:gd name="T24" fmla="*/ 23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15 w 45"/>
              <a:gd name="T31" fmla="*/ 0 h 52"/>
              <a:gd name="T32" fmla="*/ 8 w 45"/>
              <a:gd name="T33" fmla="*/ 7 h 52"/>
              <a:gd name="T34" fmla="*/ 8 w 45"/>
              <a:gd name="T35" fmla="*/ 7 h 52"/>
              <a:gd name="T36" fmla="*/ 8 w 45"/>
              <a:gd name="T37" fmla="*/ 7 h 52"/>
              <a:gd name="T38" fmla="*/ 0 w 45"/>
              <a:gd name="T39" fmla="*/ 7 h 52"/>
              <a:gd name="T40" fmla="*/ 0 w 45"/>
              <a:gd name="T41" fmla="*/ 14 h 52"/>
              <a:gd name="T42" fmla="*/ 0 w 45"/>
              <a:gd name="T43" fmla="*/ 14 h 52"/>
              <a:gd name="T44" fmla="*/ 0 w 45"/>
              <a:gd name="T45" fmla="*/ 22 h 52"/>
              <a:gd name="T46" fmla="*/ 0 w 45"/>
              <a:gd name="T47" fmla="*/ 22 h 52"/>
              <a:gd name="T48" fmla="*/ 0 w 45"/>
              <a:gd name="T49" fmla="*/ 22 h 52"/>
              <a:gd name="T50" fmla="*/ 0 w 45"/>
              <a:gd name="T51" fmla="*/ 29 h 52"/>
              <a:gd name="T52" fmla="*/ 0 w 45"/>
              <a:gd name="T53" fmla="*/ 29 h 52"/>
              <a:gd name="T54" fmla="*/ 0 w 45"/>
              <a:gd name="T55" fmla="*/ 37 h 52"/>
              <a:gd name="T56" fmla="*/ 0 w 45"/>
              <a:gd name="T57" fmla="*/ 37 h 52"/>
              <a:gd name="T58" fmla="*/ 0 w 45"/>
              <a:gd name="T59" fmla="*/ 37 h 52"/>
              <a:gd name="T60" fmla="*/ 8 w 45"/>
              <a:gd name="T61" fmla="*/ 44 h 52"/>
              <a:gd name="T62" fmla="*/ 8 w 45"/>
              <a:gd name="T63" fmla="*/ 44 h 52"/>
              <a:gd name="T64" fmla="*/ 8 w 45"/>
              <a:gd name="T65" fmla="*/ 44 h 52"/>
              <a:gd name="T66" fmla="*/ 15 w 45"/>
              <a:gd name="T67" fmla="*/ 44 h 52"/>
              <a:gd name="T68" fmla="*/ 15 w 45"/>
              <a:gd name="T69" fmla="*/ 52 h 52"/>
              <a:gd name="T70" fmla="*/ 15 w 45"/>
              <a:gd name="T71" fmla="*/ 52 h 52"/>
              <a:gd name="T72" fmla="*/ 23 w 45"/>
              <a:gd name="T73" fmla="*/ 52 h 52"/>
              <a:gd name="T74" fmla="*/ 23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8 w 45"/>
              <a:gd name="T81" fmla="*/ 44 h 52"/>
              <a:gd name="T82" fmla="*/ 38 w 45"/>
              <a:gd name="T83" fmla="*/ 44 h 52"/>
              <a:gd name="T84" fmla="*/ 38 w 45"/>
              <a:gd name="T85" fmla="*/ 44 h 52"/>
              <a:gd name="T86" fmla="*/ 45 w 45"/>
              <a:gd name="T87" fmla="*/ 44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7 h 52"/>
              <a:gd name="T94" fmla="*/ 45 w 45"/>
              <a:gd name="T95" fmla="*/ 29 h 52"/>
              <a:gd name="T96" fmla="*/ 45 w 45"/>
              <a:gd name="T97" fmla="*/ 29 h 52"/>
              <a:gd name="T98" fmla="*/ 45 w 45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22"/>
                </a:lnTo>
                <a:lnTo>
                  <a:pt x="45" y="14"/>
                </a:lnTo>
                <a:lnTo>
                  <a:pt x="45" y="14"/>
                </a:lnTo>
                <a:lnTo>
                  <a:pt x="45" y="7"/>
                </a:lnTo>
                <a:lnTo>
                  <a:pt x="45" y="7"/>
                </a:lnTo>
                <a:lnTo>
                  <a:pt x="38" y="7"/>
                </a:lnTo>
                <a:lnTo>
                  <a:pt x="38" y="7"/>
                </a:lnTo>
                <a:lnTo>
                  <a:pt x="38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7"/>
                </a:lnTo>
                <a:lnTo>
                  <a:pt x="0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52"/>
                </a:lnTo>
                <a:lnTo>
                  <a:pt x="15" y="52"/>
                </a:lnTo>
                <a:lnTo>
                  <a:pt x="23" y="52"/>
                </a:lnTo>
                <a:lnTo>
                  <a:pt x="23" y="52"/>
                </a:lnTo>
                <a:lnTo>
                  <a:pt x="30" y="52"/>
                </a:lnTo>
                <a:lnTo>
                  <a:pt x="30" y="52"/>
                </a:lnTo>
                <a:lnTo>
                  <a:pt x="38" y="44"/>
                </a:lnTo>
                <a:lnTo>
                  <a:pt x="38" y="44"/>
                </a:lnTo>
                <a:lnTo>
                  <a:pt x="38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29"/>
                </a:lnTo>
                <a:lnTo>
                  <a:pt x="45" y="29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1" name="Freeform 69">
            <a:extLst>
              <a:ext uri="{FF2B5EF4-FFF2-40B4-BE49-F238E27FC236}">
                <a16:creationId xmlns:a16="http://schemas.microsoft.com/office/drawing/2014/main" xmlns="" id="{83D9CF9C-DB65-4E31-A219-2497E92C3219}"/>
              </a:ext>
            </a:extLst>
          </xdr:cNvPr>
          <xdr:cNvSpPr>
            <a:spLocks/>
          </xdr:cNvSpPr>
        </xdr:nvSpPr>
        <xdr:spPr bwMode="auto">
          <a:xfrm>
            <a:off x="4102" y="631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1 h 7"/>
              <a:gd name="T10" fmla="*/ 6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5 w 6"/>
              <a:gd name="T17" fmla="*/ 0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0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1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3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6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5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6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3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2" name="Freeform 70">
            <a:extLst>
              <a:ext uri="{FF2B5EF4-FFF2-40B4-BE49-F238E27FC236}">
                <a16:creationId xmlns:a16="http://schemas.microsoft.com/office/drawing/2014/main" xmlns="" id="{E9F5E0E7-2617-4F06-9C03-08990F4502D8}"/>
              </a:ext>
            </a:extLst>
          </xdr:cNvPr>
          <xdr:cNvSpPr>
            <a:spLocks/>
          </xdr:cNvSpPr>
        </xdr:nvSpPr>
        <xdr:spPr bwMode="auto">
          <a:xfrm>
            <a:off x="4495" y="898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22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15 h 52"/>
              <a:gd name="T10" fmla="*/ 45 w 45"/>
              <a:gd name="T11" fmla="*/ 7 h 52"/>
              <a:gd name="T12" fmla="*/ 37 w 45"/>
              <a:gd name="T13" fmla="*/ 7 h 52"/>
              <a:gd name="T14" fmla="*/ 37 w 45"/>
              <a:gd name="T15" fmla="*/ 7 h 52"/>
              <a:gd name="T16" fmla="*/ 37 w 45"/>
              <a:gd name="T17" fmla="*/ 7 h 52"/>
              <a:gd name="T18" fmla="*/ 30 w 45"/>
              <a:gd name="T19" fmla="*/ 0 h 52"/>
              <a:gd name="T20" fmla="*/ 30 w 45"/>
              <a:gd name="T21" fmla="*/ 0 h 52"/>
              <a:gd name="T22" fmla="*/ 22 w 45"/>
              <a:gd name="T23" fmla="*/ 0 h 52"/>
              <a:gd name="T24" fmla="*/ 22 w 45"/>
              <a:gd name="T25" fmla="*/ 0 h 52"/>
              <a:gd name="T26" fmla="*/ 22 w 45"/>
              <a:gd name="T27" fmla="*/ 0 h 52"/>
              <a:gd name="T28" fmla="*/ 15 w 45"/>
              <a:gd name="T29" fmla="*/ 0 h 52"/>
              <a:gd name="T30" fmla="*/ 15 w 45"/>
              <a:gd name="T31" fmla="*/ 7 h 52"/>
              <a:gd name="T32" fmla="*/ 8 w 45"/>
              <a:gd name="T33" fmla="*/ 7 h 52"/>
              <a:gd name="T34" fmla="*/ 8 w 45"/>
              <a:gd name="T35" fmla="*/ 7 h 52"/>
              <a:gd name="T36" fmla="*/ 8 w 45"/>
              <a:gd name="T37" fmla="*/ 7 h 52"/>
              <a:gd name="T38" fmla="*/ 0 w 45"/>
              <a:gd name="T39" fmla="*/ 15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22 h 52"/>
              <a:gd name="T46" fmla="*/ 0 w 45"/>
              <a:gd name="T47" fmla="*/ 22 h 52"/>
              <a:gd name="T48" fmla="*/ 0 w 45"/>
              <a:gd name="T49" fmla="*/ 29 h 52"/>
              <a:gd name="T50" fmla="*/ 0 w 45"/>
              <a:gd name="T51" fmla="*/ 29 h 52"/>
              <a:gd name="T52" fmla="*/ 0 w 45"/>
              <a:gd name="T53" fmla="*/ 29 h 52"/>
              <a:gd name="T54" fmla="*/ 0 w 45"/>
              <a:gd name="T55" fmla="*/ 37 h 52"/>
              <a:gd name="T56" fmla="*/ 0 w 45"/>
              <a:gd name="T57" fmla="*/ 37 h 52"/>
              <a:gd name="T58" fmla="*/ 0 w 45"/>
              <a:gd name="T59" fmla="*/ 37 h 52"/>
              <a:gd name="T60" fmla="*/ 8 w 45"/>
              <a:gd name="T61" fmla="*/ 44 h 52"/>
              <a:gd name="T62" fmla="*/ 8 w 45"/>
              <a:gd name="T63" fmla="*/ 44 h 52"/>
              <a:gd name="T64" fmla="*/ 8 w 45"/>
              <a:gd name="T65" fmla="*/ 44 h 52"/>
              <a:gd name="T66" fmla="*/ 15 w 45"/>
              <a:gd name="T67" fmla="*/ 52 h 52"/>
              <a:gd name="T68" fmla="*/ 15 w 45"/>
              <a:gd name="T69" fmla="*/ 52 h 52"/>
              <a:gd name="T70" fmla="*/ 22 w 45"/>
              <a:gd name="T71" fmla="*/ 52 h 52"/>
              <a:gd name="T72" fmla="*/ 22 w 45"/>
              <a:gd name="T73" fmla="*/ 52 h 52"/>
              <a:gd name="T74" fmla="*/ 22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7 w 45"/>
              <a:gd name="T81" fmla="*/ 52 h 52"/>
              <a:gd name="T82" fmla="*/ 37 w 45"/>
              <a:gd name="T83" fmla="*/ 44 h 52"/>
              <a:gd name="T84" fmla="*/ 37 w 45"/>
              <a:gd name="T85" fmla="*/ 44 h 52"/>
              <a:gd name="T86" fmla="*/ 45 w 45"/>
              <a:gd name="T87" fmla="*/ 44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7 h 52"/>
              <a:gd name="T94" fmla="*/ 45 w 45"/>
              <a:gd name="T95" fmla="*/ 29 h 52"/>
              <a:gd name="T96" fmla="*/ 45 w 45"/>
              <a:gd name="T97" fmla="*/ 29 h 52"/>
              <a:gd name="T98" fmla="*/ 45 w 45"/>
              <a:gd name="T99" fmla="*/ 29 h 52"/>
              <a:gd name="T100" fmla="*/ 45 w 45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22"/>
                </a:ln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29"/>
                </a:lnTo>
                <a:lnTo>
                  <a:pt x="45" y="29"/>
                </a:lnTo>
                <a:lnTo>
                  <a:pt x="45" y="29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3" name="Freeform 71">
            <a:extLst>
              <a:ext uri="{FF2B5EF4-FFF2-40B4-BE49-F238E27FC236}">
                <a16:creationId xmlns:a16="http://schemas.microsoft.com/office/drawing/2014/main" xmlns="" id="{074D5CE4-B5EF-4C7A-A9F1-C6233A5DCABA}"/>
              </a:ext>
            </a:extLst>
          </xdr:cNvPr>
          <xdr:cNvSpPr>
            <a:spLocks/>
          </xdr:cNvSpPr>
        </xdr:nvSpPr>
        <xdr:spPr bwMode="auto">
          <a:xfrm>
            <a:off x="4495" y="898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6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5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3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7 h 7"/>
              <a:gd name="T68" fmla="*/ 2 w 6"/>
              <a:gd name="T69" fmla="*/ 7 h 7"/>
              <a:gd name="T70" fmla="*/ 3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5 w 6"/>
              <a:gd name="T81" fmla="*/ 7 h 7"/>
              <a:gd name="T82" fmla="*/ 5 w 6"/>
              <a:gd name="T83" fmla="*/ 6 h 7"/>
              <a:gd name="T84" fmla="*/ 5 w 6"/>
              <a:gd name="T85" fmla="*/ 6 h 7"/>
              <a:gd name="T86" fmla="*/ 6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4" name="Freeform 72">
            <a:extLst>
              <a:ext uri="{FF2B5EF4-FFF2-40B4-BE49-F238E27FC236}">
                <a16:creationId xmlns:a16="http://schemas.microsoft.com/office/drawing/2014/main" xmlns="" id="{7D6F2D89-C234-4C2A-95C8-6FEC216FD574}"/>
              </a:ext>
            </a:extLst>
          </xdr:cNvPr>
          <xdr:cNvSpPr>
            <a:spLocks/>
          </xdr:cNvSpPr>
        </xdr:nvSpPr>
        <xdr:spPr bwMode="auto">
          <a:xfrm>
            <a:off x="4844" y="1284"/>
            <a:ext cx="44" cy="51"/>
          </a:xfrm>
          <a:custGeom>
            <a:avLst/>
            <a:gdLst>
              <a:gd name="T0" fmla="*/ 44 w 44"/>
              <a:gd name="T1" fmla="*/ 22 h 51"/>
              <a:gd name="T2" fmla="*/ 44 w 44"/>
              <a:gd name="T3" fmla="*/ 22 h 51"/>
              <a:gd name="T4" fmla="*/ 44 w 44"/>
              <a:gd name="T5" fmla="*/ 22 h 51"/>
              <a:gd name="T6" fmla="*/ 44 w 44"/>
              <a:gd name="T7" fmla="*/ 14 h 51"/>
              <a:gd name="T8" fmla="*/ 44 w 44"/>
              <a:gd name="T9" fmla="*/ 14 h 51"/>
              <a:gd name="T10" fmla="*/ 37 w 44"/>
              <a:gd name="T11" fmla="*/ 7 h 51"/>
              <a:gd name="T12" fmla="*/ 37 w 44"/>
              <a:gd name="T13" fmla="*/ 7 h 51"/>
              <a:gd name="T14" fmla="*/ 37 w 44"/>
              <a:gd name="T15" fmla="*/ 7 h 51"/>
              <a:gd name="T16" fmla="*/ 29 w 44"/>
              <a:gd name="T17" fmla="*/ 7 h 51"/>
              <a:gd name="T18" fmla="*/ 29 w 44"/>
              <a:gd name="T19" fmla="*/ 7 h 51"/>
              <a:gd name="T20" fmla="*/ 22 w 44"/>
              <a:gd name="T21" fmla="*/ 0 h 51"/>
              <a:gd name="T22" fmla="*/ 22 w 44"/>
              <a:gd name="T23" fmla="*/ 0 h 51"/>
              <a:gd name="T24" fmla="*/ 22 w 44"/>
              <a:gd name="T25" fmla="*/ 0 h 51"/>
              <a:gd name="T26" fmla="*/ 14 w 44"/>
              <a:gd name="T27" fmla="*/ 0 h 51"/>
              <a:gd name="T28" fmla="*/ 14 w 44"/>
              <a:gd name="T29" fmla="*/ 7 h 51"/>
              <a:gd name="T30" fmla="*/ 7 w 44"/>
              <a:gd name="T31" fmla="*/ 7 h 51"/>
              <a:gd name="T32" fmla="*/ 7 w 44"/>
              <a:gd name="T33" fmla="*/ 7 h 51"/>
              <a:gd name="T34" fmla="*/ 7 w 44"/>
              <a:gd name="T35" fmla="*/ 7 h 51"/>
              <a:gd name="T36" fmla="*/ 0 w 44"/>
              <a:gd name="T37" fmla="*/ 7 h 51"/>
              <a:gd name="T38" fmla="*/ 0 w 44"/>
              <a:gd name="T39" fmla="*/ 14 h 51"/>
              <a:gd name="T40" fmla="*/ 0 w 44"/>
              <a:gd name="T41" fmla="*/ 14 h 51"/>
              <a:gd name="T42" fmla="*/ 0 w 44"/>
              <a:gd name="T43" fmla="*/ 22 h 51"/>
              <a:gd name="T44" fmla="*/ 0 w 44"/>
              <a:gd name="T45" fmla="*/ 22 h 51"/>
              <a:gd name="T46" fmla="*/ 0 w 44"/>
              <a:gd name="T47" fmla="*/ 22 h 51"/>
              <a:gd name="T48" fmla="*/ 0 w 44"/>
              <a:gd name="T49" fmla="*/ 29 h 51"/>
              <a:gd name="T50" fmla="*/ 0 w 44"/>
              <a:gd name="T51" fmla="*/ 29 h 51"/>
              <a:gd name="T52" fmla="*/ 0 w 44"/>
              <a:gd name="T53" fmla="*/ 37 h 51"/>
              <a:gd name="T54" fmla="*/ 0 w 44"/>
              <a:gd name="T55" fmla="*/ 37 h 51"/>
              <a:gd name="T56" fmla="*/ 0 w 44"/>
              <a:gd name="T57" fmla="*/ 37 h 51"/>
              <a:gd name="T58" fmla="*/ 0 w 44"/>
              <a:gd name="T59" fmla="*/ 44 h 51"/>
              <a:gd name="T60" fmla="*/ 0 w 44"/>
              <a:gd name="T61" fmla="*/ 44 h 51"/>
              <a:gd name="T62" fmla="*/ 7 w 44"/>
              <a:gd name="T63" fmla="*/ 44 h 51"/>
              <a:gd name="T64" fmla="*/ 7 w 44"/>
              <a:gd name="T65" fmla="*/ 44 h 51"/>
              <a:gd name="T66" fmla="*/ 7 w 44"/>
              <a:gd name="T67" fmla="*/ 51 h 51"/>
              <a:gd name="T68" fmla="*/ 14 w 44"/>
              <a:gd name="T69" fmla="*/ 51 h 51"/>
              <a:gd name="T70" fmla="*/ 14 w 44"/>
              <a:gd name="T71" fmla="*/ 51 h 51"/>
              <a:gd name="T72" fmla="*/ 22 w 44"/>
              <a:gd name="T73" fmla="*/ 51 h 51"/>
              <a:gd name="T74" fmla="*/ 22 w 44"/>
              <a:gd name="T75" fmla="*/ 51 h 51"/>
              <a:gd name="T76" fmla="*/ 22 w 44"/>
              <a:gd name="T77" fmla="*/ 51 h 51"/>
              <a:gd name="T78" fmla="*/ 29 w 44"/>
              <a:gd name="T79" fmla="*/ 51 h 51"/>
              <a:gd name="T80" fmla="*/ 29 w 44"/>
              <a:gd name="T81" fmla="*/ 51 h 51"/>
              <a:gd name="T82" fmla="*/ 37 w 44"/>
              <a:gd name="T83" fmla="*/ 44 h 51"/>
              <a:gd name="T84" fmla="*/ 37 w 44"/>
              <a:gd name="T85" fmla="*/ 44 h 51"/>
              <a:gd name="T86" fmla="*/ 37 w 44"/>
              <a:gd name="T87" fmla="*/ 44 h 51"/>
              <a:gd name="T88" fmla="*/ 44 w 44"/>
              <a:gd name="T89" fmla="*/ 44 h 51"/>
              <a:gd name="T90" fmla="*/ 44 w 44"/>
              <a:gd name="T91" fmla="*/ 37 h 51"/>
              <a:gd name="T92" fmla="*/ 44 w 44"/>
              <a:gd name="T93" fmla="*/ 37 h 51"/>
              <a:gd name="T94" fmla="*/ 44 w 44"/>
              <a:gd name="T95" fmla="*/ 37 h 51"/>
              <a:gd name="T96" fmla="*/ 44 w 44"/>
              <a:gd name="T97" fmla="*/ 29 h 51"/>
              <a:gd name="T98" fmla="*/ 44 w 44"/>
              <a:gd name="T99" fmla="*/ 29 h 51"/>
              <a:gd name="T100" fmla="*/ 44 w 44"/>
              <a:gd name="T101" fmla="*/ 22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4" h="51">
                <a:moveTo>
                  <a:pt x="44" y="22"/>
                </a:moveTo>
                <a:lnTo>
                  <a:pt x="44" y="22"/>
                </a:lnTo>
                <a:lnTo>
                  <a:pt x="44" y="22"/>
                </a:lnTo>
                <a:lnTo>
                  <a:pt x="44" y="14"/>
                </a:lnTo>
                <a:lnTo>
                  <a:pt x="44" y="14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29" y="7"/>
                </a:lnTo>
                <a:lnTo>
                  <a:pt x="29" y="7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7"/>
                </a:lnTo>
                <a:lnTo>
                  <a:pt x="7" y="7"/>
                </a:lnTo>
                <a:lnTo>
                  <a:pt x="7" y="7"/>
                </a:lnTo>
                <a:lnTo>
                  <a:pt x="7" y="7"/>
                </a:lnTo>
                <a:lnTo>
                  <a:pt x="0" y="7"/>
                </a:lnTo>
                <a:lnTo>
                  <a:pt x="0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0" y="44"/>
                </a:lnTo>
                <a:lnTo>
                  <a:pt x="0" y="44"/>
                </a:lnTo>
                <a:lnTo>
                  <a:pt x="7" y="44"/>
                </a:lnTo>
                <a:lnTo>
                  <a:pt x="7" y="44"/>
                </a:lnTo>
                <a:lnTo>
                  <a:pt x="7" y="51"/>
                </a:lnTo>
                <a:lnTo>
                  <a:pt x="14" y="51"/>
                </a:lnTo>
                <a:lnTo>
                  <a:pt x="14" y="51"/>
                </a:lnTo>
                <a:lnTo>
                  <a:pt x="22" y="51"/>
                </a:lnTo>
                <a:lnTo>
                  <a:pt x="22" y="51"/>
                </a:lnTo>
                <a:lnTo>
                  <a:pt x="22" y="51"/>
                </a:lnTo>
                <a:lnTo>
                  <a:pt x="29" y="51"/>
                </a:lnTo>
                <a:lnTo>
                  <a:pt x="29" y="51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44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29"/>
                </a:lnTo>
                <a:lnTo>
                  <a:pt x="44" y="29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5" name="Freeform 73">
            <a:extLst>
              <a:ext uri="{FF2B5EF4-FFF2-40B4-BE49-F238E27FC236}">
                <a16:creationId xmlns:a16="http://schemas.microsoft.com/office/drawing/2014/main" xmlns="" id="{2953B0AD-653E-4A9F-9AD5-9CF5BA479EE3}"/>
              </a:ext>
            </a:extLst>
          </xdr:cNvPr>
          <xdr:cNvSpPr>
            <a:spLocks/>
          </xdr:cNvSpPr>
        </xdr:nvSpPr>
        <xdr:spPr bwMode="auto">
          <a:xfrm>
            <a:off x="4844" y="1284"/>
            <a:ext cx="44" cy="51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3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1 h 7"/>
              <a:gd name="T20" fmla="*/ 3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1 h 7"/>
              <a:gd name="T30" fmla="*/ 1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0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3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5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6 h 7"/>
              <a:gd name="T60" fmla="*/ 0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1 w 6"/>
              <a:gd name="T67" fmla="*/ 7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3 w 6"/>
              <a:gd name="T77" fmla="*/ 7 h 7"/>
              <a:gd name="T78" fmla="*/ 4 w 6"/>
              <a:gd name="T79" fmla="*/ 7 h 7"/>
              <a:gd name="T80" fmla="*/ 4 w 6"/>
              <a:gd name="T81" fmla="*/ 7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6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5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6"/>
                </a:lnTo>
                <a:lnTo>
                  <a:pt x="1" y="6"/>
                </a:lnTo>
                <a:lnTo>
                  <a:pt x="1" y="7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6" name="Freeform 74">
            <a:extLst>
              <a:ext uri="{FF2B5EF4-FFF2-40B4-BE49-F238E27FC236}">
                <a16:creationId xmlns:a16="http://schemas.microsoft.com/office/drawing/2014/main" xmlns="" id="{D6CD05C6-6747-4EB2-BF29-C3CFCF6AA384}"/>
              </a:ext>
            </a:extLst>
          </xdr:cNvPr>
          <xdr:cNvSpPr>
            <a:spLocks/>
          </xdr:cNvSpPr>
        </xdr:nvSpPr>
        <xdr:spPr bwMode="auto">
          <a:xfrm>
            <a:off x="5021" y="1744"/>
            <a:ext cx="52" cy="44"/>
          </a:xfrm>
          <a:custGeom>
            <a:avLst/>
            <a:gdLst>
              <a:gd name="T0" fmla="*/ 52 w 52"/>
              <a:gd name="T1" fmla="*/ 22 h 44"/>
              <a:gd name="T2" fmla="*/ 52 w 52"/>
              <a:gd name="T3" fmla="*/ 14 h 44"/>
              <a:gd name="T4" fmla="*/ 52 w 52"/>
              <a:gd name="T5" fmla="*/ 14 h 44"/>
              <a:gd name="T6" fmla="*/ 52 w 52"/>
              <a:gd name="T7" fmla="*/ 7 h 44"/>
              <a:gd name="T8" fmla="*/ 45 w 52"/>
              <a:gd name="T9" fmla="*/ 7 h 44"/>
              <a:gd name="T10" fmla="*/ 45 w 52"/>
              <a:gd name="T11" fmla="*/ 7 h 44"/>
              <a:gd name="T12" fmla="*/ 45 w 52"/>
              <a:gd name="T13" fmla="*/ 0 h 44"/>
              <a:gd name="T14" fmla="*/ 37 w 52"/>
              <a:gd name="T15" fmla="*/ 0 h 44"/>
              <a:gd name="T16" fmla="*/ 37 w 52"/>
              <a:gd name="T17" fmla="*/ 0 h 44"/>
              <a:gd name="T18" fmla="*/ 37 w 52"/>
              <a:gd name="T19" fmla="*/ 0 h 44"/>
              <a:gd name="T20" fmla="*/ 30 w 52"/>
              <a:gd name="T21" fmla="*/ 0 h 44"/>
              <a:gd name="T22" fmla="*/ 30 w 52"/>
              <a:gd name="T23" fmla="*/ 0 h 44"/>
              <a:gd name="T24" fmla="*/ 23 w 52"/>
              <a:gd name="T25" fmla="*/ 0 h 44"/>
              <a:gd name="T26" fmla="*/ 23 w 52"/>
              <a:gd name="T27" fmla="*/ 0 h 44"/>
              <a:gd name="T28" fmla="*/ 23 w 52"/>
              <a:gd name="T29" fmla="*/ 0 h 44"/>
              <a:gd name="T30" fmla="*/ 15 w 52"/>
              <a:gd name="T31" fmla="*/ 0 h 44"/>
              <a:gd name="T32" fmla="*/ 15 w 52"/>
              <a:gd name="T33" fmla="*/ 0 h 44"/>
              <a:gd name="T34" fmla="*/ 15 w 52"/>
              <a:gd name="T35" fmla="*/ 0 h 44"/>
              <a:gd name="T36" fmla="*/ 8 w 52"/>
              <a:gd name="T37" fmla="*/ 7 h 44"/>
              <a:gd name="T38" fmla="*/ 8 w 52"/>
              <a:gd name="T39" fmla="*/ 7 h 44"/>
              <a:gd name="T40" fmla="*/ 8 w 52"/>
              <a:gd name="T41" fmla="*/ 7 h 44"/>
              <a:gd name="T42" fmla="*/ 8 w 52"/>
              <a:gd name="T43" fmla="*/ 14 h 44"/>
              <a:gd name="T44" fmla="*/ 0 w 52"/>
              <a:gd name="T45" fmla="*/ 14 h 44"/>
              <a:gd name="T46" fmla="*/ 0 w 52"/>
              <a:gd name="T47" fmla="*/ 22 h 44"/>
              <a:gd name="T48" fmla="*/ 0 w 52"/>
              <a:gd name="T49" fmla="*/ 22 h 44"/>
              <a:gd name="T50" fmla="*/ 0 w 52"/>
              <a:gd name="T51" fmla="*/ 22 h 44"/>
              <a:gd name="T52" fmla="*/ 0 w 52"/>
              <a:gd name="T53" fmla="*/ 29 h 44"/>
              <a:gd name="T54" fmla="*/ 8 w 52"/>
              <a:gd name="T55" fmla="*/ 29 h 44"/>
              <a:gd name="T56" fmla="*/ 8 w 52"/>
              <a:gd name="T57" fmla="*/ 37 h 44"/>
              <a:gd name="T58" fmla="*/ 8 w 52"/>
              <a:gd name="T59" fmla="*/ 37 h 44"/>
              <a:gd name="T60" fmla="*/ 8 w 52"/>
              <a:gd name="T61" fmla="*/ 37 h 44"/>
              <a:gd name="T62" fmla="*/ 15 w 52"/>
              <a:gd name="T63" fmla="*/ 44 h 44"/>
              <a:gd name="T64" fmla="*/ 15 w 52"/>
              <a:gd name="T65" fmla="*/ 44 h 44"/>
              <a:gd name="T66" fmla="*/ 15 w 52"/>
              <a:gd name="T67" fmla="*/ 44 h 44"/>
              <a:gd name="T68" fmla="*/ 23 w 52"/>
              <a:gd name="T69" fmla="*/ 44 h 44"/>
              <a:gd name="T70" fmla="*/ 23 w 52"/>
              <a:gd name="T71" fmla="*/ 44 h 44"/>
              <a:gd name="T72" fmla="*/ 23 w 52"/>
              <a:gd name="T73" fmla="*/ 44 h 44"/>
              <a:gd name="T74" fmla="*/ 30 w 52"/>
              <a:gd name="T75" fmla="*/ 44 h 44"/>
              <a:gd name="T76" fmla="*/ 30 w 52"/>
              <a:gd name="T77" fmla="*/ 44 h 44"/>
              <a:gd name="T78" fmla="*/ 37 w 52"/>
              <a:gd name="T79" fmla="*/ 44 h 44"/>
              <a:gd name="T80" fmla="*/ 37 w 52"/>
              <a:gd name="T81" fmla="*/ 44 h 44"/>
              <a:gd name="T82" fmla="*/ 37 w 52"/>
              <a:gd name="T83" fmla="*/ 44 h 44"/>
              <a:gd name="T84" fmla="*/ 45 w 52"/>
              <a:gd name="T85" fmla="*/ 44 h 44"/>
              <a:gd name="T86" fmla="*/ 45 w 52"/>
              <a:gd name="T87" fmla="*/ 37 h 44"/>
              <a:gd name="T88" fmla="*/ 45 w 52"/>
              <a:gd name="T89" fmla="*/ 37 h 44"/>
              <a:gd name="T90" fmla="*/ 52 w 52"/>
              <a:gd name="T91" fmla="*/ 37 h 44"/>
              <a:gd name="T92" fmla="*/ 52 w 52"/>
              <a:gd name="T93" fmla="*/ 29 h 44"/>
              <a:gd name="T94" fmla="*/ 52 w 52"/>
              <a:gd name="T95" fmla="*/ 29 h 44"/>
              <a:gd name="T96" fmla="*/ 52 w 52"/>
              <a:gd name="T97" fmla="*/ 22 h 44"/>
              <a:gd name="T98" fmla="*/ 52 w 52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44">
                <a:moveTo>
                  <a:pt x="52" y="22"/>
                </a:moveTo>
                <a:lnTo>
                  <a:pt x="52" y="14"/>
                </a:lnTo>
                <a:lnTo>
                  <a:pt x="52" y="14"/>
                </a:lnTo>
                <a:lnTo>
                  <a:pt x="52" y="7"/>
                </a:lnTo>
                <a:lnTo>
                  <a:pt x="45" y="7"/>
                </a:lnTo>
                <a:lnTo>
                  <a:pt x="45" y="7"/>
                </a:lnTo>
                <a:lnTo>
                  <a:pt x="45" y="0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8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8" y="29"/>
                </a:lnTo>
                <a:lnTo>
                  <a:pt x="8" y="37"/>
                </a:lnTo>
                <a:lnTo>
                  <a:pt x="8" y="37"/>
                </a:lnTo>
                <a:lnTo>
                  <a:pt x="8" y="37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3" y="44"/>
                </a:lnTo>
                <a:lnTo>
                  <a:pt x="23" y="44"/>
                </a:lnTo>
                <a:lnTo>
                  <a:pt x="23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7" name="Freeform 75">
            <a:extLst>
              <a:ext uri="{FF2B5EF4-FFF2-40B4-BE49-F238E27FC236}">
                <a16:creationId xmlns:a16="http://schemas.microsoft.com/office/drawing/2014/main" xmlns="" id="{038B30C5-C4AB-4F74-A472-6F4FEE32F8A7}"/>
              </a:ext>
            </a:extLst>
          </xdr:cNvPr>
          <xdr:cNvSpPr>
            <a:spLocks/>
          </xdr:cNvSpPr>
        </xdr:nvSpPr>
        <xdr:spPr bwMode="auto">
          <a:xfrm>
            <a:off x="5021" y="1744"/>
            <a:ext cx="52" cy="44"/>
          </a:xfrm>
          <a:custGeom>
            <a:avLst/>
            <a:gdLst>
              <a:gd name="T0" fmla="*/ 7 w 7"/>
              <a:gd name="T1" fmla="*/ 3 h 6"/>
              <a:gd name="T2" fmla="*/ 7 w 7"/>
              <a:gd name="T3" fmla="*/ 2 h 6"/>
              <a:gd name="T4" fmla="*/ 7 w 7"/>
              <a:gd name="T5" fmla="*/ 2 h 6"/>
              <a:gd name="T6" fmla="*/ 7 w 7"/>
              <a:gd name="T7" fmla="*/ 1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0 h 6"/>
              <a:gd name="T14" fmla="*/ 5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2 w 7"/>
              <a:gd name="T35" fmla="*/ 0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1 h 6"/>
              <a:gd name="T42" fmla="*/ 1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3 h 6"/>
              <a:gd name="T52" fmla="*/ 0 w 7"/>
              <a:gd name="T53" fmla="*/ 4 h 6"/>
              <a:gd name="T54" fmla="*/ 1 w 7"/>
              <a:gd name="T55" fmla="*/ 4 h 6"/>
              <a:gd name="T56" fmla="*/ 1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2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6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7 w 7"/>
              <a:gd name="T91" fmla="*/ 5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3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7" y="2"/>
                </a:lnTo>
                <a:lnTo>
                  <a:pt x="7" y="2"/>
                </a:lnTo>
                <a:lnTo>
                  <a:pt x="7" y="1"/>
                </a:lnTo>
                <a:lnTo>
                  <a:pt x="6" y="1"/>
                </a:lnTo>
                <a:lnTo>
                  <a:pt x="6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8" name="Freeform 76">
            <a:extLst>
              <a:ext uri="{FF2B5EF4-FFF2-40B4-BE49-F238E27FC236}">
                <a16:creationId xmlns:a16="http://schemas.microsoft.com/office/drawing/2014/main" xmlns="" id="{EED5E45E-D70B-4D96-8EE5-36A213B67357}"/>
              </a:ext>
            </a:extLst>
          </xdr:cNvPr>
          <xdr:cNvSpPr>
            <a:spLocks/>
          </xdr:cNvSpPr>
        </xdr:nvSpPr>
        <xdr:spPr bwMode="auto">
          <a:xfrm>
            <a:off x="4970" y="2263"/>
            <a:ext cx="51" cy="44"/>
          </a:xfrm>
          <a:custGeom>
            <a:avLst/>
            <a:gdLst>
              <a:gd name="T0" fmla="*/ 51 w 51"/>
              <a:gd name="T1" fmla="*/ 22 h 44"/>
              <a:gd name="T2" fmla="*/ 51 w 51"/>
              <a:gd name="T3" fmla="*/ 15 h 44"/>
              <a:gd name="T4" fmla="*/ 51 w 51"/>
              <a:gd name="T5" fmla="*/ 15 h 44"/>
              <a:gd name="T6" fmla="*/ 44 w 51"/>
              <a:gd name="T7" fmla="*/ 15 h 44"/>
              <a:gd name="T8" fmla="*/ 44 w 51"/>
              <a:gd name="T9" fmla="*/ 7 h 44"/>
              <a:gd name="T10" fmla="*/ 44 w 51"/>
              <a:gd name="T11" fmla="*/ 7 h 44"/>
              <a:gd name="T12" fmla="*/ 44 w 51"/>
              <a:gd name="T13" fmla="*/ 7 h 44"/>
              <a:gd name="T14" fmla="*/ 37 w 51"/>
              <a:gd name="T15" fmla="*/ 0 h 44"/>
              <a:gd name="T16" fmla="*/ 37 w 51"/>
              <a:gd name="T17" fmla="*/ 0 h 44"/>
              <a:gd name="T18" fmla="*/ 37 w 51"/>
              <a:gd name="T19" fmla="*/ 0 h 44"/>
              <a:gd name="T20" fmla="*/ 29 w 51"/>
              <a:gd name="T21" fmla="*/ 0 h 44"/>
              <a:gd name="T22" fmla="*/ 29 w 51"/>
              <a:gd name="T23" fmla="*/ 0 h 44"/>
              <a:gd name="T24" fmla="*/ 22 w 51"/>
              <a:gd name="T25" fmla="*/ 0 h 44"/>
              <a:gd name="T26" fmla="*/ 22 w 51"/>
              <a:gd name="T27" fmla="*/ 0 h 44"/>
              <a:gd name="T28" fmla="*/ 14 w 51"/>
              <a:gd name="T29" fmla="*/ 0 h 44"/>
              <a:gd name="T30" fmla="*/ 14 w 51"/>
              <a:gd name="T31" fmla="*/ 0 h 44"/>
              <a:gd name="T32" fmla="*/ 14 w 51"/>
              <a:gd name="T33" fmla="*/ 0 h 44"/>
              <a:gd name="T34" fmla="*/ 7 w 51"/>
              <a:gd name="T35" fmla="*/ 7 h 44"/>
              <a:gd name="T36" fmla="*/ 7 w 51"/>
              <a:gd name="T37" fmla="*/ 7 h 44"/>
              <a:gd name="T38" fmla="*/ 7 w 51"/>
              <a:gd name="T39" fmla="*/ 7 h 44"/>
              <a:gd name="T40" fmla="*/ 7 w 51"/>
              <a:gd name="T41" fmla="*/ 15 h 44"/>
              <a:gd name="T42" fmla="*/ 0 w 51"/>
              <a:gd name="T43" fmla="*/ 15 h 44"/>
              <a:gd name="T44" fmla="*/ 0 w 51"/>
              <a:gd name="T45" fmla="*/ 15 h 44"/>
              <a:gd name="T46" fmla="*/ 0 w 51"/>
              <a:gd name="T47" fmla="*/ 22 h 44"/>
              <a:gd name="T48" fmla="*/ 0 w 51"/>
              <a:gd name="T49" fmla="*/ 22 h 44"/>
              <a:gd name="T50" fmla="*/ 0 w 51"/>
              <a:gd name="T51" fmla="*/ 30 h 44"/>
              <a:gd name="T52" fmla="*/ 0 w 51"/>
              <a:gd name="T53" fmla="*/ 30 h 44"/>
              <a:gd name="T54" fmla="*/ 0 w 51"/>
              <a:gd name="T55" fmla="*/ 30 h 44"/>
              <a:gd name="T56" fmla="*/ 7 w 51"/>
              <a:gd name="T57" fmla="*/ 37 h 44"/>
              <a:gd name="T58" fmla="*/ 7 w 51"/>
              <a:gd name="T59" fmla="*/ 37 h 44"/>
              <a:gd name="T60" fmla="*/ 7 w 51"/>
              <a:gd name="T61" fmla="*/ 37 h 44"/>
              <a:gd name="T62" fmla="*/ 7 w 51"/>
              <a:gd name="T63" fmla="*/ 44 h 44"/>
              <a:gd name="T64" fmla="*/ 14 w 51"/>
              <a:gd name="T65" fmla="*/ 44 h 44"/>
              <a:gd name="T66" fmla="*/ 14 w 51"/>
              <a:gd name="T67" fmla="*/ 44 h 44"/>
              <a:gd name="T68" fmla="*/ 14 w 51"/>
              <a:gd name="T69" fmla="*/ 44 h 44"/>
              <a:gd name="T70" fmla="*/ 22 w 51"/>
              <a:gd name="T71" fmla="*/ 44 h 44"/>
              <a:gd name="T72" fmla="*/ 22 w 51"/>
              <a:gd name="T73" fmla="*/ 44 h 44"/>
              <a:gd name="T74" fmla="*/ 29 w 51"/>
              <a:gd name="T75" fmla="*/ 44 h 44"/>
              <a:gd name="T76" fmla="*/ 29 w 51"/>
              <a:gd name="T77" fmla="*/ 44 h 44"/>
              <a:gd name="T78" fmla="*/ 37 w 51"/>
              <a:gd name="T79" fmla="*/ 44 h 44"/>
              <a:gd name="T80" fmla="*/ 37 w 51"/>
              <a:gd name="T81" fmla="*/ 44 h 44"/>
              <a:gd name="T82" fmla="*/ 37 w 51"/>
              <a:gd name="T83" fmla="*/ 44 h 44"/>
              <a:gd name="T84" fmla="*/ 44 w 51"/>
              <a:gd name="T85" fmla="*/ 44 h 44"/>
              <a:gd name="T86" fmla="*/ 44 w 51"/>
              <a:gd name="T87" fmla="*/ 37 h 44"/>
              <a:gd name="T88" fmla="*/ 44 w 51"/>
              <a:gd name="T89" fmla="*/ 37 h 44"/>
              <a:gd name="T90" fmla="*/ 44 w 51"/>
              <a:gd name="T91" fmla="*/ 37 h 44"/>
              <a:gd name="T92" fmla="*/ 51 w 51"/>
              <a:gd name="T93" fmla="*/ 30 h 44"/>
              <a:gd name="T94" fmla="*/ 51 w 51"/>
              <a:gd name="T95" fmla="*/ 30 h 44"/>
              <a:gd name="T96" fmla="*/ 51 w 51"/>
              <a:gd name="T97" fmla="*/ 30 h 44"/>
              <a:gd name="T98" fmla="*/ 51 w 51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1" h="44">
                <a:moveTo>
                  <a:pt x="51" y="22"/>
                </a:moveTo>
                <a:lnTo>
                  <a:pt x="51" y="15"/>
                </a:lnTo>
                <a:lnTo>
                  <a:pt x="51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0"/>
                </a:lnTo>
                <a:lnTo>
                  <a:pt x="14" y="0"/>
                </a:lnTo>
                <a:lnTo>
                  <a:pt x="7" y="7"/>
                </a:lnTo>
                <a:lnTo>
                  <a:pt x="7" y="7"/>
                </a:lnTo>
                <a:lnTo>
                  <a:pt x="7" y="7"/>
                </a:lnTo>
                <a:lnTo>
                  <a:pt x="7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7" y="37"/>
                </a:lnTo>
                <a:lnTo>
                  <a:pt x="7" y="37"/>
                </a:lnTo>
                <a:lnTo>
                  <a:pt x="7" y="37"/>
                </a:lnTo>
                <a:lnTo>
                  <a:pt x="7" y="44"/>
                </a:lnTo>
                <a:lnTo>
                  <a:pt x="14" y="44"/>
                </a:lnTo>
                <a:lnTo>
                  <a:pt x="14" y="44"/>
                </a:lnTo>
                <a:lnTo>
                  <a:pt x="14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44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51" y="30"/>
                </a:lnTo>
                <a:lnTo>
                  <a:pt x="51" y="30"/>
                </a:lnTo>
                <a:lnTo>
                  <a:pt x="51" y="30"/>
                </a:lnTo>
                <a:lnTo>
                  <a:pt x="51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89" name="Freeform 77">
            <a:extLst>
              <a:ext uri="{FF2B5EF4-FFF2-40B4-BE49-F238E27FC236}">
                <a16:creationId xmlns:a16="http://schemas.microsoft.com/office/drawing/2014/main" xmlns="" id="{47E24C8B-35D5-4DEF-AC2A-81DA056EBAAB}"/>
              </a:ext>
            </a:extLst>
          </xdr:cNvPr>
          <xdr:cNvSpPr>
            <a:spLocks/>
          </xdr:cNvSpPr>
        </xdr:nvSpPr>
        <xdr:spPr bwMode="auto">
          <a:xfrm>
            <a:off x="4970" y="2263"/>
            <a:ext cx="51" cy="44"/>
          </a:xfrm>
          <a:custGeom>
            <a:avLst/>
            <a:gdLst>
              <a:gd name="T0" fmla="*/ 7 w 7"/>
              <a:gd name="T1" fmla="*/ 3 h 6"/>
              <a:gd name="T2" fmla="*/ 7 w 7"/>
              <a:gd name="T3" fmla="*/ 2 h 6"/>
              <a:gd name="T4" fmla="*/ 7 w 7"/>
              <a:gd name="T5" fmla="*/ 2 h 6"/>
              <a:gd name="T6" fmla="*/ 6 w 7"/>
              <a:gd name="T7" fmla="*/ 2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1 h 6"/>
              <a:gd name="T14" fmla="*/ 5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2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1 w 7"/>
              <a:gd name="T35" fmla="*/ 1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2 h 6"/>
              <a:gd name="T42" fmla="*/ 0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4 h 6"/>
              <a:gd name="T52" fmla="*/ 0 w 7"/>
              <a:gd name="T53" fmla="*/ 4 h 6"/>
              <a:gd name="T54" fmla="*/ 0 w 7"/>
              <a:gd name="T55" fmla="*/ 4 h 6"/>
              <a:gd name="T56" fmla="*/ 1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1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2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6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6 w 7"/>
              <a:gd name="T91" fmla="*/ 5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4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7" y="2"/>
                </a:lnTo>
                <a:lnTo>
                  <a:pt x="7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0" name="Freeform 78">
            <a:extLst>
              <a:ext uri="{FF2B5EF4-FFF2-40B4-BE49-F238E27FC236}">
                <a16:creationId xmlns:a16="http://schemas.microsoft.com/office/drawing/2014/main" xmlns="" id="{A2B1E097-FEB4-46B8-A24F-FFF5CA3E4BE4}"/>
              </a:ext>
            </a:extLst>
          </xdr:cNvPr>
          <xdr:cNvSpPr>
            <a:spLocks/>
          </xdr:cNvSpPr>
        </xdr:nvSpPr>
        <xdr:spPr bwMode="auto">
          <a:xfrm>
            <a:off x="4829" y="2723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5 h 44"/>
              <a:gd name="T4" fmla="*/ 44 w 44"/>
              <a:gd name="T5" fmla="*/ 15 h 44"/>
              <a:gd name="T6" fmla="*/ 44 w 44"/>
              <a:gd name="T7" fmla="*/ 7 h 44"/>
              <a:gd name="T8" fmla="*/ 44 w 44"/>
              <a:gd name="T9" fmla="*/ 7 h 44"/>
              <a:gd name="T10" fmla="*/ 44 w 44"/>
              <a:gd name="T11" fmla="*/ 7 h 44"/>
              <a:gd name="T12" fmla="*/ 37 w 44"/>
              <a:gd name="T13" fmla="*/ 0 h 44"/>
              <a:gd name="T14" fmla="*/ 37 w 44"/>
              <a:gd name="T15" fmla="*/ 0 h 44"/>
              <a:gd name="T16" fmla="*/ 37 w 44"/>
              <a:gd name="T17" fmla="*/ 0 h 44"/>
              <a:gd name="T18" fmla="*/ 29 w 44"/>
              <a:gd name="T19" fmla="*/ 0 h 44"/>
              <a:gd name="T20" fmla="*/ 29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15 w 44"/>
              <a:gd name="T27" fmla="*/ 0 h 44"/>
              <a:gd name="T28" fmla="*/ 15 w 44"/>
              <a:gd name="T29" fmla="*/ 0 h 44"/>
              <a:gd name="T30" fmla="*/ 15 w 44"/>
              <a:gd name="T31" fmla="*/ 0 h 44"/>
              <a:gd name="T32" fmla="*/ 7 w 44"/>
              <a:gd name="T33" fmla="*/ 0 h 44"/>
              <a:gd name="T34" fmla="*/ 7 w 44"/>
              <a:gd name="T35" fmla="*/ 0 h 44"/>
              <a:gd name="T36" fmla="*/ 7 w 44"/>
              <a:gd name="T37" fmla="*/ 7 h 44"/>
              <a:gd name="T38" fmla="*/ 0 w 44"/>
              <a:gd name="T39" fmla="*/ 7 h 44"/>
              <a:gd name="T40" fmla="*/ 0 w 44"/>
              <a:gd name="T41" fmla="*/ 7 h 44"/>
              <a:gd name="T42" fmla="*/ 0 w 44"/>
              <a:gd name="T43" fmla="*/ 15 h 44"/>
              <a:gd name="T44" fmla="*/ 0 w 44"/>
              <a:gd name="T45" fmla="*/ 15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22 h 44"/>
              <a:gd name="T52" fmla="*/ 0 w 44"/>
              <a:gd name="T53" fmla="*/ 30 h 44"/>
              <a:gd name="T54" fmla="*/ 0 w 44"/>
              <a:gd name="T55" fmla="*/ 30 h 44"/>
              <a:gd name="T56" fmla="*/ 0 w 44"/>
              <a:gd name="T57" fmla="*/ 37 h 44"/>
              <a:gd name="T58" fmla="*/ 0 w 44"/>
              <a:gd name="T59" fmla="*/ 37 h 44"/>
              <a:gd name="T60" fmla="*/ 7 w 44"/>
              <a:gd name="T61" fmla="*/ 37 h 44"/>
              <a:gd name="T62" fmla="*/ 7 w 44"/>
              <a:gd name="T63" fmla="*/ 37 h 44"/>
              <a:gd name="T64" fmla="*/ 7 w 44"/>
              <a:gd name="T65" fmla="*/ 44 h 44"/>
              <a:gd name="T66" fmla="*/ 15 w 44"/>
              <a:gd name="T67" fmla="*/ 44 h 44"/>
              <a:gd name="T68" fmla="*/ 15 w 44"/>
              <a:gd name="T69" fmla="*/ 44 h 44"/>
              <a:gd name="T70" fmla="*/ 15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29 w 44"/>
              <a:gd name="T77" fmla="*/ 44 h 44"/>
              <a:gd name="T78" fmla="*/ 29 w 44"/>
              <a:gd name="T79" fmla="*/ 44 h 44"/>
              <a:gd name="T80" fmla="*/ 37 w 44"/>
              <a:gd name="T81" fmla="*/ 44 h 44"/>
              <a:gd name="T82" fmla="*/ 37 w 44"/>
              <a:gd name="T83" fmla="*/ 44 h 44"/>
              <a:gd name="T84" fmla="*/ 37 w 44"/>
              <a:gd name="T85" fmla="*/ 37 h 44"/>
              <a:gd name="T86" fmla="*/ 44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30 h 44"/>
              <a:gd name="T94" fmla="*/ 44 w 44"/>
              <a:gd name="T95" fmla="*/ 30 h 44"/>
              <a:gd name="T96" fmla="*/ 44 w 44"/>
              <a:gd name="T97" fmla="*/ 22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0"/>
                </a:lnTo>
                <a:lnTo>
                  <a:pt x="7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37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1" name="Freeform 79">
            <a:extLst>
              <a:ext uri="{FF2B5EF4-FFF2-40B4-BE49-F238E27FC236}">
                <a16:creationId xmlns:a16="http://schemas.microsoft.com/office/drawing/2014/main" xmlns="" id="{0BE6963D-F86D-44AA-9D3B-2D9073903FD6}"/>
              </a:ext>
            </a:extLst>
          </xdr:cNvPr>
          <xdr:cNvSpPr>
            <a:spLocks/>
          </xdr:cNvSpPr>
        </xdr:nvSpPr>
        <xdr:spPr bwMode="auto">
          <a:xfrm>
            <a:off x="4829" y="2723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6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5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1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1 w 6"/>
              <a:gd name="T61" fmla="*/ 5 h 6"/>
              <a:gd name="T62" fmla="*/ 1 w 6"/>
              <a:gd name="T63" fmla="*/ 5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5 w 6"/>
              <a:gd name="T81" fmla="*/ 6 h 6"/>
              <a:gd name="T82" fmla="*/ 5 w 6"/>
              <a:gd name="T83" fmla="*/ 6 h 6"/>
              <a:gd name="T84" fmla="*/ 5 w 6"/>
              <a:gd name="T85" fmla="*/ 5 h 6"/>
              <a:gd name="T86" fmla="*/ 6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2" name="Freeform 80">
            <a:extLst>
              <a:ext uri="{FF2B5EF4-FFF2-40B4-BE49-F238E27FC236}">
                <a16:creationId xmlns:a16="http://schemas.microsoft.com/office/drawing/2014/main" xmlns="" id="{38D46039-CA93-43AB-9A7B-12B5126D9AC2}"/>
              </a:ext>
            </a:extLst>
          </xdr:cNvPr>
          <xdr:cNvSpPr>
            <a:spLocks/>
          </xdr:cNvSpPr>
        </xdr:nvSpPr>
        <xdr:spPr bwMode="auto">
          <a:xfrm>
            <a:off x="4510" y="3116"/>
            <a:ext cx="45" cy="45"/>
          </a:xfrm>
          <a:custGeom>
            <a:avLst/>
            <a:gdLst>
              <a:gd name="T0" fmla="*/ 45 w 45"/>
              <a:gd name="T1" fmla="*/ 22 h 45"/>
              <a:gd name="T2" fmla="*/ 45 w 45"/>
              <a:gd name="T3" fmla="*/ 15 h 45"/>
              <a:gd name="T4" fmla="*/ 45 w 45"/>
              <a:gd name="T5" fmla="*/ 15 h 45"/>
              <a:gd name="T6" fmla="*/ 45 w 45"/>
              <a:gd name="T7" fmla="*/ 15 h 45"/>
              <a:gd name="T8" fmla="*/ 37 w 45"/>
              <a:gd name="T9" fmla="*/ 7 h 45"/>
              <a:gd name="T10" fmla="*/ 37 w 45"/>
              <a:gd name="T11" fmla="*/ 7 h 45"/>
              <a:gd name="T12" fmla="*/ 37 w 45"/>
              <a:gd name="T13" fmla="*/ 7 h 45"/>
              <a:gd name="T14" fmla="*/ 37 w 45"/>
              <a:gd name="T15" fmla="*/ 0 h 45"/>
              <a:gd name="T16" fmla="*/ 30 w 45"/>
              <a:gd name="T17" fmla="*/ 0 h 45"/>
              <a:gd name="T18" fmla="*/ 30 w 45"/>
              <a:gd name="T19" fmla="*/ 0 h 45"/>
              <a:gd name="T20" fmla="*/ 22 w 45"/>
              <a:gd name="T21" fmla="*/ 0 h 45"/>
              <a:gd name="T22" fmla="*/ 22 w 45"/>
              <a:gd name="T23" fmla="*/ 0 h 45"/>
              <a:gd name="T24" fmla="*/ 22 w 45"/>
              <a:gd name="T25" fmla="*/ 0 h 45"/>
              <a:gd name="T26" fmla="*/ 15 w 45"/>
              <a:gd name="T27" fmla="*/ 0 h 45"/>
              <a:gd name="T28" fmla="*/ 15 w 45"/>
              <a:gd name="T29" fmla="*/ 0 h 45"/>
              <a:gd name="T30" fmla="*/ 7 w 45"/>
              <a:gd name="T31" fmla="*/ 0 h 45"/>
              <a:gd name="T32" fmla="*/ 7 w 45"/>
              <a:gd name="T33" fmla="*/ 0 h 45"/>
              <a:gd name="T34" fmla="*/ 7 w 45"/>
              <a:gd name="T35" fmla="*/ 7 h 45"/>
              <a:gd name="T36" fmla="*/ 0 w 45"/>
              <a:gd name="T37" fmla="*/ 7 h 45"/>
              <a:gd name="T38" fmla="*/ 0 w 45"/>
              <a:gd name="T39" fmla="*/ 7 h 45"/>
              <a:gd name="T40" fmla="*/ 0 w 45"/>
              <a:gd name="T41" fmla="*/ 15 h 45"/>
              <a:gd name="T42" fmla="*/ 0 w 45"/>
              <a:gd name="T43" fmla="*/ 15 h 45"/>
              <a:gd name="T44" fmla="*/ 0 w 45"/>
              <a:gd name="T45" fmla="*/ 15 h 45"/>
              <a:gd name="T46" fmla="*/ 0 w 45"/>
              <a:gd name="T47" fmla="*/ 22 h 45"/>
              <a:gd name="T48" fmla="*/ 0 w 45"/>
              <a:gd name="T49" fmla="*/ 22 h 45"/>
              <a:gd name="T50" fmla="*/ 0 w 45"/>
              <a:gd name="T51" fmla="*/ 30 h 45"/>
              <a:gd name="T52" fmla="*/ 0 w 45"/>
              <a:gd name="T53" fmla="*/ 30 h 45"/>
              <a:gd name="T54" fmla="*/ 0 w 45"/>
              <a:gd name="T55" fmla="*/ 30 h 45"/>
              <a:gd name="T56" fmla="*/ 0 w 45"/>
              <a:gd name="T57" fmla="*/ 37 h 45"/>
              <a:gd name="T58" fmla="*/ 0 w 45"/>
              <a:gd name="T59" fmla="*/ 37 h 45"/>
              <a:gd name="T60" fmla="*/ 0 w 45"/>
              <a:gd name="T61" fmla="*/ 37 h 45"/>
              <a:gd name="T62" fmla="*/ 7 w 45"/>
              <a:gd name="T63" fmla="*/ 45 h 45"/>
              <a:gd name="T64" fmla="*/ 7 w 45"/>
              <a:gd name="T65" fmla="*/ 45 h 45"/>
              <a:gd name="T66" fmla="*/ 7 w 45"/>
              <a:gd name="T67" fmla="*/ 45 h 45"/>
              <a:gd name="T68" fmla="*/ 15 w 45"/>
              <a:gd name="T69" fmla="*/ 45 h 45"/>
              <a:gd name="T70" fmla="*/ 15 w 45"/>
              <a:gd name="T71" fmla="*/ 45 h 45"/>
              <a:gd name="T72" fmla="*/ 22 w 45"/>
              <a:gd name="T73" fmla="*/ 45 h 45"/>
              <a:gd name="T74" fmla="*/ 22 w 45"/>
              <a:gd name="T75" fmla="*/ 45 h 45"/>
              <a:gd name="T76" fmla="*/ 22 w 45"/>
              <a:gd name="T77" fmla="*/ 45 h 45"/>
              <a:gd name="T78" fmla="*/ 30 w 45"/>
              <a:gd name="T79" fmla="*/ 45 h 45"/>
              <a:gd name="T80" fmla="*/ 30 w 45"/>
              <a:gd name="T81" fmla="*/ 45 h 45"/>
              <a:gd name="T82" fmla="*/ 37 w 45"/>
              <a:gd name="T83" fmla="*/ 45 h 45"/>
              <a:gd name="T84" fmla="*/ 37 w 45"/>
              <a:gd name="T85" fmla="*/ 45 h 45"/>
              <a:gd name="T86" fmla="*/ 37 w 45"/>
              <a:gd name="T87" fmla="*/ 37 h 45"/>
              <a:gd name="T88" fmla="*/ 37 w 45"/>
              <a:gd name="T89" fmla="*/ 37 h 45"/>
              <a:gd name="T90" fmla="*/ 45 w 45"/>
              <a:gd name="T91" fmla="*/ 37 h 45"/>
              <a:gd name="T92" fmla="*/ 45 w 45"/>
              <a:gd name="T93" fmla="*/ 30 h 45"/>
              <a:gd name="T94" fmla="*/ 45 w 45"/>
              <a:gd name="T95" fmla="*/ 30 h 45"/>
              <a:gd name="T96" fmla="*/ 45 w 45"/>
              <a:gd name="T97" fmla="*/ 30 h 45"/>
              <a:gd name="T98" fmla="*/ 45 w 45"/>
              <a:gd name="T99" fmla="*/ 22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5" h="45">
                <a:moveTo>
                  <a:pt x="45" y="22"/>
                </a:move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0"/>
                </a:lnTo>
                <a:lnTo>
                  <a:pt x="7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15" y="45"/>
                </a:lnTo>
                <a:lnTo>
                  <a:pt x="15" y="45"/>
                </a:lnTo>
                <a:lnTo>
                  <a:pt x="22" y="45"/>
                </a:lnTo>
                <a:lnTo>
                  <a:pt x="22" y="45"/>
                </a:lnTo>
                <a:lnTo>
                  <a:pt x="22" y="45"/>
                </a:lnTo>
                <a:lnTo>
                  <a:pt x="30" y="45"/>
                </a:lnTo>
                <a:lnTo>
                  <a:pt x="30" y="45"/>
                </a:lnTo>
                <a:lnTo>
                  <a:pt x="37" y="45"/>
                </a:lnTo>
                <a:lnTo>
                  <a:pt x="37" y="45"/>
                </a:lnTo>
                <a:lnTo>
                  <a:pt x="37" y="37"/>
                </a:lnTo>
                <a:lnTo>
                  <a:pt x="37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3" name="Freeform 81">
            <a:extLst>
              <a:ext uri="{FF2B5EF4-FFF2-40B4-BE49-F238E27FC236}">
                <a16:creationId xmlns:a16="http://schemas.microsoft.com/office/drawing/2014/main" xmlns="" id="{94DCD9A6-F667-4E08-B45C-E32C7A85341B}"/>
              </a:ext>
            </a:extLst>
          </xdr:cNvPr>
          <xdr:cNvSpPr>
            <a:spLocks/>
          </xdr:cNvSpPr>
        </xdr:nvSpPr>
        <xdr:spPr bwMode="auto">
          <a:xfrm>
            <a:off x="4510" y="3116"/>
            <a:ext cx="45" cy="45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2 h 6"/>
              <a:gd name="T8" fmla="*/ 5 w 6"/>
              <a:gd name="T9" fmla="*/ 1 h 6"/>
              <a:gd name="T10" fmla="*/ 5 w 6"/>
              <a:gd name="T11" fmla="*/ 1 h 6"/>
              <a:gd name="T12" fmla="*/ 5 w 6"/>
              <a:gd name="T13" fmla="*/ 1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3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1 w 6"/>
              <a:gd name="T31" fmla="*/ 0 h 6"/>
              <a:gd name="T32" fmla="*/ 1 w 6"/>
              <a:gd name="T33" fmla="*/ 0 h 6"/>
              <a:gd name="T34" fmla="*/ 1 w 6"/>
              <a:gd name="T35" fmla="*/ 1 h 6"/>
              <a:gd name="T36" fmla="*/ 0 w 6"/>
              <a:gd name="T37" fmla="*/ 1 h 6"/>
              <a:gd name="T38" fmla="*/ 0 w 6"/>
              <a:gd name="T39" fmla="*/ 1 h 6"/>
              <a:gd name="T40" fmla="*/ 0 w 6"/>
              <a:gd name="T41" fmla="*/ 2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4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0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1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3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5 w 6"/>
              <a:gd name="T87" fmla="*/ 5 h 6"/>
              <a:gd name="T88" fmla="*/ 5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4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5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4" name="Freeform 82">
            <a:extLst>
              <a:ext uri="{FF2B5EF4-FFF2-40B4-BE49-F238E27FC236}">
                <a16:creationId xmlns:a16="http://schemas.microsoft.com/office/drawing/2014/main" xmlns="" id="{6AF64D20-542F-47C9-A7CC-A764BCF45040}"/>
              </a:ext>
            </a:extLst>
          </xdr:cNvPr>
          <xdr:cNvSpPr>
            <a:spLocks/>
          </xdr:cNvSpPr>
        </xdr:nvSpPr>
        <xdr:spPr bwMode="auto">
          <a:xfrm>
            <a:off x="4080" y="3361"/>
            <a:ext cx="45" cy="44"/>
          </a:xfrm>
          <a:custGeom>
            <a:avLst/>
            <a:gdLst>
              <a:gd name="T0" fmla="*/ 45 w 45"/>
              <a:gd name="T1" fmla="*/ 15 h 44"/>
              <a:gd name="T2" fmla="*/ 45 w 45"/>
              <a:gd name="T3" fmla="*/ 15 h 44"/>
              <a:gd name="T4" fmla="*/ 45 w 45"/>
              <a:gd name="T5" fmla="*/ 15 h 44"/>
              <a:gd name="T6" fmla="*/ 45 w 45"/>
              <a:gd name="T7" fmla="*/ 7 h 44"/>
              <a:gd name="T8" fmla="*/ 45 w 45"/>
              <a:gd name="T9" fmla="*/ 7 h 44"/>
              <a:gd name="T10" fmla="*/ 37 w 45"/>
              <a:gd name="T11" fmla="*/ 7 h 44"/>
              <a:gd name="T12" fmla="*/ 37 w 45"/>
              <a:gd name="T13" fmla="*/ 0 h 44"/>
              <a:gd name="T14" fmla="*/ 37 w 45"/>
              <a:gd name="T15" fmla="*/ 0 h 44"/>
              <a:gd name="T16" fmla="*/ 30 w 45"/>
              <a:gd name="T17" fmla="*/ 0 h 44"/>
              <a:gd name="T18" fmla="*/ 30 w 45"/>
              <a:gd name="T19" fmla="*/ 0 h 44"/>
              <a:gd name="T20" fmla="*/ 30 w 45"/>
              <a:gd name="T21" fmla="*/ 0 h 44"/>
              <a:gd name="T22" fmla="*/ 22 w 45"/>
              <a:gd name="T23" fmla="*/ 0 h 44"/>
              <a:gd name="T24" fmla="*/ 22 w 45"/>
              <a:gd name="T25" fmla="*/ 0 h 44"/>
              <a:gd name="T26" fmla="*/ 15 w 45"/>
              <a:gd name="T27" fmla="*/ 0 h 44"/>
              <a:gd name="T28" fmla="*/ 15 w 45"/>
              <a:gd name="T29" fmla="*/ 0 h 44"/>
              <a:gd name="T30" fmla="*/ 8 w 45"/>
              <a:gd name="T31" fmla="*/ 0 h 44"/>
              <a:gd name="T32" fmla="*/ 8 w 45"/>
              <a:gd name="T33" fmla="*/ 0 h 44"/>
              <a:gd name="T34" fmla="*/ 8 w 45"/>
              <a:gd name="T35" fmla="*/ 0 h 44"/>
              <a:gd name="T36" fmla="*/ 0 w 45"/>
              <a:gd name="T37" fmla="*/ 7 h 44"/>
              <a:gd name="T38" fmla="*/ 0 w 45"/>
              <a:gd name="T39" fmla="*/ 7 h 44"/>
              <a:gd name="T40" fmla="*/ 0 w 45"/>
              <a:gd name="T41" fmla="*/ 7 h 44"/>
              <a:gd name="T42" fmla="*/ 0 w 45"/>
              <a:gd name="T43" fmla="*/ 15 h 44"/>
              <a:gd name="T44" fmla="*/ 0 w 45"/>
              <a:gd name="T45" fmla="*/ 15 h 44"/>
              <a:gd name="T46" fmla="*/ 0 w 45"/>
              <a:gd name="T47" fmla="*/ 15 h 44"/>
              <a:gd name="T48" fmla="*/ 0 w 45"/>
              <a:gd name="T49" fmla="*/ 22 h 44"/>
              <a:gd name="T50" fmla="*/ 0 w 45"/>
              <a:gd name="T51" fmla="*/ 22 h 44"/>
              <a:gd name="T52" fmla="*/ 0 w 45"/>
              <a:gd name="T53" fmla="*/ 30 h 44"/>
              <a:gd name="T54" fmla="*/ 0 w 45"/>
              <a:gd name="T55" fmla="*/ 30 h 44"/>
              <a:gd name="T56" fmla="*/ 0 w 45"/>
              <a:gd name="T57" fmla="*/ 30 h 44"/>
              <a:gd name="T58" fmla="*/ 0 w 45"/>
              <a:gd name="T59" fmla="*/ 37 h 44"/>
              <a:gd name="T60" fmla="*/ 0 w 45"/>
              <a:gd name="T61" fmla="*/ 37 h 44"/>
              <a:gd name="T62" fmla="*/ 8 w 45"/>
              <a:gd name="T63" fmla="*/ 37 h 44"/>
              <a:gd name="T64" fmla="*/ 8 w 45"/>
              <a:gd name="T65" fmla="*/ 44 h 44"/>
              <a:gd name="T66" fmla="*/ 8 w 45"/>
              <a:gd name="T67" fmla="*/ 44 h 44"/>
              <a:gd name="T68" fmla="*/ 15 w 45"/>
              <a:gd name="T69" fmla="*/ 44 h 44"/>
              <a:gd name="T70" fmla="*/ 15 w 45"/>
              <a:gd name="T71" fmla="*/ 44 h 44"/>
              <a:gd name="T72" fmla="*/ 22 w 45"/>
              <a:gd name="T73" fmla="*/ 44 h 44"/>
              <a:gd name="T74" fmla="*/ 22 w 45"/>
              <a:gd name="T75" fmla="*/ 44 h 44"/>
              <a:gd name="T76" fmla="*/ 30 w 45"/>
              <a:gd name="T77" fmla="*/ 44 h 44"/>
              <a:gd name="T78" fmla="*/ 30 w 45"/>
              <a:gd name="T79" fmla="*/ 44 h 44"/>
              <a:gd name="T80" fmla="*/ 30 w 45"/>
              <a:gd name="T81" fmla="*/ 44 h 44"/>
              <a:gd name="T82" fmla="*/ 37 w 45"/>
              <a:gd name="T83" fmla="*/ 44 h 44"/>
              <a:gd name="T84" fmla="*/ 37 w 45"/>
              <a:gd name="T85" fmla="*/ 37 h 44"/>
              <a:gd name="T86" fmla="*/ 37 w 45"/>
              <a:gd name="T87" fmla="*/ 37 h 44"/>
              <a:gd name="T88" fmla="*/ 45 w 45"/>
              <a:gd name="T89" fmla="*/ 37 h 44"/>
              <a:gd name="T90" fmla="*/ 45 w 45"/>
              <a:gd name="T91" fmla="*/ 30 h 44"/>
              <a:gd name="T92" fmla="*/ 45 w 45"/>
              <a:gd name="T93" fmla="*/ 30 h 44"/>
              <a:gd name="T94" fmla="*/ 45 w 45"/>
              <a:gd name="T95" fmla="*/ 30 h 44"/>
              <a:gd name="T96" fmla="*/ 45 w 45"/>
              <a:gd name="T97" fmla="*/ 22 h 44"/>
              <a:gd name="T98" fmla="*/ 45 w 45"/>
              <a:gd name="T99" fmla="*/ 22 h 44"/>
              <a:gd name="T100" fmla="*/ 45 w 45"/>
              <a:gd name="T101" fmla="*/ 15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44">
                <a:moveTo>
                  <a:pt x="45" y="15"/>
                </a:move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45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8" y="0"/>
                </a:lnTo>
                <a:lnTo>
                  <a:pt x="8" y="0"/>
                </a:lnTo>
                <a:lnTo>
                  <a:pt x="8" y="0"/>
                </a:lnTo>
                <a:lnTo>
                  <a:pt x="0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8" y="37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30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37"/>
                </a:lnTo>
                <a:lnTo>
                  <a:pt x="37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lnTo>
                  <a:pt x="45" y="22"/>
                </a:lnTo>
                <a:lnTo>
                  <a:pt x="45" y="15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5" name="Freeform 83">
            <a:extLst>
              <a:ext uri="{FF2B5EF4-FFF2-40B4-BE49-F238E27FC236}">
                <a16:creationId xmlns:a16="http://schemas.microsoft.com/office/drawing/2014/main" xmlns="" id="{8E4BCFEA-C29B-4D78-825B-601F047864B5}"/>
              </a:ext>
            </a:extLst>
          </xdr:cNvPr>
          <xdr:cNvSpPr>
            <a:spLocks/>
          </xdr:cNvSpPr>
        </xdr:nvSpPr>
        <xdr:spPr bwMode="auto">
          <a:xfrm>
            <a:off x="4080" y="3361"/>
            <a:ext cx="45" cy="44"/>
          </a:xfrm>
          <a:custGeom>
            <a:avLst/>
            <a:gdLst>
              <a:gd name="T0" fmla="*/ 6 w 6"/>
              <a:gd name="T1" fmla="*/ 2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1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0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2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4 h 6"/>
              <a:gd name="T58" fmla="*/ 0 w 6"/>
              <a:gd name="T59" fmla="*/ 5 h 6"/>
              <a:gd name="T60" fmla="*/ 0 w 6"/>
              <a:gd name="T61" fmla="*/ 5 h 6"/>
              <a:gd name="T62" fmla="*/ 1 w 6"/>
              <a:gd name="T63" fmla="*/ 5 h 6"/>
              <a:gd name="T64" fmla="*/ 1 w 6"/>
              <a:gd name="T65" fmla="*/ 6 h 6"/>
              <a:gd name="T66" fmla="*/ 1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5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4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2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2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0"/>
                </a:lnTo>
                <a:lnTo>
                  <a:pt x="0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5"/>
                </a:lnTo>
                <a:lnTo>
                  <a:pt x="5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6" name="Freeform 84">
            <a:extLst>
              <a:ext uri="{FF2B5EF4-FFF2-40B4-BE49-F238E27FC236}">
                <a16:creationId xmlns:a16="http://schemas.microsoft.com/office/drawing/2014/main" xmlns="" id="{86AB71F8-FAD3-4EC2-B56A-8773CFA6BAF8}"/>
              </a:ext>
            </a:extLst>
          </xdr:cNvPr>
          <xdr:cNvSpPr>
            <a:spLocks/>
          </xdr:cNvSpPr>
        </xdr:nvSpPr>
        <xdr:spPr bwMode="auto">
          <a:xfrm>
            <a:off x="3561" y="3450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22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15 h 52"/>
              <a:gd name="T10" fmla="*/ 38 w 45"/>
              <a:gd name="T11" fmla="*/ 7 h 52"/>
              <a:gd name="T12" fmla="*/ 38 w 45"/>
              <a:gd name="T13" fmla="*/ 7 h 52"/>
              <a:gd name="T14" fmla="*/ 38 w 45"/>
              <a:gd name="T15" fmla="*/ 7 h 52"/>
              <a:gd name="T16" fmla="*/ 30 w 45"/>
              <a:gd name="T17" fmla="*/ 7 h 52"/>
              <a:gd name="T18" fmla="*/ 30 w 45"/>
              <a:gd name="T19" fmla="*/ 0 h 52"/>
              <a:gd name="T20" fmla="*/ 30 w 45"/>
              <a:gd name="T21" fmla="*/ 0 h 52"/>
              <a:gd name="T22" fmla="*/ 23 w 45"/>
              <a:gd name="T23" fmla="*/ 0 h 52"/>
              <a:gd name="T24" fmla="*/ 23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15 w 45"/>
              <a:gd name="T31" fmla="*/ 7 h 52"/>
              <a:gd name="T32" fmla="*/ 8 w 45"/>
              <a:gd name="T33" fmla="*/ 7 h 52"/>
              <a:gd name="T34" fmla="*/ 8 w 45"/>
              <a:gd name="T35" fmla="*/ 7 h 52"/>
              <a:gd name="T36" fmla="*/ 8 w 45"/>
              <a:gd name="T37" fmla="*/ 7 h 52"/>
              <a:gd name="T38" fmla="*/ 0 w 45"/>
              <a:gd name="T39" fmla="*/ 15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22 h 52"/>
              <a:gd name="T46" fmla="*/ 0 w 45"/>
              <a:gd name="T47" fmla="*/ 22 h 52"/>
              <a:gd name="T48" fmla="*/ 0 w 45"/>
              <a:gd name="T49" fmla="*/ 30 h 52"/>
              <a:gd name="T50" fmla="*/ 0 w 45"/>
              <a:gd name="T51" fmla="*/ 30 h 52"/>
              <a:gd name="T52" fmla="*/ 0 w 45"/>
              <a:gd name="T53" fmla="*/ 30 h 52"/>
              <a:gd name="T54" fmla="*/ 0 w 45"/>
              <a:gd name="T55" fmla="*/ 37 h 52"/>
              <a:gd name="T56" fmla="*/ 0 w 45"/>
              <a:gd name="T57" fmla="*/ 37 h 52"/>
              <a:gd name="T58" fmla="*/ 0 w 45"/>
              <a:gd name="T59" fmla="*/ 37 h 52"/>
              <a:gd name="T60" fmla="*/ 8 w 45"/>
              <a:gd name="T61" fmla="*/ 44 h 52"/>
              <a:gd name="T62" fmla="*/ 8 w 45"/>
              <a:gd name="T63" fmla="*/ 44 h 52"/>
              <a:gd name="T64" fmla="*/ 8 w 45"/>
              <a:gd name="T65" fmla="*/ 44 h 52"/>
              <a:gd name="T66" fmla="*/ 15 w 45"/>
              <a:gd name="T67" fmla="*/ 52 h 52"/>
              <a:gd name="T68" fmla="*/ 15 w 45"/>
              <a:gd name="T69" fmla="*/ 52 h 52"/>
              <a:gd name="T70" fmla="*/ 15 w 45"/>
              <a:gd name="T71" fmla="*/ 52 h 52"/>
              <a:gd name="T72" fmla="*/ 23 w 45"/>
              <a:gd name="T73" fmla="*/ 52 h 52"/>
              <a:gd name="T74" fmla="*/ 23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0 w 45"/>
              <a:gd name="T81" fmla="*/ 52 h 52"/>
              <a:gd name="T82" fmla="*/ 38 w 45"/>
              <a:gd name="T83" fmla="*/ 44 h 52"/>
              <a:gd name="T84" fmla="*/ 38 w 45"/>
              <a:gd name="T85" fmla="*/ 44 h 52"/>
              <a:gd name="T86" fmla="*/ 38 w 45"/>
              <a:gd name="T87" fmla="*/ 44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7 h 52"/>
              <a:gd name="T94" fmla="*/ 45 w 45"/>
              <a:gd name="T95" fmla="*/ 30 h 52"/>
              <a:gd name="T96" fmla="*/ 45 w 45"/>
              <a:gd name="T97" fmla="*/ 30 h 52"/>
              <a:gd name="T98" fmla="*/ 45 w 45"/>
              <a:gd name="T99" fmla="*/ 30 h 52"/>
              <a:gd name="T100" fmla="*/ 45 w 45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22"/>
                </a:ln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38" y="7"/>
                </a:lnTo>
                <a:lnTo>
                  <a:pt x="38" y="7"/>
                </a:lnTo>
                <a:lnTo>
                  <a:pt x="38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52"/>
                </a:lnTo>
                <a:lnTo>
                  <a:pt x="15" y="52"/>
                </a:lnTo>
                <a:lnTo>
                  <a:pt x="15" y="52"/>
                </a:lnTo>
                <a:lnTo>
                  <a:pt x="23" y="52"/>
                </a:lnTo>
                <a:lnTo>
                  <a:pt x="23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8" y="44"/>
                </a:lnTo>
                <a:lnTo>
                  <a:pt x="38" y="44"/>
                </a:lnTo>
                <a:lnTo>
                  <a:pt x="38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7" name="Freeform 85">
            <a:extLst>
              <a:ext uri="{FF2B5EF4-FFF2-40B4-BE49-F238E27FC236}">
                <a16:creationId xmlns:a16="http://schemas.microsoft.com/office/drawing/2014/main" xmlns="" id="{500B42BE-7C61-4F2F-9A5E-9761FF692F1F}"/>
              </a:ext>
            </a:extLst>
          </xdr:cNvPr>
          <xdr:cNvSpPr>
            <a:spLocks/>
          </xdr:cNvSpPr>
        </xdr:nvSpPr>
        <xdr:spPr bwMode="auto">
          <a:xfrm>
            <a:off x="3561" y="3450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7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7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7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8" name="Freeform 86">
            <a:extLst>
              <a:ext uri="{FF2B5EF4-FFF2-40B4-BE49-F238E27FC236}">
                <a16:creationId xmlns:a16="http://schemas.microsoft.com/office/drawing/2014/main" xmlns="" id="{0B28DAA0-DF4C-4709-BFD7-80A6157DF728}"/>
              </a:ext>
            </a:extLst>
          </xdr:cNvPr>
          <xdr:cNvSpPr>
            <a:spLocks/>
          </xdr:cNvSpPr>
        </xdr:nvSpPr>
        <xdr:spPr bwMode="auto">
          <a:xfrm>
            <a:off x="3072" y="3346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15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7 h 52"/>
              <a:gd name="T10" fmla="*/ 37 w 45"/>
              <a:gd name="T11" fmla="*/ 7 h 52"/>
              <a:gd name="T12" fmla="*/ 37 w 45"/>
              <a:gd name="T13" fmla="*/ 7 h 52"/>
              <a:gd name="T14" fmla="*/ 37 w 45"/>
              <a:gd name="T15" fmla="*/ 0 h 52"/>
              <a:gd name="T16" fmla="*/ 30 w 45"/>
              <a:gd name="T17" fmla="*/ 0 h 52"/>
              <a:gd name="T18" fmla="*/ 30 w 45"/>
              <a:gd name="T19" fmla="*/ 0 h 52"/>
              <a:gd name="T20" fmla="*/ 23 w 45"/>
              <a:gd name="T21" fmla="*/ 0 h 52"/>
              <a:gd name="T22" fmla="*/ 23 w 45"/>
              <a:gd name="T23" fmla="*/ 0 h 52"/>
              <a:gd name="T24" fmla="*/ 23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8 w 45"/>
              <a:gd name="T31" fmla="*/ 0 h 52"/>
              <a:gd name="T32" fmla="*/ 8 w 45"/>
              <a:gd name="T33" fmla="*/ 0 h 52"/>
              <a:gd name="T34" fmla="*/ 8 w 45"/>
              <a:gd name="T35" fmla="*/ 7 h 52"/>
              <a:gd name="T36" fmla="*/ 0 w 45"/>
              <a:gd name="T37" fmla="*/ 7 h 52"/>
              <a:gd name="T38" fmla="*/ 0 w 45"/>
              <a:gd name="T39" fmla="*/ 7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15 h 52"/>
              <a:gd name="T46" fmla="*/ 0 w 45"/>
              <a:gd name="T47" fmla="*/ 22 h 52"/>
              <a:gd name="T48" fmla="*/ 0 w 45"/>
              <a:gd name="T49" fmla="*/ 22 h 52"/>
              <a:gd name="T50" fmla="*/ 0 w 45"/>
              <a:gd name="T51" fmla="*/ 30 h 52"/>
              <a:gd name="T52" fmla="*/ 0 w 45"/>
              <a:gd name="T53" fmla="*/ 30 h 52"/>
              <a:gd name="T54" fmla="*/ 0 w 45"/>
              <a:gd name="T55" fmla="*/ 30 h 52"/>
              <a:gd name="T56" fmla="*/ 0 w 45"/>
              <a:gd name="T57" fmla="*/ 37 h 52"/>
              <a:gd name="T58" fmla="*/ 0 w 45"/>
              <a:gd name="T59" fmla="*/ 37 h 52"/>
              <a:gd name="T60" fmla="*/ 0 w 45"/>
              <a:gd name="T61" fmla="*/ 37 h 52"/>
              <a:gd name="T62" fmla="*/ 8 w 45"/>
              <a:gd name="T63" fmla="*/ 45 h 52"/>
              <a:gd name="T64" fmla="*/ 8 w 45"/>
              <a:gd name="T65" fmla="*/ 45 h 52"/>
              <a:gd name="T66" fmla="*/ 8 w 45"/>
              <a:gd name="T67" fmla="*/ 45 h 52"/>
              <a:gd name="T68" fmla="*/ 15 w 45"/>
              <a:gd name="T69" fmla="*/ 45 h 52"/>
              <a:gd name="T70" fmla="*/ 15 w 45"/>
              <a:gd name="T71" fmla="*/ 45 h 52"/>
              <a:gd name="T72" fmla="*/ 23 w 45"/>
              <a:gd name="T73" fmla="*/ 52 h 52"/>
              <a:gd name="T74" fmla="*/ 23 w 45"/>
              <a:gd name="T75" fmla="*/ 52 h 52"/>
              <a:gd name="T76" fmla="*/ 23 w 45"/>
              <a:gd name="T77" fmla="*/ 45 h 52"/>
              <a:gd name="T78" fmla="*/ 30 w 45"/>
              <a:gd name="T79" fmla="*/ 45 h 52"/>
              <a:gd name="T80" fmla="*/ 30 w 45"/>
              <a:gd name="T81" fmla="*/ 45 h 52"/>
              <a:gd name="T82" fmla="*/ 37 w 45"/>
              <a:gd name="T83" fmla="*/ 45 h 52"/>
              <a:gd name="T84" fmla="*/ 37 w 45"/>
              <a:gd name="T85" fmla="*/ 45 h 52"/>
              <a:gd name="T86" fmla="*/ 37 w 45"/>
              <a:gd name="T87" fmla="*/ 37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0 h 52"/>
              <a:gd name="T94" fmla="*/ 45 w 45"/>
              <a:gd name="T95" fmla="*/ 30 h 52"/>
              <a:gd name="T96" fmla="*/ 45 w 45"/>
              <a:gd name="T97" fmla="*/ 30 h 52"/>
              <a:gd name="T98" fmla="*/ 45 w 45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8" y="0"/>
                </a:lnTo>
                <a:lnTo>
                  <a:pt x="8" y="0"/>
                </a:lnTo>
                <a:lnTo>
                  <a:pt x="8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5"/>
                </a:lnTo>
                <a:lnTo>
                  <a:pt x="8" y="45"/>
                </a:lnTo>
                <a:lnTo>
                  <a:pt x="8" y="45"/>
                </a:lnTo>
                <a:lnTo>
                  <a:pt x="15" y="45"/>
                </a:lnTo>
                <a:lnTo>
                  <a:pt x="15" y="45"/>
                </a:lnTo>
                <a:lnTo>
                  <a:pt x="23" y="52"/>
                </a:lnTo>
                <a:lnTo>
                  <a:pt x="23" y="52"/>
                </a:lnTo>
                <a:lnTo>
                  <a:pt x="23" y="45"/>
                </a:lnTo>
                <a:lnTo>
                  <a:pt x="30" y="45"/>
                </a:lnTo>
                <a:lnTo>
                  <a:pt x="30" y="45"/>
                </a:lnTo>
                <a:lnTo>
                  <a:pt x="37" y="45"/>
                </a:lnTo>
                <a:lnTo>
                  <a:pt x="37" y="45"/>
                </a:lnTo>
                <a:lnTo>
                  <a:pt x="37" y="37"/>
                </a:lnTo>
                <a:lnTo>
                  <a:pt x="45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899" name="Freeform 87">
            <a:extLst>
              <a:ext uri="{FF2B5EF4-FFF2-40B4-BE49-F238E27FC236}">
                <a16:creationId xmlns:a16="http://schemas.microsoft.com/office/drawing/2014/main" xmlns="" id="{B548A1E5-27F0-4857-9F19-CB089E8124F2}"/>
              </a:ext>
            </a:extLst>
          </xdr:cNvPr>
          <xdr:cNvSpPr>
            <a:spLocks/>
          </xdr:cNvSpPr>
        </xdr:nvSpPr>
        <xdr:spPr bwMode="auto">
          <a:xfrm>
            <a:off x="3072" y="3346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2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1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0 h 7"/>
              <a:gd name="T16" fmla="*/ 4 w 6"/>
              <a:gd name="T17" fmla="*/ 0 h 7"/>
              <a:gd name="T18" fmla="*/ 4 w 6"/>
              <a:gd name="T19" fmla="*/ 0 h 7"/>
              <a:gd name="T20" fmla="*/ 3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1 w 6"/>
              <a:gd name="T31" fmla="*/ 0 h 7"/>
              <a:gd name="T32" fmla="*/ 1 w 6"/>
              <a:gd name="T33" fmla="*/ 0 h 7"/>
              <a:gd name="T34" fmla="*/ 1 w 6"/>
              <a:gd name="T35" fmla="*/ 1 h 7"/>
              <a:gd name="T36" fmla="*/ 0 w 6"/>
              <a:gd name="T37" fmla="*/ 1 h 7"/>
              <a:gd name="T38" fmla="*/ 0 w 6"/>
              <a:gd name="T39" fmla="*/ 1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2 h 7"/>
              <a:gd name="T46" fmla="*/ 0 w 6"/>
              <a:gd name="T47" fmla="*/ 3 h 7"/>
              <a:gd name="T48" fmla="*/ 0 w 6"/>
              <a:gd name="T49" fmla="*/ 3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4 h 7"/>
              <a:gd name="T56" fmla="*/ 0 w 6"/>
              <a:gd name="T57" fmla="*/ 5 h 7"/>
              <a:gd name="T58" fmla="*/ 0 w 6"/>
              <a:gd name="T59" fmla="*/ 5 h 7"/>
              <a:gd name="T60" fmla="*/ 0 w 6"/>
              <a:gd name="T61" fmla="*/ 5 h 7"/>
              <a:gd name="T62" fmla="*/ 1 w 6"/>
              <a:gd name="T63" fmla="*/ 6 h 7"/>
              <a:gd name="T64" fmla="*/ 1 w 6"/>
              <a:gd name="T65" fmla="*/ 6 h 7"/>
              <a:gd name="T66" fmla="*/ 1 w 6"/>
              <a:gd name="T67" fmla="*/ 6 h 7"/>
              <a:gd name="T68" fmla="*/ 2 w 6"/>
              <a:gd name="T69" fmla="*/ 6 h 7"/>
              <a:gd name="T70" fmla="*/ 2 w 6"/>
              <a:gd name="T71" fmla="*/ 6 h 7"/>
              <a:gd name="T72" fmla="*/ 3 w 6"/>
              <a:gd name="T73" fmla="*/ 7 h 7"/>
              <a:gd name="T74" fmla="*/ 3 w 6"/>
              <a:gd name="T75" fmla="*/ 7 h 7"/>
              <a:gd name="T76" fmla="*/ 3 w 6"/>
              <a:gd name="T77" fmla="*/ 6 h 7"/>
              <a:gd name="T78" fmla="*/ 4 w 6"/>
              <a:gd name="T79" fmla="*/ 6 h 7"/>
              <a:gd name="T80" fmla="*/ 4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5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4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3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7"/>
                </a:lnTo>
                <a:lnTo>
                  <a:pt x="3" y="7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0" name="Freeform 88">
            <a:extLst>
              <a:ext uri="{FF2B5EF4-FFF2-40B4-BE49-F238E27FC236}">
                <a16:creationId xmlns:a16="http://schemas.microsoft.com/office/drawing/2014/main" xmlns="" id="{32AA488C-BCBF-45D2-976B-9156A1BB2931}"/>
              </a:ext>
            </a:extLst>
          </xdr:cNvPr>
          <xdr:cNvSpPr>
            <a:spLocks/>
          </xdr:cNvSpPr>
        </xdr:nvSpPr>
        <xdr:spPr bwMode="auto">
          <a:xfrm>
            <a:off x="2635" y="3109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14 h 52"/>
              <a:gd name="T4" fmla="*/ 52 w 52"/>
              <a:gd name="T5" fmla="*/ 14 h 52"/>
              <a:gd name="T6" fmla="*/ 45 w 52"/>
              <a:gd name="T7" fmla="*/ 14 h 52"/>
              <a:gd name="T8" fmla="*/ 45 w 52"/>
              <a:gd name="T9" fmla="*/ 7 h 52"/>
              <a:gd name="T10" fmla="*/ 45 w 52"/>
              <a:gd name="T11" fmla="*/ 7 h 52"/>
              <a:gd name="T12" fmla="*/ 45 w 52"/>
              <a:gd name="T13" fmla="*/ 7 h 52"/>
              <a:gd name="T14" fmla="*/ 37 w 52"/>
              <a:gd name="T15" fmla="*/ 0 h 52"/>
              <a:gd name="T16" fmla="*/ 37 w 52"/>
              <a:gd name="T17" fmla="*/ 0 h 52"/>
              <a:gd name="T18" fmla="*/ 37 w 52"/>
              <a:gd name="T19" fmla="*/ 0 h 52"/>
              <a:gd name="T20" fmla="*/ 30 w 52"/>
              <a:gd name="T21" fmla="*/ 0 h 52"/>
              <a:gd name="T22" fmla="*/ 30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5 w 52"/>
              <a:gd name="T31" fmla="*/ 0 h 52"/>
              <a:gd name="T32" fmla="*/ 15 w 52"/>
              <a:gd name="T33" fmla="*/ 0 h 52"/>
              <a:gd name="T34" fmla="*/ 8 w 52"/>
              <a:gd name="T35" fmla="*/ 7 h 52"/>
              <a:gd name="T36" fmla="*/ 8 w 52"/>
              <a:gd name="T37" fmla="*/ 7 h 52"/>
              <a:gd name="T38" fmla="*/ 8 w 52"/>
              <a:gd name="T39" fmla="*/ 7 h 52"/>
              <a:gd name="T40" fmla="*/ 8 w 52"/>
              <a:gd name="T41" fmla="*/ 14 h 52"/>
              <a:gd name="T42" fmla="*/ 8 w 52"/>
              <a:gd name="T43" fmla="*/ 14 h 52"/>
              <a:gd name="T44" fmla="*/ 0 w 52"/>
              <a:gd name="T45" fmla="*/ 14 h 52"/>
              <a:gd name="T46" fmla="*/ 0 w 52"/>
              <a:gd name="T47" fmla="*/ 22 h 52"/>
              <a:gd name="T48" fmla="*/ 0 w 52"/>
              <a:gd name="T49" fmla="*/ 22 h 52"/>
              <a:gd name="T50" fmla="*/ 0 w 52"/>
              <a:gd name="T51" fmla="*/ 29 h 52"/>
              <a:gd name="T52" fmla="*/ 0 w 52"/>
              <a:gd name="T53" fmla="*/ 29 h 52"/>
              <a:gd name="T54" fmla="*/ 8 w 52"/>
              <a:gd name="T55" fmla="*/ 29 h 52"/>
              <a:gd name="T56" fmla="*/ 8 w 52"/>
              <a:gd name="T57" fmla="*/ 37 h 52"/>
              <a:gd name="T58" fmla="*/ 8 w 52"/>
              <a:gd name="T59" fmla="*/ 37 h 52"/>
              <a:gd name="T60" fmla="*/ 8 w 52"/>
              <a:gd name="T61" fmla="*/ 37 h 52"/>
              <a:gd name="T62" fmla="*/ 8 w 52"/>
              <a:gd name="T63" fmla="*/ 44 h 52"/>
              <a:gd name="T64" fmla="*/ 15 w 52"/>
              <a:gd name="T65" fmla="*/ 44 h 52"/>
              <a:gd name="T66" fmla="*/ 15 w 52"/>
              <a:gd name="T67" fmla="*/ 44 h 52"/>
              <a:gd name="T68" fmla="*/ 22 w 52"/>
              <a:gd name="T69" fmla="*/ 44 h 52"/>
              <a:gd name="T70" fmla="*/ 22 w 52"/>
              <a:gd name="T71" fmla="*/ 44 h 52"/>
              <a:gd name="T72" fmla="*/ 22 w 52"/>
              <a:gd name="T73" fmla="*/ 52 h 52"/>
              <a:gd name="T74" fmla="*/ 30 w 52"/>
              <a:gd name="T75" fmla="*/ 52 h 52"/>
              <a:gd name="T76" fmla="*/ 30 w 52"/>
              <a:gd name="T77" fmla="*/ 44 h 52"/>
              <a:gd name="T78" fmla="*/ 37 w 52"/>
              <a:gd name="T79" fmla="*/ 44 h 52"/>
              <a:gd name="T80" fmla="*/ 37 w 52"/>
              <a:gd name="T81" fmla="*/ 44 h 52"/>
              <a:gd name="T82" fmla="*/ 37 w 52"/>
              <a:gd name="T83" fmla="*/ 44 h 52"/>
              <a:gd name="T84" fmla="*/ 45 w 52"/>
              <a:gd name="T85" fmla="*/ 44 h 52"/>
              <a:gd name="T86" fmla="*/ 45 w 52"/>
              <a:gd name="T87" fmla="*/ 37 h 52"/>
              <a:gd name="T88" fmla="*/ 45 w 52"/>
              <a:gd name="T89" fmla="*/ 37 h 52"/>
              <a:gd name="T90" fmla="*/ 45 w 52"/>
              <a:gd name="T91" fmla="*/ 37 h 52"/>
              <a:gd name="T92" fmla="*/ 52 w 52"/>
              <a:gd name="T93" fmla="*/ 29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14"/>
                </a:lnTo>
                <a:lnTo>
                  <a:pt x="52" y="14"/>
                </a:lnTo>
                <a:lnTo>
                  <a:pt x="45" y="14"/>
                </a:lnTo>
                <a:lnTo>
                  <a:pt x="45" y="7"/>
                </a:lnTo>
                <a:lnTo>
                  <a:pt x="45" y="7"/>
                </a:lnTo>
                <a:lnTo>
                  <a:pt x="45" y="7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8" y="14"/>
                </a:lnTo>
                <a:lnTo>
                  <a:pt x="8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8" y="29"/>
                </a:lnTo>
                <a:lnTo>
                  <a:pt x="8" y="37"/>
                </a:lnTo>
                <a:lnTo>
                  <a:pt x="8" y="37"/>
                </a:lnTo>
                <a:lnTo>
                  <a:pt x="8" y="37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2" y="52"/>
                </a:lnTo>
                <a:lnTo>
                  <a:pt x="30" y="52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52" y="29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1" name="Freeform 89">
            <a:extLst>
              <a:ext uri="{FF2B5EF4-FFF2-40B4-BE49-F238E27FC236}">
                <a16:creationId xmlns:a16="http://schemas.microsoft.com/office/drawing/2014/main" xmlns="" id="{612E7FD1-8B74-4D64-82FD-F7ADA3EB38A9}"/>
              </a:ext>
            </a:extLst>
          </xdr:cNvPr>
          <xdr:cNvSpPr>
            <a:spLocks/>
          </xdr:cNvSpPr>
        </xdr:nvSpPr>
        <xdr:spPr bwMode="auto">
          <a:xfrm>
            <a:off x="2635" y="3109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2 h 7"/>
              <a:gd name="T4" fmla="*/ 7 w 7"/>
              <a:gd name="T5" fmla="*/ 2 h 7"/>
              <a:gd name="T6" fmla="*/ 6 w 7"/>
              <a:gd name="T7" fmla="*/ 2 h 7"/>
              <a:gd name="T8" fmla="*/ 6 w 7"/>
              <a:gd name="T9" fmla="*/ 1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0 h 7"/>
              <a:gd name="T16" fmla="*/ 5 w 7"/>
              <a:gd name="T17" fmla="*/ 0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0 h 7"/>
              <a:gd name="T32" fmla="*/ 2 w 7"/>
              <a:gd name="T33" fmla="*/ 0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1 h 7"/>
              <a:gd name="T40" fmla="*/ 1 w 7"/>
              <a:gd name="T41" fmla="*/ 2 h 7"/>
              <a:gd name="T42" fmla="*/ 1 w 7"/>
              <a:gd name="T43" fmla="*/ 2 h 7"/>
              <a:gd name="T44" fmla="*/ 0 w 7"/>
              <a:gd name="T45" fmla="*/ 2 h 7"/>
              <a:gd name="T46" fmla="*/ 0 w 7"/>
              <a:gd name="T47" fmla="*/ 3 h 7"/>
              <a:gd name="T48" fmla="*/ 0 w 7"/>
              <a:gd name="T49" fmla="*/ 3 h 7"/>
              <a:gd name="T50" fmla="*/ 0 w 7"/>
              <a:gd name="T51" fmla="*/ 4 h 7"/>
              <a:gd name="T52" fmla="*/ 0 w 7"/>
              <a:gd name="T53" fmla="*/ 4 h 7"/>
              <a:gd name="T54" fmla="*/ 1 w 7"/>
              <a:gd name="T55" fmla="*/ 4 h 7"/>
              <a:gd name="T56" fmla="*/ 1 w 7"/>
              <a:gd name="T57" fmla="*/ 5 h 7"/>
              <a:gd name="T58" fmla="*/ 1 w 7"/>
              <a:gd name="T59" fmla="*/ 5 h 7"/>
              <a:gd name="T60" fmla="*/ 1 w 7"/>
              <a:gd name="T61" fmla="*/ 5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6 h 7"/>
              <a:gd name="T68" fmla="*/ 3 w 7"/>
              <a:gd name="T69" fmla="*/ 6 h 7"/>
              <a:gd name="T70" fmla="*/ 3 w 7"/>
              <a:gd name="T71" fmla="*/ 6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6 h 7"/>
              <a:gd name="T78" fmla="*/ 5 w 7"/>
              <a:gd name="T79" fmla="*/ 6 h 7"/>
              <a:gd name="T80" fmla="*/ 5 w 7"/>
              <a:gd name="T81" fmla="*/ 6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5 h 7"/>
              <a:gd name="T88" fmla="*/ 6 w 7"/>
              <a:gd name="T89" fmla="*/ 5 h 7"/>
              <a:gd name="T90" fmla="*/ 6 w 7"/>
              <a:gd name="T91" fmla="*/ 5 h 7"/>
              <a:gd name="T92" fmla="*/ 7 w 7"/>
              <a:gd name="T93" fmla="*/ 4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3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2"/>
                </a:lnTo>
                <a:lnTo>
                  <a:pt x="7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7"/>
                </a:lnTo>
                <a:lnTo>
                  <a:pt x="4" y="7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2" name="Freeform 90">
            <a:extLst>
              <a:ext uri="{FF2B5EF4-FFF2-40B4-BE49-F238E27FC236}">
                <a16:creationId xmlns:a16="http://schemas.microsoft.com/office/drawing/2014/main" xmlns="" id="{5C76E1AA-87E3-4C3D-9117-5334F6BC414E}"/>
              </a:ext>
            </a:extLst>
          </xdr:cNvPr>
          <xdr:cNvSpPr>
            <a:spLocks/>
          </xdr:cNvSpPr>
        </xdr:nvSpPr>
        <xdr:spPr bwMode="auto">
          <a:xfrm>
            <a:off x="2346" y="2715"/>
            <a:ext cx="52" cy="52"/>
          </a:xfrm>
          <a:custGeom>
            <a:avLst/>
            <a:gdLst>
              <a:gd name="T0" fmla="*/ 52 w 52"/>
              <a:gd name="T1" fmla="*/ 23 h 52"/>
              <a:gd name="T2" fmla="*/ 52 w 52"/>
              <a:gd name="T3" fmla="*/ 23 h 52"/>
              <a:gd name="T4" fmla="*/ 52 w 52"/>
              <a:gd name="T5" fmla="*/ 15 h 52"/>
              <a:gd name="T6" fmla="*/ 52 w 52"/>
              <a:gd name="T7" fmla="*/ 15 h 52"/>
              <a:gd name="T8" fmla="*/ 45 w 52"/>
              <a:gd name="T9" fmla="*/ 15 h 52"/>
              <a:gd name="T10" fmla="*/ 45 w 52"/>
              <a:gd name="T11" fmla="*/ 8 h 52"/>
              <a:gd name="T12" fmla="*/ 45 w 52"/>
              <a:gd name="T13" fmla="*/ 8 h 52"/>
              <a:gd name="T14" fmla="*/ 45 w 52"/>
              <a:gd name="T15" fmla="*/ 8 h 52"/>
              <a:gd name="T16" fmla="*/ 37 w 52"/>
              <a:gd name="T17" fmla="*/ 8 h 52"/>
              <a:gd name="T18" fmla="*/ 37 w 52"/>
              <a:gd name="T19" fmla="*/ 0 h 52"/>
              <a:gd name="T20" fmla="*/ 30 w 52"/>
              <a:gd name="T21" fmla="*/ 0 h 52"/>
              <a:gd name="T22" fmla="*/ 30 w 52"/>
              <a:gd name="T23" fmla="*/ 0 h 52"/>
              <a:gd name="T24" fmla="*/ 30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5 w 52"/>
              <a:gd name="T31" fmla="*/ 8 h 52"/>
              <a:gd name="T32" fmla="*/ 15 w 52"/>
              <a:gd name="T33" fmla="*/ 8 h 52"/>
              <a:gd name="T34" fmla="*/ 15 w 52"/>
              <a:gd name="T35" fmla="*/ 8 h 52"/>
              <a:gd name="T36" fmla="*/ 8 w 52"/>
              <a:gd name="T37" fmla="*/ 8 h 52"/>
              <a:gd name="T38" fmla="*/ 8 w 52"/>
              <a:gd name="T39" fmla="*/ 15 h 52"/>
              <a:gd name="T40" fmla="*/ 8 w 52"/>
              <a:gd name="T41" fmla="*/ 15 h 52"/>
              <a:gd name="T42" fmla="*/ 8 w 52"/>
              <a:gd name="T43" fmla="*/ 15 h 52"/>
              <a:gd name="T44" fmla="*/ 8 w 52"/>
              <a:gd name="T45" fmla="*/ 23 h 52"/>
              <a:gd name="T46" fmla="*/ 0 w 52"/>
              <a:gd name="T47" fmla="*/ 23 h 52"/>
              <a:gd name="T48" fmla="*/ 0 w 52"/>
              <a:gd name="T49" fmla="*/ 30 h 52"/>
              <a:gd name="T50" fmla="*/ 0 w 52"/>
              <a:gd name="T51" fmla="*/ 30 h 52"/>
              <a:gd name="T52" fmla="*/ 8 w 52"/>
              <a:gd name="T53" fmla="*/ 30 h 52"/>
              <a:gd name="T54" fmla="*/ 8 w 52"/>
              <a:gd name="T55" fmla="*/ 38 h 52"/>
              <a:gd name="T56" fmla="*/ 8 w 52"/>
              <a:gd name="T57" fmla="*/ 38 h 52"/>
              <a:gd name="T58" fmla="*/ 8 w 52"/>
              <a:gd name="T59" fmla="*/ 45 h 52"/>
              <a:gd name="T60" fmla="*/ 8 w 52"/>
              <a:gd name="T61" fmla="*/ 45 h 52"/>
              <a:gd name="T62" fmla="*/ 15 w 52"/>
              <a:gd name="T63" fmla="*/ 45 h 52"/>
              <a:gd name="T64" fmla="*/ 15 w 52"/>
              <a:gd name="T65" fmla="*/ 45 h 52"/>
              <a:gd name="T66" fmla="*/ 15 w 52"/>
              <a:gd name="T67" fmla="*/ 52 h 52"/>
              <a:gd name="T68" fmla="*/ 22 w 52"/>
              <a:gd name="T69" fmla="*/ 52 h 52"/>
              <a:gd name="T70" fmla="*/ 22 w 52"/>
              <a:gd name="T71" fmla="*/ 52 h 52"/>
              <a:gd name="T72" fmla="*/ 30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7 w 52"/>
              <a:gd name="T79" fmla="*/ 52 h 52"/>
              <a:gd name="T80" fmla="*/ 37 w 52"/>
              <a:gd name="T81" fmla="*/ 52 h 52"/>
              <a:gd name="T82" fmla="*/ 45 w 52"/>
              <a:gd name="T83" fmla="*/ 45 h 52"/>
              <a:gd name="T84" fmla="*/ 45 w 52"/>
              <a:gd name="T85" fmla="*/ 45 h 52"/>
              <a:gd name="T86" fmla="*/ 45 w 52"/>
              <a:gd name="T87" fmla="*/ 45 h 52"/>
              <a:gd name="T88" fmla="*/ 45 w 52"/>
              <a:gd name="T89" fmla="*/ 45 h 52"/>
              <a:gd name="T90" fmla="*/ 52 w 52"/>
              <a:gd name="T91" fmla="*/ 38 h 52"/>
              <a:gd name="T92" fmla="*/ 52 w 52"/>
              <a:gd name="T93" fmla="*/ 38 h 52"/>
              <a:gd name="T94" fmla="*/ 52 w 52"/>
              <a:gd name="T95" fmla="*/ 30 h 52"/>
              <a:gd name="T96" fmla="*/ 52 w 52"/>
              <a:gd name="T97" fmla="*/ 30 h 52"/>
              <a:gd name="T98" fmla="*/ 52 w 52"/>
              <a:gd name="T99" fmla="*/ 30 h 52"/>
              <a:gd name="T100" fmla="*/ 52 w 52"/>
              <a:gd name="T101" fmla="*/ 23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3"/>
                </a:moveTo>
                <a:lnTo>
                  <a:pt x="52" y="23"/>
                </a:lnTo>
                <a:lnTo>
                  <a:pt x="52" y="15"/>
                </a:lnTo>
                <a:lnTo>
                  <a:pt x="52" y="15"/>
                </a:lnTo>
                <a:lnTo>
                  <a:pt x="45" y="15"/>
                </a:lnTo>
                <a:lnTo>
                  <a:pt x="45" y="8"/>
                </a:lnTo>
                <a:lnTo>
                  <a:pt x="45" y="8"/>
                </a:lnTo>
                <a:lnTo>
                  <a:pt x="45" y="8"/>
                </a:lnTo>
                <a:lnTo>
                  <a:pt x="37" y="8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8"/>
                </a:lnTo>
                <a:lnTo>
                  <a:pt x="15" y="8"/>
                </a:lnTo>
                <a:lnTo>
                  <a:pt x="15" y="8"/>
                </a:lnTo>
                <a:lnTo>
                  <a:pt x="8" y="8"/>
                </a:lnTo>
                <a:lnTo>
                  <a:pt x="8" y="15"/>
                </a:lnTo>
                <a:lnTo>
                  <a:pt x="8" y="15"/>
                </a:lnTo>
                <a:lnTo>
                  <a:pt x="8" y="15"/>
                </a:lnTo>
                <a:lnTo>
                  <a:pt x="8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8" y="30"/>
                </a:lnTo>
                <a:lnTo>
                  <a:pt x="8" y="38"/>
                </a:lnTo>
                <a:lnTo>
                  <a:pt x="8" y="38"/>
                </a:lnTo>
                <a:lnTo>
                  <a:pt x="8" y="45"/>
                </a:lnTo>
                <a:lnTo>
                  <a:pt x="8" y="45"/>
                </a:lnTo>
                <a:lnTo>
                  <a:pt x="15" y="45"/>
                </a:lnTo>
                <a:lnTo>
                  <a:pt x="15" y="45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52"/>
                </a:lnTo>
                <a:lnTo>
                  <a:pt x="45" y="45"/>
                </a:lnTo>
                <a:lnTo>
                  <a:pt x="45" y="45"/>
                </a:lnTo>
                <a:lnTo>
                  <a:pt x="45" y="45"/>
                </a:lnTo>
                <a:lnTo>
                  <a:pt x="45" y="45"/>
                </a:lnTo>
                <a:lnTo>
                  <a:pt x="52" y="38"/>
                </a:lnTo>
                <a:lnTo>
                  <a:pt x="52" y="38"/>
                </a:lnTo>
                <a:lnTo>
                  <a:pt x="52" y="30"/>
                </a:lnTo>
                <a:lnTo>
                  <a:pt x="52" y="30"/>
                </a:lnTo>
                <a:lnTo>
                  <a:pt x="52" y="30"/>
                </a:lnTo>
                <a:lnTo>
                  <a:pt x="52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3" name="Freeform 91">
            <a:extLst>
              <a:ext uri="{FF2B5EF4-FFF2-40B4-BE49-F238E27FC236}">
                <a16:creationId xmlns:a16="http://schemas.microsoft.com/office/drawing/2014/main" xmlns="" id="{932D851F-418F-4359-85CD-294005DB4B0C}"/>
              </a:ext>
            </a:extLst>
          </xdr:cNvPr>
          <xdr:cNvSpPr>
            <a:spLocks/>
          </xdr:cNvSpPr>
        </xdr:nvSpPr>
        <xdr:spPr bwMode="auto">
          <a:xfrm>
            <a:off x="2346" y="2715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7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6 w 7"/>
              <a:gd name="T15" fmla="*/ 1 h 7"/>
              <a:gd name="T16" fmla="*/ 5 w 7"/>
              <a:gd name="T17" fmla="*/ 1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4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1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1 w 7"/>
              <a:gd name="T43" fmla="*/ 2 h 7"/>
              <a:gd name="T44" fmla="*/ 1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1 w 7"/>
              <a:gd name="T53" fmla="*/ 4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6 h 7"/>
              <a:gd name="T66" fmla="*/ 2 w 7"/>
              <a:gd name="T67" fmla="*/ 7 h 7"/>
              <a:gd name="T68" fmla="*/ 3 w 7"/>
              <a:gd name="T69" fmla="*/ 7 h 7"/>
              <a:gd name="T70" fmla="*/ 3 w 7"/>
              <a:gd name="T71" fmla="*/ 7 h 7"/>
              <a:gd name="T72" fmla="*/ 4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7 h 7"/>
              <a:gd name="T82" fmla="*/ 6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7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7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4" name="Freeform 92">
            <a:extLst>
              <a:ext uri="{FF2B5EF4-FFF2-40B4-BE49-F238E27FC236}">
                <a16:creationId xmlns:a16="http://schemas.microsoft.com/office/drawing/2014/main" xmlns="" id="{A118CC56-B753-47E9-9D22-B864ABACFED9}"/>
              </a:ext>
            </a:extLst>
          </xdr:cNvPr>
          <xdr:cNvSpPr>
            <a:spLocks/>
          </xdr:cNvSpPr>
        </xdr:nvSpPr>
        <xdr:spPr bwMode="auto">
          <a:xfrm>
            <a:off x="2183" y="2263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22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15 h 52"/>
              <a:gd name="T10" fmla="*/ 37 w 45"/>
              <a:gd name="T11" fmla="*/ 7 h 52"/>
              <a:gd name="T12" fmla="*/ 37 w 45"/>
              <a:gd name="T13" fmla="*/ 7 h 52"/>
              <a:gd name="T14" fmla="*/ 37 w 45"/>
              <a:gd name="T15" fmla="*/ 7 h 52"/>
              <a:gd name="T16" fmla="*/ 30 w 45"/>
              <a:gd name="T17" fmla="*/ 7 h 52"/>
              <a:gd name="T18" fmla="*/ 30 w 45"/>
              <a:gd name="T19" fmla="*/ 0 h 52"/>
              <a:gd name="T20" fmla="*/ 30 w 45"/>
              <a:gd name="T21" fmla="*/ 0 h 52"/>
              <a:gd name="T22" fmla="*/ 22 w 45"/>
              <a:gd name="T23" fmla="*/ 0 h 52"/>
              <a:gd name="T24" fmla="*/ 22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15 w 45"/>
              <a:gd name="T31" fmla="*/ 7 h 52"/>
              <a:gd name="T32" fmla="*/ 8 w 45"/>
              <a:gd name="T33" fmla="*/ 7 h 52"/>
              <a:gd name="T34" fmla="*/ 8 w 45"/>
              <a:gd name="T35" fmla="*/ 7 h 52"/>
              <a:gd name="T36" fmla="*/ 8 w 45"/>
              <a:gd name="T37" fmla="*/ 7 h 52"/>
              <a:gd name="T38" fmla="*/ 0 w 45"/>
              <a:gd name="T39" fmla="*/ 15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22 h 52"/>
              <a:gd name="T46" fmla="*/ 0 w 45"/>
              <a:gd name="T47" fmla="*/ 22 h 52"/>
              <a:gd name="T48" fmla="*/ 0 w 45"/>
              <a:gd name="T49" fmla="*/ 30 h 52"/>
              <a:gd name="T50" fmla="*/ 0 w 45"/>
              <a:gd name="T51" fmla="*/ 30 h 52"/>
              <a:gd name="T52" fmla="*/ 0 w 45"/>
              <a:gd name="T53" fmla="*/ 30 h 52"/>
              <a:gd name="T54" fmla="*/ 0 w 45"/>
              <a:gd name="T55" fmla="*/ 37 h 52"/>
              <a:gd name="T56" fmla="*/ 0 w 45"/>
              <a:gd name="T57" fmla="*/ 37 h 52"/>
              <a:gd name="T58" fmla="*/ 0 w 45"/>
              <a:gd name="T59" fmla="*/ 37 h 52"/>
              <a:gd name="T60" fmla="*/ 8 w 45"/>
              <a:gd name="T61" fmla="*/ 44 h 52"/>
              <a:gd name="T62" fmla="*/ 8 w 45"/>
              <a:gd name="T63" fmla="*/ 44 h 52"/>
              <a:gd name="T64" fmla="*/ 8 w 45"/>
              <a:gd name="T65" fmla="*/ 44 h 52"/>
              <a:gd name="T66" fmla="*/ 15 w 45"/>
              <a:gd name="T67" fmla="*/ 44 h 52"/>
              <a:gd name="T68" fmla="*/ 15 w 45"/>
              <a:gd name="T69" fmla="*/ 52 h 52"/>
              <a:gd name="T70" fmla="*/ 15 w 45"/>
              <a:gd name="T71" fmla="*/ 52 h 52"/>
              <a:gd name="T72" fmla="*/ 22 w 45"/>
              <a:gd name="T73" fmla="*/ 52 h 52"/>
              <a:gd name="T74" fmla="*/ 22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0 w 45"/>
              <a:gd name="T81" fmla="*/ 44 h 52"/>
              <a:gd name="T82" fmla="*/ 37 w 45"/>
              <a:gd name="T83" fmla="*/ 44 h 52"/>
              <a:gd name="T84" fmla="*/ 37 w 45"/>
              <a:gd name="T85" fmla="*/ 44 h 52"/>
              <a:gd name="T86" fmla="*/ 37 w 45"/>
              <a:gd name="T87" fmla="*/ 44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7 h 52"/>
              <a:gd name="T94" fmla="*/ 45 w 45"/>
              <a:gd name="T95" fmla="*/ 30 h 52"/>
              <a:gd name="T96" fmla="*/ 45 w 45"/>
              <a:gd name="T97" fmla="*/ 30 h 52"/>
              <a:gd name="T98" fmla="*/ 45 w 45"/>
              <a:gd name="T99" fmla="*/ 30 h 52"/>
              <a:gd name="T100" fmla="*/ 45 w 45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22"/>
                </a:ln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5" name="Freeform 93">
            <a:extLst>
              <a:ext uri="{FF2B5EF4-FFF2-40B4-BE49-F238E27FC236}">
                <a16:creationId xmlns:a16="http://schemas.microsoft.com/office/drawing/2014/main" xmlns="" id="{AC10064B-2819-454A-B2B2-2C88E0B71903}"/>
              </a:ext>
            </a:extLst>
          </xdr:cNvPr>
          <xdr:cNvSpPr>
            <a:spLocks/>
          </xdr:cNvSpPr>
        </xdr:nvSpPr>
        <xdr:spPr bwMode="auto">
          <a:xfrm>
            <a:off x="2183" y="2263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6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6" name="Freeform 94">
            <a:extLst>
              <a:ext uri="{FF2B5EF4-FFF2-40B4-BE49-F238E27FC236}">
                <a16:creationId xmlns:a16="http://schemas.microsoft.com/office/drawing/2014/main" xmlns="" id="{63BD4B05-1056-404D-9FF2-7D0FD190DFCB}"/>
              </a:ext>
            </a:extLst>
          </xdr:cNvPr>
          <xdr:cNvSpPr>
            <a:spLocks/>
          </xdr:cNvSpPr>
        </xdr:nvSpPr>
        <xdr:spPr bwMode="auto">
          <a:xfrm>
            <a:off x="2168" y="1751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45 w 52"/>
              <a:gd name="T5" fmla="*/ 15 h 52"/>
              <a:gd name="T6" fmla="*/ 45 w 52"/>
              <a:gd name="T7" fmla="*/ 15 h 52"/>
              <a:gd name="T8" fmla="*/ 45 w 52"/>
              <a:gd name="T9" fmla="*/ 7 h 52"/>
              <a:gd name="T10" fmla="*/ 45 w 52"/>
              <a:gd name="T11" fmla="*/ 7 h 52"/>
              <a:gd name="T12" fmla="*/ 37 w 52"/>
              <a:gd name="T13" fmla="*/ 7 h 52"/>
              <a:gd name="T14" fmla="*/ 37 w 52"/>
              <a:gd name="T15" fmla="*/ 7 h 52"/>
              <a:gd name="T16" fmla="*/ 37 w 52"/>
              <a:gd name="T17" fmla="*/ 0 h 52"/>
              <a:gd name="T18" fmla="*/ 30 w 52"/>
              <a:gd name="T19" fmla="*/ 0 h 52"/>
              <a:gd name="T20" fmla="*/ 30 w 52"/>
              <a:gd name="T21" fmla="*/ 0 h 52"/>
              <a:gd name="T22" fmla="*/ 30 w 52"/>
              <a:gd name="T23" fmla="*/ 0 h 52"/>
              <a:gd name="T24" fmla="*/ 23 w 52"/>
              <a:gd name="T25" fmla="*/ 0 h 52"/>
              <a:gd name="T26" fmla="*/ 23 w 52"/>
              <a:gd name="T27" fmla="*/ 0 h 52"/>
              <a:gd name="T28" fmla="*/ 15 w 52"/>
              <a:gd name="T29" fmla="*/ 0 h 52"/>
              <a:gd name="T30" fmla="*/ 15 w 52"/>
              <a:gd name="T31" fmla="*/ 0 h 52"/>
              <a:gd name="T32" fmla="*/ 15 w 52"/>
              <a:gd name="T33" fmla="*/ 7 h 52"/>
              <a:gd name="T34" fmla="*/ 8 w 52"/>
              <a:gd name="T35" fmla="*/ 7 h 52"/>
              <a:gd name="T36" fmla="*/ 8 w 52"/>
              <a:gd name="T37" fmla="*/ 7 h 52"/>
              <a:gd name="T38" fmla="*/ 8 w 52"/>
              <a:gd name="T39" fmla="*/ 7 h 52"/>
              <a:gd name="T40" fmla="*/ 0 w 52"/>
              <a:gd name="T41" fmla="*/ 15 h 52"/>
              <a:gd name="T42" fmla="*/ 0 w 52"/>
              <a:gd name="T43" fmla="*/ 15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2 h 52"/>
              <a:gd name="T50" fmla="*/ 0 w 52"/>
              <a:gd name="T51" fmla="*/ 30 h 52"/>
              <a:gd name="T52" fmla="*/ 0 w 52"/>
              <a:gd name="T53" fmla="*/ 30 h 52"/>
              <a:gd name="T54" fmla="*/ 0 w 52"/>
              <a:gd name="T55" fmla="*/ 37 h 52"/>
              <a:gd name="T56" fmla="*/ 0 w 52"/>
              <a:gd name="T57" fmla="*/ 37 h 52"/>
              <a:gd name="T58" fmla="*/ 8 w 52"/>
              <a:gd name="T59" fmla="*/ 37 h 52"/>
              <a:gd name="T60" fmla="*/ 8 w 52"/>
              <a:gd name="T61" fmla="*/ 44 h 52"/>
              <a:gd name="T62" fmla="*/ 8 w 52"/>
              <a:gd name="T63" fmla="*/ 44 h 52"/>
              <a:gd name="T64" fmla="*/ 15 w 52"/>
              <a:gd name="T65" fmla="*/ 44 h 52"/>
              <a:gd name="T66" fmla="*/ 15 w 52"/>
              <a:gd name="T67" fmla="*/ 44 h 52"/>
              <a:gd name="T68" fmla="*/ 15 w 52"/>
              <a:gd name="T69" fmla="*/ 52 h 52"/>
              <a:gd name="T70" fmla="*/ 23 w 52"/>
              <a:gd name="T71" fmla="*/ 52 h 52"/>
              <a:gd name="T72" fmla="*/ 23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0 w 52"/>
              <a:gd name="T79" fmla="*/ 52 h 52"/>
              <a:gd name="T80" fmla="*/ 37 w 52"/>
              <a:gd name="T81" fmla="*/ 44 h 52"/>
              <a:gd name="T82" fmla="*/ 37 w 52"/>
              <a:gd name="T83" fmla="*/ 44 h 52"/>
              <a:gd name="T84" fmla="*/ 37 w 52"/>
              <a:gd name="T85" fmla="*/ 44 h 52"/>
              <a:gd name="T86" fmla="*/ 45 w 52"/>
              <a:gd name="T87" fmla="*/ 44 h 52"/>
              <a:gd name="T88" fmla="*/ 45 w 52"/>
              <a:gd name="T89" fmla="*/ 37 h 52"/>
              <a:gd name="T90" fmla="*/ 45 w 52"/>
              <a:gd name="T91" fmla="*/ 37 h 52"/>
              <a:gd name="T92" fmla="*/ 45 w 52"/>
              <a:gd name="T93" fmla="*/ 37 h 52"/>
              <a:gd name="T94" fmla="*/ 52 w 52"/>
              <a:gd name="T95" fmla="*/ 30 h 52"/>
              <a:gd name="T96" fmla="*/ 52 w 52"/>
              <a:gd name="T97" fmla="*/ 30 h 52"/>
              <a:gd name="T98" fmla="*/ 52 w 52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8" y="37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15" y="52"/>
                </a:lnTo>
                <a:lnTo>
                  <a:pt x="23" y="52"/>
                </a:lnTo>
                <a:lnTo>
                  <a:pt x="23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7" name="Freeform 95">
            <a:extLst>
              <a:ext uri="{FF2B5EF4-FFF2-40B4-BE49-F238E27FC236}">
                <a16:creationId xmlns:a16="http://schemas.microsoft.com/office/drawing/2014/main" xmlns="" id="{5A9CED29-1205-4DE4-A1D2-B6974DDF8D42}"/>
              </a:ext>
            </a:extLst>
          </xdr:cNvPr>
          <xdr:cNvSpPr>
            <a:spLocks/>
          </xdr:cNvSpPr>
        </xdr:nvSpPr>
        <xdr:spPr bwMode="auto">
          <a:xfrm>
            <a:off x="2168" y="1751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6 w 7"/>
              <a:gd name="T5" fmla="*/ 2 h 7"/>
              <a:gd name="T6" fmla="*/ 6 w 7"/>
              <a:gd name="T7" fmla="*/ 2 h 7"/>
              <a:gd name="T8" fmla="*/ 6 w 7"/>
              <a:gd name="T9" fmla="*/ 1 h 7"/>
              <a:gd name="T10" fmla="*/ 6 w 7"/>
              <a:gd name="T11" fmla="*/ 1 h 7"/>
              <a:gd name="T12" fmla="*/ 5 w 7"/>
              <a:gd name="T13" fmla="*/ 1 h 7"/>
              <a:gd name="T14" fmla="*/ 5 w 7"/>
              <a:gd name="T15" fmla="*/ 1 h 7"/>
              <a:gd name="T16" fmla="*/ 5 w 7"/>
              <a:gd name="T17" fmla="*/ 0 h 7"/>
              <a:gd name="T18" fmla="*/ 4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2 w 7"/>
              <a:gd name="T29" fmla="*/ 0 h 7"/>
              <a:gd name="T30" fmla="*/ 2 w 7"/>
              <a:gd name="T31" fmla="*/ 0 h 7"/>
              <a:gd name="T32" fmla="*/ 2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1 h 7"/>
              <a:gd name="T40" fmla="*/ 0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3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0 w 7"/>
              <a:gd name="T57" fmla="*/ 5 h 7"/>
              <a:gd name="T58" fmla="*/ 1 w 7"/>
              <a:gd name="T59" fmla="*/ 5 h 7"/>
              <a:gd name="T60" fmla="*/ 1 w 7"/>
              <a:gd name="T61" fmla="*/ 6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6 h 7"/>
              <a:gd name="T68" fmla="*/ 2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4 w 7"/>
              <a:gd name="T79" fmla="*/ 7 h 7"/>
              <a:gd name="T80" fmla="*/ 5 w 7"/>
              <a:gd name="T81" fmla="*/ 6 h 7"/>
              <a:gd name="T82" fmla="*/ 5 w 7"/>
              <a:gd name="T83" fmla="*/ 6 h 7"/>
              <a:gd name="T84" fmla="*/ 5 w 7"/>
              <a:gd name="T85" fmla="*/ 6 h 7"/>
              <a:gd name="T86" fmla="*/ 6 w 7"/>
              <a:gd name="T87" fmla="*/ 6 h 7"/>
              <a:gd name="T88" fmla="*/ 6 w 7"/>
              <a:gd name="T89" fmla="*/ 5 h 7"/>
              <a:gd name="T90" fmla="*/ 6 w 7"/>
              <a:gd name="T91" fmla="*/ 5 h 7"/>
              <a:gd name="T92" fmla="*/ 6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3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8" name="Freeform 96">
            <a:extLst>
              <a:ext uri="{FF2B5EF4-FFF2-40B4-BE49-F238E27FC236}">
                <a16:creationId xmlns:a16="http://schemas.microsoft.com/office/drawing/2014/main" xmlns="" id="{FF7A9136-6A45-4ABD-BA1C-02B4C7E84AE4}"/>
              </a:ext>
            </a:extLst>
          </xdr:cNvPr>
          <xdr:cNvSpPr>
            <a:spLocks/>
          </xdr:cNvSpPr>
        </xdr:nvSpPr>
        <xdr:spPr bwMode="auto">
          <a:xfrm>
            <a:off x="2339" y="1261"/>
            <a:ext cx="52" cy="52"/>
          </a:xfrm>
          <a:custGeom>
            <a:avLst/>
            <a:gdLst>
              <a:gd name="T0" fmla="*/ 52 w 52"/>
              <a:gd name="T1" fmla="*/ 23 h 52"/>
              <a:gd name="T2" fmla="*/ 44 w 52"/>
              <a:gd name="T3" fmla="*/ 23 h 52"/>
              <a:gd name="T4" fmla="*/ 44 w 52"/>
              <a:gd name="T5" fmla="*/ 15 h 52"/>
              <a:gd name="T6" fmla="*/ 44 w 52"/>
              <a:gd name="T7" fmla="*/ 15 h 52"/>
              <a:gd name="T8" fmla="*/ 44 w 52"/>
              <a:gd name="T9" fmla="*/ 15 h 52"/>
              <a:gd name="T10" fmla="*/ 44 w 52"/>
              <a:gd name="T11" fmla="*/ 8 h 52"/>
              <a:gd name="T12" fmla="*/ 37 w 52"/>
              <a:gd name="T13" fmla="*/ 8 h 52"/>
              <a:gd name="T14" fmla="*/ 37 w 52"/>
              <a:gd name="T15" fmla="*/ 8 h 52"/>
              <a:gd name="T16" fmla="*/ 37 w 52"/>
              <a:gd name="T17" fmla="*/ 8 h 52"/>
              <a:gd name="T18" fmla="*/ 29 w 52"/>
              <a:gd name="T19" fmla="*/ 0 h 52"/>
              <a:gd name="T20" fmla="*/ 29 w 52"/>
              <a:gd name="T21" fmla="*/ 0 h 52"/>
              <a:gd name="T22" fmla="*/ 22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15 w 52"/>
              <a:gd name="T29" fmla="*/ 0 h 52"/>
              <a:gd name="T30" fmla="*/ 15 w 52"/>
              <a:gd name="T31" fmla="*/ 8 h 52"/>
              <a:gd name="T32" fmla="*/ 7 w 52"/>
              <a:gd name="T33" fmla="*/ 8 h 52"/>
              <a:gd name="T34" fmla="*/ 7 w 52"/>
              <a:gd name="T35" fmla="*/ 8 h 52"/>
              <a:gd name="T36" fmla="*/ 7 w 52"/>
              <a:gd name="T37" fmla="*/ 8 h 52"/>
              <a:gd name="T38" fmla="*/ 7 w 52"/>
              <a:gd name="T39" fmla="*/ 15 h 52"/>
              <a:gd name="T40" fmla="*/ 0 w 52"/>
              <a:gd name="T41" fmla="*/ 15 h 52"/>
              <a:gd name="T42" fmla="*/ 0 w 52"/>
              <a:gd name="T43" fmla="*/ 15 h 52"/>
              <a:gd name="T44" fmla="*/ 0 w 52"/>
              <a:gd name="T45" fmla="*/ 23 h 52"/>
              <a:gd name="T46" fmla="*/ 0 w 52"/>
              <a:gd name="T47" fmla="*/ 23 h 52"/>
              <a:gd name="T48" fmla="*/ 0 w 52"/>
              <a:gd name="T49" fmla="*/ 30 h 52"/>
              <a:gd name="T50" fmla="*/ 0 w 52"/>
              <a:gd name="T51" fmla="*/ 30 h 52"/>
              <a:gd name="T52" fmla="*/ 0 w 52"/>
              <a:gd name="T53" fmla="*/ 30 h 52"/>
              <a:gd name="T54" fmla="*/ 0 w 52"/>
              <a:gd name="T55" fmla="*/ 37 h 52"/>
              <a:gd name="T56" fmla="*/ 0 w 52"/>
              <a:gd name="T57" fmla="*/ 37 h 52"/>
              <a:gd name="T58" fmla="*/ 7 w 52"/>
              <a:gd name="T59" fmla="*/ 45 h 52"/>
              <a:gd name="T60" fmla="*/ 7 w 52"/>
              <a:gd name="T61" fmla="*/ 45 h 52"/>
              <a:gd name="T62" fmla="*/ 7 w 52"/>
              <a:gd name="T63" fmla="*/ 45 h 52"/>
              <a:gd name="T64" fmla="*/ 7 w 52"/>
              <a:gd name="T65" fmla="*/ 45 h 52"/>
              <a:gd name="T66" fmla="*/ 15 w 52"/>
              <a:gd name="T67" fmla="*/ 52 h 52"/>
              <a:gd name="T68" fmla="*/ 15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22 w 52"/>
              <a:gd name="T75" fmla="*/ 52 h 52"/>
              <a:gd name="T76" fmla="*/ 29 w 52"/>
              <a:gd name="T77" fmla="*/ 52 h 52"/>
              <a:gd name="T78" fmla="*/ 29 w 52"/>
              <a:gd name="T79" fmla="*/ 52 h 52"/>
              <a:gd name="T80" fmla="*/ 37 w 52"/>
              <a:gd name="T81" fmla="*/ 52 h 52"/>
              <a:gd name="T82" fmla="*/ 37 w 52"/>
              <a:gd name="T83" fmla="*/ 45 h 52"/>
              <a:gd name="T84" fmla="*/ 37 w 52"/>
              <a:gd name="T85" fmla="*/ 45 h 52"/>
              <a:gd name="T86" fmla="*/ 44 w 52"/>
              <a:gd name="T87" fmla="*/ 45 h 52"/>
              <a:gd name="T88" fmla="*/ 44 w 52"/>
              <a:gd name="T89" fmla="*/ 45 h 52"/>
              <a:gd name="T90" fmla="*/ 44 w 52"/>
              <a:gd name="T91" fmla="*/ 37 h 52"/>
              <a:gd name="T92" fmla="*/ 44 w 52"/>
              <a:gd name="T93" fmla="*/ 37 h 52"/>
              <a:gd name="T94" fmla="*/ 44 w 52"/>
              <a:gd name="T95" fmla="*/ 30 h 52"/>
              <a:gd name="T96" fmla="*/ 52 w 52"/>
              <a:gd name="T97" fmla="*/ 30 h 52"/>
              <a:gd name="T98" fmla="*/ 52 w 52"/>
              <a:gd name="T99" fmla="*/ 30 h 52"/>
              <a:gd name="T100" fmla="*/ 52 w 52"/>
              <a:gd name="T101" fmla="*/ 23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3"/>
                </a:moveTo>
                <a:lnTo>
                  <a:pt x="44" y="23"/>
                </a:lnTo>
                <a:lnTo>
                  <a:pt x="44" y="15"/>
                </a:lnTo>
                <a:lnTo>
                  <a:pt x="44" y="15"/>
                </a:lnTo>
                <a:lnTo>
                  <a:pt x="44" y="15"/>
                </a:lnTo>
                <a:lnTo>
                  <a:pt x="44" y="8"/>
                </a:lnTo>
                <a:lnTo>
                  <a:pt x="37" y="8"/>
                </a:lnTo>
                <a:lnTo>
                  <a:pt x="37" y="8"/>
                </a:lnTo>
                <a:lnTo>
                  <a:pt x="37" y="8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8"/>
                </a:lnTo>
                <a:lnTo>
                  <a:pt x="7" y="8"/>
                </a:lnTo>
                <a:lnTo>
                  <a:pt x="7" y="8"/>
                </a:lnTo>
                <a:lnTo>
                  <a:pt x="7" y="8"/>
                </a:lnTo>
                <a:lnTo>
                  <a:pt x="7" y="15"/>
                </a:lnTo>
                <a:lnTo>
                  <a:pt x="0" y="15"/>
                </a:lnTo>
                <a:lnTo>
                  <a:pt x="0" y="15"/>
                </a:lnTo>
                <a:lnTo>
                  <a:pt x="0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37" y="52"/>
                </a:lnTo>
                <a:lnTo>
                  <a:pt x="37" y="45"/>
                </a:lnTo>
                <a:lnTo>
                  <a:pt x="37" y="45"/>
                </a:lnTo>
                <a:lnTo>
                  <a:pt x="44" y="45"/>
                </a:lnTo>
                <a:lnTo>
                  <a:pt x="44" y="45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52" y="30"/>
                </a:lnTo>
                <a:lnTo>
                  <a:pt x="52" y="30"/>
                </a:lnTo>
                <a:lnTo>
                  <a:pt x="52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09" name="Freeform 97">
            <a:extLst>
              <a:ext uri="{FF2B5EF4-FFF2-40B4-BE49-F238E27FC236}">
                <a16:creationId xmlns:a16="http://schemas.microsoft.com/office/drawing/2014/main" xmlns="" id="{0D0C5C9C-4445-472C-B674-4D5ABBA1F74C}"/>
              </a:ext>
            </a:extLst>
          </xdr:cNvPr>
          <xdr:cNvSpPr>
            <a:spLocks/>
          </xdr:cNvSpPr>
        </xdr:nvSpPr>
        <xdr:spPr bwMode="auto">
          <a:xfrm>
            <a:off x="2339" y="1261"/>
            <a:ext cx="52" cy="52"/>
          </a:xfrm>
          <a:custGeom>
            <a:avLst/>
            <a:gdLst>
              <a:gd name="T0" fmla="*/ 7 w 7"/>
              <a:gd name="T1" fmla="*/ 3 h 7"/>
              <a:gd name="T2" fmla="*/ 6 w 7"/>
              <a:gd name="T3" fmla="*/ 3 h 7"/>
              <a:gd name="T4" fmla="*/ 6 w 7"/>
              <a:gd name="T5" fmla="*/ 2 h 7"/>
              <a:gd name="T6" fmla="*/ 6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5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4 w 7"/>
              <a:gd name="T19" fmla="*/ 0 h 7"/>
              <a:gd name="T20" fmla="*/ 4 w 7"/>
              <a:gd name="T21" fmla="*/ 0 h 7"/>
              <a:gd name="T22" fmla="*/ 3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2 w 7"/>
              <a:gd name="T29" fmla="*/ 0 h 7"/>
              <a:gd name="T30" fmla="*/ 2 w 7"/>
              <a:gd name="T31" fmla="*/ 1 h 7"/>
              <a:gd name="T32" fmla="*/ 1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0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0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1 w 7"/>
              <a:gd name="T63" fmla="*/ 6 h 7"/>
              <a:gd name="T64" fmla="*/ 1 w 7"/>
              <a:gd name="T65" fmla="*/ 6 h 7"/>
              <a:gd name="T66" fmla="*/ 2 w 7"/>
              <a:gd name="T67" fmla="*/ 7 h 7"/>
              <a:gd name="T68" fmla="*/ 2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3 w 7"/>
              <a:gd name="T75" fmla="*/ 7 h 7"/>
              <a:gd name="T76" fmla="*/ 4 w 7"/>
              <a:gd name="T77" fmla="*/ 7 h 7"/>
              <a:gd name="T78" fmla="*/ 4 w 7"/>
              <a:gd name="T79" fmla="*/ 7 h 7"/>
              <a:gd name="T80" fmla="*/ 5 w 7"/>
              <a:gd name="T81" fmla="*/ 7 h 7"/>
              <a:gd name="T82" fmla="*/ 5 w 7"/>
              <a:gd name="T83" fmla="*/ 6 h 7"/>
              <a:gd name="T84" fmla="*/ 5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6 w 7"/>
              <a:gd name="T91" fmla="*/ 5 h 7"/>
              <a:gd name="T92" fmla="*/ 6 w 7"/>
              <a:gd name="T93" fmla="*/ 5 h 7"/>
              <a:gd name="T94" fmla="*/ 6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10" name="Freeform 98">
            <a:extLst>
              <a:ext uri="{FF2B5EF4-FFF2-40B4-BE49-F238E27FC236}">
                <a16:creationId xmlns:a16="http://schemas.microsoft.com/office/drawing/2014/main" xmlns="" id="{D7BEC219-1A4F-4635-8E27-59D96BEB5B60}"/>
              </a:ext>
            </a:extLst>
          </xdr:cNvPr>
          <xdr:cNvSpPr>
            <a:spLocks/>
          </xdr:cNvSpPr>
        </xdr:nvSpPr>
        <xdr:spPr bwMode="auto">
          <a:xfrm>
            <a:off x="2680" y="883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5 h 44"/>
              <a:gd name="T4" fmla="*/ 44 w 44"/>
              <a:gd name="T5" fmla="*/ 15 h 44"/>
              <a:gd name="T6" fmla="*/ 44 w 44"/>
              <a:gd name="T7" fmla="*/ 7 h 44"/>
              <a:gd name="T8" fmla="*/ 44 w 44"/>
              <a:gd name="T9" fmla="*/ 7 h 44"/>
              <a:gd name="T10" fmla="*/ 37 w 44"/>
              <a:gd name="T11" fmla="*/ 7 h 44"/>
              <a:gd name="T12" fmla="*/ 37 w 44"/>
              <a:gd name="T13" fmla="*/ 0 h 44"/>
              <a:gd name="T14" fmla="*/ 37 w 44"/>
              <a:gd name="T15" fmla="*/ 0 h 44"/>
              <a:gd name="T16" fmla="*/ 29 w 44"/>
              <a:gd name="T17" fmla="*/ 0 h 44"/>
              <a:gd name="T18" fmla="*/ 29 w 44"/>
              <a:gd name="T19" fmla="*/ 0 h 44"/>
              <a:gd name="T20" fmla="*/ 29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14 w 44"/>
              <a:gd name="T27" fmla="*/ 0 h 44"/>
              <a:gd name="T28" fmla="*/ 14 w 44"/>
              <a:gd name="T29" fmla="*/ 0 h 44"/>
              <a:gd name="T30" fmla="*/ 7 w 44"/>
              <a:gd name="T31" fmla="*/ 0 h 44"/>
              <a:gd name="T32" fmla="*/ 7 w 44"/>
              <a:gd name="T33" fmla="*/ 0 h 44"/>
              <a:gd name="T34" fmla="*/ 7 w 44"/>
              <a:gd name="T35" fmla="*/ 0 h 44"/>
              <a:gd name="T36" fmla="*/ 0 w 44"/>
              <a:gd name="T37" fmla="*/ 7 h 44"/>
              <a:gd name="T38" fmla="*/ 0 w 44"/>
              <a:gd name="T39" fmla="*/ 7 h 44"/>
              <a:gd name="T40" fmla="*/ 0 w 44"/>
              <a:gd name="T41" fmla="*/ 7 h 44"/>
              <a:gd name="T42" fmla="*/ 0 w 44"/>
              <a:gd name="T43" fmla="*/ 15 h 44"/>
              <a:gd name="T44" fmla="*/ 0 w 44"/>
              <a:gd name="T45" fmla="*/ 15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22 h 44"/>
              <a:gd name="T52" fmla="*/ 0 w 44"/>
              <a:gd name="T53" fmla="*/ 30 h 44"/>
              <a:gd name="T54" fmla="*/ 0 w 44"/>
              <a:gd name="T55" fmla="*/ 30 h 44"/>
              <a:gd name="T56" fmla="*/ 0 w 44"/>
              <a:gd name="T57" fmla="*/ 37 h 44"/>
              <a:gd name="T58" fmla="*/ 0 w 44"/>
              <a:gd name="T59" fmla="*/ 37 h 44"/>
              <a:gd name="T60" fmla="*/ 0 w 44"/>
              <a:gd name="T61" fmla="*/ 37 h 44"/>
              <a:gd name="T62" fmla="*/ 7 w 44"/>
              <a:gd name="T63" fmla="*/ 37 h 44"/>
              <a:gd name="T64" fmla="*/ 7 w 44"/>
              <a:gd name="T65" fmla="*/ 44 h 44"/>
              <a:gd name="T66" fmla="*/ 7 w 44"/>
              <a:gd name="T67" fmla="*/ 44 h 44"/>
              <a:gd name="T68" fmla="*/ 14 w 44"/>
              <a:gd name="T69" fmla="*/ 44 h 44"/>
              <a:gd name="T70" fmla="*/ 14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29 w 44"/>
              <a:gd name="T77" fmla="*/ 44 h 44"/>
              <a:gd name="T78" fmla="*/ 29 w 44"/>
              <a:gd name="T79" fmla="*/ 44 h 44"/>
              <a:gd name="T80" fmla="*/ 29 w 44"/>
              <a:gd name="T81" fmla="*/ 44 h 44"/>
              <a:gd name="T82" fmla="*/ 37 w 44"/>
              <a:gd name="T83" fmla="*/ 44 h 44"/>
              <a:gd name="T84" fmla="*/ 37 w 44"/>
              <a:gd name="T85" fmla="*/ 37 h 44"/>
              <a:gd name="T86" fmla="*/ 37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30 h 44"/>
              <a:gd name="T94" fmla="*/ 44 w 44"/>
              <a:gd name="T95" fmla="*/ 30 h 44"/>
              <a:gd name="T96" fmla="*/ 44 w 44"/>
              <a:gd name="T97" fmla="*/ 22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0"/>
                </a:lnTo>
                <a:lnTo>
                  <a:pt x="7" y="0"/>
                </a:lnTo>
                <a:lnTo>
                  <a:pt x="7" y="0"/>
                </a:lnTo>
                <a:lnTo>
                  <a:pt x="7" y="0"/>
                </a:lnTo>
                <a:lnTo>
                  <a:pt x="0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4" y="44"/>
                </a:lnTo>
                <a:lnTo>
                  <a:pt x="14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37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11" name="Freeform 99">
            <a:extLst>
              <a:ext uri="{FF2B5EF4-FFF2-40B4-BE49-F238E27FC236}">
                <a16:creationId xmlns:a16="http://schemas.microsoft.com/office/drawing/2014/main" xmlns="" id="{1F1FDC9D-AB07-40B4-B9EA-D45F83AD12BB}"/>
              </a:ext>
            </a:extLst>
          </xdr:cNvPr>
          <xdr:cNvSpPr>
            <a:spLocks/>
          </xdr:cNvSpPr>
        </xdr:nvSpPr>
        <xdr:spPr bwMode="auto">
          <a:xfrm>
            <a:off x="2680" y="883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1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0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0 w 6"/>
              <a:gd name="T61" fmla="*/ 5 h 6"/>
              <a:gd name="T62" fmla="*/ 1 w 6"/>
              <a:gd name="T63" fmla="*/ 5 h 6"/>
              <a:gd name="T64" fmla="*/ 1 w 6"/>
              <a:gd name="T65" fmla="*/ 6 h 6"/>
              <a:gd name="T66" fmla="*/ 1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5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0"/>
                </a:lnTo>
                <a:lnTo>
                  <a:pt x="0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5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12" name="Freeform 100">
            <a:extLst>
              <a:ext uri="{FF2B5EF4-FFF2-40B4-BE49-F238E27FC236}">
                <a16:creationId xmlns:a16="http://schemas.microsoft.com/office/drawing/2014/main" xmlns="" id="{CD6A8765-64A6-4571-BC49-78FC4854A2DC}"/>
              </a:ext>
            </a:extLst>
          </xdr:cNvPr>
          <xdr:cNvSpPr>
            <a:spLocks/>
          </xdr:cNvSpPr>
        </xdr:nvSpPr>
        <xdr:spPr bwMode="auto">
          <a:xfrm>
            <a:off x="3050" y="631"/>
            <a:ext cx="45" cy="44"/>
          </a:xfrm>
          <a:custGeom>
            <a:avLst/>
            <a:gdLst>
              <a:gd name="T0" fmla="*/ 45 w 45"/>
              <a:gd name="T1" fmla="*/ 22 h 44"/>
              <a:gd name="T2" fmla="*/ 45 w 45"/>
              <a:gd name="T3" fmla="*/ 14 h 44"/>
              <a:gd name="T4" fmla="*/ 45 w 45"/>
              <a:gd name="T5" fmla="*/ 14 h 44"/>
              <a:gd name="T6" fmla="*/ 45 w 45"/>
              <a:gd name="T7" fmla="*/ 7 h 44"/>
              <a:gd name="T8" fmla="*/ 45 w 45"/>
              <a:gd name="T9" fmla="*/ 7 h 44"/>
              <a:gd name="T10" fmla="*/ 45 w 45"/>
              <a:gd name="T11" fmla="*/ 7 h 44"/>
              <a:gd name="T12" fmla="*/ 37 w 45"/>
              <a:gd name="T13" fmla="*/ 0 h 44"/>
              <a:gd name="T14" fmla="*/ 37 w 45"/>
              <a:gd name="T15" fmla="*/ 0 h 44"/>
              <a:gd name="T16" fmla="*/ 37 w 45"/>
              <a:gd name="T17" fmla="*/ 0 h 44"/>
              <a:gd name="T18" fmla="*/ 30 w 45"/>
              <a:gd name="T19" fmla="*/ 0 h 44"/>
              <a:gd name="T20" fmla="*/ 30 w 45"/>
              <a:gd name="T21" fmla="*/ 0 h 44"/>
              <a:gd name="T22" fmla="*/ 22 w 45"/>
              <a:gd name="T23" fmla="*/ 0 h 44"/>
              <a:gd name="T24" fmla="*/ 22 w 45"/>
              <a:gd name="T25" fmla="*/ 0 h 44"/>
              <a:gd name="T26" fmla="*/ 22 w 45"/>
              <a:gd name="T27" fmla="*/ 0 h 44"/>
              <a:gd name="T28" fmla="*/ 15 w 45"/>
              <a:gd name="T29" fmla="*/ 0 h 44"/>
              <a:gd name="T30" fmla="*/ 15 w 45"/>
              <a:gd name="T31" fmla="*/ 0 h 44"/>
              <a:gd name="T32" fmla="*/ 8 w 45"/>
              <a:gd name="T33" fmla="*/ 0 h 44"/>
              <a:gd name="T34" fmla="*/ 8 w 45"/>
              <a:gd name="T35" fmla="*/ 0 h 44"/>
              <a:gd name="T36" fmla="*/ 8 w 45"/>
              <a:gd name="T37" fmla="*/ 7 h 44"/>
              <a:gd name="T38" fmla="*/ 8 w 45"/>
              <a:gd name="T39" fmla="*/ 7 h 44"/>
              <a:gd name="T40" fmla="*/ 0 w 45"/>
              <a:gd name="T41" fmla="*/ 7 h 44"/>
              <a:gd name="T42" fmla="*/ 0 w 45"/>
              <a:gd name="T43" fmla="*/ 14 h 44"/>
              <a:gd name="T44" fmla="*/ 0 w 45"/>
              <a:gd name="T45" fmla="*/ 14 h 44"/>
              <a:gd name="T46" fmla="*/ 0 w 45"/>
              <a:gd name="T47" fmla="*/ 22 h 44"/>
              <a:gd name="T48" fmla="*/ 0 w 45"/>
              <a:gd name="T49" fmla="*/ 22 h 44"/>
              <a:gd name="T50" fmla="*/ 0 w 45"/>
              <a:gd name="T51" fmla="*/ 22 h 44"/>
              <a:gd name="T52" fmla="*/ 0 w 45"/>
              <a:gd name="T53" fmla="*/ 29 h 44"/>
              <a:gd name="T54" fmla="*/ 0 w 45"/>
              <a:gd name="T55" fmla="*/ 29 h 44"/>
              <a:gd name="T56" fmla="*/ 0 w 45"/>
              <a:gd name="T57" fmla="*/ 37 h 44"/>
              <a:gd name="T58" fmla="*/ 8 w 45"/>
              <a:gd name="T59" fmla="*/ 37 h 44"/>
              <a:gd name="T60" fmla="*/ 8 w 45"/>
              <a:gd name="T61" fmla="*/ 37 h 44"/>
              <a:gd name="T62" fmla="*/ 8 w 45"/>
              <a:gd name="T63" fmla="*/ 37 h 44"/>
              <a:gd name="T64" fmla="*/ 8 w 45"/>
              <a:gd name="T65" fmla="*/ 44 h 44"/>
              <a:gd name="T66" fmla="*/ 15 w 45"/>
              <a:gd name="T67" fmla="*/ 44 h 44"/>
              <a:gd name="T68" fmla="*/ 15 w 45"/>
              <a:gd name="T69" fmla="*/ 44 h 44"/>
              <a:gd name="T70" fmla="*/ 22 w 45"/>
              <a:gd name="T71" fmla="*/ 44 h 44"/>
              <a:gd name="T72" fmla="*/ 22 w 45"/>
              <a:gd name="T73" fmla="*/ 44 h 44"/>
              <a:gd name="T74" fmla="*/ 22 w 45"/>
              <a:gd name="T75" fmla="*/ 44 h 44"/>
              <a:gd name="T76" fmla="*/ 30 w 45"/>
              <a:gd name="T77" fmla="*/ 44 h 44"/>
              <a:gd name="T78" fmla="*/ 30 w 45"/>
              <a:gd name="T79" fmla="*/ 44 h 44"/>
              <a:gd name="T80" fmla="*/ 37 w 45"/>
              <a:gd name="T81" fmla="*/ 44 h 44"/>
              <a:gd name="T82" fmla="*/ 37 w 45"/>
              <a:gd name="T83" fmla="*/ 44 h 44"/>
              <a:gd name="T84" fmla="*/ 37 w 45"/>
              <a:gd name="T85" fmla="*/ 37 h 44"/>
              <a:gd name="T86" fmla="*/ 45 w 45"/>
              <a:gd name="T87" fmla="*/ 37 h 44"/>
              <a:gd name="T88" fmla="*/ 45 w 45"/>
              <a:gd name="T89" fmla="*/ 37 h 44"/>
              <a:gd name="T90" fmla="*/ 45 w 45"/>
              <a:gd name="T91" fmla="*/ 37 h 44"/>
              <a:gd name="T92" fmla="*/ 45 w 45"/>
              <a:gd name="T93" fmla="*/ 29 h 44"/>
              <a:gd name="T94" fmla="*/ 45 w 45"/>
              <a:gd name="T95" fmla="*/ 29 h 44"/>
              <a:gd name="T96" fmla="*/ 45 w 45"/>
              <a:gd name="T97" fmla="*/ 22 h 44"/>
              <a:gd name="T98" fmla="*/ 45 w 45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5" h="44">
                <a:moveTo>
                  <a:pt x="45" y="22"/>
                </a:moveTo>
                <a:lnTo>
                  <a:pt x="45" y="14"/>
                </a:lnTo>
                <a:lnTo>
                  <a:pt x="45" y="14"/>
                </a:lnTo>
                <a:lnTo>
                  <a:pt x="45" y="7"/>
                </a:lnTo>
                <a:lnTo>
                  <a:pt x="45" y="7"/>
                </a:lnTo>
                <a:lnTo>
                  <a:pt x="45" y="7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8" y="0"/>
                </a:lnTo>
                <a:lnTo>
                  <a:pt x="8" y="0"/>
                </a:lnTo>
                <a:lnTo>
                  <a:pt x="8" y="7"/>
                </a:lnTo>
                <a:lnTo>
                  <a:pt x="8" y="7"/>
                </a:lnTo>
                <a:lnTo>
                  <a:pt x="0" y="7"/>
                </a:lnTo>
                <a:lnTo>
                  <a:pt x="0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8" y="37"/>
                </a:lnTo>
                <a:lnTo>
                  <a:pt x="8" y="37"/>
                </a:lnTo>
                <a:lnTo>
                  <a:pt x="8" y="37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2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37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29"/>
                </a:lnTo>
                <a:lnTo>
                  <a:pt x="45" y="29"/>
                </a:lnTo>
                <a:lnTo>
                  <a:pt x="45" y="22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13" name="Freeform 101">
            <a:extLst>
              <a:ext uri="{FF2B5EF4-FFF2-40B4-BE49-F238E27FC236}">
                <a16:creationId xmlns:a16="http://schemas.microsoft.com/office/drawing/2014/main" xmlns="" id="{638FC203-4AE2-430A-BE26-BD1DF61E95EF}"/>
              </a:ext>
            </a:extLst>
          </xdr:cNvPr>
          <xdr:cNvSpPr>
            <a:spLocks/>
          </xdr:cNvSpPr>
        </xdr:nvSpPr>
        <xdr:spPr bwMode="auto">
          <a:xfrm>
            <a:off x="3050" y="631"/>
            <a:ext cx="45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6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5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3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1 w 6"/>
              <a:gd name="T37" fmla="*/ 1 h 6"/>
              <a:gd name="T38" fmla="*/ 1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1 w 6"/>
              <a:gd name="T59" fmla="*/ 5 h 6"/>
              <a:gd name="T60" fmla="*/ 1 w 6"/>
              <a:gd name="T61" fmla="*/ 5 h 6"/>
              <a:gd name="T62" fmla="*/ 1 w 6"/>
              <a:gd name="T63" fmla="*/ 5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3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5 w 6"/>
              <a:gd name="T81" fmla="*/ 6 h 6"/>
              <a:gd name="T82" fmla="*/ 5 w 6"/>
              <a:gd name="T83" fmla="*/ 6 h 6"/>
              <a:gd name="T84" fmla="*/ 5 w 6"/>
              <a:gd name="T85" fmla="*/ 5 h 6"/>
              <a:gd name="T86" fmla="*/ 6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sp macro="" textlink="">
        <xdr:nvSpPr>
          <xdr:cNvPr id="914" name="Rectangle 913">
            <a:extLst>
              <a:ext uri="{FF2B5EF4-FFF2-40B4-BE49-F238E27FC236}">
                <a16:creationId xmlns:a16="http://schemas.microsoft.com/office/drawing/2014/main" xmlns="" id="{1F1C87FF-73F2-4980-A514-84222D0AD59E}"/>
              </a:ext>
            </a:extLst>
          </xdr:cNvPr>
          <xdr:cNvSpPr>
            <a:spLocks noChangeArrowheads="1"/>
          </xdr:cNvSpPr>
        </xdr:nvSpPr>
        <xdr:spPr bwMode="auto">
          <a:xfrm>
            <a:off x="3351" y="343"/>
            <a:ext cx="722" cy="1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5" name="Rectangle 914">
            <a:extLst>
              <a:ext uri="{FF2B5EF4-FFF2-40B4-BE49-F238E27FC236}">
                <a16:creationId xmlns:a16="http://schemas.microsoft.com/office/drawing/2014/main" xmlns="" id="{83039276-3A07-4807-B47B-471245551071}"/>
              </a:ext>
            </a:extLst>
          </xdr:cNvPr>
          <xdr:cNvSpPr>
            <a:spLocks noChangeArrowheads="1"/>
          </xdr:cNvSpPr>
        </xdr:nvSpPr>
        <xdr:spPr bwMode="auto">
          <a:xfrm>
            <a:off x="4066" y="427"/>
            <a:ext cx="74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6" name="Rectangle 915">
            <a:extLst>
              <a:ext uri="{FF2B5EF4-FFF2-40B4-BE49-F238E27FC236}">
                <a16:creationId xmlns:a16="http://schemas.microsoft.com/office/drawing/2014/main" xmlns="" id="{8803C88C-DA62-443D-B98A-98FC0D2B53A6}"/>
              </a:ext>
            </a:extLst>
          </xdr:cNvPr>
          <xdr:cNvSpPr>
            <a:spLocks noChangeArrowheads="1"/>
          </xdr:cNvSpPr>
        </xdr:nvSpPr>
        <xdr:spPr bwMode="auto">
          <a:xfrm>
            <a:off x="4603" y="737"/>
            <a:ext cx="99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7" name="Rectangle 916">
            <a:extLst>
              <a:ext uri="{FF2B5EF4-FFF2-40B4-BE49-F238E27FC236}">
                <a16:creationId xmlns:a16="http://schemas.microsoft.com/office/drawing/2014/main" xmlns="" id="{17039597-9138-4EB9-A0C5-9654DBD48AC6}"/>
              </a:ext>
            </a:extLst>
          </xdr:cNvPr>
          <xdr:cNvSpPr>
            <a:spLocks noChangeArrowheads="1"/>
          </xdr:cNvSpPr>
        </xdr:nvSpPr>
        <xdr:spPr bwMode="auto">
          <a:xfrm>
            <a:off x="5001" y="1181"/>
            <a:ext cx="24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8" name="Rectangle 917">
            <a:extLst>
              <a:ext uri="{FF2B5EF4-FFF2-40B4-BE49-F238E27FC236}">
                <a16:creationId xmlns:a16="http://schemas.microsoft.com/office/drawing/2014/main" xmlns="" id="{8A6226F4-3459-4F95-A466-F5E988ABFF4E}"/>
              </a:ext>
            </a:extLst>
          </xdr:cNvPr>
          <xdr:cNvSpPr>
            <a:spLocks noChangeArrowheads="1"/>
          </xdr:cNvSpPr>
        </xdr:nvSpPr>
        <xdr:spPr bwMode="auto">
          <a:xfrm>
            <a:off x="5199" y="1722"/>
            <a:ext cx="495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9" name="Rectangle 918">
            <a:extLst>
              <a:ext uri="{FF2B5EF4-FFF2-40B4-BE49-F238E27FC236}">
                <a16:creationId xmlns:a16="http://schemas.microsoft.com/office/drawing/2014/main" xmlns="" id="{08AFD11B-1613-4EC7-9D30-FFD0295695F8}"/>
              </a:ext>
            </a:extLst>
          </xdr:cNvPr>
          <xdr:cNvSpPr>
            <a:spLocks noChangeArrowheads="1"/>
          </xdr:cNvSpPr>
        </xdr:nvSpPr>
        <xdr:spPr bwMode="auto">
          <a:xfrm>
            <a:off x="5094" y="2197"/>
            <a:ext cx="25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0" name="Rectangle 919">
            <a:extLst>
              <a:ext uri="{FF2B5EF4-FFF2-40B4-BE49-F238E27FC236}">
                <a16:creationId xmlns:a16="http://schemas.microsoft.com/office/drawing/2014/main" xmlns="" id="{3D415BB3-8509-44C9-9D34-9B58CC22D409}"/>
              </a:ext>
            </a:extLst>
          </xdr:cNvPr>
          <xdr:cNvSpPr>
            <a:spLocks noChangeArrowheads="1"/>
          </xdr:cNvSpPr>
        </xdr:nvSpPr>
        <xdr:spPr bwMode="auto">
          <a:xfrm>
            <a:off x="4943" y="2723"/>
            <a:ext cx="301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1" name="Rectangle 920">
            <a:extLst>
              <a:ext uri="{FF2B5EF4-FFF2-40B4-BE49-F238E27FC236}">
                <a16:creationId xmlns:a16="http://schemas.microsoft.com/office/drawing/2014/main" xmlns="" id="{D1B88642-437D-4FC5-9983-15D925CE7CEC}"/>
              </a:ext>
            </a:extLst>
          </xdr:cNvPr>
          <xdr:cNvSpPr>
            <a:spLocks noChangeArrowheads="1"/>
          </xdr:cNvSpPr>
        </xdr:nvSpPr>
        <xdr:spPr bwMode="auto">
          <a:xfrm>
            <a:off x="4584" y="3185"/>
            <a:ext cx="43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2" name="Rectangle 921">
            <a:extLst>
              <a:ext uri="{FF2B5EF4-FFF2-40B4-BE49-F238E27FC236}">
                <a16:creationId xmlns:a16="http://schemas.microsoft.com/office/drawing/2014/main" xmlns="" id="{255F5D20-D3A9-485F-A52F-47BB32EE34B8}"/>
              </a:ext>
            </a:extLst>
          </xdr:cNvPr>
          <xdr:cNvSpPr>
            <a:spLocks noChangeArrowheads="1"/>
          </xdr:cNvSpPr>
        </xdr:nvSpPr>
        <xdr:spPr bwMode="auto">
          <a:xfrm>
            <a:off x="4057" y="3421"/>
            <a:ext cx="66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3" name="Rectangle 922">
            <a:extLst>
              <a:ext uri="{FF2B5EF4-FFF2-40B4-BE49-F238E27FC236}">
                <a16:creationId xmlns:a16="http://schemas.microsoft.com/office/drawing/2014/main" xmlns="" id="{9363D757-1DFA-4263-8A59-850ADEAB4B6F}"/>
              </a:ext>
            </a:extLst>
          </xdr:cNvPr>
          <xdr:cNvSpPr>
            <a:spLocks noChangeArrowheads="1"/>
          </xdr:cNvSpPr>
        </xdr:nvSpPr>
        <xdr:spPr bwMode="auto">
          <a:xfrm>
            <a:off x="1248" y="3576"/>
            <a:ext cx="2514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4" name="Rectangle 923">
            <a:extLst>
              <a:ext uri="{FF2B5EF4-FFF2-40B4-BE49-F238E27FC236}">
                <a16:creationId xmlns:a16="http://schemas.microsoft.com/office/drawing/2014/main" xmlns="" id="{869A4A4A-3FA7-4131-A456-D4255DA5ADD7}"/>
              </a:ext>
            </a:extLst>
          </xdr:cNvPr>
          <xdr:cNvSpPr>
            <a:spLocks noChangeArrowheads="1"/>
          </xdr:cNvSpPr>
        </xdr:nvSpPr>
        <xdr:spPr bwMode="auto">
          <a:xfrm>
            <a:off x="1830" y="3360"/>
            <a:ext cx="1242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5" name="Rectangle 924">
            <a:extLst>
              <a:ext uri="{FF2B5EF4-FFF2-40B4-BE49-F238E27FC236}">
                <a16:creationId xmlns:a16="http://schemas.microsoft.com/office/drawing/2014/main" xmlns="" id="{12B86BAD-F6F0-41C4-A54E-E4F30C18BD89}"/>
              </a:ext>
            </a:extLst>
          </xdr:cNvPr>
          <xdr:cNvSpPr>
            <a:spLocks noChangeArrowheads="1"/>
          </xdr:cNvSpPr>
        </xdr:nvSpPr>
        <xdr:spPr bwMode="auto">
          <a:xfrm>
            <a:off x="2032" y="3123"/>
            <a:ext cx="509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6" name="Rectangle 925">
            <a:extLst>
              <a:ext uri="{FF2B5EF4-FFF2-40B4-BE49-F238E27FC236}">
                <a16:creationId xmlns:a16="http://schemas.microsoft.com/office/drawing/2014/main" xmlns="" id="{4924FA5E-2675-40F3-8F3A-59E02D92E7AC}"/>
              </a:ext>
            </a:extLst>
          </xdr:cNvPr>
          <xdr:cNvSpPr>
            <a:spLocks noChangeArrowheads="1"/>
          </xdr:cNvSpPr>
        </xdr:nvSpPr>
        <xdr:spPr bwMode="auto">
          <a:xfrm>
            <a:off x="378" y="2713"/>
            <a:ext cx="1955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7" name="Rectangle 926">
            <a:extLst>
              <a:ext uri="{FF2B5EF4-FFF2-40B4-BE49-F238E27FC236}">
                <a16:creationId xmlns:a16="http://schemas.microsoft.com/office/drawing/2014/main" xmlns="" id="{8448FE30-E36E-4CDA-8CDE-068433358A1C}"/>
              </a:ext>
            </a:extLst>
          </xdr:cNvPr>
          <xdr:cNvSpPr>
            <a:spLocks noChangeArrowheads="1"/>
          </xdr:cNvSpPr>
        </xdr:nvSpPr>
        <xdr:spPr bwMode="auto">
          <a:xfrm>
            <a:off x="1515" y="2308"/>
            <a:ext cx="67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8" name="Rectangle 927">
            <a:extLst>
              <a:ext uri="{FF2B5EF4-FFF2-40B4-BE49-F238E27FC236}">
                <a16:creationId xmlns:a16="http://schemas.microsoft.com/office/drawing/2014/main" xmlns="" id="{AF558D29-FC60-4F87-BEC6-775A868A6AD7}"/>
              </a:ext>
            </a:extLst>
          </xdr:cNvPr>
          <xdr:cNvSpPr>
            <a:spLocks noChangeArrowheads="1"/>
          </xdr:cNvSpPr>
        </xdr:nvSpPr>
        <xdr:spPr bwMode="auto">
          <a:xfrm>
            <a:off x="221" y="1699"/>
            <a:ext cx="190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9" name="Rectangle 928">
            <a:extLst>
              <a:ext uri="{FF2B5EF4-FFF2-40B4-BE49-F238E27FC236}">
                <a16:creationId xmlns:a16="http://schemas.microsoft.com/office/drawing/2014/main" xmlns="" id="{77AAD57D-3513-42CB-96AF-7A0F573E10A9}"/>
              </a:ext>
            </a:extLst>
          </xdr:cNvPr>
          <xdr:cNvSpPr>
            <a:spLocks noChangeArrowheads="1"/>
          </xdr:cNvSpPr>
        </xdr:nvSpPr>
        <xdr:spPr bwMode="auto">
          <a:xfrm>
            <a:off x="599" y="1179"/>
            <a:ext cx="169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 (individual) [CBT/CT]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30" name="Rectangle 929">
            <a:extLst>
              <a:ext uri="{FF2B5EF4-FFF2-40B4-BE49-F238E27FC236}">
                <a16:creationId xmlns:a16="http://schemas.microsoft.com/office/drawing/2014/main" xmlns="" id="{63188604-A620-4D90-8E52-B45A1B288219}"/>
              </a:ext>
            </a:extLst>
          </xdr:cNvPr>
          <xdr:cNvSpPr>
            <a:spLocks noChangeArrowheads="1"/>
          </xdr:cNvSpPr>
        </xdr:nvSpPr>
        <xdr:spPr bwMode="auto">
          <a:xfrm>
            <a:off x="1131" y="783"/>
            <a:ext cx="1494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(CBT/CT + AD)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31" name="Rectangle 930">
            <a:extLst>
              <a:ext uri="{FF2B5EF4-FFF2-40B4-BE49-F238E27FC236}">
                <a16:creationId xmlns:a16="http://schemas.microsoft.com/office/drawing/2014/main" xmlns="" id="{967788B6-CB97-40A7-8B21-0C653F2A355A}"/>
              </a:ext>
            </a:extLst>
          </xdr:cNvPr>
          <xdr:cNvSpPr>
            <a:spLocks noChangeArrowheads="1"/>
          </xdr:cNvSpPr>
        </xdr:nvSpPr>
        <xdr:spPr bwMode="auto">
          <a:xfrm>
            <a:off x="1248" y="449"/>
            <a:ext cx="182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32" name="Rectangle 931">
            <a:extLst>
              <a:ext uri="{FF2B5EF4-FFF2-40B4-BE49-F238E27FC236}">
                <a16:creationId xmlns:a16="http://schemas.microsoft.com/office/drawing/2014/main" xmlns="" id="{4413B66C-91A5-4C33-AF62-FC192AEE8800}"/>
              </a:ext>
            </a:extLst>
          </xdr:cNvPr>
          <xdr:cNvSpPr>
            <a:spLocks noChangeArrowheads="1"/>
          </xdr:cNvSpPr>
        </xdr:nvSpPr>
        <xdr:spPr bwMode="auto">
          <a:xfrm>
            <a:off x="3551" y="-23"/>
            <a:ext cx="40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39</xdr:row>
      <xdr:rowOff>0</xdr:rowOff>
    </xdr:from>
    <xdr:to>
      <xdr:col>23</xdr:col>
      <xdr:colOff>304800</xdr:colOff>
      <xdr:row>72</xdr:row>
      <xdr:rowOff>123825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xmlns="" id="{814941A0-1D04-40DF-9FEB-A6D5918E95E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458075"/>
          <a:ext cx="10058400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18</xdr:col>
      <xdr:colOff>189574</xdr:colOff>
      <xdr:row>38</xdr:row>
      <xdr:rowOff>64228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2ACF8E6-304B-461A-99ED-06E9ADB3A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400050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2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45.4257812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54</v>
      </c>
      <c r="I1" s="1" t="s">
        <v>55</v>
      </c>
      <c r="S1" s="1" t="s">
        <v>56</v>
      </c>
      <c r="AD1" t="s">
        <v>57</v>
      </c>
      <c r="AO1" t="s">
        <v>58</v>
      </c>
    </row>
    <row r="2" spans="1:49" x14ac:dyDescent="0.25">
      <c r="A2" s="1" t="s">
        <v>59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I2" t="s">
        <v>65</v>
      </c>
      <c r="J2" t="s">
        <v>5</v>
      </c>
      <c r="K2" t="s">
        <v>66</v>
      </c>
      <c r="L2" t="s">
        <v>67</v>
      </c>
      <c r="M2" s="18">
        <v>2.5000000000000001E-2</v>
      </c>
      <c r="N2" t="s">
        <v>6</v>
      </c>
      <c r="O2" s="18">
        <v>0.97499999999999998</v>
      </c>
      <c r="P2" t="s">
        <v>68</v>
      </c>
      <c r="Q2" t="s">
        <v>69</v>
      </c>
      <c r="S2" t="s">
        <v>65</v>
      </c>
      <c r="T2" t="s">
        <v>5</v>
      </c>
      <c r="U2" t="s">
        <v>66</v>
      </c>
      <c r="V2" t="s">
        <v>67</v>
      </c>
      <c r="W2" s="18">
        <v>2.5000000000000001E-2</v>
      </c>
      <c r="X2" t="s">
        <v>6</v>
      </c>
      <c r="Y2" s="18">
        <v>0.97499999999999998</v>
      </c>
      <c r="Z2" t="s">
        <v>68</v>
      </c>
      <c r="AA2" t="s">
        <v>69</v>
      </c>
      <c r="AD2" s="1" t="s">
        <v>65</v>
      </c>
      <c r="AE2" s="1" t="s">
        <v>5</v>
      </c>
      <c r="AF2" s="1" t="s">
        <v>66</v>
      </c>
      <c r="AG2" s="1" t="s">
        <v>67</v>
      </c>
      <c r="AH2" s="19">
        <v>2.5000000000000001E-2</v>
      </c>
      <c r="AI2" s="1" t="s">
        <v>6</v>
      </c>
      <c r="AJ2" s="19">
        <v>0.97499999999999998</v>
      </c>
      <c r="AK2" s="1" t="s">
        <v>68</v>
      </c>
      <c r="AL2" s="1" t="s">
        <v>69</v>
      </c>
      <c r="AO2" s="1" t="s">
        <v>65</v>
      </c>
      <c r="AP2" s="1" t="s">
        <v>5</v>
      </c>
      <c r="AQ2" s="1" t="s">
        <v>66</v>
      </c>
      <c r="AR2" s="1" t="s">
        <v>67</v>
      </c>
      <c r="AS2" s="19">
        <v>2.5000000000000001E-2</v>
      </c>
      <c r="AT2" s="1" t="s">
        <v>6</v>
      </c>
      <c r="AU2" s="19">
        <v>0.97499999999999998</v>
      </c>
      <c r="AV2" s="1" t="s">
        <v>68</v>
      </c>
      <c r="AW2" s="1" t="s">
        <v>69</v>
      </c>
    </row>
    <row r="3" spans="1:49" x14ac:dyDescent="0.25">
      <c r="A3" s="55">
        <v>1</v>
      </c>
      <c r="B3" s="54">
        <v>1</v>
      </c>
      <c r="C3" s="52" t="s">
        <v>0</v>
      </c>
      <c r="D3" s="52">
        <v>1</v>
      </c>
      <c r="E3" s="36">
        <v>1</v>
      </c>
      <c r="F3" s="52" t="s">
        <v>0</v>
      </c>
      <c r="I3" t="s">
        <v>137</v>
      </c>
      <c r="J3">
        <v>-1.22</v>
      </c>
      <c r="K3">
        <v>0.71750000000000003</v>
      </c>
      <c r="L3">
        <v>2.0789999999999999E-2</v>
      </c>
      <c r="M3">
        <v>-2.633</v>
      </c>
      <c r="N3">
        <v>-1.2130000000000001</v>
      </c>
      <c r="O3">
        <v>0.16869999999999999</v>
      </c>
      <c r="P3">
        <v>30001</v>
      </c>
      <c r="Q3">
        <v>140000</v>
      </c>
      <c r="S3" t="s">
        <v>917</v>
      </c>
      <c r="T3">
        <v>-1.274</v>
      </c>
      <c r="U3">
        <v>0.77729999999999999</v>
      </c>
      <c r="V3">
        <v>2.1299999999999999E-2</v>
      </c>
      <c r="W3">
        <v>-2.802</v>
      </c>
      <c r="X3">
        <v>-1.268</v>
      </c>
      <c r="Y3">
        <v>0.23050000000000001</v>
      </c>
      <c r="Z3">
        <v>30001</v>
      </c>
      <c r="AA3">
        <v>140000</v>
      </c>
      <c r="AC3">
        <v>1</v>
      </c>
      <c r="AD3" t="s">
        <v>1070</v>
      </c>
      <c r="AE3">
        <v>17.78</v>
      </c>
      <c r="AF3">
        <v>3.6640000000000001</v>
      </c>
      <c r="AG3">
        <v>0.112</v>
      </c>
      <c r="AH3">
        <v>12</v>
      </c>
      <c r="AI3">
        <v>17</v>
      </c>
      <c r="AJ3">
        <v>26</v>
      </c>
      <c r="AK3">
        <v>30001</v>
      </c>
      <c r="AL3">
        <v>140000</v>
      </c>
      <c r="AN3">
        <v>1</v>
      </c>
      <c r="AO3" t="s">
        <v>1098</v>
      </c>
      <c r="AP3">
        <v>10.24</v>
      </c>
      <c r="AQ3">
        <v>2.5840000000000001</v>
      </c>
      <c r="AR3">
        <v>7.9589999999999994E-2</v>
      </c>
      <c r="AS3">
        <v>6</v>
      </c>
      <c r="AT3">
        <v>10</v>
      </c>
      <c r="AU3">
        <v>16</v>
      </c>
      <c r="AV3">
        <v>30001</v>
      </c>
      <c r="AW3">
        <v>140000</v>
      </c>
    </row>
    <row r="4" spans="1:49" x14ac:dyDescent="0.25">
      <c r="A4" s="55">
        <v>2</v>
      </c>
      <c r="B4" s="54">
        <v>2</v>
      </c>
      <c r="C4" s="52" t="s">
        <v>103</v>
      </c>
      <c r="D4" s="52">
        <v>2</v>
      </c>
      <c r="E4" s="36">
        <v>2</v>
      </c>
      <c r="F4" s="52" t="s">
        <v>104</v>
      </c>
      <c r="I4" t="s">
        <v>138</v>
      </c>
      <c r="J4">
        <v>-1.329</v>
      </c>
      <c r="K4">
        <v>0.80969999999999998</v>
      </c>
      <c r="L4">
        <v>2.1579999999999998E-2</v>
      </c>
      <c r="M4">
        <v>-2.923</v>
      </c>
      <c r="N4">
        <v>-1.319</v>
      </c>
      <c r="O4">
        <v>0.22450000000000001</v>
      </c>
      <c r="P4">
        <v>30001</v>
      </c>
      <c r="Q4">
        <v>140000</v>
      </c>
      <c r="S4" t="s">
        <v>918</v>
      </c>
      <c r="T4">
        <v>-0.8387</v>
      </c>
      <c r="U4">
        <v>0.8518</v>
      </c>
      <c r="V4">
        <v>2.155E-2</v>
      </c>
      <c r="W4">
        <v>-2.5219999999999998</v>
      </c>
      <c r="X4">
        <v>-0.8306</v>
      </c>
      <c r="Y4">
        <v>0.83609999999999995</v>
      </c>
      <c r="Z4">
        <v>30001</v>
      </c>
      <c r="AA4">
        <v>140000</v>
      </c>
      <c r="AC4">
        <v>2</v>
      </c>
      <c r="AD4" t="s">
        <v>1071</v>
      </c>
      <c r="AE4">
        <v>26.33</v>
      </c>
      <c r="AF4">
        <v>2.1520000000000001</v>
      </c>
      <c r="AG4">
        <v>2.4750000000000001E-2</v>
      </c>
      <c r="AH4">
        <v>21</v>
      </c>
      <c r="AI4">
        <v>27</v>
      </c>
      <c r="AJ4">
        <v>28</v>
      </c>
      <c r="AK4">
        <v>30001</v>
      </c>
      <c r="AL4">
        <v>140000</v>
      </c>
      <c r="AN4">
        <v>2</v>
      </c>
      <c r="AO4" t="s">
        <v>1099</v>
      </c>
      <c r="AP4">
        <v>15.82</v>
      </c>
      <c r="AQ4">
        <v>1.6259999999999999</v>
      </c>
      <c r="AR4">
        <v>1.728E-2</v>
      </c>
      <c r="AS4">
        <v>12</v>
      </c>
      <c r="AT4">
        <v>16</v>
      </c>
      <c r="AU4">
        <v>17</v>
      </c>
      <c r="AV4">
        <v>30001</v>
      </c>
      <c r="AW4">
        <v>140000</v>
      </c>
    </row>
    <row r="5" spans="1:49" x14ac:dyDescent="0.25">
      <c r="A5" s="55">
        <v>3</v>
      </c>
      <c r="B5" s="54"/>
      <c r="C5" s="52" t="s">
        <v>104</v>
      </c>
      <c r="D5" s="52">
        <v>2</v>
      </c>
      <c r="E5" s="36">
        <v>2</v>
      </c>
      <c r="F5" s="52" t="s">
        <v>104</v>
      </c>
      <c r="I5" t="s">
        <v>139</v>
      </c>
      <c r="J5">
        <v>-0.81730000000000003</v>
      </c>
      <c r="K5">
        <v>0.8861</v>
      </c>
      <c r="L5">
        <v>2.1950000000000001E-2</v>
      </c>
      <c r="M5">
        <v>-2.5659999999999998</v>
      </c>
      <c r="N5">
        <v>-0.81299999999999994</v>
      </c>
      <c r="O5">
        <v>0.92620000000000002</v>
      </c>
      <c r="P5">
        <v>30001</v>
      </c>
      <c r="Q5">
        <v>140000</v>
      </c>
      <c r="S5" t="s">
        <v>919</v>
      </c>
      <c r="T5">
        <v>-0.95820000000000005</v>
      </c>
      <c r="U5">
        <v>0.65700000000000003</v>
      </c>
      <c r="V5">
        <v>1.848E-2</v>
      </c>
      <c r="W5">
        <v>-2.2400000000000002</v>
      </c>
      <c r="X5">
        <v>-0.95530000000000004</v>
      </c>
      <c r="Y5">
        <v>0.32329999999999998</v>
      </c>
      <c r="Z5">
        <v>30001</v>
      </c>
      <c r="AA5">
        <v>140000</v>
      </c>
      <c r="AC5">
        <v>3</v>
      </c>
      <c r="AD5" t="s">
        <v>1072</v>
      </c>
      <c r="AE5">
        <v>22.84</v>
      </c>
      <c r="AF5">
        <v>5.1379999999999999</v>
      </c>
      <c r="AG5">
        <v>6.9080000000000003E-2</v>
      </c>
      <c r="AH5">
        <v>9</v>
      </c>
      <c r="AI5">
        <v>24</v>
      </c>
      <c r="AJ5">
        <v>28</v>
      </c>
      <c r="AK5">
        <v>30001</v>
      </c>
      <c r="AL5">
        <v>140000</v>
      </c>
      <c r="AN5">
        <v>3</v>
      </c>
      <c r="AO5" t="s">
        <v>1100</v>
      </c>
      <c r="AP5">
        <v>13.93</v>
      </c>
      <c r="AQ5">
        <v>2.8079999999999998</v>
      </c>
      <c r="AR5">
        <v>3.5180000000000003E-2</v>
      </c>
      <c r="AS5">
        <v>7</v>
      </c>
      <c r="AT5">
        <v>15</v>
      </c>
      <c r="AU5">
        <v>17</v>
      </c>
      <c r="AV5">
        <v>30001</v>
      </c>
      <c r="AW5">
        <v>140000</v>
      </c>
    </row>
    <row r="6" spans="1:49" x14ac:dyDescent="0.25">
      <c r="A6" s="55">
        <v>4</v>
      </c>
      <c r="B6" s="54">
        <v>3</v>
      </c>
      <c r="C6" s="52" t="s">
        <v>105</v>
      </c>
      <c r="D6" s="52">
        <v>3</v>
      </c>
      <c r="E6" s="36">
        <v>3</v>
      </c>
      <c r="F6" s="52" t="s">
        <v>105</v>
      </c>
      <c r="I6" t="s">
        <v>140</v>
      </c>
      <c r="J6">
        <v>-0.85980000000000001</v>
      </c>
      <c r="K6">
        <v>0.80320000000000003</v>
      </c>
      <c r="L6">
        <v>2.085E-2</v>
      </c>
      <c r="M6">
        <v>-2.4409999999999998</v>
      </c>
      <c r="N6">
        <v>-0.85660000000000003</v>
      </c>
      <c r="O6">
        <v>0.71799999999999997</v>
      </c>
      <c r="P6">
        <v>30001</v>
      </c>
      <c r="Q6">
        <v>140000</v>
      </c>
      <c r="S6" t="s">
        <v>920</v>
      </c>
      <c r="T6">
        <v>0.1996</v>
      </c>
      <c r="U6">
        <v>0.94430000000000003</v>
      </c>
      <c r="V6">
        <v>2.3779999999999999E-2</v>
      </c>
      <c r="W6">
        <v>-1.647</v>
      </c>
      <c r="X6">
        <v>0.2011</v>
      </c>
      <c r="Y6">
        <v>2.0569999999999999</v>
      </c>
      <c r="Z6">
        <v>30001</v>
      </c>
      <c r="AA6">
        <v>140000</v>
      </c>
      <c r="AC6" s="44">
        <v>4</v>
      </c>
      <c r="AD6" t="s">
        <v>1073</v>
      </c>
      <c r="AE6">
        <v>25.4</v>
      </c>
      <c r="AF6">
        <v>1.917</v>
      </c>
      <c r="AG6">
        <v>1.7489999999999999E-2</v>
      </c>
      <c r="AH6">
        <v>21</v>
      </c>
      <c r="AI6">
        <v>26</v>
      </c>
      <c r="AJ6">
        <v>28</v>
      </c>
      <c r="AK6">
        <v>30001</v>
      </c>
      <c r="AL6">
        <v>140000</v>
      </c>
      <c r="AN6" s="44">
        <v>4</v>
      </c>
      <c r="AO6" t="s">
        <v>1101</v>
      </c>
      <c r="AP6">
        <v>14.87</v>
      </c>
      <c r="AQ6">
        <v>1.67</v>
      </c>
      <c r="AR6">
        <v>1.175E-2</v>
      </c>
      <c r="AS6">
        <v>11</v>
      </c>
      <c r="AT6">
        <v>15</v>
      </c>
      <c r="AU6">
        <v>17</v>
      </c>
      <c r="AV6">
        <v>30001</v>
      </c>
      <c r="AW6">
        <v>140000</v>
      </c>
    </row>
    <row r="7" spans="1:49" x14ac:dyDescent="0.25">
      <c r="A7" s="55">
        <v>5</v>
      </c>
      <c r="B7" s="54"/>
      <c r="C7" s="52" t="s">
        <v>106</v>
      </c>
      <c r="D7" s="52">
        <v>3</v>
      </c>
      <c r="E7" s="36">
        <v>3</v>
      </c>
      <c r="F7" s="52" t="s">
        <v>105</v>
      </c>
      <c r="I7" t="s">
        <v>141</v>
      </c>
      <c r="J7">
        <v>-1.0089999999999999</v>
      </c>
      <c r="K7">
        <v>0.61329999999999996</v>
      </c>
      <c r="L7">
        <v>1.932E-2</v>
      </c>
      <c r="M7">
        <v>-2.2080000000000002</v>
      </c>
      <c r="N7">
        <v>-1.0009999999999999</v>
      </c>
      <c r="O7">
        <v>0.17369999999999999</v>
      </c>
      <c r="P7">
        <v>30001</v>
      </c>
      <c r="Q7">
        <v>140000</v>
      </c>
      <c r="S7" t="s">
        <v>921</v>
      </c>
      <c r="T7">
        <v>0.84470000000000001</v>
      </c>
      <c r="U7">
        <v>0.25690000000000002</v>
      </c>
      <c r="V7">
        <v>1.549E-3</v>
      </c>
      <c r="W7">
        <v>0.3493</v>
      </c>
      <c r="X7">
        <v>0.83409999999999995</v>
      </c>
      <c r="Y7">
        <v>1.3919999999999999</v>
      </c>
      <c r="Z7">
        <v>30001</v>
      </c>
      <c r="AA7">
        <v>140000</v>
      </c>
      <c r="AC7" s="44">
        <v>5</v>
      </c>
      <c r="AD7" t="s">
        <v>1074</v>
      </c>
      <c r="AE7">
        <v>14.08</v>
      </c>
      <c r="AF7">
        <v>7.3529999999999998</v>
      </c>
      <c r="AG7">
        <v>0.1341</v>
      </c>
      <c r="AH7">
        <v>1</v>
      </c>
      <c r="AI7">
        <v>16</v>
      </c>
      <c r="AJ7">
        <v>27</v>
      </c>
      <c r="AK7">
        <v>30001</v>
      </c>
      <c r="AL7">
        <v>140000</v>
      </c>
      <c r="AN7" s="44">
        <v>5</v>
      </c>
      <c r="AO7" t="s">
        <v>1102</v>
      </c>
      <c r="AP7">
        <v>8.3789999999999996</v>
      </c>
      <c r="AQ7">
        <v>3.984</v>
      </c>
      <c r="AR7">
        <v>6.8540000000000004E-2</v>
      </c>
      <c r="AS7">
        <v>2</v>
      </c>
      <c r="AT7">
        <v>9</v>
      </c>
      <c r="AU7">
        <v>16</v>
      </c>
      <c r="AV7">
        <v>30001</v>
      </c>
      <c r="AW7">
        <v>140000</v>
      </c>
    </row>
    <row r="8" spans="1:49" x14ac:dyDescent="0.25">
      <c r="A8" s="55">
        <v>6</v>
      </c>
      <c r="B8" s="54">
        <v>4</v>
      </c>
      <c r="C8" s="52" t="s">
        <v>107</v>
      </c>
      <c r="D8" s="52">
        <v>4</v>
      </c>
      <c r="E8" s="36">
        <v>4</v>
      </c>
      <c r="F8" s="52" t="s">
        <v>107</v>
      </c>
      <c r="I8" t="s">
        <v>142</v>
      </c>
      <c r="J8">
        <v>-0.90739999999999998</v>
      </c>
      <c r="K8">
        <v>0.66080000000000005</v>
      </c>
      <c r="L8">
        <v>1.7600000000000001E-2</v>
      </c>
      <c r="M8">
        <v>-2.1989999999999998</v>
      </c>
      <c r="N8">
        <v>-0.90800000000000003</v>
      </c>
      <c r="O8">
        <v>0.3947</v>
      </c>
      <c r="P8">
        <v>30001</v>
      </c>
      <c r="Q8">
        <v>140000</v>
      </c>
      <c r="S8" t="s">
        <v>922</v>
      </c>
      <c r="T8">
        <v>0.57230000000000003</v>
      </c>
      <c r="U8">
        <v>0.18279999999999999</v>
      </c>
      <c r="V8">
        <v>1.34E-3</v>
      </c>
      <c r="W8">
        <v>0.1981</v>
      </c>
      <c r="X8">
        <v>0.57399999999999995</v>
      </c>
      <c r="Y8">
        <v>0.93630000000000002</v>
      </c>
      <c r="Z8">
        <v>30001</v>
      </c>
      <c r="AA8">
        <v>140000</v>
      </c>
      <c r="AC8" s="44">
        <v>6</v>
      </c>
      <c r="AD8" t="s">
        <v>1075</v>
      </c>
      <c r="AE8">
        <v>7.085</v>
      </c>
      <c r="AF8">
        <v>3.3260000000000001</v>
      </c>
      <c r="AG8">
        <v>7.1970000000000006E-2</v>
      </c>
      <c r="AH8">
        <v>2</v>
      </c>
      <c r="AI8">
        <v>7</v>
      </c>
      <c r="AJ8">
        <v>15</v>
      </c>
      <c r="AK8">
        <v>30001</v>
      </c>
      <c r="AL8">
        <v>140000</v>
      </c>
      <c r="AN8" s="44">
        <v>6</v>
      </c>
      <c r="AO8" t="s">
        <v>1103</v>
      </c>
      <c r="AP8">
        <v>4.7</v>
      </c>
      <c r="AQ8">
        <v>2.1659999999999999</v>
      </c>
      <c r="AR8">
        <v>4.6640000000000001E-2</v>
      </c>
      <c r="AS8">
        <v>2</v>
      </c>
      <c r="AT8">
        <v>4</v>
      </c>
      <c r="AU8">
        <v>10</v>
      </c>
      <c r="AV8">
        <v>30001</v>
      </c>
      <c r="AW8">
        <v>140000</v>
      </c>
    </row>
    <row r="9" spans="1:49" x14ac:dyDescent="0.25">
      <c r="A9" s="55">
        <v>7</v>
      </c>
      <c r="B9" s="54"/>
      <c r="C9" s="52" t="s">
        <v>108</v>
      </c>
      <c r="D9" s="52">
        <v>4</v>
      </c>
      <c r="E9" s="36">
        <v>4</v>
      </c>
      <c r="F9" s="52" t="s">
        <v>107</v>
      </c>
      <c r="I9" t="s">
        <v>143</v>
      </c>
      <c r="J9">
        <v>0.1822</v>
      </c>
      <c r="K9">
        <v>0.95750000000000002</v>
      </c>
      <c r="L9">
        <v>2.3890000000000002E-2</v>
      </c>
      <c r="M9">
        <v>-1.7050000000000001</v>
      </c>
      <c r="N9">
        <v>0.18720000000000001</v>
      </c>
      <c r="O9">
        <v>2.0619999999999998</v>
      </c>
      <c r="P9">
        <v>30001</v>
      </c>
      <c r="Q9">
        <v>140000</v>
      </c>
      <c r="S9" t="s">
        <v>923</v>
      </c>
      <c r="T9">
        <v>-2.718</v>
      </c>
      <c r="U9">
        <v>1.089</v>
      </c>
      <c r="V9">
        <v>1.5890000000000001E-2</v>
      </c>
      <c r="W9">
        <v>-4.8440000000000003</v>
      </c>
      <c r="X9">
        <v>-2.7210000000000001</v>
      </c>
      <c r="Y9">
        <v>-0.55800000000000005</v>
      </c>
      <c r="Z9">
        <v>30001</v>
      </c>
      <c r="AA9">
        <v>140000</v>
      </c>
      <c r="AC9" s="44">
        <v>7</v>
      </c>
      <c r="AD9" t="s">
        <v>1076</v>
      </c>
      <c r="AE9">
        <v>6.14</v>
      </c>
      <c r="AF9">
        <v>4.1289999999999996</v>
      </c>
      <c r="AG9">
        <v>6.2469999999999998E-2</v>
      </c>
      <c r="AH9">
        <v>1</v>
      </c>
      <c r="AI9">
        <v>5</v>
      </c>
      <c r="AJ9">
        <v>16</v>
      </c>
      <c r="AK9">
        <v>30001</v>
      </c>
      <c r="AL9">
        <v>140000</v>
      </c>
      <c r="AN9" s="44">
        <v>7</v>
      </c>
      <c r="AO9" t="s">
        <v>1104</v>
      </c>
      <c r="AP9">
        <v>6.601</v>
      </c>
      <c r="AQ9">
        <v>2.274</v>
      </c>
      <c r="AR9">
        <v>5.7750000000000003E-2</v>
      </c>
      <c r="AS9">
        <v>3</v>
      </c>
      <c r="AT9">
        <v>6</v>
      </c>
      <c r="AU9">
        <v>12</v>
      </c>
      <c r="AV9">
        <v>30001</v>
      </c>
      <c r="AW9">
        <v>140000</v>
      </c>
    </row>
    <row r="10" spans="1:49" x14ac:dyDescent="0.25">
      <c r="A10" s="55">
        <v>8</v>
      </c>
      <c r="B10" s="54">
        <v>5</v>
      </c>
      <c r="C10" s="52" t="s">
        <v>109</v>
      </c>
      <c r="D10" s="52">
        <v>5</v>
      </c>
      <c r="E10" s="36">
        <v>5</v>
      </c>
      <c r="F10" s="52" t="s">
        <v>109</v>
      </c>
      <c r="I10" t="s">
        <v>144</v>
      </c>
      <c r="J10">
        <v>0.217</v>
      </c>
      <c r="K10">
        <v>0.92390000000000005</v>
      </c>
      <c r="L10">
        <v>2.3359999999999999E-2</v>
      </c>
      <c r="M10">
        <v>-1.583</v>
      </c>
      <c r="N10">
        <v>0.21729999999999999</v>
      </c>
      <c r="O10">
        <v>2.0459999999999998</v>
      </c>
      <c r="P10">
        <v>30001</v>
      </c>
      <c r="Q10">
        <v>140000</v>
      </c>
      <c r="S10" t="s">
        <v>924</v>
      </c>
      <c r="T10">
        <v>0.78129999999999999</v>
      </c>
      <c r="U10">
        <v>0.2291</v>
      </c>
      <c r="V10">
        <v>1.2459999999999999E-3</v>
      </c>
      <c r="W10">
        <v>0.33169999999999999</v>
      </c>
      <c r="X10">
        <v>0.78049999999999997</v>
      </c>
      <c r="Y10">
        <v>1.2330000000000001</v>
      </c>
      <c r="Z10">
        <v>30001</v>
      </c>
      <c r="AA10">
        <v>140000</v>
      </c>
      <c r="AC10" s="44">
        <v>8</v>
      </c>
      <c r="AD10" t="s">
        <v>1077</v>
      </c>
      <c r="AE10">
        <v>12.8</v>
      </c>
      <c r="AF10">
        <v>3.47</v>
      </c>
      <c r="AG10">
        <v>7.9339999999999994E-2</v>
      </c>
      <c r="AH10">
        <v>6</v>
      </c>
      <c r="AI10">
        <v>13</v>
      </c>
      <c r="AJ10">
        <v>20</v>
      </c>
      <c r="AK10">
        <v>30001</v>
      </c>
      <c r="AL10">
        <v>140000</v>
      </c>
      <c r="AN10" s="44">
        <v>8</v>
      </c>
      <c r="AO10" t="s">
        <v>1105</v>
      </c>
      <c r="AP10">
        <v>5.1040000000000001</v>
      </c>
      <c r="AQ10">
        <v>2.2709999999999999</v>
      </c>
      <c r="AR10">
        <v>5.1889999999999999E-2</v>
      </c>
      <c r="AS10">
        <v>2</v>
      </c>
      <c r="AT10">
        <v>5</v>
      </c>
      <c r="AU10">
        <v>11</v>
      </c>
      <c r="AV10">
        <v>30001</v>
      </c>
      <c r="AW10">
        <v>140000</v>
      </c>
    </row>
    <row r="11" spans="1:49" x14ac:dyDescent="0.25">
      <c r="A11" s="55">
        <v>9</v>
      </c>
      <c r="B11" s="54"/>
      <c r="C11" s="52" t="s">
        <v>110</v>
      </c>
      <c r="D11" s="52">
        <v>5</v>
      </c>
      <c r="E11" s="36">
        <v>5</v>
      </c>
      <c r="F11" s="52" t="s">
        <v>109</v>
      </c>
      <c r="I11" t="s">
        <v>145</v>
      </c>
      <c r="J11">
        <v>0.83540000000000003</v>
      </c>
      <c r="K11">
        <v>0.1583</v>
      </c>
      <c r="L11">
        <v>1.093E-3</v>
      </c>
      <c r="M11">
        <v>0.52590000000000003</v>
      </c>
      <c r="N11">
        <v>0.83399999999999996</v>
      </c>
      <c r="O11">
        <v>1.151</v>
      </c>
      <c r="P11">
        <v>30001</v>
      </c>
      <c r="Q11">
        <v>140000</v>
      </c>
      <c r="S11" t="s">
        <v>925</v>
      </c>
      <c r="T11">
        <v>-8.9160000000000003E-3</v>
      </c>
      <c r="U11">
        <v>1.0149999999999999</v>
      </c>
      <c r="V11">
        <v>2.3689999999999999E-2</v>
      </c>
      <c r="W11">
        <v>-2.0089999999999999</v>
      </c>
      <c r="X11">
        <v>-1.2670000000000001E-2</v>
      </c>
      <c r="Y11">
        <v>1.958</v>
      </c>
      <c r="Z11">
        <v>30001</v>
      </c>
      <c r="AA11">
        <v>140000</v>
      </c>
      <c r="AC11" s="44">
        <v>9</v>
      </c>
      <c r="AD11" t="s">
        <v>1078</v>
      </c>
      <c r="AE11">
        <v>9.5670000000000002</v>
      </c>
      <c r="AF11">
        <v>3.5019999999999998</v>
      </c>
      <c r="AG11">
        <v>7.6319999999999999E-2</v>
      </c>
      <c r="AH11">
        <v>3</v>
      </c>
      <c r="AI11">
        <v>9</v>
      </c>
      <c r="AJ11">
        <v>17</v>
      </c>
      <c r="AK11">
        <v>30001</v>
      </c>
      <c r="AL11">
        <v>140000</v>
      </c>
      <c r="AN11" s="44">
        <v>9</v>
      </c>
      <c r="AO11" t="s">
        <v>1106</v>
      </c>
      <c r="AP11">
        <v>9.5269999999999992</v>
      </c>
      <c r="AQ11">
        <v>4.3170000000000002</v>
      </c>
      <c r="AR11">
        <v>6.7909999999999998E-2</v>
      </c>
      <c r="AS11">
        <v>2</v>
      </c>
      <c r="AT11">
        <v>10</v>
      </c>
      <c r="AU11">
        <v>17</v>
      </c>
      <c r="AV11">
        <v>30001</v>
      </c>
      <c r="AW11">
        <v>140000</v>
      </c>
    </row>
    <row r="12" spans="1:49" x14ac:dyDescent="0.25">
      <c r="A12" s="55">
        <v>10</v>
      </c>
      <c r="B12" s="54">
        <v>6</v>
      </c>
      <c r="C12" s="52" t="s">
        <v>43</v>
      </c>
      <c r="D12" s="16">
        <v>6</v>
      </c>
      <c r="E12" s="36">
        <v>6</v>
      </c>
      <c r="F12" s="52" t="s">
        <v>42</v>
      </c>
      <c r="I12" t="s">
        <v>146</v>
      </c>
      <c r="J12">
        <v>0.72260000000000002</v>
      </c>
      <c r="K12">
        <v>0.1744</v>
      </c>
      <c r="L12">
        <v>1.426E-3</v>
      </c>
      <c r="M12">
        <v>0.37490000000000001</v>
      </c>
      <c r="N12">
        <v>0.72499999999999998</v>
      </c>
      <c r="O12">
        <v>1.0620000000000001</v>
      </c>
      <c r="P12">
        <v>30001</v>
      </c>
      <c r="Q12">
        <v>140000</v>
      </c>
      <c r="S12" t="s">
        <v>926</v>
      </c>
      <c r="T12">
        <v>-0.45450000000000002</v>
      </c>
      <c r="U12">
        <v>0.81459999999999999</v>
      </c>
      <c r="V12">
        <v>2.1129999999999999E-2</v>
      </c>
      <c r="W12">
        <v>-2.0539999999999998</v>
      </c>
      <c r="X12">
        <v>-0.45029999999999998</v>
      </c>
      <c r="Y12">
        <v>1.133</v>
      </c>
      <c r="Z12">
        <v>30001</v>
      </c>
      <c r="AA12">
        <v>140000</v>
      </c>
      <c r="AC12" s="44">
        <v>10</v>
      </c>
      <c r="AD12" t="s">
        <v>1079</v>
      </c>
      <c r="AE12">
        <v>10.27</v>
      </c>
      <c r="AF12">
        <v>3.5659999999999998</v>
      </c>
      <c r="AG12">
        <v>8.2229999999999998E-2</v>
      </c>
      <c r="AH12">
        <v>4</v>
      </c>
      <c r="AI12">
        <v>10</v>
      </c>
      <c r="AJ12">
        <v>18</v>
      </c>
      <c r="AK12">
        <v>30001</v>
      </c>
      <c r="AL12">
        <v>140000</v>
      </c>
      <c r="AN12" s="44">
        <v>10</v>
      </c>
      <c r="AO12" t="s">
        <v>1107</v>
      </c>
      <c r="AP12">
        <v>12.01</v>
      </c>
      <c r="AQ12">
        <v>3.125</v>
      </c>
      <c r="AR12">
        <v>3.9640000000000002E-2</v>
      </c>
      <c r="AS12">
        <v>4</v>
      </c>
      <c r="AT12">
        <v>12</v>
      </c>
      <c r="AU12">
        <v>17</v>
      </c>
      <c r="AV12">
        <v>30001</v>
      </c>
      <c r="AW12">
        <v>140000</v>
      </c>
    </row>
    <row r="13" spans="1:49" x14ac:dyDescent="0.25">
      <c r="A13" s="55">
        <v>11</v>
      </c>
      <c r="B13" s="54"/>
      <c r="C13" s="52" t="s">
        <v>44</v>
      </c>
      <c r="D13" s="16">
        <v>6</v>
      </c>
      <c r="E13" s="36">
        <v>6</v>
      </c>
      <c r="F13" s="52" t="s">
        <v>42</v>
      </c>
      <c r="I13" t="s">
        <v>147</v>
      </c>
      <c r="J13">
        <v>0.97629999999999995</v>
      </c>
      <c r="K13">
        <v>0.3483</v>
      </c>
      <c r="L13">
        <v>2.1410000000000001E-3</v>
      </c>
      <c r="M13">
        <v>0.35399999999999998</v>
      </c>
      <c r="N13">
        <v>0.94369999999999998</v>
      </c>
      <c r="O13">
        <v>1.744</v>
      </c>
      <c r="P13">
        <v>30001</v>
      </c>
      <c r="Q13">
        <v>140000</v>
      </c>
      <c r="S13" t="s">
        <v>927</v>
      </c>
      <c r="T13">
        <v>-0.56410000000000005</v>
      </c>
      <c r="U13">
        <v>0.68840000000000001</v>
      </c>
      <c r="V13">
        <v>2.086E-2</v>
      </c>
      <c r="W13">
        <v>-1.93</v>
      </c>
      <c r="X13">
        <v>-0.55249999999999999</v>
      </c>
      <c r="Y13">
        <v>0.7681</v>
      </c>
      <c r="Z13">
        <v>30001</v>
      </c>
      <c r="AA13">
        <v>140000</v>
      </c>
      <c r="AC13" s="44">
        <v>11</v>
      </c>
      <c r="AD13" t="s">
        <v>1080</v>
      </c>
      <c r="AE13">
        <v>12.32</v>
      </c>
      <c r="AF13">
        <v>3.7789999999999999</v>
      </c>
      <c r="AG13">
        <v>8.5769999999999999E-2</v>
      </c>
      <c r="AH13">
        <v>5</v>
      </c>
      <c r="AI13">
        <v>12</v>
      </c>
      <c r="AJ13">
        <v>21</v>
      </c>
      <c r="AK13">
        <v>30001</v>
      </c>
      <c r="AL13">
        <v>140000</v>
      </c>
      <c r="AN13" s="44">
        <v>11</v>
      </c>
      <c r="AO13" t="s">
        <v>1108</v>
      </c>
      <c r="AP13">
        <v>12.75</v>
      </c>
      <c r="AQ13">
        <v>2.0840000000000001</v>
      </c>
      <c r="AR13">
        <v>3.0550000000000001E-2</v>
      </c>
      <c r="AS13">
        <v>8</v>
      </c>
      <c r="AT13">
        <v>13</v>
      </c>
      <c r="AU13">
        <v>16</v>
      </c>
      <c r="AV13">
        <v>30001</v>
      </c>
      <c r="AW13">
        <v>140000</v>
      </c>
    </row>
    <row r="14" spans="1:49" x14ac:dyDescent="0.25">
      <c r="A14" s="55">
        <v>12</v>
      </c>
      <c r="B14" s="54">
        <v>7</v>
      </c>
      <c r="C14" s="52" t="s">
        <v>45</v>
      </c>
      <c r="D14" s="16">
        <v>6</v>
      </c>
      <c r="E14" s="36">
        <v>6</v>
      </c>
      <c r="F14" s="52" t="s">
        <v>42</v>
      </c>
      <c r="I14" t="s">
        <v>148</v>
      </c>
      <c r="J14">
        <v>0.47499999999999998</v>
      </c>
      <c r="K14">
        <v>0.1789</v>
      </c>
      <c r="L14">
        <v>1.7110000000000001E-3</v>
      </c>
      <c r="M14">
        <v>0.1148</v>
      </c>
      <c r="N14">
        <v>0.47839999999999999</v>
      </c>
      <c r="O14">
        <v>0.81889999999999996</v>
      </c>
      <c r="P14">
        <v>30001</v>
      </c>
      <c r="Q14">
        <v>140000</v>
      </c>
      <c r="S14" t="s">
        <v>928</v>
      </c>
      <c r="T14">
        <v>0.49769999999999998</v>
      </c>
      <c r="U14">
        <v>0.78900000000000003</v>
      </c>
      <c r="V14">
        <v>1.7219999999999999E-2</v>
      </c>
      <c r="W14">
        <v>-1.0720000000000001</v>
      </c>
      <c r="X14">
        <v>0.50129999999999997</v>
      </c>
      <c r="Y14">
        <v>2.06</v>
      </c>
      <c r="Z14">
        <v>30001</v>
      </c>
      <c r="AA14">
        <v>140000</v>
      </c>
      <c r="AC14" s="44">
        <v>12</v>
      </c>
      <c r="AD14" t="s">
        <v>1081</v>
      </c>
      <c r="AE14">
        <v>8.125</v>
      </c>
      <c r="AF14">
        <v>4.101</v>
      </c>
      <c r="AG14">
        <v>7.6039999999999996E-2</v>
      </c>
      <c r="AH14">
        <v>2</v>
      </c>
      <c r="AI14">
        <v>8</v>
      </c>
      <c r="AJ14">
        <v>17</v>
      </c>
      <c r="AK14">
        <v>30001</v>
      </c>
      <c r="AL14">
        <v>140000</v>
      </c>
      <c r="AN14" s="44">
        <v>12</v>
      </c>
      <c r="AO14" t="s">
        <v>1109</v>
      </c>
      <c r="AP14">
        <v>6.867</v>
      </c>
      <c r="AQ14">
        <v>3.532</v>
      </c>
      <c r="AR14">
        <v>4.6240000000000003E-2</v>
      </c>
      <c r="AS14">
        <v>2</v>
      </c>
      <c r="AT14">
        <v>7</v>
      </c>
      <c r="AU14">
        <v>15</v>
      </c>
      <c r="AV14">
        <v>30001</v>
      </c>
      <c r="AW14">
        <v>140000</v>
      </c>
    </row>
    <row r="15" spans="1:49" x14ac:dyDescent="0.25">
      <c r="A15" s="55">
        <v>13</v>
      </c>
      <c r="B15" s="54">
        <v>8</v>
      </c>
      <c r="C15" s="52" t="s">
        <v>47</v>
      </c>
      <c r="D15" s="16">
        <v>7</v>
      </c>
      <c r="E15" s="36">
        <v>7</v>
      </c>
      <c r="F15" s="52" t="s">
        <v>46</v>
      </c>
      <c r="I15" t="s">
        <v>149</v>
      </c>
      <c r="J15">
        <v>0.67359999999999998</v>
      </c>
      <c r="K15">
        <v>0.15939999999999999</v>
      </c>
      <c r="L15">
        <v>1.2869999999999999E-3</v>
      </c>
      <c r="M15">
        <v>0.36730000000000002</v>
      </c>
      <c r="N15">
        <v>0.67079999999999995</v>
      </c>
      <c r="O15">
        <v>0.99439999999999995</v>
      </c>
      <c r="P15">
        <v>30001</v>
      </c>
      <c r="Q15">
        <v>140000</v>
      </c>
      <c r="S15" t="s">
        <v>929</v>
      </c>
      <c r="T15">
        <v>-0.49209999999999998</v>
      </c>
      <c r="U15">
        <v>0.80130000000000001</v>
      </c>
      <c r="V15">
        <v>1.9730000000000001E-2</v>
      </c>
      <c r="W15">
        <v>-2.081</v>
      </c>
      <c r="X15">
        <v>-0.48420000000000002</v>
      </c>
      <c r="Y15">
        <v>1.073</v>
      </c>
      <c r="Z15">
        <v>30001</v>
      </c>
      <c r="AA15">
        <v>140000</v>
      </c>
      <c r="AC15" s="44">
        <v>13</v>
      </c>
      <c r="AD15" t="s">
        <v>1082</v>
      </c>
      <c r="AE15">
        <v>20.38</v>
      </c>
      <c r="AF15">
        <v>5.3840000000000003</v>
      </c>
      <c r="AG15">
        <v>7.3230000000000003E-2</v>
      </c>
      <c r="AH15">
        <v>6</v>
      </c>
      <c r="AI15">
        <v>21</v>
      </c>
      <c r="AJ15">
        <v>28</v>
      </c>
      <c r="AK15">
        <v>30001</v>
      </c>
      <c r="AL15">
        <v>140000</v>
      </c>
      <c r="AN15" s="44">
        <v>13</v>
      </c>
      <c r="AO15" t="s">
        <v>1110</v>
      </c>
      <c r="AP15">
        <v>12.29</v>
      </c>
      <c r="AQ15">
        <v>3.1509999999999998</v>
      </c>
      <c r="AR15">
        <v>3.875E-2</v>
      </c>
      <c r="AS15">
        <v>5</v>
      </c>
      <c r="AT15">
        <v>13</v>
      </c>
      <c r="AU15">
        <v>17</v>
      </c>
      <c r="AV15">
        <v>30001</v>
      </c>
      <c r="AW15">
        <v>140000</v>
      </c>
    </row>
    <row r="16" spans="1:49" x14ac:dyDescent="0.25">
      <c r="A16" s="55">
        <v>14</v>
      </c>
      <c r="B16" s="54">
        <v>9</v>
      </c>
      <c r="C16" s="52" t="s">
        <v>48</v>
      </c>
      <c r="D16" s="16">
        <v>7</v>
      </c>
      <c r="E16" s="36">
        <v>7</v>
      </c>
      <c r="F16" s="52" t="s">
        <v>46</v>
      </c>
      <c r="I16" t="s">
        <v>150</v>
      </c>
      <c r="J16">
        <v>0.6371</v>
      </c>
      <c r="K16">
        <v>0.1376</v>
      </c>
      <c r="L16" s="38">
        <v>9.7790000000000008E-4</v>
      </c>
      <c r="M16">
        <v>0.36959999999999998</v>
      </c>
      <c r="N16">
        <v>0.63570000000000004</v>
      </c>
      <c r="O16">
        <v>0.91310000000000002</v>
      </c>
      <c r="P16">
        <v>30001</v>
      </c>
      <c r="Q16">
        <v>140000</v>
      </c>
      <c r="S16" t="s">
        <v>930</v>
      </c>
      <c r="T16">
        <v>0.59079999999999999</v>
      </c>
      <c r="U16">
        <v>0.69710000000000005</v>
      </c>
      <c r="V16">
        <v>1.8509999999999999E-2</v>
      </c>
      <c r="W16">
        <v>-0.76429999999999998</v>
      </c>
      <c r="X16">
        <v>0.59870000000000001</v>
      </c>
      <c r="Y16">
        <v>1.946</v>
      </c>
      <c r="Z16">
        <v>30001</v>
      </c>
      <c r="AA16">
        <v>140000</v>
      </c>
      <c r="AC16" s="44">
        <v>14</v>
      </c>
      <c r="AD16" t="s">
        <v>1083</v>
      </c>
      <c r="AE16">
        <v>20.61</v>
      </c>
      <c r="AF16">
        <v>4.3680000000000003</v>
      </c>
      <c r="AG16">
        <v>6.3689999999999997E-2</v>
      </c>
      <c r="AH16">
        <v>9</v>
      </c>
      <c r="AI16">
        <v>21</v>
      </c>
      <c r="AJ16">
        <v>27</v>
      </c>
      <c r="AK16">
        <v>30001</v>
      </c>
      <c r="AL16">
        <v>140000</v>
      </c>
      <c r="AN16" s="44">
        <v>14</v>
      </c>
      <c r="AO16" t="s">
        <v>1111</v>
      </c>
      <c r="AP16">
        <v>6.1139999999999999</v>
      </c>
      <c r="AQ16">
        <v>2.8069999999999999</v>
      </c>
      <c r="AR16">
        <v>4.8469999999999999E-2</v>
      </c>
      <c r="AS16">
        <v>2</v>
      </c>
      <c r="AT16">
        <v>6</v>
      </c>
      <c r="AU16">
        <v>12</v>
      </c>
      <c r="AV16">
        <v>30001</v>
      </c>
      <c r="AW16">
        <v>140000</v>
      </c>
    </row>
    <row r="17" spans="1:49" x14ac:dyDescent="0.25">
      <c r="A17" s="55">
        <v>15</v>
      </c>
      <c r="B17" s="54">
        <v>10</v>
      </c>
      <c r="C17" s="52" t="s">
        <v>49</v>
      </c>
      <c r="D17" s="16">
        <v>7</v>
      </c>
      <c r="E17" s="36">
        <v>7</v>
      </c>
      <c r="F17" s="52" t="s">
        <v>46</v>
      </c>
      <c r="I17" t="s">
        <v>151</v>
      </c>
      <c r="J17">
        <v>0.50380000000000003</v>
      </c>
      <c r="K17">
        <v>0.18390000000000001</v>
      </c>
      <c r="L17">
        <v>1.32E-3</v>
      </c>
      <c r="M17">
        <v>0.12770000000000001</v>
      </c>
      <c r="N17">
        <v>0.50870000000000004</v>
      </c>
      <c r="O17">
        <v>0.85570000000000002</v>
      </c>
      <c r="P17">
        <v>30001</v>
      </c>
      <c r="Q17">
        <v>140000</v>
      </c>
      <c r="S17" t="s">
        <v>931</v>
      </c>
      <c r="T17">
        <v>0.161</v>
      </c>
      <c r="U17">
        <v>0.59619999999999995</v>
      </c>
      <c r="V17">
        <v>1.575E-2</v>
      </c>
      <c r="W17">
        <v>-0.99070000000000003</v>
      </c>
      <c r="X17">
        <v>0.1575</v>
      </c>
      <c r="Y17">
        <v>1.349</v>
      </c>
      <c r="Z17">
        <v>30001</v>
      </c>
      <c r="AA17">
        <v>140000</v>
      </c>
      <c r="AC17" s="44">
        <v>15</v>
      </c>
      <c r="AD17" t="s">
        <v>1084</v>
      </c>
      <c r="AE17">
        <v>21.61</v>
      </c>
      <c r="AF17">
        <v>3.64</v>
      </c>
      <c r="AG17">
        <v>5.5500000000000001E-2</v>
      </c>
      <c r="AH17">
        <v>12</v>
      </c>
      <c r="AI17">
        <v>22</v>
      </c>
      <c r="AJ17">
        <v>27</v>
      </c>
      <c r="AK17">
        <v>30001</v>
      </c>
      <c r="AL17">
        <v>140000</v>
      </c>
      <c r="AN17" s="44">
        <v>15</v>
      </c>
      <c r="AO17" t="s">
        <v>1112</v>
      </c>
      <c r="AP17">
        <v>8.7159999999999993</v>
      </c>
      <c r="AQ17">
        <v>2.4460000000000002</v>
      </c>
      <c r="AR17">
        <v>2.6169999999999999E-2</v>
      </c>
      <c r="AS17">
        <v>3</v>
      </c>
      <c r="AT17">
        <v>9</v>
      </c>
      <c r="AU17">
        <v>13</v>
      </c>
      <c r="AV17">
        <v>30001</v>
      </c>
      <c r="AW17">
        <v>140000</v>
      </c>
    </row>
    <row r="18" spans="1:49" x14ac:dyDescent="0.25">
      <c r="A18" s="55">
        <v>16</v>
      </c>
      <c r="B18" s="54">
        <v>11</v>
      </c>
      <c r="C18" s="52" t="s">
        <v>50</v>
      </c>
      <c r="D18" s="16">
        <v>7</v>
      </c>
      <c r="E18" s="36">
        <v>7</v>
      </c>
      <c r="F18" s="52" t="s">
        <v>46</v>
      </c>
      <c r="I18" t="s">
        <v>152</v>
      </c>
      <c r="J18">
        <v>-2.7229999999999999</v>
      </c>
      <c r="K18">
        <v>0.99539999999999995</v>
      </c>
      <c r="L18">
        <v>1.5339999999999999E-2</v>
      </c>
      <c r="M18">
        <v>-4.6769999999999996</v>
      </c>
      <c r="N18">
        <v>-2.7240000000000002</v>
      </c>
      <c r="O18">
        <v>-0.75780000000000003</v>
      </c>
      <c r="P18">
        <v>30001</v>
      </c>
      <c r="Q18">
        <v>140000</v>
      </c>
      <c r="S18" t="s">
        <v>932</v>
      </c>
      <c r="T18">
        <v>1.052</v>
      </c>
      <c r="U18">
        <v>0.53539999999999999</v>
      </c>
      <c r="V18">
        <v>7.8300000000000002E-3</v>
      </c>
      <c r="W18" s="38">
        <v>4.1439999999999999E-4</v>
      </c>
      <c r="X18">
        <v>1.052</v>
      </c>
      <c r="Y18">
        <v>2.1</v>
      </c>
      <c r="Z18">
        <v>30001</v>
      </c>
      <c r="AA18">
        <v>140000</v>
      </c>
      <c r="AC18" s="44">
        <v>16</v>
      </c>
      <c r="AD18" t="s">
        <v>1085</v>
      </c>
      <c r="AE18">
        <v>21.16</v>
      </c>
      <c r="AF18">
        <v>3.9630000000000001</v>
      </c>
      <c r="AG18">
        <v>5.8270000000000002E-2</v>
      </c>
      <c r="AH18">
        <v>11</v>
      </c>
      <c r="AI18">
        <v>22</v>
      </c>
      <c r="AJ18">
        <v>27</v>
      </c>
      <c r="AK18">
        <v>30001</v>
      </c>
      <c r="AL18">
        <v>140000</v>
      </c>
      <c r="AN18" s="44">
        <v>16</v>
      </c>
      <c r="AO18" t="s">
        <v>1113</v>
      </c>
      <c r="AP18">
        <v>4.0510000000000002</v>
      </c>
      <c r="AQ18">
        <v>2.4929999999999999</v>
      </c>
      <c r="AR18">
        <v>3.6499999999999998E-2</v>
      </c>
      <c r="AS18">
        <v>2</v>
      </c>
      <c r="AT18">
        <v>3</v>
      </c>
      <c r="AU18">
        <v>11</v>
      </c>
      <c r="AV18">
        <v>30001</v>
      </c>
      <c r="AW18">
        <v>140000</v>
      </c>
    </row>
    <row r="19" spans="1:49" x14ac:dyDescent="0.25">
      <c r="A19" s="55">
        <v>17</v>
      </c>
      <c r="B19" s="54"/>
      <c r="C19" s="52" t="s">
        <v>111</v>
      </c>
      <c r="D19" s="16">
        <v>8</v>
      </c>
      <c r="E19" s="35"/>
      <c r="F19" s="52" t="s">
        <v>111</v>
      </c>
      <c r="I19" t="s">
        <v>153</v>
      </c>
      <c r="J19">
        <v>0.78129999999999999</v>
      </c>
      <c r="K19">
        <v>0.2291</v>
      </c>
      <c r="L19">
        <v>1.2459999999999999E-3</v>
      </c>
      <c r="M19">
        <v>0.33169999999999999</v>
      </c>
      <c r="N19">
        <v>0.78049999999999997</v>
      </c>
      <c r="O19">
        <v>1.2330000000000001</v>
      </c>
      <c r="P19">
        <v>30001</v>
      </c>
      <c r="Q19">
        <v>140000</v>
      </c>
      <c r="S19" t="s">
        <v>933</v>
      </c>
      <c r="T19">
        <v>3.3330000000000002</v>
      </c>
      <c r="U19">
        <v>0.7762</v>
      </c>
      <c r="V19">
        <v>6.7390000000000002E-3</v>
      </c>
      <c r="W19">
        <v>1.7929999999999999</v>
      </c>
      <c r="X19">
        <v>3.335</v>
      </c>
      <c r="Y19">
        <v>4.8630000000000004</v>
      </c>
      <c r="Z19">
        <v>30001</v>
      </c>
      <c r="AA19">
        <v>140000</v>
      </c>
      <c r="AC19" s="44">
        <v>17</v>
      </c>
      <c r="AD19" t="s">
        <v>1086</v>
      </c>
      <c r="AE19">
        <v>11.41</v>
      </c>
      <c r="AF19">
        <v>6.2430000000000003</v>
      </c>
      <c r="AG19">
        <v>9.7059999999999994E-2</v>
      </c>
      <c r="AH19">
        <v>1</v>
      </c>
      <c r="AI19">
        <v>12</v>
      </c>
      <c r="AJ19">
        <v>23</v>
      </c>
      <c r="AK19">
        <v>30001</v>
      </c>
      <c r="AL19">
        <v>140000</v>
      </c>
      <c r="AN19" s="44">
        <v>17</v>
      </c>
      <c r="AO19" t="s">
        <v>1114</v>
      </c>
      <c r="AP19">
        <v>1.032</v>
      </c>
      <c r="AQ19">
        <v>0.28599999999999998</v>
      </c>
      <c r="AR19">
        <v>1.9889999999999999E-3</v>
      </c>
      <c r="AS19">
        <v>1</v>
      </c>
      <c r="AT19">
        <v>1</v>
      </c>
      <c r="AU19">
        <v>1</v>
      </c>
      <c r="AV19">
        <v>30001</v>
      </c>
      <c r="AW19">
        <v>140000</v>
      </c>
    </row>
    <row r="20" spans="1:49" x14ac:dyDescent="0.25">
      <c r="A20" s="55">
        <v>18</v>
      </c>
      <c r="B20" s="54">
        <v>12</v>
      </c>
      <c r="C20" s="52" t="s">
        <v>82</v>
      </c>
      <c r="D20" s="16">
        <v>9</v>
      </c>
      <c r="E20" s="37">
        <v>8</v>
      </c>
      <c r="F20" s="52" t="s">
        <v>82</v>
      </c>
      <c r="I20" t="s">
        <v>154</v>
      </c>
      <c r="J20">
        <v>-8.8509999999999995E-3</v>
      </c>
      <c r="K20">
        <v>0.97430000000000005</v>
      </c>
      <c r="L20">
        <v>2.349E-2</v>
      </c>
      <c r="M20">
        <v>-1.9359999999999999</v>
      </c>
      <c r="N20">
        <v>-1.537E-2</v>
      </c>
      <c r="O20">
        <v>1.8839999999999999</v>
      </c>
      <c r="P20">
        <v>30001</v>
      </c>
      <c r="Q20">
        <v>140000</v>
      </c>
      <c r="S20" t="s">
        <v>934</v>
      </c>
      <c r="T20">
        <v>0.43569999999999998</v>
      </c>
      <c r="U20">
        <v>0.82030000000000003</v>
      </c>
      <c r="V20">
        <v>9.8390000000000005E-3</v>
      </c>
      <c r="W20">
        <v>-1.1819999999999999</v>
      </c>
      <c r="X20">
        <v>0.43909999999999999</v>
      </c>
      <c r="Y20">
        <v>2.06</v>
      </c>
      <c r="Z20">
        <v>30001</v>
      </c>
      <c r="AA20">
        <v>140000</v>
      </c>
      <c r="AC20" s="44">
        <v>18</v>
      </c>
      <c r="AD20" t="s">
        <v>1087</v>
      </c>
      <c r="AE20">
        <v>18.579999999999998</v>
      </c>
      <c r="AF20">
        <v>6.1890000000000001</v>
      </c>
      <c r="AG20">
        <v>7.8460000000000002E-2</v>
      </c>
      <c r="AH20">
        <v>3</v>
      </c>
      <c r="AI20">
        <v>19</v>
      </c>
      <c r="AJ20">
        <v>27</v>
      </c>
      <c r="AK20">
        <v>30001</v>
      </c>
      <c r="AL20">
        <v>140000</v>
      </c>
    </row>
    <row r="21" spans="1:49" x14ac:dyDescent="0.25">
      <c r="A21" s="55">
        <v>19</v>
      </c>
      <c r="B21" s="54"/>
      <c r="C21" s="44" t="s">
        <v>1193</v>
      </c>
      <c r="D21" s="16">
        <v>10</v>
      </c>
      <c r="E21" s="37">
        <v>9</v>
      </c>
      <c r="F21" s="52" t="s">
        <v>112</v>
      </c>
      <c r="I21" t="s">
        <v>155</v>
      </c>
      <c r="J21">
        <v>-0.40920000000000001</v>
      </c>
      <c r="K21">
        <v>0.77800000000000002</v>
      </c>
      <c r="L21">
        <v>2.069E-2</v>
      </c>
      <c r="M21">
        <v>-1.9370000000000001</v>
      </c>
      <c r="N21">
        <v>-0.40749999999999997</v>
      </c>
      <c r="O21">
        <v>1.1060000000000001</v>
      </c>
      <c r="P21">
        <v>30001</v>
      </c>
      <c r="Q21">
        <v>140000</v>
      </c>
      <c r="S21" t="s">
        <v>935</v>
      </c>
      <c r="T21">
        <v>0.31619999999999998</v>
      </c>
      <c r="U21">
        <v>0.62460000000000004</v>
      </c>
      <c r="V21">
        <v>6.2969999999999996E-3</v>
      </c>
      <c r="W21">
        <v>-0.89449999999999996</v>
      </c>
      <c r="X21">
        <v>0.30309999999999998</v>
      </c>
      <c r="Y21">
        <v>1.5820000000000001</v>
      </c>
      <c r="Z21">
        <v>30001</v>
      </c>
      <c r="AA21">
        <v>140000</v>
      </c>
      <c r="AC21" s="44">
        <v>19</v>
      </c>
      <c r="AD21" t="s">
        <v>1088</v>
      </c>
      <c r="AE21">
        <v>20.77</v>
      </c>
      <c r="AF21">
        <v>3.9969999999999999</v>
      </c>
      <c r="AG21">
        <v>4.6240000000000003E-2</v>
      </c>
      <c r="AH21">
        <v>11</v>
      </c>
      <c r="AI21">
        <v>21</v>
      </c>
      <c r="AJ21">
        <v>27</v>
      </c>
      <c r="AK21">
        <v>30001</v>
      </c>
      <c r="AL21">
        <v>140000</v>
      </c>
    </row>
    <row r="22" spans="1:49" x14ac:dyDescent="0.25">
      <c r="A22" s="55">
        <v>20</v>
      </c>
      <c r="B22" s="54"/>
      <c r="C22" s="52" t="s">
        <v>113</v>
      </c>
      <c r="D22" s="16">
        <v>11</v>
      </c>
      <c r="E22" s="37">
        <v>10</v>
      </c>
      <c r="F22" s="52" t="s">
        <v>114</v>
      </c>
      <c r="I22" t="s">
        <v>156</v>
      </c>
      <c r="J22">
        <v>-0.50029999999999997</v>
      </c>
      <c r="K22">
        <v>0.82540000000000002</v>
      </c>
      <c r="L22">
        <v>2.128E-2</v>
      </c>
      <c r="M22">
        <v>-2.125</v>
      </c>
      <c r="N22">
        <v>-0.49280000000000002</v>
      </c>
      <c r="O22">
        <v>1.107</v>
      </c>
      <c r="P22">
        <v>30001</v>
      </c>
      <c r="Q22">
        <v>140000</v>
      </c>
      <c r="S22" t="s">
        <v>936</v>
      </c>
      <c r="T22">
        <v>1.474</v>
      </c>
      <c r="U22">
        <v>0.90180000000000005</v>
      </c>
      <c r="V22">
        <v>1.2120000000000001E-2</v>
      </c>
      <c r="W22">
        <v>-0.27639999999999998</v>
      </c>
      <c r="X22">
        <v>1.466</v>
      </c>
      <c r="Y22">
        <v>3.2490000000000001</v>
      </c>
      <c r="Z22">
        <v>30001</v>
      </c>
      <c r="AA22">
        <v>140000</v>
      </c>
      <c r="AC22" s="44">
        <v>20</v>
      </c>
      <c r="AD22" t="s">
        <v>1089</v>
      </c>
      <c r="AE22">
        <v>21.9</v>
      </c>
      <c r="AF22">
        <v>5.2889999999999997</v>
      </c>
      <c r="AG22">
        <v>6.2920000000000004E-2</v>
      </c>
      <c r="AH22">
        <v>8</v>
      </c>
      <c r="AI22">
        <v>23</v>
      </c>
      <c r="AJ22">
        <v>28</v>
      </c>
      <c r="AK22">
        <v>30001</v>
      </c>
      <c r="AL22">
        <v>140000</v>
      </c>
    </row>
    <row r="23" spans="1:49" x14ac:dyDescent="0.25">
      <c r="A23" s="55">
        <v>21</v>
      </c>
      <c r="B23" s="54">
        <v>13</v>
      </c>
      <c r="C23" s="52" t="s">
        <v>115</v>
      </c>
      <c r="D23" s="16">
        <v>11</v>
      </c>
      <c r="E23" s="37">
        <v>10</v>
      </c>
      <c r="F23" s="52" t="s">
        <v>114</v>
      </c>
      <c r="I23" t="s">
        <v>157</v>
      </c>
      <c r="J23">
        <v>-0.65629999999999999</v>
      </c>
      <c r="K23">
        <v>0.71640000000000004</v>
      </c>
      <c r="L23">
        <v>2.0650000000000002E-2</v>
      </c>
      <c r="M23">
        <v>-2.0790000000000002</v>
      </c>
      <c r="N23">
        <v>-0.64270000000000005</v>
      </c>
      <c r="O23">
        <v>0.72489999999999999</v>
      </c>
      <c r="P23">
        <v>30001</v>
      </c>
      <c r="Q23">
        <v>140000</v>
      </c>
      <c r="S23" t="s">
        <v>937</v>
      </c>
      <c r="T23">
        <v>2.1190000000000002</v>
      </c>
      <c r="U23">
        <v>0.80530000000000002</v>
      </c>
      <c r="V23">
        <v>2.068E-2</v>
      </c>
      <c r="W23">
        <v>0.55940000000000001</v>
      </c>
      <c r="X23">
        <v>2.109</v>
      </c>
      <c r="Y23">
        <v>3.7080000000000002</v>
      </c>
      <c r="Z23">
        <v>30001</v>
      </c>
      <c r="AA23">
        <v>140000</v>
      </c>
      <c r="AC23" s="44">
        <v>21</v>
      </c>
      <c r="AD23" t="s">
        <v>1090</v>
      </c>
      <c r="AE23">
        <v>9.9009999999999998</v>
      </c>
      <c r="AF23">
        <v>5.2889999999999997</v>
      </c>
      <c r="AG23">
        <v>0.1106</v>
      </c>
      <c r="AH23">
        <v>1</v>
      </c>
      <c r="AI23">
        <v>10</v>
      </c>
      <c r="AJ23">
        <v>19</v>
      </c>
      <c r="AK23">
        <v>30001</v>
      </c>
      <c r="AL23">
        <v>140000</v>
      </c>
    </row>
    <row r="24" spans="1:49" x14ac:dyDescent="0.25">
      <c r="A24" s="55">
        <v>22</v>
      </c>
      <c r="B24" s="54"/>
      <c r="C24" s="52" t="s">
        <v>116</v>
      </c>
      <c r="D24" s="16">
        <v>12</v>
      </c>
      <c r="E24" s="37">
        <v>11</v>
      </c>
      <c r="F24" s="52" t="s">
        <v>117</v>
      </c>
      <c r="I24" t="s">
        <v>158</v>
      </c>
      <c r="J24">
        <v>-0.5101</v>
      </c>
      <c r="K24">
        <v>0.74750000000000005</v>
      </c>
      <c r="L24">
        <v>2.1090000000000001E-2</v>
      </c>
      <c r="M24">
        <v>-1.9830000000000001</v>
      </c>
      <c r="N24">
        <v>-0.50060000000000004</v>
      </c>
      <c r="O24">
        <v>0.94779999999999998</v>
      </c>
      <c r="P24">
        <v>30001</v>
      </c>
      <c r="Q24">
        <v>140000</v>
      </c>
      <c r="S24" t="s">
        <v>938</v>
      </c>
      <c r="T24">
        <v>1.847</v>
      </c>
      <c r="U24">
        <v>0.78549999999999998</v>
      </c>
      <c r="V24">
        <v>2.0709999999999999E-2</v>
      </c>
      <c r="W24">
        <v>0.32550000000000001</v>
      </c>
      <c r="X24">
        <v>1.839</v>
      </c>
      <c r="Y24">
        <v>3.3929999999999998</v>
      </c>
      <c r="Z24">
        <v>30001</v>
      </c>
      <c r="AA24">
        <v>140000</v>
      </c>
      <c r="AC24" s="44">
        <v>22</v>
      </c>
      <c r="AD24" t="s">
        <v>1091</v>
      </c>
      <c r="AE24">
        <v>21.71</v>
      </c>
      <c r="AF24">
        <v>3.1850000000000001</v>
      </c>
      <c r="AG24">
        <v>3.3689999999999998E-2</v>
      </c>
      <c r="AH24">
        <v>16</v>
      </c>
      <c r="AI24">
        <v>22</v>
      </c>
      <c r="AJ24">
        <v>27</v>
      </c>
      <c r="AK24">
        <v>30001</v>
      </c>
      <c r="AL24">
        <v>140000</v>
      </c>
    </row>
    <row r="25" spans="1:49" x14ac:dyDescent="0.25">
      <c r="A25" s="55">
        <v>23</v>
      </c>
      <c r="B25" s="54">
        <v>14</v>
      </c>
      <c r="C25" s="52" t="s">
        <v>118</v>
      </c>
      <c r="D25" s="16">
        <v>12</v>
      </c>
      <c r="E25" s="37">
        <v>11</v>
      </c>
      <c r="F25" s="52" t="s">
        <v>117</v>
      </c>
      <c r="I25" t="s">
        <v>159</v>
      </c>
      <c r="J25">
        <v>-0.60729999999999995</v>
      </c>
      <c r="K25">
        <v>0.71230000000000004</v>
      </c>
      <c r="L25">
        <v>2.1000000000000001E-2</v>
      </c>
      <c r="M25">
        <v>-2.008</v>
      </c>
      <c r="N25">
        <v>-0.59499999999999997</v>
      </c>
      <c r="O25">
        <v>0.76780000000000004</v>
      </c>
      <c r="P25">
        <v>30001</v>
      </c>
      <c r="Q25">
        <v>140000</v>
      </c>
      <c r="S25" t="s">
        <v>939</v>
      </c>
      <c r="T25">
        <v>-1.444</v>
      </c>
      <c r="U25">
        <v>1.3029999999999999</v>
      </c>
      <c r="V25">
        <v>2.4389999999999998E-2</v>
      </c>
      <c r="W25">
        <v>-3.99</v>
      </c>
      <c r="X25">
        <v>-1.448</v>
      </c>
      <c r="Y25">
        <v>1.1379999999999999</v>
      </c>
      <c r="Z25">
        <v>30001</v>
      </c>
      <c r="AA25">
        <v>140000</v>
      </c>
      <c r="AC25" s="44">
        <v>23</v>
      </c>
      <c r="AD25" t="s">
        <v>1092</v>
      </c>
      <c r="AE25">
        <v>9.9990000000000006</v>
      </c>
      <c r="AF25">
        <v>4.6989999999999998</v>
      </c>
      <c r="AG25">
        <v>8.7010000000000004E-2</v>
      </c>
      <c r="AH25">
        <v>2</v>
      </c>
      <c r="AI25">
        <v>10</v>
      </c>
      <c r="AJ25">
        <v>18</v>
      </c>
      <c r="AK25">
        <v>30001</v>
      </c>
      <c r="AL25">
        <v>140000</v>
      </c>
    </row>
    <row r="26" spans="1:49" x14ac:dyDescent="0.25">
      <c r="A26" s="55">
        <v>24</v>
      </c>
      <c r="B26" s="54">
        <v>15</v>
      </c>
      <c r="C26" s="52" t="s">
        <v>119</v>
      </c>
      <c r="D26" s="16">
        <v>12</v>
      </c>
      <c r="E26" s="37">
        <v>11</v>
      </c>
      <c r="F26" s="52" t="s">
        <v>117</v>
      </c>
      <c r="I26" t="s">
        <v>160</v>
      </c>
      <c r="J26">
        <v>-0.4788</v>
      </c>
      <c r="K26">
        <v>0.67530000000000001</v>
      </c>
      <c r="L26">
        <v>2.0299999999999999E-2</v>
      </c>
      <c r="M26">
        <v>-1.8109999999999999</v>
      </c>
      <c r="N26">
        <v>-0.46970000000000001</v>
      </c>
      <c r="O26">
        <v>0.82420000000000004</v>
      </c>
      <c r="P26">
        <v>30001</v>
      </c>
      <c r="Q26">
        <v>140000</v>
      </c>
      <c r="S26" t="s">
        <v>940</v>
      </c>
      <c r="T26">
        <v>2.056</v>
      </c>
      <c r="U26">
        <v>0.80359999999999998</v>
      </c>
      <c r="V26">
        <v>2.103E-2</v>
      </c>
      <c r="W26">
        <v>0.50109999999999999</v>
      </c>
      <c r="X26">
        <v>2.0489999999999999</v>
      </c>
      <c r="Y26">
        <v>3.6320000000000001</v>
      </c>
      <c r="Z26">
        <v>30001</v>
      </c>
      <c r="AA26">
        <v>140000</v>
      </c>
      <c r="AC26" s="44">
        <v>24</v>
      </c>
      <c r="AD26" t="s">
        <v>1093</v>
      </c>
      <c r="AE26">
        <v>9.9329999999999998</v>
      </c>
      <c r="AF26">
        <v>6.0810000000000004</v>
      </c>
      <c r="AG26">
        <v>8.1409999999999996E-2</v>
      </c>
      <c r="AH26">
        <v>1</v>
      </c>
      <c r="AI26">
        <v>10</v>
      </c>
      <c r="AJ26">
        <v>21</v>
      </c>
      <c r="AK26">
        <v>30001</v>
      </c>
      <c r="AL26">
        <v>140000</v>
      </c>
    </row>
    <row r="27" spans="1:49" x14ac:dyDescent="0.25">
      <c r="A27" s="55">
        <v>25</v>
      </c>
      <c r="B27" s="54"/>
      <c r="C27" s="52" t="s">
        <v>120</v>
      </c>
      <c r="D27" s="16">
        <v>12</v>
      </c>
      <c r="E27" s="37">
        <v>11</v>
      </c>
      <c r="F27" s="52" t="s">
        <v>117</v>
      </c>
      <c r="I27" t="s">
        <v>161</v>
      </c>
      <c r="J27">
        <v>-0.56530000000000002</v>
      </c>
      <c r="K27">
        <v>0.72740000000000005</v>
      </c>
      <c r="L27">
        <v>2.1000000000000001E-2</v>
      </c>
      <c r="M27">
        <v>-1.9990000000000001</v>
      </c>
      <c r="N27">
        <v>-0.55149999999999999</v>
      </c>
      <c r="O27">
        <v>0.84240000000000004</v>
      </c>
      <c r="P27">
        <v>30001</v>
      </c>
      <c r="Q27">
        <v>140000</v>
      </c>
      <c r="S27" t="s">
        <v>941</v>
      </c>
      <c r="T27">
        <v>1.2649999999999999</v>
      </c>
      <c r="U27">
        <v>0.96399999999999997</v>
      </c>
      <c r="V27">
        <v>1.281E-2</v>
      </c>
      <c r="W27">
        <v>-0.6038</v>
      </c>
      <c r="X27">
        <v>1.26</v>
      </c>
      <c r="Y27">
        <v>3.181</v>
      </c>
      <c r="Z27">
        <v>30001</v>
      </c>
      <c r="AA27">
        <v>140000</v>
      </c>
      <c r="AC27" s="44">
        <v>25</v>
      </c>
      <c r="AD27" t="s">
        <v>1094</v>
      </c>
      <c r="AE27">
        <v>4.8319999999999999</v>
      </c>
      <c r="AF27">
        <v>3.8010000000000002</v>
      </c>
      <c r="AG27">
        <v>3.5430000000000003E-2</v>
      </c>
      <c r="AH27">
        <v>1</v>
      </c>
      <c r="AI27">
        <v>4</v>
      </c>
      <c r="AJ27">
        <v>15</v>
      </c>
      <c r="AK27">
        <v>30001</v>
      </c>
      <c r="AL27">
        <v>140000</v>
      </c>
    </row>
    <row r="28" spans="1:49" x14ac:dyDescent="0.25">
      <c r="A28" s="55">
        <v>26</v>
      </c>
      <c r="B28" s="54">
        <v>16</v>
      </c>
      <c r="C28" s="52" t="s">
        <v>121</v>
      </c>
      <c r="D28" s="16">
        <v>12</v>
      </c>
      <c r="E28" s="37">
        <v>11</v>
      </c>
      <c r="F28" s="52" t="s">
        <v>117</v>
      </c>
      <c r="I28" t="s">
        <v>162</v>
      </c>
      <c r="J28">
        <v>0.49709999999999999</v>
      </c>
      <c r="K28">
        <v>0.73850000000000005</v>
      </c>
      <c r="L28">
        <v>1.7010000000000001E-2</v>
      </c>
      <c r="M28">
        <v>-0.96350000000000002</v>
      </c>
      <c r="N28">
        <v>0.50049999999999994</v>
      </c>
      <c r="O28">
        <v>1.958</v>
      </c>
      <c r="P28">
        <v>30001</v>
      </c>
      <c r="Q28">
        <v>140000</v>
      </c>
      <c r="S28" t="s">
        <v>942</v>
      </c>
      <c r="T28">
        <v>0.81989999999999996</v>
      </c>
      <c r="U28">
        <v>0.68679999999999997</v>
      </c>
      <c r="V28">
        <v>5.842E-3</v>
      </c>
      <c r="W28">
        <v>-0.52939999999999998</v>
      </c>
      <c r="X28">
        <v>0.81620000000000004</v>
      </c>
      <c r="Y28">
        <v>2.169</v>
      </c>
      <c r="Z28">
        <v>30001</v>
      </c>
      <c r="AA28">
        <v>140000</v>
      </c>
      <c r="AC28" s="44">
        <v>26</v>
      </c>
      <c r="AD28" t="s">
        <v>1095</v>
      </c>
      <c r="AE28">
        <v>7.1310000000000002</v>
      </c>
      <c r="AF28">
        <v>4.9429999999999996</v>
      </c>
      <c r="AG28">
        <v>5.5890000000000002E-2</v>
      </c>
      <c r="AH28">
        <v>1</v>
      </c>
      <c r="AI28">
        <v>6</v>
      </c>
      <c r="AJ28">
        <v>19</v>
      </c>
      <c r="AK28">
        <v>30001</v>
      </c>
      <c r="AL28">
        <v>140000</v>
      </c>
    </row>
    <row r="29" spans="1:49" x14ac:dyDescent="0.25">
      <c r="A29" s="55">
        <v>27</v>
      </c>
      <c r="B29" s="54">
        <v>17</v>
      </c>
      <c r="C29" s="52" t="s">
        <v>122</v>
      </c>
      <c r="D29" s="16">
        <v>13</v>
      </c>
      <c r="E29" s="37">
        <v>12</v>
      </c>
      <c r="F29" s="52" t="s">
        <v>122</v>
      </c>
      <c r="I29" t="s">
        <v>163</v>
      </c>
      <c r="J29">
        <v>-0.30830000000000002</v>
      </c>
      <c r="K29">
        <v>0.88019999999999998</v>
      </c>
      <c r="L29">
        <v>2.0160000000000001E-2</v>
      </c>
      <c r="M29">
        <v>-2.0329999999999999</v>
      </c>
      <c r="N29">
        <v>-0.3085</v>
      </c>
      <c r="O29">
        <v>1.4450000000000001</v>
      </c>
      <c r="P29">
        <v>30001</v>
      </c>
      <c r="Q29">
        <v>140000</v>
      </c>
      <c r="S29" t="s">
        <v>943</v>
      </c>
      <c r="T29">
        <v>0.71030000000000004</v>
      </c>
      <c r="U29">
        <v>0.45479999999999998</v>
      </c>
      <c r="V29">
        <v>3.2699999999999999E-3</v>
      </c>
      <c r="W29">
        <v>-0.1827</v>
      </c>
      <c r="X29">
        <v>0.70440000000000003</v>
      </c>
      <c r="Y29">
        <v>1.627</v>
      </c>
      <c r="Z29">
        <v>30001</v>
      </c>
      <c r="AA29">
        <v>140000</v>
      </c>
      <c r="AC29" s="44">
        <v>27</v>
      </c>
      <c r="AD29" t="s">
        <v>1096</v>
      </c>
      <c r="AE29">
        <v>8.9450000000000003</v>
      </c>
      <c r="AF29">
        <v>6.1989999999999998</v>
      </c>
      <c r="AG29">
        <v>7.9289999999999999E-2</v>
      </c>
      <c r="AH29">
        <v>1</v>
      </c>
      <c r="AI29">
        <v>7</v>
      </c>
      <c r="AJ29">
        <v>24</v>
      </c>
      <c r="AK29">
        <v>30001</v>
      </c>
      <c r="AL29">
        <v>140000</v>
      </c>
    </row>
    <row r="30" spans="1:49" x14ac:dyDescent="0.25">
      <c r="A30" s="55">
        <v>28</v>
      </c>
      <c r="B30" s="54">
        <v>18</v>
      </c>
      <c r="C30" s="52" t="s">
        <v>123</v>
      </c>
      <c r="D30" s="16">
        <v>14</v>
      </c>
      <c r="E30" s="37">
        <v>13</v>
      </c>
      <c r="F30" s="52" t="s">
        <v>124</v>
      </c>
      <c r="I30" t="s">
        <v>164</v>
      </c>
      <c r="J30">
        <v>-0.49399999999999999</v>
      </c>
      <c r="K30">
        <v>0.69289999999999996</v>
      </c>
      <c r="L30">
        <v>1.8409999999999999E-2</v>
      </c>
      <c r="M30">
        <v>-1.853</v>
      </c>
      <c r="N30">
        <v>-0.49059999999999998</v>
      </c>
      <c r="O30">
        <v>0.85719999999999996</v>
      </c>
      <c r="P30">
        <v>30001</v>
      </c>
      <c r="Q30">
        <v>140000</v>
      </c>
      <c r="S30" t="s">
        <v>944</v>
      </c>
      <c r="T30">
        <v>1.772</v>
      </c>
      <c r="U30">
        <v>0.82579999999999998</v>
      </c>
      <c r="V30">
        <v>1.089E-2</v>
      </c>
      <c r="W30">
        <v>0.1459</v>
      </c>
      <c r="X30">
        <v>1.7689999999999999</v>
      </c>
      <c r="Y30">
        <v>3.387</v>
      </c>
      <c r="Z30">
        <v>30001</v>
      </c>
      <c r="AA30">
        <v>140000</v>
      </c>
      <c r="AC30" s="44">
        <v>28</v>
      </c>
      <c r="AD30" t="s">
        <v>1097</v>
      </c>
      <c r="AE30">
        <v>4.3520000000000003</v>
      </c>
      <c r="AF30">
        <v>4.41</v>
      </c>
      <c r="AG30">
        <v>5.2589999999999998E-2</v>
      </c>
      <c r="AH30">
        <v>1</v>
      </c>
      <c r="AI30">
        <v>3</v>
      </c>
      <c r="AJ30">
        <v>16</v>
      </c>
      <c r="AK30">
        <v>30001</v>
      </c>
      <c r="AL30">
        <v>140000</v>
      </c>
    </row>
    <row r="31" spans="1:49" x14ac:dyDescent="0.25">
      <c r="A31" s="55">
        <v>29</v>
      </c>
      <c r="B31" s="54">
        <v>19</v>
      </c>
      <c r="C31" s="52" t="s">
        <v>125</v>
      </c>
      <c r="D31" s="16">
        <v>14</v>
      </c>
      <c r="E31" s="37">
        <v>13</v>
      </c>
      <c r="F31" s="52" t="s">
        <v>124</v>
      </c>
      <c r="I31" t="s">
        <v>165</v>
      </c>
      <c r="J31">
        <v>-0.67449999999999999</v>
      </c>
      <c r="K31">
        <v>0.88109999999999999</v>
      </c>
      <c r="L31">
        <v>2.026E-2</v>
      </c>
      <c r="M31">
        <v>-2.4529999999999998</v>
      </c>
      <c r="N31">
        <v>-0.65639999999999998</v>
      </c>
      <c r="O31">
        <v>1.0249999999999999</v>
      </c>
      <c r="P31">
        <v>30001</v>
      </c>
      <c r="Q31">
        <v>140000</v>
      </c>
      <c r="S31" t="s">
        <v>945</v>
      </c>
      <c r="T31">
        <v>0.7823</v>
      </c>
      <c r="U31">
        <v>0.80800000000000005</v>
      </c>
      <c r="V31">
        <v>9.8539999999999999E-3</v>
      </c>
      <c r="W31">
        <v>-0.79590000000000005</v>
      </c>
      <c r="X31">
        <v>0.77470000000000006</v>
      </c>
      <c r="Y31">
        <v>2.395</v>
      </c>
      <c r="Z31">
        <v>30001</v>
      </c>
      <c r="AA31">
        <v>140000</v>
      </c>
    </row>
    <row r="32" spans="1:49" x14ac:dyDescent="0.25">
      <c r="A32" s="55">
        <v>30</v>
      </c>
      <c r="B32" s="54">
        <v>20</v>
      </c>
      <c r="C32" s="44" t="s">
        <v>126</v>
      </c>
      <c r="D32" s="16">
        <v>14</v>
      </c>
      <c r="E32" s="37">
        <v>13</v>
      </c>
      <c r="F32" s="52" t="s">
        <v>124</v>
      </c>
      <c r="I32" t="s">
        <v>166</v>
      </c>
      <c r="J32">
        <v>0.61609999999999998</v>
      </c>
      <c r="K32">
        <v>0.66320000000000001</v>
      </c>
      <c r="L32">
        <v>1.8200000000000001E-2</v>
      </c>
      <c r="M32">
        <v>-0.68079999999999996</v>
      </c>
      <c r="N32">
        <v>0.62319999999999998</v>
      </c>
      <c r="O32">
        <v>1.909</v>
      </c>
      <c r="P32">
        <v>30001</v>
      </c>
      <c r="Q32">
        <v>140000</v>
      </c>
      <c r="S32" t="s">
        <v>946</v>
      </c>
      <c r="T32">
        <v>1.865</v>
      </c>
      <c r="U32">
        <v>0.70409999999999995</v>
      </c>
      <c r="V32">
        <v>8.6269999999999993E-3</v>
      </c>
      <c r="W32">
        <v>0.48770000000000002</v>
      </c>
      <c r="X32">
        <v>1.863</v>
      </c>
      <c r="Y32">
        <v>3.2469999999999999</v>
      </c>
      <c r="Z32">
        <v>30001</v>
      </c>
      <c r="AA32">
        <v>140000</v>
      </c>
    </row>
    <row r="33" spans="1:27" x14ac:dyDescent="0.25">
      <c r="A33" s="55">
        <v>31</v>
      </c>
      <c r="B33" s="54">
        <v>21</v>
      </c>
      <c r="C33" s="52" t="s">
        <v>127</v>
      </c>
      <c r="D33" s="16">
        <v>15</v>
      </c>
      <c r="E33" s="37">
        <v>14</v>
      </c>
      <c r="F33" s="52" t="s">
        <v>128</v>
      </c>
      <c r="I33" t="s">
        <v>167</v>
      </c>
      <c r="J33">
        <v>0.56469999999999998</v>
      </c>
      <c r="K33">
        <v>0.72040000000000004</v>
      </c>
      <c r="L33">
        <v>1.8689999999999998E-2</v>
      </c>
      <c r="M33">
        <v>-0.83819999999999995</v>
      </c>
      <c r="N33">
        <v>0.57289999999999996</v>
      </c>
      <c r="O33">
        <v>1.964</v>
      </c>
      <c r="P33">
        <v>30001</v>
      </c>
      <c r="Q33">
        <v>140000</v>
      </c>
      <c r="S33" t="s">
        <v>947</v>
      </c>
      <c r="T33">
        <v>1.4350000000000001</v>
      </c>
      <c r="U33">
        <v>0.64900000000000002</v>
      </c>
      <c r="V33">
        <v>8.0999999999999996E-3</v>
      </c>
      <c r="W33">
        <v>0.17230000000000001</v>
      </c>
      <c r="X33">
        <v>1.4279999999999999</v>
      </c>
      <c r="Y33">
        <v>2.7280000000000002</v>
      </c>
      <c r="Z33">
        <v>30001</v>
      </c>
      <c r="AA33">
        <v>140000</v>
      </c>
    </row>
    <row r="34" spans="1:27" x14ac:dyDescent="0.25">
      <c r="A34" s="55">
        <v>32</v>
      </c>
      <c r="B34" s="54"/>
      <c r="C34" s="52" t="s">
        <v>129</v>
      </c>
      <c r="D34" s="16">
        <v>15</v>
      </c>
      <c r="E34" s="37">
        <v>14</v>
      </c>
      <c r="F34" s="52" t="s">
        <v>128</v>
      </c>
      <c r="I34" t="s">
        <v>168</v>
      </c>
      <c r="J34">
        <v>-0.56530000000000002</v>
      </c>
      <c r="K34">
        <v>0.54359999999999997</v>
      </c>
      <c r="L34">
        <v>1.4200000000000001E-2</v>
      </c>
      <c r="M34">
        <v>-1.62</v>
      </c>
      <c r="N34">
        <v>-0.56589999999999996</v>
      </c>
      <c r="O34">
        <v>0.50070000000000003</v>
      </c>
      <c r="P34">
        <v>30001</v>
      </c>
      <c r="Q34">
        <v>140000</v>
      </c>
      <c r="S34" t="s">
        <v>948</v>
      </c>
      <c r="T34">
        <v>2.3260000000000001</v>
      </c>
      <c r="U34">
        <v>0.87649999999999995</v>
      </c>
      <c r="V34">
        <v>1.9130000000000001E-2</v>
      </c>
      <c r="W34">
        <v>0.6038</v>
      </c>
      <c r="X34">
        <v>2.327</v>
      </c>
      <c r="Y34">
        <v>4.0519999999999996</v>
      </c>
      <c r="Z34">
        <v>30001</v>
      </c>
      <c r="AA34">
        <v>140000</v>
      </c>
    </row>
    <row r="35" spans="1:27" x14ac:dyDescent="0.25">
      <c r="A35" s="55">
        <v>33</v>
      </c>
      <c r="B35" s="54">
        <v>22</v>
      </c>
      <c r="C35" s="52" t="s">
        <v>51</v>
      </c>
      <c r="D35" s="16">
        <v>16</v>
      </c>
      <c r="E35" s="37">
        <v>15</v>
      </c>
      <c r="F35" s="52" t="s">
        <v>102</v>
      </c>
      <c r="I35" t="s">
        <v>169</v>
      </c>
      <c r="J35">
        <v>-5.4399999999999997E-2</v>
      </c>
      <c r="K35">
        <v>0.67789999999999995</v>
      </c>
      <c r="L35">
        <v>1.7600000000000001E-2</v>
      </c>
      <c r="M35">
        <v>-1.3879999999999999</v>
      </c>
      <c r="N35">
        <v>-5.0939999999999999E-2</v>
      </c>
      <c r="O35">
        <v>1.2769999999999999</v>
      </c>
      <c r="P35">
        <v>30001</v>
      </c>
      <c r="Q35">
        <v>140000</v>
      </c>
      <c r="S35" t="s">
        <v>949</v>
      </c>
      <c r="T35">
        <v>4.6070000000000002</v>
      </c>
      <c r="U35">
        <v>1.0840000000000001</v>
      </c>
      <c r="V35">
        <v>2.1319999999999999E-2</v>
      </c>
      <c r="W35">
        <v>2.48</v>
      </c>
      <c r="X35">
        <v>4.6040000000000001</v>
      </c>
      <c r="Y35">
        <v>6.7279999999999998</v>
      </c>
      <c r="Z35">
        <v>30001</v>
      </c>
      <c r="AA35">
        <v>140000</v>
      </c>
    </row>
    <row r="36" spans="1:27" x14ac:dyDescent="0.25">
      <c r="A36" s="55">
        <v>34</v>
      </c>
      <c r="B36" s="54"/>
      <c r="C36" s="52" t="s">
        <v>130</v>
      </c>
      <c r="D36" s="16">
        <v>16</v>
      </c>
      <c r="E36" s="37">
        <v>15</v>
      </c>
      <c r="F36" s="52" t="s">
        <v>102</v>
      </c>
      <c r="I36" t="s">
        <v>170</v>
      </c>
      <c r="J36">
        <v>0.61250000000000004</v>
      </c>
      <c r="K36">
        <v>0.58340000000000003</v>
      </c>
      <c r="L36">
        <v>1.533E-2</v>
      </c>
      <c r="M36">
        <v>-0.52690000000000003</v>
      </c>
      <c r="N36">
        <v>0.61270000000000002</v>
      </c>
      <c r="O36">
        <v>1.7729999999999999</v>
      </c>
      <c r="P36">
        <v>30001</v>
      </c>
      <c r="Q36">
        <v>140000</v>
      </c>
      <c r="S36" t="s">
        <v>950</v>
      </c>
      <c r="T36">
        <v>-0.1195</v>
      </c>
      <c r="U36">
        <v>0.70250000000000001</v>
      </c>
      <c r="V36">
        <v>7.613E-3</v>
      </c>
      <c r="W36">
        <v>-1.5089999999999999</v>
      </c>
      <c r="X36">
        <v>-0.1207</v>
      </c>
      <c r="Y36">
        <v>1.2729999999999999</v>
      </c>
      <c r="Z36">
        <v>30001</v>
      </c>
      <c r="AA36">
        <v>140000</v>
      </c>
    </row>
    <row r="37" spans="1:27" x14ac:dyDescent="0.25">
      <c r="A37" s="55">
        <v>35</v>
      </c>
      <c r="B37" s="54">
        <v>23</v>
      </c>
      <c r="C37" s="52" t="s">
        <v>52</v>
      </c>
      <c r="D37" s="16">
        <v>16</v>
      </c>
      <c r="E37" s="37">
        <v>15</v>
      </c>
      <c r="F37" s="52" t="s">
        <v>102</v>
      </c>
      <c r="I37" t="s">
        <v>171</v>
      </c>
      <c r="J37">
        <v>0.65190000000000003</v>
      </c>
      <c r="K37">
        <v>0.76070000000000004</v>
      </c>
      <c r="L37">
        <v>1.6310000000000002E-2</v>
      </c>
      <c r="M37">
        <v>-0.77190000000000003</v>
      </c>
      <c r="N37">
        <v>0.63080000000000003</v>
      </c>
      <c r="O37">
        <v>2.2090000000000001</v>
      </c>
      <c r="P37">
        <v>30001</v>
      </c>
      <c r="Q37">
        <v>140000</v>
      </c>
      <c r="S37" t="s">
        <v>951</v>
      </c>
      <c r="T37">
        <v>1.038</v>
      </c>
      <c r="U37">
        <v>0.77859999999999996</v>
      </c>
      <c r="V37">
        <v>8.1250000000000003E-3</v>
      </c>
      <c r="W37">
        <v>-0.49890000000000001</v>
      </c>
      <c r="X37">
        <v>1.036</v>
      </c>
      <c r="Y37">
        <v>2.5609999999999999</v>
      </c>
      <c r="Z37">
        <v>30001</v>
      </c>
      <c r="AA37">
        <v>140000</v>
      </c>
    </row>
    <row r="38" spans="1:27" x14ac:dyDescent="0.25">
      <c r="A38" s="55">
        <v>36</v>
      </c>
      <c r="B38" s="54">
        <v>24</v>
      </c>
      <c r="C38" s="52" t="s">
        <v>131</v>
      </c>
      <c r="D38" s="16">
        <v>16</v>
      </c>
      <c r="E38" s="37">
        <v>15</v>
      </c>
      <c r="F38" s="52" t="s">
        <v>102</v>
      </c>
      <c r="I38" t="s">
        <v>172</v>
      </c>
      <c r="J38">
        <v>1.163</v>
      </c>
      <c r="K38">
        <v>0.50839999999999996</v>
      </c>
      <c r="L38">
        <v>7.1830000000000001E-3</v>
      </c>
      <c r="M38">
        <v>0.17380000000000001</v>
      </c>
      <c r="N38">
        <v>1.161</v>
      </c>
      <c r="O38">
        <v>2.169</v>
      </c>
      <c r="P38">
        <v>30001</v>
      </c>
      <c r="Q38">
        <v>140000</v>
      </c>
      <c r="S38" t="s">
        <v>952</v>
      </c>
      <c r="T38">
        <v>1.6830000000000001</v>
      </c>
      <c r="U38">
        <v>0.877</v>
      </c>
      <c r="V38">
        <v>2.0969999999999999E-2</v>
      </c>
      <c r="W38">
        <v>-3.4970000000000001E-2</v>
      </c>
      <c r="X38">
        <v>1.677</v>
      </c>
      <c r="Y38">
        <v>3.4169999999999998</v>
      </c>
      <c r="Z38">
        <v>30001</v>
      </c>
      <c r="AA38">
        <v>140000</v>
      </c>
    </row>
    <row r="39" spans="1:27" x14ac:dyDescent="0.25">
      <c r="A39" s="55">
        <v>37</v>
      </c>
      <c r="B39" s="54">
        <v>25</v>
      </c>
      <c r="C39" s="52" t="s">
        <v>132</v>
      </c>
      <c r="D39" s="16">
        <v>17</v>
      </c>
      <c r="E39" s="37">
        <v>16</v>
      </c>
      <c r="F39" s="52" t="s">
        <v>53</v>
      </c>
      <c r="I39" t="s">
        <v>173</v>
      </c>
      <c r="J39">
        <v>0.9375</v>
      </c>
      <c r="K39">
        <v>0.51790000000000003</v>
      </c>
      <c r="L39">
        <v>6.2709999999999997E-3</v>
      </c>
      <c r="M39">
        <v>-8.6529999999999996E-2</v>
      </c>
      <c r="N39">
        <v>0.94030000000000002</v>
      </c>
      <c r="O39">
        <v>1.948</v>
      </c>
      <c r="P39">
        <v>30001</v>
      </c>
      <c r="Q39">
        <v>140000</v>
      </c>
      <c r="S39" t="s">
        <v>953</v>
      </c>
      <c r="T39">
        <v>1.411</v>
      </c>
      <c r="U39">
        <v>0.85840000000000005</v>
      </c>
      <c r="V39">
        <v>2.0990000000000002E-2</v>
      </c>
      <c r="W39">
        <v>-0.27639999999999998</v>
      </c>
      <c r="X39">
        <v>1.4059999999999999</v>
      </c>
      <c r="Y39">
        <v>3.1030000000000002</v>
      </c>
      <c r="Z39">
        <v>30001</v>
      </c>
      <c r="AA39">
        <v>140000</v>
      </c>
    </row>
    <row r="40" spans="1:27" x14ac:dyDescent="0.25">
      <c r="A40" s="55">
        <v>38</v>
      </c>
      <c r="B40" s="61">
        <v>26</v>
      </c>
      <c r="C40" s="55" t="s">
        <v>1194</v>
      </c>
      <c r="D40" s="16">
        <v>17</v>
      </c>
      <c r="E40" s="37">
        <v>16</v>
      </c>
      <c r="F40" s="52" t="s">
        <v>53</v>
      </c>
      <c r="I40" t="s">
        <v>174</v>
      </c>
      <c r="J40">
        <v>0.79820000000000002</v>
      </c>
      <c r="K40">
        <v>0.66210000000000002</v>
      </c>
      <c r="L40">
        <v>8.9020000000000002E-3</v>
      </c>
      <c r="M40">
        <v>-0.56830000000000003</v>
      </c>
      <c r="N40">
        <v>0.8175</v>
      </c>
      <c r="O40">
        <v>2.0489999999999999</v>
      </c>
      <c r="P40">
        <v>30001</v>
      </c>
      <c r="Q40">
        <v>140000</v>
      </c>
      <c r="S40" t="s">
        <v>954</v>
      </c>
      <c r="T40">
        <v>-1.88</v>
      </c>
      <c r="U40">
        <v>1.3460000000000001</v>
      </c>
      <c r="V40">
        <v>2.4049999999999998E-2</v>
      </c>
      <c r="W40">
        <v>-4.5110000000000001</v>
      </c>
      <c r="X40">
        <v>-1.881</v>
      </c>
      <c r="Y40">
        <v>0.7671</v>
      </c>
      <c r="Z40">
        <v>30001</v>
      </c>
      <c r="AA40">
        <v>140000</v>
      </c>
    </row>
    <row r="41" spans="1:27" x14ac:dyDescent="0.25">
      <c r="A41" s="55">
        <v>39</v>
      </c>
      <c r="B41" s="54">
        <v>27</v>
      </c>
      <c r="C41" s="55" t="s">
        <v>133</v>
      </c>
      <c r="D41" s="16">
        <v>17</v>
      </c>
      <c r="E41" s="37">
        <v>16</v>
      </c>
      <c r="F41" s="52" t="s">
        <v>53</v>
      </c>
      <c r="I41" t="s">
        <v>175</v>
      </c>
      <c r="J41">
        <v>1.3069999999999999</v>
      </c>
      <c r="K41">
        <v>0.6603</v>
      </c>
      <c r="L41">
        <v>9.025E-3</v>
      </c>
      <c r="M41">
        <v>5.9700000000000003E-2</v>
      </c>
      <c r="N41">
        <v>1.2889999999999999</v>
      </c>
      <c r="O41">
        <v>2.657</v>
      </c>
      <c r="P41">
        <v>30001</v>
      </c>
      <c r="Q41">
        <v>140000</v>
      </c>
      <c r="S41" t="s">
        <v>955</v>
      </c>
      <c r="T41">
        <v>1.62</v>
      </c>
      <c r="U41">
        <v>0.876</v>
      </c>
      <c r="V41">
        <v>2.1299999999999999E-2</v>
      </c>
      <c r="W41">
        <v>-0.10920000000000001</v>
      </c>
      <c r="X41">
        <v>1.6140000000000001</v>
      </c>
      <c r="Y41">
        <v>3.339</v>
      </c>
      <c r="Z41">
        <v>30001</v>
      </c>
      <c r="AA41">
        <v>140000</v>
      </c>
    </row>
    <row r="42" spans="1:27" x14ac:dyDescent="0.25">
      <c r="A42" s="55">
        <v>40</v>
      </c>
      <c r="B42" s="54">
        <v>28</v>
      </c>
      <c r="C42" s="52" t="s">
        <v>134</v>
      </c>
      <c r="D42" s="16">
        <v>17</v>
      </c>
      <c r="E42" s="37">
        <v>16</v>
      </c>
      <c r="F42" s="52" t="s">
        <v>53</v>
      </c>
      <c r="I42" t="s">
        <v>1195</v>
      </c>
      <c r="J42">
        <v>3.335</v>
      </c>
      <c r="K42">
        <v>0.65549999999999997</v>
      </c>
      <c r="L42">
        <v>6.0879999999999997E-3</v>
      </c>
      <c r="M42">
        <v>2.0379999999999998</v>
      </c>
      <c r="N42">
        <v>3.3359999999999999</v>
      </c>
      <c r="O42">
        <v>4.63</v>
      </c>
      <c r="P42">
        <v>30001</v>
      </c>
      <c r="Q42">
        <v>140000</v>
      </c>
      <c r="S42" t="s">
        <v>956</v>
      </c>
      <c r="T42">
        <v>0.82969999999999999</v>
      </c>
      <c r="U42">
        <v>1.0229999999999999</v>
      </c>
      <c r="V42">
        <v>1.325E-2</v>
      </c>
      <c r="W42">
        <v>-1.177</v>
      </c>
      <c r="X42">
        <v>0.83440000000000003</v>
      </c>
      <c r="Y42">
        <v>2.835</v>
      </c>
      <c r="Z42">
        <v>30001</v>
      </c>
      <c r="AA42">
        <v>140000</v>
      </c>
    </row>
    <row r="43" spans="1:27" x14ac:dyDescent="0.25">
      <c r="A43" s="55">
        <v>41</v>
      </c>
      <c r="B43" s="57">
        <v>29</v>
      </c>
      <c r="C43" s="52" t="s">
        <v>135</v>
      </c>
      <c r="D43" s="16">
        <v>18</v>
      </c>
      <c r="E43" s="58">
        <v>17</v>
      </c>
      <c r="F43" s="52" t="s">
        <v>136</v>
      </c>
      <c r="I43" t="s">
        <v>176</v>
      </c>
      <c r="J43">
        <v>-0.10920000000000001</v>
      </c>
      <c r="K43">
        <v>0.42330000000000001</v>
      </c>
      <c r="L43">
        <v>2.4979999999999998E-3</v>
      </c>
      <c r="M43">
        <v>-1.044</v>
      </c>
      <c r="N43">
        <v>-7.4639999999999998E-2</v>
      </c>
      <c r="O43">
        <v>0.70709999999999995</v>
      </c>
      <c r="P43">
        <v>30001</v>
      </c>
      <c r="Q43">
        <v>140000</v>
      </c>
      <c r="S43" t="s">
        <v>957</v>
      </c>
      <c r="T43">
        <v>0.38419999999999999</v>
      </c>
      <c r="U43">
        <v>0.84440000000000004</v>
      </c>
      <c r="V43">
        <v>9.4640000000000002E-3</v>
      </c>
      <c r="W43">
        <v>-1.2849999999999999</v>
      </c>
      <c r="X43">
        <v>0.38579999999999998</v>
      </c>
      <c r="Y43">
        <v>2.0409999999999999</v>
      </c>
      <c r="Z43">
        <v>30001</v>
      </c>
      <c r="AA43">
        <v>140000</v>
      </c>
    </row>
    <row r="44" spans="1:27" x14ac:dyDescent="0.25">
      <c r="A44" s="29"/>
      <c r="B44" s="32"/>
      <c r="C44" s="30"/>
      <c r="D44" s="32"/>
      <c r="E44" s="31"/>
      <c r="F44" s="34"/>
      <c r="I44" t="s">
        <v>177</v>
      </c>
      <c r="J44">
        <v>0.40260000000000001</v>
      </c>
      <c r="K44">
        <v>0.80389999999999995</v>
      </c>
      <c r="L44">
        <v>9.8910000000000005E-3</v>
      </c>
      <c r="M44">
        <v>-1.181</v>
      </c>
      <c r="N44">
        <v>0.40100000000000002</v>
      </c>
      <c r="O44">
        <v>1.9950000000000001</v>
      </c>
      <c r="P44">
        <v>30001</v>
      </c>
      <c r="Q44">
        <v>140000</v>
      </c>
      <c r="S44" t="s">
        <v>958</v>
      </c>
      <c r="T44">
        <v>0.27460000000000001</v>
      </c>
      <c r="U44">
        <v>0.72189999999999999</v>
      </c>
      <c r="V44">
        <v>8.7819999999999999E-3</v>
      </c>
      <c r="W44">
        <v>-1.151</v>
      </c>
      <c r="X44">
        <v>0.2772</v>
      </c>
      <c r="Y44">
        <v>1.6879999999999999</v>
      </c>
      <c r="Z44">
        <v>30001</v>
      </c>
      <c r="AA44">
        <v>140000</v>
      </c>
    </row>
    <row r="45" spans="1:27" x14ac:dyDescent="0.25">
      <c r="A45" s="33"/>
      <c r="B45" s="32"/>
      <c r="C45" s="31"/>
      <c r="D45" s="32"/>
      <c r="E45" s="31"/>
      <c r="F45" s="34"/>
      <c r="I45" t="s">
        <v>178</v>
      </c>
      <c r="J45">
        <v>0.36009999999999998</v>
      </c>
      <c r="K45">
        <v>0.71650000000000003</v>
      </c>
      <c r="L45">
        <v>8.5349999999999992E-3</v>
      </c>
      <c r="M45">
        <v>-1.0469999999999999</v>
      </c>
      <c r="N45">
        <v>0.36099999999999999</v>
      </c>
      <c r="O45">
        <v>1.774</v>
      </c>
      <c r="P45">
        <v>30001</v>
      </c>
      <c r="Q45">
        <v>140000</v>
      </c>
      <c r="S45" t="s">
        <v>959</v>
      </c>
      <c r="T45">
        <v>1.3360000000000001</v>
      </c>
      <c r="U45">
        <v>0.93710000000000004</v>
      </c>
      <c r="V45">
        <v>1.2710000000000001E-2</v>
      </c>
      <c r="W45">
        <v>-0.50209999999999999</v>
      </c>
      <c r="X45">
        <v>1.333</v>
      </c>
      <c r="Y45">
        <v>3.1850000000000001</v>
      </c>
      <c r="Z45">
        <v>30001</v>
      </c>
      <c r="AA45">
        <v>140000</v>
      </c>
    </row>
    <row r="46" spans="1:27" x14ac:dyDescent="0.25">
      <c r="A46" s="51"/>
      <c r="B46" s="52"/>
      <c r="C46" s="52"/>
      <c r="D46" s="53"/>
      <c r="E46" s="16"/>
      <c r="F46" s="34"/>
      <c r="I46" t="s">
        <v>179</v>
      </c>
      <c r="J46">
        <v>0.2109</v>
      </c>
      <c r="K46">
        <v>0.45529999999999998</v>
      </c>
      <c r="L46">
        <v>4.6969999999999998E-3</v>
      </c>
      <c r="M46">
        <v>-0.67249999999999999</v>
      </c>
      <c r="N46">
        <v>0.20630000000000001</v>
      </c>
      <c r="O46">
        <v>1.1259999999999999</v>
      </c>
      <c r="P46">
        <v>30001</v>
      </c>
      <c r="Q46">
        <v>140000</v>
      </c>
      <c r="S46" t="s">
        <v>960</v>
      </c>
      <c r="T46">
        <v>0.34660000000000002</v>
      </c>
      <c r="U46">
        <v>0.87060000000000004</v>
      </c>
      <c r="V46">
        <v>1.059E-2</v>
      </c>
      <c r="W46">
        <v>-1.373</v>
      </c>
      <c r="X46">
        <v>0.34670000000000001</v>
      </c>
      <c r="Y46">
        <v>2.0539999999999998</v>
      </c>
      <c r="Z46">
        <v>30001</v>
      </c>
      <c r="AA46">
        <v>140000</v>
      </c>
    </row>
    <row r="47" spans="1:27" x14ac:dyDescent="0.25">
      <c r="A47" s="55"/>
      <c r="B47" s="54"/>
      <c r="C47" s="52"/>
      <c r="D47" s="52"/>
      <c r="E47" s="36"/>
      <c r="F47" s="52"/>
      <c r="G47" s="34"/>
      <c r="I47" t="s">
        <v>180</v>
      </c>
      <c r="J47">
        <v>0.3125</v>
      </c>
      <c r="K47">
        <v>0.59099999999999997</v>
      </c>
      <c r="L47">
        <v>6.1989999999999996E-3</v>
      </c>
      <c r="M47">
        <v>-0.82709999999999995</v>
      </c>
      <c r="N47">
        <v>0.30059999999999998</v>
      </c>
      <c r="O47">
        <v>1.5069999999999999</v>
      </c>
      <c r="P47">
        <v>30001</v>
      </c>
      <c r="Q47">
        <v>140000</v>
      </c>
      <c r="S47" t="s">
        <v>961</v>
      </c>
      <c r="T47">
        <v>1.429</v>
      </c>
      <c r="U47">
        <v>0.79290000000000005</v>
      </c>
      <c r="V47">
        <v>9.9039999999999996E-3</v>
      </c>
      <c r="W47">
        <v>-0.12640000000000001</v>
      </c>
      <c r="X47">
        <v>1.429</v>
      </c>
      <c r="Y47">
        <v>2.9969999999999999</v>
      </c>
      <c r="Z47">
        <v>30001</v>
      </c>
      <c r="AA47">
        <v>140000</v>
      </c>
    </row>
    <row r="48" spans="1:27" x14ac:dyDescent="0.25">
      <c r="A48" s="55"/>
      <c r="B48" s="54"/>
      <c r="C48" s="52"/>
      <c r="D48" s="52"/>
      <c r="E48" s="36"/>
      <c r="F48" s="52"/>
      <c r="G48" s="34"/>
      <c r="I48" t="s">
        <v>181</v>
      </c>
      <c r="J48">
        <v>1.4019999999999999</v>
      </c>
      <c r="K48">
        <v>0.86770000000000003</v>
      </c>
      <c r="L48">
        <v>1.188E-2</v>
      </c>
      <c r="M48">
        <v>-0.28560000000000002</v>
      </c>
      <c r="N48">
        <v>1.395</v>
      </c>
      <c r="O48">
        <v>3.1139999999999999</v>
      </c>
      <c r="P48">
        <v>30001</v>
      </c>
      <c r="Q48">
        <v>140000</v>
      </c>
      <c r="S48" t="s">
        <v>962</v>
      </c>
      <c r="T48">
        <v>0.99970000000000003</v>
      </c>
      <c r="U48">
        <v>0.71260000000000001</v>
      </c>
      <c r="V48">
        <v>8.9739999999999993E-3</v>
      </c>
      <c r="W48">
        <v>-0.3866</v>
      </c>
      <c r="X48">
        <v>0.99529999999999996</v>
      </c>
      <c r="Y48">
        <v>2.419</v>
      </c>
      <c r="Z48">
        <v>30001</v>
      </c>
      <c r="AA48">
        <v>140000</v>
      </c>
    </row>
    <row r="49" spans="1:27" x14ac:dyDescent="0.25">
      <c r="A49" s="55"/>
      <c r="B49" s="54"/>
      <c r="C49" s="52"/>
      <c r="D49" s="52"/>
      <c r="E49" s="36"/>
      <c r="F49" s="52"/>
      <c r="G49" s="34"/>
      <c r="I49" t="s">
        <v>182</v>
      </c>
      <c r="J49">
        <v>1.4370000000000001</v>
      </c>
      <c r="K49">
        <v>0.83109999999999995</v>
      </c>
      <c r="L49">
        <v>1.116E-2</v>
      </c>
      <c r="M49">
        <v>-0.16980000000000001</v>
      </c>
      <c r="N49">
        <v>1.429</v>
      </c>
      <c r="O49">
        <v>3.0859999999999999</v>
      </c>
      <c r="P49">
        <v>30001</v>
      </c>
      <c r="Q49">
        <v>140000</v>
      </c>
      <c r="S49" t="s">
        <v>963</v>
      </c>
      <c r="T49">
        <v>1.89</v>
      </c>
      <c r="U49">
        <v>0.93630000000000002</v>
      </c>
      <c r="V49">
        <v>1.915E-2</v>
      </c>
      <c r="W49">
        <v>3.4869999999999998E-2</v>
      </c>
      <c r="X49">
        <v>1.897</v>
      </c>
      <c r="Y49">
        <v>3.7240000000000002</v>
      </c>
      <c r="Z49">
        <v>30001</v>
      </c>
      <c r="AA49">
        <v>140000</v>
      </c>
    </row>
    <row r="50" spans="1:27" x14ac:dyDescent="0.25">
      <c r="A50" s="55"/>
      <c r="B50" s="54"/>
      <c r="C50" s="52"/>
      <c r="D50" s="52"/>
      <c r="E50" s="36"/>
      <c r="F50" s="52"/>
      <c r="G50" s="34"/>
      <c r="I50" t="s">
        <v>183</v>
      </c>
      <c r="J50">
        <v>2.0550000000000002</v>
      </c>
      <c r="K50">
        <v>0.72619999999999996</v>
      </c>
      <c r="L50">
        <v>2.0459999999999999E-2</v>
      </c>
      <c r="M50">
        <v>0.65069999999999995</v>
      </c>
      <c r="N50">
        <v>2.0499999999999998</v>
      </c>
      <c r="O50">
        <v>3.48</v>
      </c>
      <c r="P50">
        <v>30001</v>
      </c>
      <c r="Q50">
        <v>140000</v>
      </c>
      <c r="S50" t="s">
        <v>964</v>
      </c>
      <c r="T50">
        <v>4.1710000000000003</v>
      </c>
      <c r="U50">
        <v>1.143</v>
      </c>
      <c r="V50">
        <v>2.1870000000000001E-2</v>
      </c>
      <c r="W50">
        <v>1.8959999999999999</v>
      </c>
      <c r="X50">
        <v>4.173</v>
      </c>
      <c r="Y50">
        <v>6.3890000000000002</v>
      </c>
      <c r="Z50">
        <v>30001</v>
      </c>
      <c r="AA50">
        <v>140000</v>
      </c>
    </row>
    <row r="51" spans="1:27" x14ac:dyDescent="0.25">
      <c r="A51" s="55"/>
      <c r="B51" s="54"/>
      <c r="C51" s="52"/>
      <c r="D51" s="52"/>
      <c r="E51" s="36"/>
      <c r="F51" s="52"/>
      <c r="G51" s="34"/>
      <c r="I51" t="s">
        <v>184</v>
      </c>
      <c r="J51">
        <v>1.9430000000000001</v>
      </c>
      <c r="K51">
        <v>0.71599999999999997</v>
      </c>
      <c r="L51">
        <v>1.9879999999999998E-2</v>
      </c>
      <c r="M51">
        <v>0.55349999999999999</v>
      </c>
      <c r="N51">
        <v>1.9350000000000001</v>
      </c>
      <c r="O51">
        <v>3.35</v>
      </c>
      <c r="P51">
        <v>30001</v>
      </c>
      <c r="Q51">
        <v>140000</v>
      </c>
      <c r="S51" t="s">
        <v>965</v>
      </c>
      <c r="T51">
        <v>1.1579999999999999</v>
      </c>
      <c r="U51">
        <v>0.79379999999999995</v>
      </c>
      <c r="V51">
        <v>1.0529999999999999E-2</v>
      </c>
      <c r="W51">
        <v>-0.39350000000000002</v>
      </c>
      <c r="X51">
        <v>1.155</v>
      </c>
      <c r="Y51">
        <v>2.7250000000000001</v>
      </c>
      <c r="Z51">
        <v>30001</v>
      </c>
      <c r="AA51">
        <v>140000</v>
      </c>
    </row>
    <row r="52" spans="1:27" x14ac:dyDescent="0.25">
      <c r="A52" s="55"/>
      <c r="B52" s="54"/>
      <c r="C52" s="52"/>
      <c r="D52" s="52"/>
      <c r="E52" s="36"/>
      <c r="F52" s="52"/>
      <c r="G52" s="34"/>
      <c r="I52" t="s">
        <v>185</v>
      </c>
      <c r="J52">
        <v>2.1960000000000002</v>
      </c>
      <c r="K52">
        <v>0.78480000000000005</v>
      </c>
      <c r="L52">
        <v>2.0279999999999999E-2</v>
      </c>
      <c r="M52">
        <v>0.69350000000000001</v>
      </c>
      <c r="N52">
        <v>2.1840000000000002</v>
      </c>
      <c r="O52">
        <v>3.76</v>
      </c>
      <c r="P52">
        <v>30001</v>
      </c>
      <c r="Q52">
        <v>140000</v>
      </c>
      <c r="S52" t="s">
        <v>966</v>
      </c>
      <c r="T52">
        <v>1.8029999999999999</v>
      </c>
      <c r="U52">
        <v>0.69099999999999995</v>
      </c>
      <c r="V52">
        <v>1.788E-2</v>
      </c>
      <c r="W52">
        <v>0.45269999999999999</v>
      </c>
      <c r="X52">
        <v>1.7969999999999999</v>
      </c>
      <c r="Y52">
        <v>3.1539999999999999</v>
      </c>
      <c r="Z52">
        <v>30001</v>
      </c>
      <c r="AA52">
        <v>140000</v>
      </c>
    </row>
    <row r="53" spans="1:27" x14ac:dyDescent="0.25">
      <c r="A53" s="55"/>
      <c r="B53" s="54"/>
      <c r="C53" s="52"/>
      <c r="D53" s="52"/>
      <c r="E53" s="36"/>
      <c r="F53" s="52"/>
      <c r="G53" s="34"/>
      <c r="I53" t="s">
        <v>186</v>
      </c>
      <c r="J53">
        <v>1.6950000000000001</v>
      </c>
      <c r="K53">
        <v>0.71579999999999999</v>
      </c>
      <c r="L53">
        <v>1.9810000000000001E-2</v>
      </c>
      <c r="M53">
        <v>0.3044</v>
      </c>
      <c r="N53">
        <v>1.6870000000000001</v>
      </c>
      <c r="O53">
        <v>3.1070000000000002</v>
      </c>
      <c r="P53">
        <v>30001</v>
      </c>
      <c r="Q53">
        <v>140000</v>
      </c>
      <c r="S53" t="s">
        <v>967</v>
      </c>
      <c r="T53">
        <v>1.53</v>
      </c>
      <c r="U53">
        <v>0.66439999999999999</v>
      </c>
      <c r="V53">
        <v>1.7860000000000001E-2</v>
      </c>
      <c r="W53">
        <v>0.23039999999999999</v>
      </c>
      <c r="X53">
        <v>1.528</v>
      </c>
      <c r="Y53">
        <v>2.83</v>
      </c>
      <c r="Z53">
        <v>30001</v>
      </c>
      <c r="AA53">
        <v>140000</v>
      </c>
    </row>
    <row r="54" spans="1:27" x14ac:dyDescent="0.25">
      <c r="A54" s="55"/>
      <c r="B54" s="54"/>
      <c r="C54" s="52"/>
      <c r="D54" s="52"/>
      <c r="E54" s="36"/>
      <c r="F54" s="52"/>
      <c r="G54" s="34"/>
      <c r="I54" t="s">
        <v>187</v>
      </c>
      <c r="J54">
        <v>1.8939999999999999</v>
      </c>
      <c r="K54">
        <v>0.72119999999999995</v>
      </c>
      <c r="L54">
        <v>2.0209999999999999E-2</v>
      </c>
      <c r="M54">
        <v>0.49370000000000003</v>
      </c>
      <c r="N54">
        <v>1.8879999999999999</v>
      </c>
      <c r="O54">
        <v>3.306</v>
      </c>
      <c r="P54">
        <v>30001</v>
      </c>
      <c r="Q54">
        <v>140000</v>
      </c>
      <c r="S54" t="s">
        <v>968</v>
      </c>
      <c r="T54">
        <v>-1.76</v>
      </c>
      <c r="U54">
        <v>1.226</v>
      </c>
      <c r="V54">
        <v>2.1729999999999999E-2</v>
      </c>
      <c r="W54">
        <v>-4.1669999999999998</v>
      </c>
      <c r="X54">
        <v>-1.764</v>
      </c>
      <c r="Y54">
        <v>0.65239999999999998</v>
      </c>
      <c r="Z54">
        <v>30001</v>
      </c>
      <c r="AA54">
        <v>140000</v>
      </c>
    </row>
    <row r="55" spans="1:27" x14ac:dyDescent="0.25">
      <c r="A55" s="55"/>
      <c r="B55" s="54"/>
      <c r="C55" s="52"/>
      <c r="D55" s="52"/>
      <c r="E55" s="36"/>
      <c r="F55" s="52"/>
      <c r="G55" s="34"/>
      <c r="I55" t="s">
        <v>188</v>
      </c>
      <c r="J55">
        <v>1.857</v>
      </c>
      <c r="K55">
        <v>0.72230000000000005</v>
      </c>
      <c r="L55">
        <v>2.0459999999999999E-2</v>
      </c>
      <c r="M55">
        <v>0.45929999999999999</v>
      </c>
      <c r="N55">
        <v>1.849</v>
      </c>
      <c r="O55">
        <v>3.274</v>
      </c>
      <c r="P55">
        <v>30001</v>
      </c>
      <c r="Q55">
        <v>140000</v>
      </c>
      <c r="S55" t="s">
        <v>969</v>
      </c>
      <c r="T55">
        <v>1.7390000000000001</v>
      </c>
      <c r="U55">
        <v>0.68830000000000002</v>
      </c>
      <c r="V55">
        <v>1.822E-2</v>
      </c>
      <c r="W55">
        <v>0.39040000000000002</v>
      </c>
      <c r="X55">
        <v>1.7370000000000001</v>
      </c>
      <c r="Y55">
        <v>3.0819999999999999</v>
      </c>
      <c r="Z55">
        <v>30001</v>
      </c>
      <c r="AA55">
        <v>140000</v>
      </c>
    </row>
    <row r="56" spans="1:27" x14ac:dyDescent="0.25">
      <c r="A56" s="55"/>
      <c r="B56" s="54"/>
      <c r="C56" s="52"/>
      <c r="D56" s="16"/>
      <c r="E56" s="36"/>
      <c r="F56" s="52"/>
      <c r="G56" s="34"/>
      <c r="I56" t="s">
        <v>189</v>
      </c>
      <c r="J56">
        <v>1.724</v>
      </c>
      <c r="K56">
        <v>0.72950000000000004</v>
      </c>
      <c r="L56">
        <v>2.0289999999999999E-2</v>
      </c>
      <c r="M56">
        <v>0.3049</v>
      </c>
      <c r="N56">
        <v>1.7150000000000001</v>
      </c>
      <c r="O56">
        <v>3.157</v>
      </c>
      <c r="P56">
        <v>30001</v>
      </c>
      <c r="Q56">
        <v>140000</v>
      </c>
      <c r="S56" t="s">
        <v>970</v>
      </c>
      <c r="T56">
        <v>0.94920000000000004</v>
      </c>
      <c r="U56">
        <v>0.86709999999999998</v>
      </c>
      <c r="V56">
        <v>1.1169999999999999E-2</v>
      </c>
      <c r="W56">
        <v>-0.74139999999999995</v>
      </c>
      <c r="X56">
        <v>0.94789999999999996</v>
      </c>
      <c r="Y56">
        <v>2.6549999999999998</v>
      </c>
      <c r="Z56">
        <v>30001</v>
      </c>
      <c r="AA56">
        <v>140000</v>
      </c>
    </row>
    <row r="57" spans="1:27" x14ac:dyDescent="0.25">
      <c r="A57" s="55"/>
      <c r="B57" s="54"/>
      <c r="C57" s="52"/>
      <c r="D57" s="16"/>
      <c r="E57" s="36"/>
      <c r="F57" s="52"/>
      <c r="G57" s="34"/>
      <c r="I57" t="s">
        <v>190</v>
      </c>
      <c r="J57">
        <v>-1.5029999999999999</v>
      </c>
      <c r="K57">
        <v>1.1890000000000001</v>
      </c>
      <c r="L57">
        <v>2.341E-2</v>
      </c>
      <c r="M57">
        <v>-3.8340000000000001</v>
      </c>
      <c r="N57">
        <v>-1.5029999999999999</v>
      </c>
      <c r="O57">
        <v>0.84260000000000002</v>
      </c>
      <c r="P57">
        <v>30001</v>
      </c>
      <c r="Q57">
        <v>140000</v>
      </c>
      <c r="S57" t="s">
        <v>971</v>
      </c>
      <c r="T57">
        <v>0.50370000000000004</v>
      </c>
      <c r="U57">
        <v>0.64439999999999997</v>
      </c>
      <c r="V57">
        <v>6.0270000000000002E-3</v>
      </c>
      <c r="W57">
        <v>-0.77880000000000005</v>
      </c>
      <c r="X57">
        <v>0.50960000000000005</v>
      </c>
      <c r="Y57">
        <v>1.76</v>
      </c>
      <c r="Z57">
        <v>30001</v>
      </c>
      <c r="AA57">
        <v>140000</v>
      </c>
    </row>
    <row r="58" spans="1:27" x14ac:dyDescent="0.25">
      <c r="A58" s="55"/>
      <c r="B58" s="54"/>
      <c r="C58" s="52"/>
      <c r="D58" s="16"/>
      <c r="E58" s="36"/>
      <c r="F58" s="52"/>
      <c r="G58" s="34"/>
      <c r="I58" t="s">
        <v>191</v>
      </c>
      <c r="J58">
        <v>2.0009999999999999</v>
      </c>
      <c r="K58">
        <v>0.74570000000000003</v>
      </c>
      <c r="L58">
        <v>2.053E-2</v>
      </c>
      <c r="M58">
        <v>0.55449999999999999</v>
      </c>
      <c r="N58">
        <v>1.9950000000000001</v>
      </c>
      <c r="O58">
        <v>3.4630000000000001</v>
      </c>
      <c r="P58">
        <v>30001</v>
      </c>
      <c r="Q58">
        <v>140000</v>
      </c>
      <c r="S58" t="s">
        <v>972</v>
      </c>
      <c r="T58">
        <v>0.39410000000000001</v>
      </c>
      <c r="U58">
        <v>0.47849999999999998</v>
      </c>
      <c r="V58">
        <v>4.6670000000000001E-3</v>
      </c>
      <c r="W58">
        <v>-0.57709999999999995</v>
      </c>
      <c r="X58">
        <v>0.40289999999999998</v>
      </c>
      <c r="Y58">
        <v>1.321</v>
      </c>
      <c r="Z58">
        <v>30001</v>
      </c>
      <c r="AA58">
        <v>140000</v>
      </c>
    </row>
    <row r="59" spans="1:27" x14ac:dyDescent="0.25">
      <c r="A59" s="55"/>
      <c r="B59" s="54"/>
      <c r="C59" s="52"/>
      <c r="D59" s="16"/>
      <c r="E59" s="36"/>
      <c r="F59" s="52"/>
      <c r="G59" s="34"/>
      <c r="I59" t="s">
        <v>192</v>
      </c>
      <c r="J59">
        <v>1.2110000000000001</v>
      </c>
      <c r="K59">
        <v>0.87590000000000001</v>
      </c>
      <c r="L59">
        <v>1.208E-2</v>
      </c>
      <c r="M59">
        <v>-0.48409999999999997</v>
      </c>
      <c r="N59">
        <v>1.2030000000000001</v>
      </c>
      <c r="O59">
        <v>2.9550000000000001</v>
      </c>
      <c r="P59">
        <v>30001</v>
      </c>
      <c r="Q59">
        <v>140000</v>
      </c>
      <c r="S59" t="s">
        <v>973</v>
      </c>
      <c r="T59">
        <v>1.456</v>
      </c>
      <c r="U59">
        <v>0.77529999999999999</v>
      </c>
      <c r="V59">
        <v>9.2429999999999995E-3</v>
      </c>
      <c r="W59">
        <v>-8.5730000000000001E-2</v>
      </c>
      <c r="X59">
        <v>1.458</v>
      </c>
      <c r="Y59">
        <v>2.9670000000000001</v>
      </c>
      <c r="Z59">
        <v>30001</v>
      </c>
      <c r="AA59">
        <v>140000</v>
      </c>
    </row>
    <row r="60" spans="1:27" x14ac:dyDescent="0.25">
      <c r="A60" s="55"/>
      <c r="B60" s="54"/>
      <c r="C60" s="52"/>
      <c r="D60" s="16"/>
      <c r="E60" s="36"/>
      <c r="F60" s="52"/>
      <c r="I60" t="s">
        <v>193</v>
      </c>
      <c r="J60">
        <v>0.81069999999999998</v>
      </c>
      <c r="K60">
        <v>0.59709999999999996</v>
      </c>
      <c r="L60">
        <v>4.9769999999999997E-3</v>
      </c>
      <c r="M60">
        <v>-0.3584</v>
      </c>
      <c r="N60">
        <v>0.80879999999999996</v>
      </c>
      <c r="O60">
        <v>1.9910000000000001</v>
      </c>
      <c r="P60">
        <v>30001</v>
      </c>
      <c r="Q60">
        <v>140000</v>
      </c>
      <c r="S60" t="s">
        <v>974</v>
      </c>
      <c r="T60">
        <v>0.46610000000000001</v>
      </c>
      <c r="U60">
        <v>0.67759999999999998</v>
      </c>
      <c r="V60">
        <v>7.0829999999999999E-3</v>
      </c>
      <c r="W60">
        <v>-0.88190000000000002</v>
      </c>
      <c r="X60">
        <v>0.46839999999999998</v>
      </c>
      <c r="Y60">
        <v>1.8</v>
      </c>
      <c r="Z60">
        <v>30001</v>
      </c>
      <c r="AA60">
        <v>140000</v>
      </c>
    </row>
    <row r="61" spans="1:27" x14ac:dyDescent="0.25">
      <c r="A61" s="55"/>
      <c r="B61" s="54"/>
      <c r="C61" s="52"/>
      <c r="D61" s="16"/>
      <c r="E61" s="36"/>
      <c r="F61" s="52"/>
      <c r="I61" t="s">
        <v>194</v>
      </c>
      <c r="J61">
        <v>0.71960000000000002</v>
      </c>
      <c r="K61">
        <v>0.60489999999999999</v>
      </c>
      <c r="L61">
        <v>5.0289999999999996E-3</v>
      </c>
      <c r="M61">
        <v>-0.46929999999999999</v>
      </c>
      <c r="N61">
        <v>0.71989999999999998</v>
      </c>
      <c r="O61">
        <v>1.907</v>
      </c>
      <c r="P61">
        <v>30001</v>
      </c>
      <c r="Q61">
        <v>140000</v>
      </c>
      <c r="S61" t="s">
        <v>975</v>
      </c>
      <c r="T61">
        <v>1.5489999999999999</v>
      </c>
      <c r="U61">
        <v>0.58699999999999997</v>
      </c>
      <c r="V61">
        <v>5.9620000000000003E-3</v>
      </c>
      <c r="W61">
        <v>0.38390000000000002</v>
      </c>
      <c r="X61">
        <v>1.5529999999999999</v>
      </c>
      <c r="Y61">
        <v>2.6960000000000002</v>
      </c>
      <c r="Z61">
        <v>30001</v>
      </c>
      <c r="AA61">
        <v>140000</v>
      </c>
    </row>
    <row r="62" spans="1:27" x14ac:dyDescent="0.25">
      <c r="A62" s="55"/>
      <c r="B62" s="54"/>
      <c r="C62" s="52"/>
      <c r="D62" s="16"/>
      <c r="E62" s="36"/>
      <c r="F62" s="52"/>
      <c r="I62" t="s">
        <v>195</v>
      </c>
      <c r="J62">
        <v>0.56359999999999999</v>
      </c>
      <c r="K62">
        <v>0.45619999999999999</v>
      </c>
      <c r="L62">
        <v>3.0630000000000002E-3</v>
      </c>
      <c r="M62">
        <v>-0.36530000000000001</v>
      </c>
      <c r="N62">
        <v>0.5706</v>
      </c>
      <c r="O62">
        <v>1.452</v>
      </c>
      <c r="P62">
        <v>30001</v>
      </c>
      <c r="Q62">
        <v>140000</v>
      </c>
      <c r="S62" t="s">
        <v>976</v>
      </c>
      <c r="T62">
        <v>1.119</v>
      </c>
      <c r="U62">
        <v>0.52190000000000003</v>
      </c>
      <c r="V62">
        <v>4.7699999999999999E-3</v>
      </c>
      <c r="W62">
        <v>0.10630000000000001</v>
      </c>
      <c r="X62">
        <v>1.115</v>
      </c>
      <c r="Y62">
        <v>2.1619999999999999</v>
      </c>
      <c r="Z62">
        <v>30001</v>
      </c>
      <c r="AA62">
        <v>140000</v>
      </c>
    </row>
    <row r="63" spans="1:27" x14ac:dyDescent="0.25">
      <c r="A63" s="55"/>
      <c r="B63" s="54"/>
      <c r="C63" s="52"/>
      <c r="D63" s="16"/>
      <c r="E63" s="35"/>
      <c r="F63" s="52"/>
      <c r="I63" t="s">
        <v>196</v>
      </c>
      <c r="J63">
        <v>0.70979999999999999</v>
      </c>
      <c r="K63">
        <v>0.44230000000000003</v>
      </c>
      <c r="L63">
        <v>2.7230000000000002E-3</v>
      </c>
      <c r="M63">
        <v>-0.14729999999999999</v>
      </c>
      <c r="N63">
        <v>0.70079999999999998</v>
      </c>
      <c r="O63">
        <v>1.609</v>
      </c>
      <c r="P63">
        <v>30001</v>
      </c>
      <c r="Q63">
        <v>140000</v>
      </c>
      <c r="S63" t="s">
        <v>977</v>
      </c>
      <c r="T63">
        <v>2.0099999999999998</v>
      </c>
      <c r="U63">
        <v>0.7621</v>
      </c>
      <c r="V63">
        <v>1.6080000000000001E-2</v>
      </c>
      <c r="W63">
        <v>0.50609999999999999</v>
      </c>
      <c r="X63">
        <v>2.0139999999999998</v>
      </c>
      <c r="Y63">
        <v>3.5030000000000001</v>
      </c>
      <c r="Z63">
        <v>30001</v>
      </c>
      <c r="AA63">
        <v>140000</v>
      </c>
    </row>
    <row r="64" spans="1:27" x14ac:dyDescent="0.25">
      <c r="A64" s="55"/>
      <c r="B64" s="54"/>
      <c r="C64" s="52"/>
      <c r="D64" s="16"/>
      <c r="E64" s="37"/>
      <c r="F64" s="52"/>
      <c r="I64" t="s">
        <v>197</v>
      </c>
      <c r="J64">
        <v>0.61260000000000003</v>
      </c>
      <c r="K64">
        <v>0.3301</v>
      </c>
      <c r="L64">
        <v>1.853E-3</v>
      </c>
      <c r="M64">
        <v>-3.3680000000000002E-2</v>
      </c>
      <c r="N64">
        <v>0.61209999999999998</v>
      </c>
      <c r="O64">
        <v>1.2649999999999999</v>
      </c>
      <c r="P64">
        <v>30001</v>
      </c>
      <c r="Q64">
        <v>140000</v>
      </c>
      <c r="S64" t="s">
        <v>978</v>
      </c>
      <c r="T64">
        <v>4.2910000000000004</v>
      </c>
      <c r="U64">
        <v>1.0049999999999999</v>
      </c>
      <c r="V64">
        <v>1.8720000000000001E-2</v>
      </c>
      <c r="W64">
        <v>2.3140000000000001</v>
      </c>
      <c r="X64">
        <v>4.2960000000000003</v>
      </c>
      <c r="Y64">
        <v>6.25</v>
      </c>
      <c r="Z64">
        <v>30001</v>
      </c>
      <c r="AA64">
        <v>140000</v>
      </c>
    </row>
    <row r="65" spans="1:27" x14ac:dyDescent="0.25">
      <c r="A65" s="55"/>
      <c r="B65" s="54"/>
      <c r="C65" s="44"/>
      <c r="D65" s="16"/>
      <c r="E65" s="37"/>
      <c r="F65" s="52"/>
      <c r="I65" t="s">
        <v>198</v>
      </c>
      <c r="J65">
        <v>0.74109999999999998</v>
      </c>
      <c r="K65">
        <v>0.43619999999999998</v>
      </c>
      <c r="L65">
        <v>3.3630000000000001E-3</v>
      </c>
      <c r="M65">
        <v>-9.7189999999999999E-2</v>
      </c>
      <c r="N65">
        <v>0.7319</v>
      </c>
      <c r="O65">
        <v>1.6279999999999999</v>
      </c>
      <c r="P65">
        <v>30001</v>
      </c>
      <c r="Q65">
        <v>140000</v>
      </c>
      <c r="S65" t="s">
        <v>979</v>
      </c>
      <c r="T65">
        <v>0.64500000000000002</v>
      </c>
      <c r="U65">
        <v>0.96830000000000005</v>
      </c>
      <c r="V65">
        <v>2.324E-2</v>
      </c>
      <c r="W65">
        <v>-1.2529999999999999</v>
      </c>
      <c r="X65">
        <v>0.6381</v>
      </c>
      <c r="Y65">
        <v>2.548</v>
      </c>
      <c r="Z65">
        <v>30001</v>
      </c>
      <c r="AA65">
        <v>140000</v>
      </c>
    </row>
    <row r="66" spans="1:27" x14ac:dyDescent="0.25">
      <c r="A66" s="55"/>
      <c r="B66" s="54"/>
      <c r="C66" s="52"/>
      <c r="D66" s="16"/>
      <c r="E66" s="37"/>
      <c r="F66" s="52"/>
      <c r="I66" t="s">
        <v>199</v>
      </c>
      <c r="J66">
        <v>0.65469999999999995</v>
      </c>
      <c r="K66">
        <v>0.38650000000000001</v>
      </c>
      <c r="L66">
        <v>2.1940000000000002E-3</v>
      </c>
      <c r="M66">
        <v>-0.1018</v>
      </c>
      <c r="N66">
        <v>0.65469999999999995</v>
      </c>
      <c r="O66">
        <v>1.421</v>
      </c>
      <c r="P66">
        <v>30001</v>
      </c>
      <c r="Q66">
        <v>140000</v>
      </c>
      <c r="S66" t="s">
        <v>980</v>
      </c>
      <c r="T66">
        <v>0.37269999999999998</v>
      </c>
      <c r="U66">
        <v>0.95020000000000004</v>
      </c>
      <c r="V66">
        <v>2.3259999999999999E-2</v>
      </c>
      <c r="W66">
        <v>-1.4890000000000001</v>
      </c>
      <c r="X66">
        <v>0.36909999999999998</v>
      </c>
      <c r="Y66">
        <v>2.23</v>
      </c>
      <c r="Z66">
        <v>30001</v>
      </c>
      <c r="AA66">
        <v>140000</v>
      </c>
    </row>
    <row r="67" spans="1:27" x14ac:dyDescent="0.25">
      <c r="A67" s="55"/>
      <c r="B67" s="54"/>
      <c r="C67" s="52"/>
      <c r="D67" s="16"/>
      <c r="E67" s="37"/>
      <c r="F67" s="52"/>
      <c r="I67" t="s">
        <v>200</v>
      </c>
      <c r="J67">
        <v>1.7170000000000001</v>
      </c>
      <c r="K67">
        <v>0.71840000000000004</v>
      </c>
      <c r="L67">
        <v>1.008E-2</v>
      </c>
      <c r="M67">
        <v>0.29270000000000002</v>
      </c>
      <c r="N67">
        <v>1.72</v>
      </c>
      <c r="O67">
        <v>3.1070000000000002</v>
      </c>
      <c r="P67">
        <v>30001</v>
      </c>
      <c r="Q67">
        <v>140000</v>
      </c>
      <c r="S67" t="s">
        <v>981</v>
      </c>
      <c r="T67">
        <v>-2.9180000000000001</v>
      </c>
      <c r="U67">
        <v>1.4039999999999999</v>
      </c>
      <c r="V67">
        <v>2.588E-2</v>
      </c>
      <c r="W67">
        <v>-5.6669999999999998</v>
      </c>
      <c r="X67">
        <v>-2.9180000000000001</v>
      </c>
      <c r="Y67">
        <v>-0.1598</v>
      </c>
      <c r="Z67">
        <v>30001</v>
      </c>
      <c r="AA67">
        <v>140000</v>
      </c>
    </row>
    <row r="68" spans="1:27" x14ac:dyDescent="0.25">
      <c r="A68" s="55"/>
      <c r="B68" s="54"/>
      <c r="C68" s="52"/>
      <c r="D68" s="16"/>
      <c r="E68" s="37"/>
      <c r="F68" s="52"/>
      <c r="I68" t="s">
        <v>201</v>
      </c>
      <c r="J68">
        <v>0.91169999999999995</v>
      </c>
      <c r="K68">
        <v>0.83630000000000004</v>
      </c>
      <c r="L68">
        <v>9.9989999999999992E-3</v>
      </c>
      <c r="M68">
        <v>-0.70750000000000002</v>
      </c>
      <c r="N68">
        <v>0.89529999999999998</v>
      </c>
      <c r="O68">
        <v>2.61</v>
      </c>
      <c r="P68">
        <v>30001</v>
      </c>
      <c r="Q68">
        <v>140000</v>
      </c>
      <c r="S68" t="s">
        <v>982</v>
      </c>
      <c r="T68">
        <v>0.58169999999999999</v>
      </c>
      <c r="U68">
        <v>0.96740000000000004</v>
      </c>
      <c r="V68">
        <v>2.3539999999999998E-2</v>
      </c>
      <c r="W68">
        <v>-1.3180000000000001</v>
      </c>
      <c r="X68">
        <v>0.58309999999999995</v>
      </c>
      <c r="Y68">
        <v>2.4769999999999999</v>
      </c>
      <c r="Z68">
        <v>30001</v>
      </c>
      <c r="AA68">
        <v>140000</v>
      </c>
    </row>
    <row r="69" spans="1:27" x14ac:dyDescent="0.25">
      <c r="A69" s="55"/>
      <c r="B69" s="54"/>
      <c r="C69" s="52"/>
      <c r="D69" s="16"/>
      <c r="E69" s="37"/>
      <c r="F69" s="52"/>
      <c r="I69" t="s">
        <v>202</v>
      </c>
      <c r="J69">
        <v>0.72589999999999999</v>
      </c>
      <c r="K69">
        <v>0.64300000000000002</v>
      </c>
      <c r="L69">
        <v>7.8980000000000005E-3</v>
      </c>
      <c r="M69">
        <v>-0.53029999999999999</v>
      </c>
      <c r="N69">
        <v>0.72019999999999995</v>
      </c>
      <c r="O69">
        <v>2.0049999999999999</v>
      </c>
      <c r="P69">
        <v>30001</v>
      </c>
      <c r="Q69">
        <v>140000</v>
      </c>
      <c r="S69" t="s">
        <v>983</v>
      </c>
      <c r="T69">
        <v>-0.20860000000000001</v>
      </c>
      <c r="U69">
        <v>1.093</v>
      </c>
      <c r="V69">
        <v>1.473E-2</v>
      </c>
      <c r="W69">
        <v>-2.36</v>
      </c>
      <c r="X69">
        <v>-0.21310000000000001</v>
      </c>
      <c r="Y69">
        <v>1.9379999999999999</v>
      </c>
      <c r="Z69">
        <v>30001</v>
      </c>
      <c r="AA69">
        <v>140000</v>
      </c>
    </row>
    <row r="70" spans="1:27" x14ac:dyDescent="0.25">
      <c r="A70" s="55"/>
      <c r="B70" s="54"/>
      <c r="C70" s="52"/>
      <c r="D70" s="16"/>
      <c r="E70" s="37"/>
      <c r="F70" s="52"/>
      <c r="I70" t="s">
        <v>203</v>
      </c>
      <c r="J70">
        <v>0.54549999999999998</v>
      </c>
      <c r="K70">
        <v>0.83760000000000001</v>
      </c>
      <c r="L70">
        <v>1.0120000000000001E-2</v>
      </c>
      <c r="M70">
        <v>-1.1419999999999999</v>
      </c>
      <c r="N70">
        <v>0.55169999999999997</v>
      </c>
      <c r="O70">
        <v>2.19</v>
      </c>
      <c r="P70">
        <v>30001</v>
      </c>
      <c r="Q70">
        <v>140000</v>
      </c>
      <c r="S70" t="s">
        <v>984</v>
      </c>
      <c r="T70">
        <v>-0.65410000000000001</v>
      </c>
      <c r="U70">
        <v>0.92210000000000003</v>
      </c>
      <c r="V70">
        <v>1.1849999999999999E-2</v>
      </c>
      <c r="W70">
        <v>-2.4780000000000002</v>
      </c>
      <c r="X70">
        <v>-0.64980000000000004</v>
      </c>
      <c r="Y70">
        <v>1.149</v>
      </c>
      <c r="Z70">
        <v>30001</v>
      </c>
      <c r="AA70">
        <v>140000</v>
      </c>
    </row>
    <row r="71" spans="1:27" x14ac:dyDescent="0.25">
      <c r="A71" s="55"/>
      <c r="B71" s="54"/>
      <c r="C71" s="52"/>
      <c r="D71" s="16"/>
      <c r="E71" s="37"/>
      <c r="F71" s="52"/>
      <c r="I71" t="s">
        <v>204</v>
      </c>
      <c r="J71">
        <v>1.8360000000000001</v>
      </c>
      <c r="K71">
        <v>0.6048</v>
      </c>
      <c r="L71">
        <v>7.757E-3</v>
      </c>
      <c r="M71">
        <v>0.65139999999999998</v>
      </c>
      <c r="N71">
        <v>1.833</v>
      </c>
      <c r="O71">
        <v>3.0219999999999998</v>
      </c>
      <c r="P71">
        <v>30001</v>
      </c>
      <c r="Q71">
        <v>140000</v>
      </c>
      <c r="S71" t="s">
        <v>985</v>
      </c>
      <c r="T71">
        <v>-0.76370000000000005</v>
      </c>
      <c r="U71">
        <v>0.80900000000000005</v>
      </c>
      <c r="V71">
        <v>1.119E-2</v>
      </c>
      <c r="W71">
        <v>-2.37</v>
      </c>
      <c r="X71">
        <v>-0.75590000000000002</v>
      </c>
      <c r="Y71">
        <v>0.80689999999999995</v>
      </c>
      <c r="Z71">
        <v>30001</v>
      </c>
      <c r="AA71">
        <v>140000</v>
      </c>
    </row>
    <row r="72" spans="1:27" x14ac:dyDescent="0.25">
      <c r="A72" s="55"/>
      <c r="B72" s="54"/>
      <c r="C72" s="52"/>
      <c r="D72" s="16"/>
      <c r="E72" s="37"/>
      <c r="F72" s="52"/>
      <c r="I72" t="s">
        <v>205</v>
      </c>
      <c r="J72">
        <v>1.7849999999999999</v>
      </c>
      <c r="K72">
        <v>0.66110000000000002</v>
      </c>
      <c r="L72">
        <v>8.0280000000000004E-3</v>
      </c>
      <c r="M72">
        <v>0.48759999999999998</v>
      </c>
      <c r="N72">
        <v>1.786</v>
      </c>
      <c r="O72">
        <v>3.0779999999999998</v>
      </c>
      <c r="P72">
        <v>30001</v>
      </c>
      <c r="Q72">
        <v>140000</v>
      </c>
      <c r="S72" t="s">
        <v>986</v>
      </c>
      <c r="T72">
        <v>0.29809999999999998</v>
      </c>
      <c r="U72">
        <v>1.02</v>
      </c>
      <c r="V72">
        <v>1.5089999999999999E-2</v>
      </c>
      <c r="W72">
        <v>-1.6970000000000001</v>
      </c>
      <c r="X72">
        <v>0.3019</v>
      </c>
      <c r="Y72">
        <v>2.2919999999999998</v>
      </c>
      <c r="Z72">
        <v>30001</v>
      </c>
      <c r="AA72">
        <v>140000</v>
      </c>
    </row>
    <row r="73" spans="1:27" x14ac:dyDescent="0.25">
      <c r="A73" s="55"/>
      <c r="B73" s="54"/>
      <c r="C73" s="52"/>
      <c r="D73" s="16"/>
      <c r="E73" s="37"/>
      <c r="F73" s="52"/>
      <c r="I73" t="s">
        <v>206</v>
      </c>
      <c r="J73">
        <v>0.65459999999999996</v>
      </c>
      <c r="K73">
        <v>0.58109999999999995</v>
      </c>
      <c r="L73">
        <v>8.4449999999999994E-3</v>
      </c>
      <c r="M73">
        <v>-0.47160000000000002</v>
      </c>
      <c r="N73">
        <v>0.64890000000000003</v>
      </c>
      <c r="O73">
        <v>1.8089999999999999</v>
      </c>
      <c r="P73">
        <v>30001</v>
      </c>
      <c r="Q73">
        <v>140000</v>
      </c>
      <c r="S73" t="s">
        <v>987</v>
      </c>
      <c r="T73">
        <v>-0.69169999999999998</v>
      </c>
      <c r="U73">
        <v>0.95120000000000005</v>
      </c>
      <c r="V73">
        <v>1.303E-2</v>
      </c>
      <c r="W73">
        <v>-2.585</v>
      </c>
      <c r="X73">
        <v>-0.68489999999999995</v>
      </c>
      <c r="Y73">
        <v>1.1619999999999999</v>
      </c>
      <c r="Z73">
        <v>30001</v>
      </c>
      <c r="AA73">
        <v>140000</v>
      </c>
    </row>
    <row r="74" spans="1:27" x14ac:dyDescent="0.25">
      <c r="A74" s="55"/>
      <c r="B74" s="54"/>
      <c r="C74" s="52"/>
      <c r="D74" s="16"/>
      <c r="E74" s="37"/>
      <c r="F74" s="52"/>
      <c r="I74" t="s">
        <v>207</v>
      </c>
      <c r="J74">
        <v>1.1659999999999999</v>
      </c>
      <c r="K74">
        <v>0.62109999999999999</v>
      </c>
      <c r="L74">
        <v>6.3670000000000003E-3</v>
      </c>
      <c r="M74">
        <v>-5.7750000000000003E-2</v>
      </c>
      <c r="N74">
        <v>1.167</v>
      </c>
      <c r="O74">
        <v>2.39</v>
      </c>
      <c r="P74">
        <v>30001</v>
      </c>
      <c r="Q74">
        <v>140000</v>
      </c>
      <c r="S74" t="s">
        <v>988</v>
      </c>
      <c r="T74">
        <v>0.39119999999999999</v>
      </c>
      <c r="U74">
        <v>0.87419999999999998</v>
      </c>
      <c r="V74">
        <v>1.248E-2</v>
      </c>
      <c r="W74">
        <v>-1.3120000000000001</v>
      </c>
      <c r="X74">
        <v>0.39329999999999998</v>
      </c>
      <c r="Y74">
        <v>2.1120000000000001</v>
      </c>
      <c r="Z74">
        <v>30001</v>
      </c>
      <c r="AA74">
        <v>140000</v>
      </c>
    </row>
    <row r="75" spans="1:27" x14ac:dyDescent="0.25">
      <c r="A75" s="55"/>
      <c r="B75" s="54"/>
      <c r="C75" s="52"/>
      <c r="D75" s="16"/>
      <c r="E75" s="37"/>
      <c r="F75" s="52"/>
      <c r="I75" t="s">
        <v>208</v>
      </c>
      <c r="J75">
        <v>1.8320000000000001</v>
      </c>
      <c r="K75">
        <v>0.56159999999999999</v>
      </c>
      <c r="L75">
        <v>8.3929999999999994E-3</v>
      </c>
      <c r="M75">
        <v>0.73150000000000004</v>
      </c>
      <c r="N75">
        <v>1.83</v>
      </c>
      <c r="O75">
        <v>2.9409999999999998</v>
      </c>
      <c r="P75">
        <v>30001</v>
      </c>
      <c r="Q75">
        <v>140000</v>
      </c>
      <c r="S75" t="s">
        <v>989</v>
      </c>
      <c r="T75">
        <v>-3.8609999999999998E-2</v>
      </c>
      <c r="U75">
        <v>0.83489999999999998</v>
      </c>
      <c r="V75">
        <v>1.2149999999999999E-2</v>
      </c>
      <c r="W75">
        <v>-1.669</v>
      </c>
      <c r="X75">
        <v>-4.0480000000000002E-2</v>
      </c>
      <c r="Y75">
        <v>1.593</v>
      </c>
      <c r="Z75">
        <v>30001</v>
      </c>
      <c r="AA75">
        <v>140000</v>
      </c>
    </row>
    <row r="76" spans="1:27" x14ac:dyDescent="0.25">
      <c r="A76" s="55"/>
      <c r="B76" s="54"/>
      <c r="C76" s="44"/>
      <c r="D76" s="16"/>
      <c r="E76" s="37"/>
      <c r="F76" s="52"/>
      <c r="I76" t="s">
        <v>209</v>
      </c>
      <c r="J76">
        <v>1.8720000000000001</v>
      </c>
      <c r="K76">
        <v>0.73899999999999999</v>
      </c>
      <c r="L76">
        <v>8.3929999999999994E-3</v>
      </c>
      <c r="M76">
        <v>0.47489999999999999</v>
      </c>
      <c r="N76">
        <v>1.85</v>
      </c>
      <c r="O76">
        <v>3.3769999999999998</v>
      </c>
      <c r="P76">
        <v>30001</v>
      </c>
      <c r="Q76">
        <v>140000</v>
      </c>
      <c r="S76" t="s">
        <v>990</v>
      </c>
      <c r="T76">
        <v>0.85189999999999999</v>
      </c>
      <c r="U76">
        <v>1.022</v>
      </c>
      <c r="V76">
        <v>2.1440000000000001E-2</v>
      </c>
      <c r="W76">
        <v>-1.175</v>
      </c>
      <c r="X76">
        <v>0.85089999999999999</v>
      </c>
      <c r="Y76">
        <v>2.8479999999999999</v>
      </c>
      <c r="Z76">
        <v>30001</v>
      </c>
      <c r="AA76">
        <v>140000</v>
      </c>
    </row>
    <row r="77" spans="1:27" x14ac:dyDescent="0.25">
      <c r="A77" s="55"/>
      <c r="B77" s="54"/>
      <c r="C77" s="52"/>
      <c r="D77" s="16"/>
      <c r="E77" s="37"/>
      <c r="F77" s="52"/>
      <c r="I77" t="s">
        <v>210</v>
      </c>
      <c r="J77">
        <v>2.383</v>
      </c>
      <c r="K77">
        <v>0.78200000000000003</v>
      </c>
      <c r="L77">
        <v>1.6979999999999999E-2</v>
      </c>
      <c r="M77">
        <v>0.84940000000000004</v>
      </c>
      <c r="N77">
        <v>2.383</v>
      </c>
      <c r="O77">
        <v>3.9140000000000001</v>
      </c>
      <c r="P77">
        <v>30001</v>
      </c>
      <c r="Q77">
        <v>140000</v>
      </c>
      <c r="S77" t="s">
        <v>991</v>
      </c>
      <c r="T77">
        <v>3.133</v>
      </c>
      <c r="U77">
        <v>1.2150000000000001</v>
      </c>
      <c r="V77">
        <v>2.401E-2</v>
      </c>
      <c r="W77">
        <v>0.73509999999999998</v>
      </c>
      <c r="X77">
        <v>3.137</v>
      </c>
      <c r="Y77">
        <v>5.5010000000000003</v>
      </c>
      <c r="Z77">
        <v>30001</v>
      </c>
      <c r="AA77">
        <v>140000</v>
      </c>
    </row>
    <row r="78" spans="1:27" x14ac:dyDescent="0.25">
      <c r="A78" s="55"/>
      <c r="B78" s="54"/>
      <c r="C78" s="52"/>
      <c r="D78" s="16"/>
      <c r="E78" s="37"/>
      <c r="F78" s="52"/>
      <c r="I78" t="s">
        <v>211</v>
      </c>
      <c r="J78">
        <v>2.157</v>
      </c>
      <c r="K78">
        <v>0.83009999999999995</v>
      </c>
      <c r="L78">
        <v>1.8800000000000001E-2</v>
      </c>
      <c r="M78">
        <v>0.52880000000000005</v>
      </c>
      <c r="N78">
        <v>2.157</v>
      </c>
      <c r="O78">
        <v>3.7749999999999999</v>
      </c>
      <c r="P78">
        <v>30001</v>
      </c>
      <c r="Q78">
        <v>140000</v>
      </c>
      <c r="S78" t="s">
        <v>992</v>
      </c>
      <c r="T78">
        <v>-0.27239999999999998</v>
      </c>
      <c r="U78">
        <v>0.3019</v>
      </c>
      <c r="V78">
        <v>1.5430000000000001E-3</v>
      </c>
      <c r="W78">
        <v>-0.89970000000000006</v>
      </c>
      <c r="X78">
        <v>-0.26350000000000001</v>
      </c>
      <c r="Y78">
        <v>0.31409999999999999</v>
      </c>
      <c r="Z78">
        <v>30001</v>
      </c>
      <c r="AA78">
        <v>140000</v>
      </c>
    </row>
    <row r="79" spans="1:27" x14ac:dyDescent="0.25">
      <c r="A79" s="55"/>
      <c r="B79" s="54"/>
      <c r="C79" s="52"/>
      <c r="D79" s="16"/>
      <c r="E79" s="37"/>
      <c r="F79" s="52"/>
      <c r="I79" t="s">
        <v>212</v>
      </c>
      <c r="J79">
        <v>2.0179999999999998</v>
      </c>
      <c r="K79">
        <v>0.91800000000000004</v>
      </c>
      <c r="L79">
        <v>1.934E-2</v>
      </c>
      <c r="M79">
        <v>0.18410000000000001</v>
      </c>
      <c r="N79">
        <v>2.0329999999999999</v>
      </c>
      <c r="O79">
        <v>3.7829999999999999</v>
      </c>
      <c r="P79">
        <v>30001</v>
      </c>
      <c r="Q79">
        <v>140000</v>
      </c>
      <c r="S79" t="s">
        <v>993</v>
      </c>
      <c r="T79">
        <v>-3.5630000000000002</v>
      </c>
      <c r="U79">
        <v>1.1160000000000001</v>
      </c>
      <c r="V79">
        <v>1.5890000000000001E-2</v>
      </c>
      <c r="W79">
        <v>-5.75</v>
      </c>
      <c r="X79">
        <v>-3.5640000000000001</v>
      </c>
      <c r="Y79">
        <v>-1.36</v>
      </c>
      <c r="Z79">
        <v>30001</v>
      </c>
      <c r="AA79">
        <v>140000</v>
      </c>
    </row>
    <row r="80" spans="1:27" x14ac:dyDescent="0.25">
      <c r="A80" s="55"/>
      <c r="B80" s="54"/>
      <c r="C80" s="52"/>
      <c r="D80" s="16"/>
      <c r="E80" s="37"/>
      <c r="F80" s="52"/>
      <c r="I80" t="s">
        <v>213</v>
      </c>
      <c r="J80">
        <v>2.5270000000000001</v>
      </c>
      <c r="K80">
        <v>0.91149999999999998</v>
      </c>
      <c r="L80">
        <v>1.917E-2</v>
      </c>
      <c r="M80">
        <v>0.7571</v>
      </c>
      <c r="N80">
        <v>2.5209999999999999</v>
      </c>
      <c r="O80">
        <v>4.3380000000000001</v>
      </c>
      <c r="P80">
        <v>30001</v>
      </c>
      <c r="Q80">
        <v>140000</v>
      </c>
      <c r="S80" t="s">
        <v>994</v>
      </c>
      <c r="T80">
        <v>-6.3339999999999994E-2</v>
      </c>
      <c r="U80">
        <v>0.31879999999999997</v>
      </c>
      <c r="V80">
        <v>1.441E-3</v>
      </c>
      <c r="W80">
        <v>-0.7147</v>
      </c>
      <c r="X80">
        <v>-5.7970000000000001E-2</v>
      </c>
      <c r="Y80">
        <v>0.55710000000000004</v>
      </c>
      <c r="Z80">
        <v>30001</v>
      </c>
      <c r="AA80">
        <v>140000</v>
      </c>
    </row>
    <row r="81" spans="1:27" x14ac:dyDescent="0.25">
      <c r="A81" s="55"/>
      <c r="B81" s="54"/>
      <c r="C81" s="52"/>
      <c r="D81" s="16"/>
      <c r="E81" s="37"/>
      <c r="F81" s="52"/>
      <c r="I81" t="s">
        <v>1196</v>
      </c>
      <c r="J81">
        <v>4.5549999999999997</v>
      </c>
      <c r="K81">
        <v>0.95660000000000001</v>
      </c>
      <c r="L81">
        <v>2.0709999999999999E-2</v>
      </c>
      <c r="M81">
        <v>2.6859999999999999</v>
      </c>
      <c r="N81">
        <v>4.5529999999999999</v>
      </c>
      <c r="O81">
        <v>6.4320000000000004</v>
      </c>
      <c r="P81">
        <v>30001</v>
      </c>
      <c r="Q81">
        <v>140000</v>
      </c>
      <c r="S81" t="s">
        <v>995</v>
      </c>
      <c r="T81">
        <v>-0.85360000000000003</v>
      </c>
      <c r="U81">
        <v>1.036</v>
      </c>
      <c r="V81">
        <v>2.3199999999999998E-2</v>
      </c>
      <c r="W81">
        <v>-2.8940000000000001</v>
      </c>
      <c r="X81">
        <v>-0.85370000000000001</v>
      </c>
      <c r="Y81">
        <v>1.157</v>
      </c>
      <c r="Z81">
        <v>30001</v>
      </c>
      <c r="AA81">
        <v>140000</v>
      </c>
    </row>
    <row r="82" spans="1:27" x14ac:dyDescent="0.25">
      <c r="A82" s="55"/>
      <c r="B82" s="54"/>
      <c r="C82" s="52"/>
      <c r="D82" s="16"/>
      <c r="E82" s="37"/>
      <c r="F82" s="52"/>
      <c r="I82" t="s">
        <v>214</v>
      </c>
      <c r="J82">
        <v>0.51180000000000003</v>
      </c>
      <c r="K82">
        <v>0.88439999999999996</v>
      </c>
      <c r="L82">
        <v>1.0619999999999999E-2</v>
      </c>
      <c r="M82">
        <v>-1.21</v>
      </c>
      <c r="N82">
        <v>0.50639999999999996</v>
      </c>
      <c r="O82">
        <v>2.2869999999999999</v>
      </c>
      <c r="P82">
        <v>30001</v>
      </c>
      <c r="Q82">
        <v>140000</v>
      </c>
      <c r="S82" t="s">
        <v>996</v>
      </c>
      <c r="T82">
        <v>-1.2989999999999999</v>
      </c>
      <c r="U82">
        <v>0.84060000000000001</v>
      </c>
      <c r="V82">
        <v>2.052E-2</v>
      </c>
      <c r="W82">
        <v>-2.9489999999999998</v>
      </c>
      <c r="X82">
        <v>-1.2969999999999999</v>
      </c>
      <c r="Y82">
        <v>0.3367</v>
      </c>
      <c r="Z82">
        <v>30001</v>
      </c>
      <c r="AA82">
        <v>140000</v>
      </c>
    </row>
    <row r="83" spans="1:27" x14ac:dyDescent="0.25">
      <c r="A83" s="55"/>
      <c r="B83" s="54"/>
      <c r="C83" s="52"/>
      <c r="D83" s="16"/>
      <c r="E83" s="37"/>
      <c r="F83" s="52"/>
      <c r="I83" t="s">
        <v>215</v>
      </c>
      <c r="J83">
        <v>0.46929999999999999</v>
      </c>
      <c r="K83">
        <v>0.80320000000000003</v>
      </c>
      <c r="L83">
        <v>9.3550000000000005E-3</v>
      </c>
      <c r="M83">
        <v>-1.1060000000000001</v>
      </c>
      <c r="N83">
        <v>0.46850000000000003</v>
      </c>
      <c r="O83">
        <v>2.0649999999999999</v>
      </c>
      <c r="P83">
        <v>30001</v>
      </c>
      <c r="Q83">
        <v>140000</v>
      </c>
      <c r="S83" t="s">
        <v>997</v>
      </c>
      <c r="T83">
        <v>-1.409</v>
      </c>
      <c r="U83">
        <v>0.71950000000000003</v>
      </c>
      <c r="V83">
        <v>2.026E-2</v>
      </c>
      <c r="W83">
        <v>-2.8439999999999999</v>
      </c>
      <c r="X83">
        <v>-1.397</v>
      </c>
      <c r="Y83">
        <v>-2.4410000000000001E-2</v>
      </c>
      <c r="Z83">
        <v>30001</v>
      </c>
      <c r="AA83">
        <v>140000</v>
      </c>
    </row>
    <row r="84" spans="1:27" x14ac:dyDescent="0.25">
      <c r="A84" s="55"/>
      <c r="B84" s="54"/>
      <c r="C84" s="56"/>
      <c r="D84" s="16"/>
      <c r="E84" s="37"/>
      <c r="F84" s="52"/>
      <c r="I84" t="s">
        <v>216</v>
      </c>
      <c r="J84">
        <v>0.3201</v>
      </c>
      <c r="K84">
        <v>0.5786</v>
      </c>
      <c r="L84">
        <v>5.9769999999999997E-3</v>
      </c>
      <c r="M84">
        <v>-0.79659999999999997</v>
      </c>
      <c r="N84">
        <v>0.31209999999999999</v>
      </c>
      <c r="O84">
        <v>1.4910000000000001</v>
      </c>
      <c r="P84">
        <v>30001</v>
      </c>
      <c r="Q84">
        <v>140000</v>
      </c>
      <c r="S84" t="s">
        <v>998</v>
      </c>
      <c r="T84">
        <v>-0.34699999999999998</v>
      </c>
      <c r="U84">
        <v>0.81410000000000005</v>
      </c>
      <c r="V84">
        <v>1.661E-2</v>
      </c>
      <c r="W84">
        <v>-1.962</v>
      </c>
      <c r="X84">
        <v>-0.34470000000000001</v>
      </c>
      <c r="Y84">
        <v>1.26</v>
      </c>
      <c r="Z84">
        <v>30001</v>
      </c>
      <c r="AA84">
        <v>140000</v>
      </c>
    </row>
    <row r="85" spans="1:27" x14ac:dyDescent="0.25">
      <c r="A85" s="55"/>
      <c r="B85" s="54"/>
      <c r="C85" s="55"/>
      <c r="D85" s="16"/>
      <c r="E85" s="37"/>
      <c r="F85" s="52"/>
      <c r="I85" t="s">
        <v>217</v>
      </c>
      <c r="J85">
        <v>0.42180000000000001</v>
      </c>
      <c r="K85">
        <v>0.69789999999999996</v>
      </c>
      <c r="L85">
        <v>7.456E-3</v>
      </c>
      <c r="M85">
        <v>-0.90629999999999999</v>
      </c>
      <c r="N85">
        <v>0.39829999999999999</v>
      </c>
      <c r="O85">
        <v>1.87</v>
      </c>
      <c r="P85">
        <v>30001</v>
      </c>
      <c r="Q85">
        <v>140000</v>
      </c>
      <c r="S85" t="s">
        <v>999</v>
      </c>
      <c r="T85">
        <v>-1.337</v>
      </c>
      <c r="U85">
        <v>0.8296</v>
      </c>
      <c r="V85">
        <v>1.915E-2</v>
      </c>
      <c r="W85">
        <v>-2.9790000000000001</v>
      </c>
      <c r="X85">
        <v>-1.329</v>
      </c>
      <c r="Y85">
        <v>0.27779999999999999</v>
      </c>
      <c r="Z85">
        <v>30001</v>
      </c>
      <c r="AA85">
        <v>140000</v>
      </c>
    </row>
    <row r="86" spans="1:27" x14ac:dyDescent="0.25">
      <c r="A86" s="55"/>
      <c r="B86" s="54"/>
      <c r="C86" s="52"/>
      <c r="D86" s="16"/>
      <c r="E86" s="37"/>
      <c r="F86" s="52"/>
      <c r="I86" t="s">
        <v>218</v>
      </c>
      <c r="J86">
        <v>1.5109999999999999</v>
      </c>
      <c r="K86">
        <v>0.94140000000000001</v>
      </c>
      <c r="L86">
        <v>1.2449999999999999E-2</v>
      </c>
      <c r="M86">
        <v>-0.31709999999999999</v>
      </c>
      <c r="N86">
        <v>1.4990000000000001</v>
      </c>
      <c r="O86">
        <v>3.3809999999999998</v>
      </c>
      <c r="P86">
        <v>30001</v>
      </c>
      <c r="Q86">
        <v>140000</v>
      </c>
      <c r="S86" t="s">
        <v>1000</v>
      </c>
      <c r="T86">
        <v>-0.25390000000000001</v>
      </c>
      <c r="U86">
        <v>0.72729999999999995</v>
      </c>
      <c r="V86">
        <v>1.7909999999999999E-2</v>
      </c>
      <c r="W86">
        <v>-1.68</v>
      </c>
      <c r="X86">
        <v>-0.24759999999999999</v>
      </c>
      <c r="Y86">
        <v>1.163</v>
      </c>
      <c r="Z86">
        <v>30001</v>
      </c>
      <c r="AA86">
        <v>140000</v>
      </c>
    </row>
    <row r="87" spans="1:27" x14ac:dyDescent="0.25">
      <c r="A87" s="55"/>
      <c r="B87" s="57"/>
      <c r="C87" s="52"/>
      <c r="D87" s="16"/>
      <c r="E87" s="58"/>
      <c r="F87" s="52"/>
      <c r="I87" t="s">
        <v>219</v>
      </c>
      <c r="J87">
        <v>1.546</v>
      </c>
      <c r="K87">
        <v>0.90700000000000003</v>
      </c>
      <c r="L87">
        <v>1.175E-2</v>
      </c>
      <c r="M87">
        <v>-0.2107</v>
      </c>
      <c r="N87">
        <v>1.532</v>
      </c>
      <c r="O87">
        <v>3.339</v>
      </c>
      <c r="P87">
        <v>30001</v>
      </c>
      <c r="Q87">
        <v>140000</v>
      </c>
      <c r="S87" t="s">
        <v>1001</v>
      </c>
      <c r="T87">
        <v>-0.68369999999999997</v>
      </c>
      <c r="U87">
        <v>0.6321</v>
      </c>
      <c r="V87">
        <v>1.5129999999999999E-2</v>
      </c>
      <c r="W87">
        <v>-1.915</v>
      </c>
      <c r="X87">
        <v>-0.68859999999999999</v>
      </c>
      <c r="Y87">
        <v>0.57379999999999998</v>
      </c>
      <c r="Z87">
        <v>30001</v>
      </c>
      <c r="AA87">
        <v>140000</v>
      </c>
    </row>
    <row r="88" spans="1:27" x14ac:dyDescent="0.25">
      <c r="I88" t="s">
        <v>220</v>
      </c>
      <c r="J88">
        <v>2.165</v>
      </c>
      <c r="K88">
        <v>0.81730000000000003</v>
      </c>
      <c r="L88">
        <v>2.1250000000000002E-2</v>
      </c>
      <c r="M88">
        <v>0.59509999999999996</v>
      </c>
      <c r="N88">
        <v>2.1539999999999999</v>
      </c>
      <c r="O88">
        <v>3.7810000000000001</v>
      </c>
      <c r="P88">
        <v>30001</v>
      </c>
      <c r="Q88">
        <v>140000</v>
      </c>
      <c r="S88" t="s">
        <v>1002</v>
      </c>
      <c r="T88">
        <v>0.20680000000000001</v>
      </c>
      <c r="U88">
        <v>0.58740000000000003</v>
      </c>
      <c r="V88">
        <v>7.6379999999999998E-3</v>
      </c>
      <c r="W88">
        <v>-0.95099999999999996</v>
      </c>
      <c r="X88">
        <v>0.20810000000000001</v>
      </c>
      <c r="Y88">
        <v>1.3520000000000001</v>
      </c>
      <c r="Z88">
        <v>30001</v>
      </c>
      <c r="AA88">
        <v>140000</v>
      </c>
    </row>
    <row r="89" spans="1:27" x14ac:dyDescent="0.25">
      <c r="I89" t="s">
        <v>221</v>
      </c>
      <c r="J89">
        <v>2.052</v>
      </c>
      <c r="K89">
        <v>0.80820000000000003</v>
      </c>
      <c r="L89">
        <v>2.068E-2</v>
      </c>
      <c r="M89">
        <v>0.49769999999999998</v>
      </c>
      <c r="N89">
        <v>2.0419999999999998</v>
      </c>
      <c r="O89">
        <v>3.653</v>
      </c>
      <c r="P89">
        <v>30001</v>
      </c>
      <c r="Q89">
        <v>140000</v>
      </c>
      <c r="S89" t="s">
        <v>1003</v>
      </c>
      <c r="T89">
        <v>2.488</v>
      </c>
      <c r="U89">
        <v>0.81200000000000006</v>
      </c>
      <c r="V89">
        <v>6.6839999999999998E-3</v>
      </c>
      <c r="W89">
        <v>0.87929999999999997</v>
      </c>
      <c r="X89">
        <v>2.488</v>
      </c>
      <c r="Y89">
        <v>4.085</v>
      </c>
      <c r="Z89">
        <v>30001</v>
      </c>
      <c r="AA89">
        <v>140000</v>
      </c>
    </row>
    <row r="90" spans="1:27" x14ac:dyDescent="0.25">
      <c r="I90" t="s">
        <v>222</v>
      </c>
      <c r="J90">
        <v>2.3050000000000002</v>
      </c>
      <c r="K90">
        <v>0.87060000000000004</v>
      </c>
      <c r="L90">
        <v>2.1059999999999999E-2</v>
      </c>
      <c r="M90">
        <v>0.6411</v>
      </c>
      <c r="N90">
        <v>2.2909999999999999</v>
      </c>
      <c r="O90">
        <v>4.0369999999999999</v>
      </c>
      <c r="P90">
        <v>30001</v>
      </c>
      <c r="Q90">
        <v>140000</v>
      </c>
      <c r="S90" t="s">
        <v>1004</v>
      </c>
      <c r="T90">
        <v>-3.2909999999999999</v>
      </c>
      <c r="U90">
        <v>1.093</v>
      </c>
      <c r="V90">
        <v>1.559E-2</v>
      </c>
      <c r="W90">
        <v>-5.4340000000000002</v>
      </c>
      <c r="X90">
        <v>-3.294</v>
      </c>
      <c r="Y90">
        <v>-1.115</v>
      </c>
      <c r="Z90">
        <v>30001</v>
      </c>
      <c r="AA90">
        <v>140000</v>
      </c>
    </row>
    <row r="91" spans="1:27" x14ac:dyDescent="0.25">
      <c r="I91" t="s">
        <v>223</v>
      </c>
      <c r="J91">
        <v>1.804</v>
      </c>
      <c r="K91">
        <v>0.80779999999999996</v>
      </c>
      <c r="L91">
        <v>2.061E-2</v>
      </c>
      <c r="M91">
        <v>0.25209999999999999</v>
      </c>
      <c r="N91">
        <v>1.792</v>
      </c>
      <c r="O91">
        <v>3.4039999999999999</v>
      </c>
      <c r="P91">
        <v>30001</v>
      </c>
      <c r="Q91">
        <v>140000</v>
      </c>
      <c r="S91" t="s">
        <v>1005</v>
      </c>
      <c r="T91">
        <v>0.20899999999999999</v>
      </c>
      <c r="U91">
        <v>0.2752</v>
      </c>
      <c r="V91">
        <v>1.3569999999999999E-3</v>
      </c>
      <c r="W91">
        <v>-0.33379999999999999</v>
      </c>
      <c r="X91">
        <v>0.20880000000000001</v>
      </c>
      <c r="Y91">
        <v>0.75029999999999997</v>
      </c>
      <c r="Z91">
        <v>30001</v>
      </c>
      <c r="AA91">
        <v>140000</v>
      </c>
    </row>
    <row r="92" spans="1:27" x14ac:dyDescent="0.25">
      <c r="I92" t="s">
        <v>224</v>
      </c>
      <c r="J92">
        <v>2.0030000000000001</v>
      </c>
      <c r="K92">
        <v>0.81279999999999997</v>
      </c>
      <c r="L92">
        <v>2.1010000000000001E-2</v>
      </c>
      <c r="M92">
        <v>0.44169999999999998</v>
      </c>
      <c r="N92">
        <v>1.992</v>
      </c>
      <c r="O92">
        <v>3.605</v>
      </c>
      <c r="P92">
        <v>30001</v>
      </c>
      <c r="Q92">
        <v>140000</v>
      </c>
      <c r="S92" t="s">
        <v>1006</v>
      </c>
      <c r="T92">
        <v>-0.58120000000000005</v>
      </c>
      <c r="U92">
        <v>1.0189999999999999</v>
      </c>
      <c r="V92">
        <v>2.3109999999999999E-2</v>
      </c>
      <c r="W92">
        <v>-2.59</v>
      </c>
      <c r="X92">
        <v>-0.58840000000000003</v>
      </c>
      <c r="Y92">
        <v>1.393</v>
      </c>
      <c r="Z92">
        <v>30001</v>
      </c>
      <c r="AA92">
        <v>140000</v>
      </c>
    </row>
    <row r="93" spans="1:27" x14ac:dyDescent="0.25">
      <c r="I93" t="s">
        <v>225</v>
      </c>
      <c r="J93">
        <v>1.966</v>
      </c>
      <c r="K93">
        <v>0.81399999999999995</v>
      </c>
      <c r="L93">
        <v>2.1260000000000001E-2</v>
      </c>
      <c r="M93">
        <v>0.40229999999999999</v>
      </c>
      <c r="N93">
        <v>1.956</v>
      </c>
      <c r="O93">
        <v>3.5760000000000001</v>
      </c>
      <c r="P93">
        <v>30001</v>
      </c>
      <c r="Q93">
        <v>140000</v>
      </c>
      <c r="S93" t="s">
        <v>1007</v>
      </c>
      <c r="T93">
        <v>-1.0269999999999999</v>
      </c>
      <c r="U93">
        <v>0.82130000000000003</v>
      </c>
      <c r="V93">
        <v>2.053E-2</v>
      </c>
      <c r="W93">
        <v>-2.6469999999999998</v>
      </c>
      <c r="X93">
        <v>-1.0249999999999999</v>
      </c>
      <c r="Y93">
        <v>0.57199999999999995</v>
      </c>
      <c r="Z93">
        <v>30001</v>
      </c>
      <c r="AA93">
        <v>140000</v>
      </c>
    </row>
    <row r="94" spans="1:27" x14ac:dyDescent="0.25">
      <c r="I94" t="s">
        <v>226</v>
      </c>
      <c r="J94">
        <v>1.833</v>
      </c>
      <c r="K94">
        <v>0.82</v>
      </c>
      <c r="L94">
        <v>2.1090000000000001E-2</v>
      </c>
      <c r="M94">
        <v>0.25509999999999999</v>
      </c>
      <c r="N94">
        <v>1.8240000000000001</v>
      </c>
      <c r="O94">
        <v>3.4550000000000001</v>
      </c>
      <c r="P94">
        <v>30001</v>
      </c>
      <c r="Q94">
        <v>140000</v>
      </c>
      <c r="S94" t="s">
        <v>1008</v>
      </c>
      <c r="T94">
        <v>-1.1359999999999999</v>
      </c>
      <c r="U94">
        <v>0.69640000000000002</v>
      </c>
      <c r="V94">
        <v>2.026E-2</v>
      </c>
      <c r="W94">
        <v>-2.516</v>
      </c>
      <c r="X94">
        <v>-1.1240000000000001</v>
      </c>
      <c r="Y94">
        <v>0.2064</v>
      </c>
      <c r="Z94">
        <v>30001</v>
      </c>
      <c r="AA94">
        <v>140000</v>
      </c>
    </row>
    <row r="95" spans="1:27" x14ac:dyDescent="0.25">
      <c r="I95" t="s">
        <v>227</v>
      </c>
      <c r="J95">
        <v>-1.3939999999999999</v>
      </c>
      <c r="K95">
        <v>1.248</v>
      </c>
      <c r="L95">
        <v>2.4299999999999999E-2</v>
      </c>
      <c r="M95">
        <v>-3.8330000000000002</v>
      </c>
      <c r="N95">
        <v>-1.401</v>
      </c>
      <c r="O95">
        <v>1.085</v>
      </c>
      <c r="P95">
        <v>30001</v>
      </c>
      <c r="Q95">
        <v>140000</v>
      </c>
      <c r="S95" t="s">
        <v>1009</v>
      </c>
      <c r="T95">
        <v>-7.4590000000000004E-2</v>
      </c>
      <c r="U95">
        <v>0.8</v>
      </c>
      <c r="V95">
        <v>1.6660000000000001E-2</v>
      </c>
      <c r="W95">
        <v>-1.6559999999999999</v>
      </c>
      <c r="X95">
        <v>-6.8820000000000006E-2</v>
      </c>
      <c r="Y95">
        <v>1.5069999999999999</v>
      </c>
      <c r="Z95">
        <v>30001</v>
      </c>
      <c r="AA95">
        <v>140000</v>
      </c>
    </row>
    <row r="96" spans="1:27" x14ac:dyDescent="0.25">
      <c r="I96" t="s">
        <v>228</v>
      </c>
      <c r="J96">
        <v>2.11</v>
      </c>
      <c r="K96">
        <v>0.83499999999999996</v>
      </c>
      <c r="L96">
        <v>2.1319999999999999E-2</v>
      </c>
      <c r="M96">
        <v>0.50280000000000002</v>
      </c>
      <c r="N96">
        <v>2.1</v>
      </c>
      <c r="O96">
        <v>3.7570000000000001</v>
      </c>
      <c r="P96">
        <v>30001</v>
      </c>
      <c r="Q96">
        <v>140000</v>
      </c>
      <c r="S96" t="s">
        <v>1010</v>
      </c>
      <c r="T96">
        <v>-1.0640000000000001</v>
      </c>
      <c r="U96">
        <v>0.80720000000000003</v>
      </c>
      <c r="V96">
        <v>1.9130000000000001E-2</v>
      </c>
      <c r="W96">
        <v>-2.6709999999999998</v>
      </c>
      <c r="X96">
        <v>-1.0580000000000001</v>
      </c>
      <c r="Y96">
        <v>0.51129999999999998</v>
      </c>
      <c r="Z96">
        <v>30001</v>
      </c>
      <c r="AA96">
        <v>140000</v>
      </c>
    </row>
    <row r="97" spans="9:27" x14ac:dyDescent="0.25">
      <c r="I97" t="s">
        <v>229</v>
      </c>
      <c r="J97">
        <v>1.32</v>
      </c>
      <c r="K97">
        <v>0.94440000000000002</v>
      </c>
      <c r="L97">
        <v>1.2630000000000001E-2</v>
      </c>
      <c r="M97">
        <v>-0.5091</v>
      </c>
      <c r="N97">
        <v>1.3129999999999999</v>
      </c>
      <c r="O97">
        <v>3.1989999999999998</v>
      </c>
      <c r="P97">
        <v>30001</v>
      </c>
      <c r="Q97">
        <v>140000</v>
      </c>
      <c r="S97" t="s">
        <v>1011</v>
      </c>
      <c r="T97">
        <v>1.8509999999999999E-2</v>
      </c>
      <c r="U97">
        <v>0.70609999999999995</v>
      </c>
      <c r="V97">
        <v>1.7919999999999998E-2</v>
      </c>
      <c r="W97">
        <v>-1.365</v>
      </c>
      <c r="X97">
        <v>2.7490000000000001E-2</v>
      </c>
      <c r="Y97">
        <v>1.393</v>
      </c>
      <c r="Z97">
        <v>30001</v>
      </c>
      <c r="AA97">
        <v>140000</v>
      </c>
    </row>
    <row r="98" spans="9:27" x14ac:dyDescent="0.25">
      <c r="I98" t="s">
        <v>230</v>
      </c>
      <c r="J98">
        <v>0.92</v>
      </c>
      <c r="K98">
        <v>0.70299999999999996</v>
      </c>
      <c r="L98">
        <v>6.1440000000000002E-3</v>
      </c>
      <c r="M98">
        <v>-0.45500000000000002</v>
      </c>
      <c r="N98">
        <v>0.91379999999999995</v>
      </c>
      <c r="O98">
        <v>2.323</v>
      </c>
      <c r="P98">
        <v>30001</v>
      </c>
      <c r="Q98">
        <v>140000</v>
      </c>
      <c r="S98" t="s">
        <v>1012</v>
      </c>
      <c r="T98">
        <v>-0.4113</v>
      </c>
      <c r="U98">
        <v>0.60740000000000005</v>
      </c>
      <c r="V98">
        <v>1.5140000000000001E-2</v>
      </c>
      <c r="W98">
        <v>-1.59</v>
      </c>
      <c r="X98">
        <v>-0.41720000000000002</v>
      </c>
      <c r="Y98">
        <v>0.79720000000000002</v>
      </c>
      <c r="Z98">
        <v>30001</v>
      </c>
      <c r="AA98">
        <v>140000</v>
      </c>
    </row>
    <row r="99" spans="9:27" x14ac:dyDescent="0.25">
      <c r="I99" t="s">
        <v>231</v>
      </c>
      <c r="J99">
        <v>0.82889999999999997</v>
      </c>
      <c r="K99">
        <v>0.71440000000000003</v>
      </c>
      <c r="L99">
        <v>6.0920000000000002E-3</v>
      </c>
      <c r="M99">
        <v>-0.56220000000000003</v>
      </c>
      <c r="N99">
        <v>0.82369999999999999</v>
      </c>
      <c r="O99">
        <v>2.2490000000000001</v>
      </c>
      <c r="P99">
        <v>30001</v>
      </c>
      <c r="Q99">
        <v>140000</v>
      </c>
      <c r="S99" t="s">
        <v>1013</v>
      </c>
      <c r="T99">
        <v>0.47920000000000001</v>
      </c>
      <c r="U99">
        <v>0.54120000000000001</v>
      </c>
      <c r="V99">
        <v>7.2430000000000003E-3</v>
      </c>
      <c r="W99">
        <v>-0.58640000000000003</v>
      </c>
      <c r="X99">
        <v>0.4798</v>
      </c>
      <c r="Y99">
        <v>1.538</v>
      </c>
      <c r="Z99">
        <v>30001</v>
      </c>
      <c r="AA99">
        <v>140000</v>
      </c>
    </row>
    <row r="100" spans="9:27" x14ac:dyDescent="0.25">
      <c r="I100" t="s">
        <v>232</v>
      </c>
      <c r="J100">
        <v>0.67279999999999995</v>
      </c>
      <c r="K100">
        <v>0.57099999999999995</v>
      </c>
      <c r="L100">
        <v>4.3470000000000002E-3</v>
      </c>
      <c r="M100">
        <v>-0.46379999999999999</v>
      </c>
      <c r="N100">
        <v>0.6714</v>
      </c>
      <c r="O100">
        <v>1.8080000000000001</v>
      </c>
      <c r="P100">
        <v>30001</v>
      </c>
      <c r="Q100">
        <v>140000</v>
      </c>
      <c r="S100" t="s">
        <v>1014</v>
      </c>
      <c r="T100">
        <v>2.76</v>
      </c>
      <c r="U100">
        <v>0.7843</v>
      </c>
      <c r="V100">
        <v>6.5319999999999996E-3</v>
      </c>
      <c r="W100">
        <v>1.21</v>
      </c>
      <c r="X100">
        <v>2.7610000000000001</v>
      </c>
      <c r="Y100">
        <v>4.3040000000000003</v>
      </c>
      <c r="Z100">
        <v>30001</v>
      </c>
      <c r="AA100">
        <v>140000</v>
      </c>
    </row>
    <row r="101" spans="9:27" x14ac:dyDescent="0.25">
      <c r="I101" t="s">
        <v>233</v>
      </c>
      <c r="J101">
        <v>0.81899999999999995</v>
      </c>
      <c r="K101">
        <v>0.51239999999999997</v>
      </c>
      <c r="L101">
        <v>3.836E-3</v>
      </c>
      <c r="M101">
        <v>-0.16789999999999999</v>
      </c>
      <c r="N101">
        <v>0.80859999999999999</v>
      </c>
      <c r="O101">
        <v>1.86</v>
      </c>
      <c r="P101">
        <v>30001</v>
      </c>
      <c r="Q101">
        <v>140000</v>
      </c>
      <c r="S101" t="s">
        <v>1015</v>
      </c>
      <c r="T101">
        <v>3.5</v>
      </c>
      <c r="U101">
        <v>1.109</v>
      </c>
      <c r="V101">
        <v>1.5810000000000001E-2</v>
      </c>
      <c r="W101">
        <v>1.2989999999999999</v>
      </c>
      <c r="X101">
        <v>3.5009999999999999</v>
      </c>
      <c r="Y101">
        <v>5.6669999999999998</v>
      </c>
      <c r="Z101">
        <v>30001</v>
      </c>
      <c r="AA101">
        <v>140000</v>
      </c>
    </row>
    <row r="102" spans="9:27" x14ac:dyDescent="0.25">
      <c r="I102" t="s">
        <v>234</v>
      </c>
      <c r="J102">
        <v>0.72189999999999999</v>
      </c>
      <c r="K102">
        <v>0.49569999999999997</v>
      </c>
      <c r="L102">
        <v>3.4020000000000001E-3</v>
      </c>
      <c r="M102">
        <v>-0.23200000000000001</v>
      </c>
      <c r="N102">
        <v>0.70899999999999996</v>
      </c>
      <c r="O102">
        <v>1.7470000000000001</v>
      </c>
      <c r="P102">
        <v>30001</v>
      </c>
      <c r="Q102">
        <v>140000</v>
      </c>
      <c r="S102" t="s">
        <v>1016</v>
      </c>
      <c r="T102">
        <v>2.7090000000000001</v>
      </c>
      <c r="U102">
        <v>1.452</v>
      </c>
      <c r="V102">
        <v>2.6089999999999999E-2</v>
      </c>
      <c r="W102">
        <v>-0.15809999999999999</v>
      </c>
      <c r="X102">
        <v>2.7160000000000002</v>
      </c>
      <c r="Y102">
        <v>5.548</v>
      </c>
      <c r="Z102">
        <v>30001</v>
      </c>
      <c r="AA102">
        <v>140000</v>
      </c>
    </row>
    <row r="103" spans="9:27" x14ac:dyDescent="0.25">
      <c r="I103" t="s">
        <v>235</v>
      </c>
      <c r="J103">
        <v>0.85029999999999994</v>
      </c>
      <c r="K103">
        <v>0.55669999999999997</v>
      </c>
      <c r="L103">
        <v>4.6740000000000002E-3</v>
      </c>
      <c r="M103">
        <v>-0.22020000000000001</v>
      </c>
      <c r="N103">
        <v>0.8367</v>
      </c>
      <c r="O103">
        <v>1.9890000000000001</v>
      </c>
      <c r="P103">
        <v>30001</v>
      </c>
      <c r="Q103">
        <v>140000</v>
      </c>
      <c r="S103" t="s">
        <v>1017</v>
      </c>
      <c r="T103">
        <v>2.2639999999999998</v>
      </c>
      <c r="U103">
        <v>1.323</v>
      </c>
      <c r="V103">
        <v>2.41E-2</v>
      </c>
      <c r="W103">
        <v>-0.35730000000000001</v>
      </c>
      <c r="X103">
        <v>2.2690000000000001</v>
      </c>
      <c r="Y103">
        <v>4.843</v>
      </c>
      <c r="Z103">
        <v>30001</v>
      </c>
      <c r="AA103">
        <v>140000</v>
      </c>
    </row>
    <row r="104" spans="9:27" x14ac:dyDescent="0.25">
      <c r="I104" t="s">
        <v>236</v>
      </c>
      <c r="J104">
        <v>0.76390000000000002</v>
      </c>
      <c r="K104">
        <v>0.52680000000000005</v>
      </c>
      <c r="L104">
        <v>3.581E-3</v>
      </c>
      <c r="M104">
        <v>-0.25869999999999999</v>
      </c>
      <c r="N104">
        <v>0.75409999999999999</v>
      </c>
      <c r="O104">
        <v>1.8380000000000001</v>
      </c>
      <c r="P104">
        <v>30001</v>
      </c>
      <c r="Q104">
        <v>140000</v>
      </c>
      <c r="S104" t="s">
        <v>1018</v>
      </c>
      <c r="T104">
        <v>2.1539999999999999</v>
      </c>
      <c r="U104">
        <v>1.252</v>
      </c>
      <c r="V104">
        <v>2.3789999999999999E-2</v>
      </c>
      <c r="W104">
        <v>-0.3211</v>
      </c>
      <c r="X104">
        <v>2.1589999999999998</v>
      </c>
      <c r="Y104">
        <v>4.6189999999999998</v>
      </c>
      <c r="Z104">
        <v>30001</v>
      </c>
      <c r="AA104">
        <v>140000</v>
      </c>
    </row>
    <row r="105" spans="9:27" x14ac:dyDescent="0.25">
      <c r="I105" t="s">
        <v>237</v>
      </c>
      <c r="J105">
        <v>1.8260000000000001</v>
      </c>
      <c r="K105">
        <v>0.81110000000000004</v>
      </c>
      <c r="L105">
        <v>1.1089999999999999E-2</v>
      </c>
      <c r="M105">
        <v>0.22800000000000001</v>
      </c>
      <c r="N105">
        <v>1.823</v>
      </c>
      <c r="O105">
        <v>3.4180000000000001</v>
      </c>
      <c r="P105">
        <v>30001</v>
      </c>
      <c r="Q105">
        <v>140000</v>
      </c>
      <c r="S105" t="s">
        <v>1019</v>
      </c>
      <c r="T105">
        <v>3.2160000000000002</v>
      </c>
      <c r="U105">
        <v>1.3149999999999999</v>
      </c>
      <c r="V105">
        <v>2.1440000000000001E-2</v>
      </c>
      <c r="W105">
        <v>0.59789999999999999</v>
      </c>
      <c r="X105">
        <v>3.2269999999999999</v>
      </c>
      <c r="Y105">
        <v>5.758</v>
      </c>
      <c r="Z105">
        <v>30001</v>
      </c>
      <c r="AA105">
        <v>140000</v>
      </c>
    </row>
    <row r="106" spans="9:27" x14ac:dyDescent="0.25">
      <c r="I106" t="s">
        <v>238</v>
      </c>
      <c r="J106">
        <v>1.0209999999999999</v>
      </c>
      <c r="K106">
        <v>0.91220000000000001</v>
      </c>
      <c r="L106">
        <v>1.073E-2</v>
      </c>
      <c r="M106">
        <v>-0.73729999999999996</v>
      </c>
      <c r="N106">
        <v>1.0029999999999999</v>
      </c>
      <c r="O106">
        <v>2.863</v>
      </c>
      <c r="P106">
        <v>30001</v>
      </c>
      <c r="Q106">
        <v>140000</v>
      </c>
      <c r="S106" t="s">
        <v>1020</v>
      </c>
      <c r="T106">
        <v>2.226</v>
      </c>
      <c r="U106">
        <v>1.3109999999999999</v>
      </c>
      <c r="V106">
        <v>2.2939999999999999E-2</v>
      </c>
      <c r="W106">
        <v>-0.37240000000000001</v>
      </c>
      <c r="X106">
        <v>2.23</v>
      </c>
      <c r="Y106">
        <v>4.7690000000000001</v>
      </c>
      <c r="Z106">
        <v>30001</v>
      </c>
      <c r="AA106">
        <v>140000</v>
      </c>
    </row>
    <row r="107" spans="9:27" x14ac:dyDescent="0.25">
      <c r="I107" t="s">
        <v>239</v>
      </c>
      <c r="J107">
        <v>0.83520000000000005</v>
      </c>
      <c r="K107">
        <v>0.73799999999999999</v>
      </c>
      <c r="L107">
        <v>8.8369999999999994E-3</v>
      </c>
      <c r="M107">
        <v>-0.58609999999999995</v>
      </c>
      <c r="N107">
        <v>0.82369999999999999</v>
      </c>
      <c r="O107">
        <v>2.3119999999999998</v>
      </c>
      <c r="P107">
        <v>30001</v>
      </c>
      <c r="Q107">
        <v>140000</v>
      </c>
      <c r="S107" t="s">
        <v>1021</v>
      </c>
      <c r="T107">
        <v>3.3090000000000002</v>
      </c>
      <c r="U107">
        <v>1.252</v>
      </c>
      <c r="V107">
        <v>2.1909999999999999E-2</v>
      </c>
      <c r="W107">
        <v>0.83499999999999996</v>
      </c>
      <c r="X107">
        <v>3.3210000000000002</v>
      </c>
      <c r="Y107">
        <v>5.7450000000000001</v>
      </c>
      <c r="Z107">
        <v>30001</v>
      </c>
      <c r="AA107">
        <v>140000</v>
      </c>
    </row>
    <row r="108" spans="9:27" x14ac:dyDescent="0.25">
      <c r="I108" t="s">
        <v>240</v>
      </c>
      <c r="J108">
        <v>0.65469999999999995</v>
      </c>
      <c r="K108">
        <v>0.9133</v>
      </c>
      <c r="L108">
        <v>1.086E-2</v>
      </c>
      <c r="M108">
        <v>-1.1599999999999999</v>
      </c>
      <c r="N108">
        <v>0.65669999999999995</v>
      </c>
      <c r="O108">
        <v>2.4430000000000001</v>
      </c>
      <c r="P108">
        <v>30001</v>
      </c>
      <c r="Q108">
        <v>140000</v>
      </c>
      <c r="S108" t="s">
        <v>1022</v>
      </c>
      <c r="T108">
        <v>2.879</v>
      </c>
      <c r="U108">
        <v>1.1970000000000001</v>
      </c>
      <c r="V108">
        <v>1.9990000000000001E-2</v>
      </c>
      <c r="W108">
        <v>0.505</v>
      </c>
      <c r="X108">
        <v>2.8820000000000001</v>
      </c>
      <c r="Y108">
        <v>5.2220000000000004</v>
      </c>
      <c r="Z108">
        <v>30001</v>
      </c>
      <c r="AA108">
        <v>140000</v>
      </c>
    </row>
    <row r="109" spans="9:27" x14ac:dyDescent="0.25">
      <c r="I109" t="s">
        <v>241</v>
      </c>
      <c r="J109">
        <v>1.9450000000000001</v>
      </c>
      <c r="K109">
        <v>0.70630000000000004</v>
      </c>
      <c r="L109">
        <v>8.7810000000000006E-3</v>
      </c>
      <c r="M109">
        <v>0.57609999999999995</v>
      </c>
      <c r="N109">
        <v>1.9359999999999999</v>
      </c>
      <c r="O109">
        <v>3.355</v>
      </c>
      <c r="P109">
        <v>30001</v>
      </c>
      <c r="Q109">
        <v>140000</v>
      </c>
      <c r="S109" t="s">
        <v>1023</v>
      </c>
      <c r="T109">
        <v>3.77</v>
      </c>
      <c r="U109">
        <v>0.95289999999999997</v>
      </c>
      <c r="V109">
        <v>1.133E-2</v>
      </c>
      <c r="W109">
        <v>1.8779999999999999</v>
      </c>
      <c r="X109">
        <v>3.7749999999999999</v>
      </c>
      <c r="Y109">
        <v>5.6239999999999997</v>
      </c>
      <c r="Z109">
        <v>30001</v>
      </c>
      <c r="AA109">
        <v>140000</v>
      </c>
    </row>
    <row r="110" spans="9:27" x14ac:dyDescent="0.25">
      <c r="I110" t="s">
        <v>242</v>
      </c>
      <c r="J110">
        <v>1.8939999999999999</v>
      </c>
      <c r="K110">
        <v>0.75509999999999999</v>
      </c>
      <c r="L110">
        <v>9.0100000000000006E-3</v>
      </c>
      <c r="M110">
        <v>0.4173</v>
      </c>
      <c r="N110">
        <v>1.889</v>
      </c>
      <c r="O110">
        <v>3.383</v>
      </c>
      <c r="P110">
        <v>30001</v>
      </c>
      <c r="Q110">
        <v>140000</v>
      </c>
      <c r="S110" t="s">
        <v>1024</v>
      </c>
      <c r="T110">
        <v>6.0510000000000002</v>
      </c>
      <c r="U110">
        <v>1.3380000000000001</v>
      </c>
      <c r="V110">
        <v>1.6660000000000001E-2</v>
      </c>
      <c r="W110">
        <v>3.42</v>
      </c>
      <c r="X110">
        <v>6.0529999999999999</v>
      </c>
      <c r="Y110">
        <v>8.6709999999999994</v>
      </c>
      <c r="Z110">
        <v>30001</v>
      </c>
      <c r="AA110">
        <v>140000</v>
      </c>
    </row>
    <row r="111" spans="9:27" x14ac:dyDescent="0.25">
      <c r="I111" t="s">
        <v>243</v>
      </c>
      <c r="J111">
        <v>0.76380000000000003</v>
      </c>
      <c r="K111">
        <v>0.68710000000000004</v>
      </c>
      <c r="L111">
        <v>9.5750000000000002E-3</v>
      </c>
      <c r="M111">
        <v>-0.55940000000000001</v>
      </c>
      <c r="N111">
        <v>0.75270000000000004</v>
      </c>
      <c r="O111">
        <v>2.145</v>
      </c>
      <c r="P111">
        <v>30001</v>
      </c>
      <c r="Q111">
        <v>140000</v>
      </c>
      <c r="S111" t="s">
        <v>1025</v>
      </c>
      <c r="T111">
        <v>-0.7903</v>
      </c>
      <c r="U111">
        <v>1.034</v>
      </c>
      <c r="V111">
        <v>2.3480000000000001E-2</v>
      </c>
      <c r="W111">
        <v>-2.827</v>
      </c>
      <c r="X111">
        <v>-0.79449999999999998</v>
      </c>
      <c r="Y111">
        <v>1.2210000000000001</v>
      </c>
      <c r="Z111">
        <v>30001</v>
      </c>
      <c r="AA111">
        <v>140000</v>
      </c>
    </row>
    <row r="112" spans="9:27" x14ac:dyDescent="0.25">
      <c r="I112" t="s">
        <v>244</v>
      </c>
      <c r="J112">
        <v>1.2749999999999999</v>
      </c>
      <c r="K112">
        <v>0.72099999999999997</v>
      </c>
      <c r="L112">
        <v>7.6140000000000001E-3</v>
      </c>
      <c r="M112">
        <v>-0.13020000000000001</v>
      </c>
      <c r="N112">
        <v>1.2689999999999999</v>
      </c>
      <c r="O112">
        <v>2.7069999999999999</v>
      </c>
      <c r="P112">
        <v>30001</v>
      </c>
      <c r="Q112">
        <v>140000</v>
      </c>
      <c r="S112" t="s">
        <v>1026</v>
      </c>
      <c r="T112">
        <v>-1.236</v>
      </c>
      <c r="U112">
        <v>0.83979999999999999</v>
      </c>
      <c r="V112">
        <v>2.087E-2</v>
      </c>
      <c r="W112">
        <v>-2.89</v>
      </c>
      <c r="X112">
        <v>-1.2370000000000001</v>
      </c>
      <c r="Y112">
        <v>0.40539999999999998</v>
      </c>
      <c r="Z112">
        <v>30001</v>
      </c>
      <c r="AA112">
        <v>140000</v>
      </c>
    </row>
    <row r="113" spans="9:27" x14ac:dyDescent="0.25">
      <c r="I113" t="s">
        <v>245</v>
      </c>
      <c r="J113">
        <v>1.9419999999999999</v>
      </c>
      <c r="K113">
        <v>0.67720000000000002</v>
      </c>
      <c r="L113">
        <v>9.5200000000000007E-3</v>
      </c>
      <c r="M113">
        <v>0.63419999999999999</v>
      </c>
      <c r="N113">
        <v>1.9339999999999999</v>
      </c>
      <c r="O113">
        <v>3.302</v>
      </c>
      <c r="P113">
        <v>30001</v>
      </c>
      <c r="Q113">
        <v>140000</v>
      </c>
      <c r="S113" t="s">
        <v>1027</v>
      </c>
      <c r="T113">
        <v>-1.345</v>
      </c>
      <c r="U113">
        <v>0.71760000000000002</v>
      </c>
      <c r="V113">
        <v>2.06E-2</v>
      </c>
      <c r="W113">
        <v>-2.7639999999999998</v>
      </c>
      <c r="X113">
        <v>-1.335</v>
      </c>
      <c r="Y113">
        <v>4.8559999999999999E-2</v>
      </c>
      <c r="Z113">
        <v>30001</v>
      </c>
      <c r="AA113">
        <v>140000</v>
      </c>
    </row>
    <row r="114" spans="9:27" x14ac:dyDescent="0.25">
      <c r="I114" t="s">
        <v>246</v>
      </c>
      <c r="J114">
        <v>1.9810000000000001</v>
      </c>
      <c r="K114">
        <v>0.82969999999999999</v>
      </c>
      <c r="L114">
        <v>9.5149999999999992E-3</v>
      </c>
      <c r="M114">
        <v>0.41510000000000002</v>
      </c>
      <c r="N114">
        <v>1.96</v>
      </c>
      <c r="O114">
        <v>3.673</v>
      </c>
      <c r="P114">
        <v>30001</v>
      </c>
      <c r="Q114">
        <v>140000</v>
      </c>
      <c r="S114" t="s">
        <v>1028</v>
      </c>
      <c r="T114">
        <v>-0.28360000000000002</v>
      </c>
      <c r="U114">
        <v>0.81489999999999996</v>
      </c>
      <c r="V114">
        <v>1.695E-2</v>
      </c>
      <c r="W114">
        <v>-1.8979999999999999</v>
      </c>
      <c r="X114">
        <v>-0.28320000000000001</v>
      </c>
      <c r="Y114">
        <v>1.3220000000000001</v>
      </c>
      <c r="Z114">
        <v>30001</v>
      </c>
      <c r="AA114">
        <v>140000</v>
      </c>
    </row>
    <row r="115" spans="9:27" x14ac:dyDescent="0.25">
      <c r="I115" t="s">
        <v>247</v>
      </c>
      <c r="J115">
        <v>2.4929999999999999</v>
      </c>
      <c r="K115">
        <v>0.86509999999999998</v>
      </c>
      <c r="L115">
        <v>1.788E-2</v>
      </c>
      <c r="M115">
        <v>0.80149999999999999</v>
      </c>
      <c r="N115">
        <v>2.4900000000000002</v>
      </c>
      <c r="O115">
        <v>4.1970000000000001</v>
      </c>
      <c r="P115">
        <v>30001</v>
      </c>
      <c r="Q115">
        <v>140000</v>
      </c>
      <c r="S115" t="s">
        <v>1029</v>
      </c>
      <c r="T115">
        <v>-1.2729999999999999</v>
      </c>
      <c r="U115">
        <v>0.82740000000000002</v>
      </c>
      <c r="V115">
        <v>1.9470000000000001E-2</v>
      </c>
      <c r="W115">
        <v>-2.9209999999999998</v>
      </c>
      <c r="X115">
        <v>-1.266</v>
      </c>
      <c r="Y115">
        <v>0.33889999999999998</v>
      </c>
      <c r="Z115">
        <v>30001</v>
      </c>
      <c r="AA115">
        <v>140000</v>
      </c>
    </row>
    <row r="116" spans="9:27" x14ac:dyDescent="0.25">
      <c r="I116" t="s">
        <v>248</v>
      </c>
      <c r="J116">
        <v>2.2669999999999999</v>
      </c>
      <c r="K116">
        <v>0.90980000000000005</v>
      </c>
      <c r="L116">
        <v>1.966E-2</v>
      </c>
      <c r="M116">
        <v>0.48349999999999999</v>
      </c>
      <c r="N116">
        <v>2.2650000000000001</v>
      </c>
      <c r="O116">
        <v>4.0510000000000002</v>
      </c>
      <c r="P116">
        <v>30001</v>
      </c>
      <c r="Q116">
        <v>140000</v>
      </c>
      <c r="S116" t="s">
        <v>1030</v>
      </c>
      <c r="T116">
        <v>-0.1905</v>
      </c>
      <c r="U116">
        <v>0.72629999999999995</v>
      </c>
      <c r="V116">
        <v>1.8249999999999999E-2</v>
      </c>
      <c r="W116">
        <v>-1.6140000000000001</v>
      </c>
      <c r="X116">
        <v>-0.1845</v>
      </c>
      <c r="Y116">
        <v>1.2270000000000001</v>
      </c>
      <c r="Z116">
        <v>30001</v>
      </c>
      <c r="AA116">
        <v>140000</v>
      </c>
    </row>
    <row r="117" spans="9:27" x14ac:dyDescent="0.25">
      <c r="I117" t="s">
        <v>249</v>
      </c>
      <c r="J117">
        <v>2.1269999999999998</v>
      </c>
      <c r="K117">
        <v>0.99209999999999998</v>
      </c>
      <c r="L117">
        <v>2.0209999999999999E-2</v>
      </c>
      <c r="M117">
        <v>0.16339999999999999</v>
      </c>
      <c r="N117">
        <v>2.137</v>
      </c>
      <c r="O117">
        <v>4.0579999999999998</v>
      </c>
      <c r="P117">
        <v>30001</v>
      </c>
      <c r="Q117">
        <v>140000</v>
      </c>
      <c r="S117" t="s">
        <v>1031</v>
      </c>
      <c r="T117">
        <v>-0.62029999999999996</v>
      </c>
      <c r="U117">
        <v>0.63109999999999999</v>
      </c>
      <c r="V117">
        <v>1.549E-2</v>
      </c>
      <c r="W117">
        <v>-1.839</v>
      </c>
      <c r="X117">
        <v>-0.627</v>
      </c>
      <c r="Y117">
        <v>0.63900000000000001</v>
      </c>
      <c r="Z117">
        <v>30001</v>
      </c>
      <c r="AA117">
        <v>140000</v>
      </c>
    </row>
    <row r="118" spans="9:27" x14ac:dyDescent="0.25">
      <c r="I118" t="s">
        <v>250</v>
      </c>
      <c r="J118">
        <v>2.6360000000000001</v>
      </c>
      <c r="K118">
        <v>0.98509999999999998</v>
      </c>
      <c r="L118">
        <v>2.0070000000000001E-2</v>
      </c>
      <c r="M118">
        <v>0.72729999999999995</v>
      </c>
      <c r="N118">
        <v>2.6269999999999998</v>
      </c>
      <c r="O118">
        <v>4.5979999999999999</v>
      </c>
      <c r="P118">
        <v>30001</v>
      </c>
      <c r="Q118">
        <v>140000</v>
      </c>
      <c r="S118" t="s">
        <v>1032</v>
      </c>
      <c r="T118">
        <v>0.2702</v>
      </c>
      <c r="U118">
        <v>0.5746</v>
      </c>
      <c r="V118">
        <v>7.6249999999999998E-3</v>
      </c>
      <c r="W118">
        <v>-0.86780000000000002</v>
      </c>
      <c r="X118">
        <v>0.26819999999999999</v>
      </c>
      <c r="Y118">
        <v>1.395</v>
      </c>
      <c r="Z118">
        <v>30001</v>
      </c>
      <c r="AA118">
        <v>140000</v>
      </c>
    </row>
    <row r="119" spans="9:27" x14ac:dyDescent="0.25">
      <c r="I119" t="s">
        <v>1197</v>
      </c>
      <c r="J119">
        <v>4.6639999999999997</v>
      </c>
      <c r="K119">
        <v>1.028</v>
      </c>
      <c r="L119">
        <v>2.1440000000000001E-2</v>
      </c>
      <c r="M119">
        <v>2.661</v>
      </c>
      <c r="N119">
        <v>4.6589999999999998</v>
      </c>
      <c r="O119">
        <v>6.6849999999999996</v>
      </c>
      <c r="P119">
        <v>30001</v>
      </c>
      <c r="Q119">
        <v>140000</v>
      </c>
      <c r="S119" t="s">
        <v>1033</v>
      </c>
      <c r="T119">
        <v>2.5510000000000002</v>
      </c>
      <c r="U119">
        <v>0.80389999999999995</v>
      </c>
      <c r="V119">
        <v>6.6100000000000004E-3</v>
      </c>
      <c r="W119">
        <v>0.96440000000000003</v>
      </c>
      <c r="X119">
        <v>2.552</v>
      </c>
      <c r="Y119">
        <v>4.1310000000000002</v>
      </c>
      <c r="Z119">
        <v>30001</v>
      </c>
      <c r="AA119">
        <v>140000</v>
      </c>
    </row>
    <row r="120" spans="9:27" x14ac:dyDescent="0.25">
      <c r="I120" t="s">
        <v>251</v>
      </c>
      <c r="J120">
        <v>-4.2500000000000003E-2</v>
      </c>
      <c r="K120">
        <v>0.46310000000000001</v>
      </c>
      <c r="L120">
        <v>2.6649999999999998E-3</v>
      </c>
      <c r="M120">
        <v>-1.0329999999999999</v>
      </c>
      <c r="N120">
        <v>-2.6270000000000002E-2</v>
      </c>
      <c r="O120">
        <v>0.90180000000000005</v>
      </c>
      <c r="P120">
        <v>30001</v>
      </c>
      <c r="Q120">
        <v>140000</v>
      </c>
      <c r="S120" t="s">
        <v>1034</v>
      </c>
      <c r="T120">
        <v>-0.4456</v>
      </c>
      <c r="U120">
        <v>0.97240000000000004</v>
      </c>
      <c r="V120">
        <v>1.2290000000000001E-2</v>
      </c>
      <c r="W120">
        <v>-2.3769999999999998</v>
      </c>
      <c r="X120">
        <v>-0.44090000000000001</v>
      </c>
      <c r="Y120">
        <v>1.45</v>
      </c>
      <c r="Z120">
        <v>30001</v>
      </c>
      <c r="AA120">
        <v>140000</v>
      </c>
    </row>
    <row r="121" spans="9:27" x14ac:dyDescent="0.25">
      <c r="I121" t="s">
        <v>252</v>
      </c>
      <c r="J121">
        <v>-0.19170000000000001</v>
      </c>
      <c r="K121">
        <v>0.67749999999999999</v>
      </c>
      <c r="L121">
        <v>7.7479999999999997E-3</v>
      </c>
      <c r="M121">
        <v>-1.546</v>
      </c>
      <c r="N121">
        <v>-0.1847</v>
      </c>
      <c r="O121">
        <v>1.1299999999999999</v>
      </c>
      <c r="P121">
        <v>30001</v>
      </c>
      <c r="Q121">
        <v>140000</v>
      </c>
      <c r="S121" t="s">
        <v>1035</v>
      </c>
      <c r="T121">
        <v>-0.55510000000000004</v>
      </c>
      <c r="U121">
        <v>0.87780000000000002</v>
      </c>
      <c r="V121">
        <v>1.191E-2</v>
      </c>
      <c r="W121">
        <v>-2.3029999999999999</v>
      </c>
      <c r="X121">
        <v>-0.54679999999999995</v>
      </c>
      <c r="Y121">
        <v>1.147</v>
      </c>
      <c r="Z121">
        <v>30001</v>
      </c>
      <c r="AA121">
        <v>140000</v>
      </c>
    </row>
    <row r="122" spans="9:27" x14ac:dyDescent="0.25">
      <c r="I122" t="s">
        <v>253</v>
      </c>
      <c r="J122">
        <v>-9.0090000000000003E-2</v>
      </c>
      <c r="K122">
        <v>0.76600000000000001</v>
      </c>
      <c r="L122">
        <v>8.5389999999999997E-3</v>
      </c>
      <c r="M122">
        <v>-1.6040000000000001</v>
      </c>
      <c r="N122">
        <v>-9.0679999999999997E-2</v>
      </c>
      <c r="O122">
        <v>1.4430000000000001</v>
      </c>
      <c r="P122">
        <v>30001</v>
      </c>
      <c r="Q122">
        <v>140000</v>
      </c>
      <c r="S122" t="s">
        <v>1036</v>
      </c>
      <c r="T122">
        <v>0.50660000000000005</v>
      </c>
      <c r="U122">
        <v>1.0780000000000001</v>
      </c>
      <c r="V122">
        <v>1.528E-2</v>
      </c>
      <c r="W122">
        <v>-1.6220000000000001</v>
      </c>
      <c r="X122">
        <v>0.50880000000000003</v>
      </c>
      <c r="Y122">
        <v>2.621</v>
      </c>
      <c r="Z122">
        <v>30001</v>
      </c>
      <c r="AA122">
        <v>140000</v>
      </c>
    </row>
    <row r="123" spans="9:27" x14ac:dyDescent="0.25">
      <c r="I123" t="s">
        <v>254</v>
      </c>
      <c r="J123">
        <v>0.99950000000000006</v>
      </c>
      <c r="K123">
        <v>0.74429999999999996</v>
      </c>
      <c r="L123">
        <v>7.3419999999999996E-3</v>
      </c>
      <c r="M123">
        <v>-0.47270000000000001</v>
      </c>
      <c r="N123">
        <v>0.99950000000000006</v>
      </c>
      <c r="O123">
        <v>2.46</v>
      </c>
      <c r="P123">
        <v>30001</v>
      </c>
      <c r="Q123">
        <v>140000</v>
      </c>
      <c r="S123" t="s">
        <v>1037</v>
      </c>
      <c r="T123">
        <v>-0.48320000000000002</v>
      </c>
      <c r="U123">
        <v>1.012</v>
      </c>
      <c r="V123">
        <v>1.3469999999999999E-2</v>
      </c>
      <c r="W123">
        <v>-2.4750000000000001</v>
      </c>
      <c r="X123">
        <v>-0.47399999999999998</v>
      </c>
      <c r="Y123">
        <v>1.5129999999999999</v>
      </c>
      <c r="Z123">
        <v>30001</v>
      </c>
      <c r="AA123">
        <v>140000</v>
      </c>
    </row>
    <row r="124" spans="9:27" x14ac:dyDescent="0.25">
      <c r="I124" t="s">
        <v>255</v>
      </c>
      <c r="J124">
        <v>1.034</v>
      </c>
      <c r="K124">
        <v>0.77449999999999997</v>
      </c>
      <c r="L124">
        <v>7.4339999999999996E-3</v>
      </c>
      <c r="M124">
        <v>-0.48909999999999998</v>
      </c>
      <c r="N124">
        <v>1.0349999999999999</v>
      </c>
      <c r="O124">
        <v>2.5510000000000002</v>
      </c>
      <c r="P124">
        <v>30001</v>
      </c>
      <c r="Q124">
        <v>140000</v>
      </c>
      <c r="S124" t="s">
        <v>1038</v>
      </c>
      <c r="T124">
        <v>0.59970000000000001</v>
      </c>
      <c r="U124">
        <v>0.95340000000000003</v>
      </c>
      <c r="V124">
        <v>1.333E-2</v>
      </c>
      <c r="W124">
        <v>-1.26</v>
      </c>
      <c r="X124">
        <v>0.60599999999999998</v>
      </c>
      <c r="Y124">
        <v>2.456</v>
      </c>
      <c r="Z124">
        <v>30001</v>
      </c>
      <c r="AA124">
        <v>140000</v>
      </c>
    </row>
    <row r="125" spans="9:27" x14ac:dyDescent="0.25">
      <c r="I125" t="s">
        <v>256</v>
      </c>
      <c r="J125">
        <v>1.653</v>
      </c>
      <c r="K125">
        <v>0.89419999999999999</v>
      </c>
      <c r="L125">
        <v>2.164E-2</v>
      </c>
      <c r="M125">
        <v>-0.108</v>
      </c>
      <c r="N125">
        <v>1.65</v>
      </c>
      <c r="O125">
        <v>3.411</v>
      </c>
      <c r="P125">
        <v>30001</v>
      </c>
      <c r="Q125">
        <v>140000</v>
      </c>
      <c r="S125" t="s">
        <v>1039</v>
      </c>
      <c r="T125">
        <v>0.1699</v>
      </c>
      <c r="U125">
        <v>0.91990000000000005</v>
      </c>
      <c r="V125">
        <v>1.298E-2</v>
      </c>
      <c r="W125">
        <v>-1.6319999999999999</v>
      </c>
      <c r="X125">
        <v>0.17150000000000001</v>
      </c>
      <c r="Y125">
        <v>1.97</v>
      </c>
      <c r="Z125">
        <v>30001</v>
      </c>
      <c r="AA125">
        <v>140000</v>
      </c>
    </row>
    <row r="126" spans="9:27" x14ac:dyDescent="0.25">
      <c r="I126" t="s">
        <v>257</v>
      </c>
      <c r="J126">
        <v>1.54</v>
      </c>
      <c r="K126">
        <v>0.88429999999999997</v>
      </c>
      <c r="L126">
        <v>2.1069999999999998E-2</v>
      </c>
      <c r="M126">
        <v>-0.19719999999999999</v>
      </c>
      <c r="N126">
        <v>1.536</v>
      </c>
      <c r="O126">
        <v>3.286</v>
      </c>
      <c r="P126">
        <v>30001</v>
      </c>
      <c r="Q126">
        <v>140000</v>
      </c>
      <c r="S126" t="s">
        <v>1040</v>
      </c>
      <c r="T126">
        <v>1.06</v>
      </c>
      <c r="U126">
        <v>1.0880000000000001</v>
      </c>
      <c r="V126">
        <v>2.138E-2</v>
      </c>
      <c r="W126">
        <v>-1.0760000000000001</v>
      </c>
      <c r="X126">
        <v>1.0620000000000001</v>
      </c>
      <c r="Y126">
        <v>3.2120000000000002</v>
      </c>
      <c r="Z126">
        <v>30001</v>
      </c>
      <c r="AA126">
        <v>140000</v>
      </c>
    </row>
    <row r="127" spans="9:27" x14ac:dyDescent="0.25">
      <c r="I127" t="s">
        <v>258</v>
      </c>
      <c r="J127">
        <v>1.794</v>
      </c>
      <c r="K127">
        <v>0.94220000000000004</v>
      </c>
      <c r="L127">
        <v>2.1510000000000001E-2</v>
      </c>
      <c r="M127">
        <v>-4.0710000000000003E-2</v>
      </c>
      <c r="N127">
        <v>1.7849999999999999</v>
      </c>
      <c r="O127">
        <v>3.669</v>
      </c>
      <c r="P127">
        <v>30001</v>
      </c>
      <c r="Q127">
        <v>140000</v>
      </c>
      <c r="S127" t="s">
        <v>1041</v>
      </c>
      <c r="T127">
        <v>3.3420000000000001</v>
      </c>
      <c r="U127">
        <v>1.2649999999999999</v>
      </c>
      <c r="V127">
        <v>2.3619999999999999E-2</v>
      </c>
      <c r="W127">
        <v>0.8669</v>
      </c>
      <c r="X127">
        <v>3.343</v>
      </c>
      <c r="Y127">
        <v>5.827</v>
      </c>
      <c r="Z127">
        <v>30001</v>
      </c>
      <c r="AA127">
        <v>140000</v>
      </c>
    </row>
    <row r="128" spans="9:27" x14ac:dyDescent="0.25">
      <c r="I128" t="s">
        <v>259</v>
      </c>
      <c r="J128">
        <v>1.292</v>
      </c>
      <c r="K128">
        <v>0.88319999999999999</v>
      </c>
      <c r="L128">
        <v>2.1000000000000001E-2</v>
      </c>
      <c r="M128">
        <v>-0.4531</v>
      </c>
      <c r="N128">
        <v>1.2869999999999999</v>
      </c>
      <c r="O128">
        <v>3.036</v>
      </c>
      <c r="P128">
        <v>30001</v>
      </c>
      <c r="Q128">
        <v>140000</v>
      </c>
      <c r="S128" t="s">
        <v>1042</v>
      </c>
      <c r="T128">
        <v>-0.1096</v>
      </c>
      <c r="U128">
        <v>0.59450000000000003</v>
      </c>
      <c r="V128">
        <v>5.1479999999999998E-3</v>
      </c>
      <c r="W128">
        <v>-1.274</v>
      </c>
      <c r="X128">
        <v>-0.11</v>
      </c>
      <c r="Y128">
        <v>1.0580000000000001</v>
      </c>
      <c r="Z128">
        <v>30001</v>
      </c>
      <c r="AA128">
        <v>140000</v>
      </c>
    </row>
    <row r="129" spans="9:27" x14ac:dyDescent="0.25">
      <c r="I129" t="s">
        <v>260</v>
      </c>
      <c r="J129">
        <v>1.4910000000000001</v>
      </c>
      <c r="K129">
        <v>0.8891</v>
      </c>
      <c r="L129">
        <v>2.1420000000000002E-2</v>
      </c>
      <c r="M129">
        <v>-0.2601</v>
      </c>
      <c r="N129">
        <v>1.486</v>
      </c>
      <c r="O129">
        <v>3.246</v>
      </c>
      <c r="P129">
        <v>30001</v>
      </c>
      <c r="Q129">
        <v>140000</v>
      </c>
      <c r="S129" t="s">
        <v>1043</v>
      </c>
      <c r="T129">
        <v>0.95220000000000005</v>
      </c>
      <c r="U129">
        <v>0.88529999999999998</v>
      </c>
      <c r="V129">
        <v>1.106E-2</v>
      </c>
      <c r="W129">
        <v>-0.7863</v>
      </c>
      <c r="X129">
        <v>0.95709999999999995</v>
      </c>
      <c r="Y129">
        <v>2.6829999999999998</v>
      </c>
      <c r="Z129">
        <v>30001</v>
      </c>
      <c r="AA129">
        <v>140000</v>
      </c>
    </row>
    <row r="130" spans="9:27" x14ac:dyDescent="0.25">
      <c r="I130" t="s">
        <v>261</v>
      </c>
      <c r="J130">
        <v>1.454</v>
      </c>
      <c r="K130">
        <v>0.89039999999999997</v>
      </c>
      <c r="L130">
        <v>2.1659999999999999E-2</v>
      </c>
      <c r="M130">
        <v>-0.29530000000000001</v>
      </c>
      <c r="N130">
        <v>1.4490000000000001</v>
      </c>
      <c r="O130">
        <v>3.2160000000000002</v>
      </c>
      <c r="P130">
        <v>30001</v>
      </c>
      <c r="Q130">
        <v>140000</v>
      </c>
      <c r="S130" t="s">
        <v>1044</v>
      </c>
      <c r="T130">
        <v>-3.7600000000000001E-2</v>
      </c>
      <c r="U130">
        <v>0.83260000000000001</v>
      </c>
      <c r="V130">
        <v>9.8639999999999995E-3</v>
      </c>
      <c r="W130">
        <v>-1.66</v>
      </c>
      <c r="X130">
        <v>-3.9780000000000003E-2</v>
      </c>
      <c r="Y130">
        <v>1.613</v>
      </c>
      <c r="Z130">
        <v>30001</v>
      </c>
      <c r="AA130">
        <v>140000</v>
      </c>
    </row>
    <row r="131" spans="9:27" x14ac:dyDescent="0.25">
      <c r="I131" t="s">
        <v>262</v>
      </c>
      <c r="J131">
        <v>1.321</v>
      </c>
      <c r="K131">
        <v>0.89470000000000005</v>
      </c>
      <c r="L131">
        <v>2.1479999999999999E-2</v>
      </c>
      <c r="M131">
        <v>-0.43919999999999998</v>
      </c>
      <c r="N131">
        <v>1.3169999999999999</v>
      </c>
      <c r="O131">
        <v>3.0870000000000002</v>
      </c>
      <c r="P131">
        <v>30001</v>
      </c>
      <c r="Q131">
        <v>140000</v>
      </c>
      <c r="S131" t="s">
        <v>1045</v>
      </c>
      <c r="T131">
        <v>1.0449999999999999</v>
      </c>
      <c r="U131">
        <v>0.74739999999999995</v>
      </c>
      <c r="V131">
        <v>8.7170000000000008E-3</v>
      </c>
      <c r="W131">
        <v>-0.42780000000000001</v>
      </c>
      <c r="X131">
        <v>1.0489999999999999</v>
      </c>
      <c r="Y131">
        <v>2.5049999999999999</v>
      </c>
      <c r="Z131">
        <v>30001</v>
      </c>
      <c r="AA131">
        <v>140000</v>
      </c>
    </row>
    <row r="132" spans="9:27" x14ac:dyDescent="0.25">
      <c r="I132" t="s">
        <v>263</v>
      </c>
      <c r="J132">
        <v>-1.9059999999999999</v>
      </c>
      <c r="K132">
        <v>1.294</v>
      </c>
      <c r="L132">
        <v>2.3939999999999999E-2</v>
      </c>
      <c r="M132">
        <v>-4.4340000000000002</v>
      </c>
      <c r="N132">
        <v>-1.903</v>
      </c>
      <c r="O132">
        <v>0.65110000000000001</v>
      </c>
      <c r="P132">
        <v>30001</v>
      </c>
      <c r="Q132">
        <v>140000</v>
      </c>
      <c r="S132" t="s">
        <v>1046</v>
      </c>
      <c r="T132">
        <v>0.61550000000000005</v>
      </c>
      <c r="U132">
        <v>0.70030000000000003</v>
      </c>
      <c r="V132">
        <v>8.2450000000000006E-3</v>
      </c>
      <c r="W132">
        <v>-0.75239999999999996</v>
      </c>
      <c r="X132">
        <v>0.61229999999999996</v>
      </c>
      <c r="Y132">
        <v>2.0030000000000001</v>
      </c>
      <c r="Z132">
        <v>30001</v>
      </c>
      <c r="AA132">
        <v>140000</v>
      </c>
    </row>
    <row r="133" spans="9:27" x14ac:dyDescent="0.25">
      <c r="I133" t="s">
        <v>264</v>
      </c>
      <c r="J133">
        <v>1.599</v>
      </c>
      <c r="K133">
        <v>0.90939999999999999</v>
      </c>
      <c r="L133">
        <v>2.171E-2</v>
      </c>
      <c r="M133">
        <v>-0.19070000000000001</v>
      </c>
      <c r="N133">
        <v>1.595</v>
      </c>
      <c r="O133">
        <v>3.3849999999999998</v>
      </c>
      <c r="P133">
        <v>30001</v>
      </c>
      <c r="Q133">
        <v>140000</v>
      </c>
      <c r="S133" t="s">
        <v>1047</v>
      </c>
      <c r="T133">
        <v>1.506</v>
      </c>
      <c r="U133">
        <v>0.90980000000000005</v>
      </c>
      <c r="V133">
        <v>1.8919999999999999E-2</v>
      </c>
      <c r="W133">
        <v>-0.27610000000000001</v>
      </c>
      <c r="X133">
        <v>1.504</v>
      </c>
      <c r="Y133">
        <v>3.3029999999999999</v>
      </c>
      <c r="Z133">
        <v>30001</v>
      </c>
      <c r="AA133">
        <v>140000</v>
      </c>
    </row>
    <row r="134" spans="9:27" x14ac:dyDescent="0.25">
      <c r="I134" t="s">
        <v>265</v>
      </c>
      <c r="J134">
        <v>0.8085</v>
      </c>
      <c r="K134">
        <v>1.012</v>
      </c>
      <c r="L134">
        <v>1.321E-2</v>
      </c>
      <c r="M134">
        <v>-1.194</v>
      </c>
      <c r="N134">
        <v>0.81489999999999996</v>
      </c>
      <c r="O134">
        <v>2.7829999999999999</v>
      </c>
      <c r="P134">
        <v>30001</v>
      </c>
      <c r="Q134">
        <v>140000</v>
      </c>
      <c r="S134" t="s">
        <v>1048</v>
      </c>
      <c r="T134">
        <v>3.7869999999999999</v>
      </c>
      <c r="U134">
        <v>1.1100000000000001</v>
      </c>
      <c r="V134">
        <v>2.1180000000000001E-2</v>
      </c>
      <c r="W134">
        <v>1.607</v>
      </c>
      <c r="X134">
        <v>3.79</v>
      </c>
      <c r="Y134">
        <v>5.9550000000000001</v>
      </c>
      <c r="Z134">
        <v>30001</v>
      </c>
      <c r="AA134">
        <v>140000</v>
      </c>
    </row>
    <row r="135" spans="9:27" x14ac:dyDescent="0.25">
      <c r="I135" t="s">
        <v>266</v>
      </c>
      <c r="J135">
        <v>0.40810000000000002</v>
      </c>
      <c r="K135">
        <v>0.84160000000000001</v>
      </c>
      <c r="L135">
        <v>9.4339999999999997E-3</v>
      </c>
      <c r="M135">
        <v>-1.274</v>
      </c>
      <c r="N135">
        <v>0.41360000000000002</v>
      </c>
      <c r="O135">
        <v>2.0539999999999998</v>
      </c>
      <c r="P135">
        <v>30001</v>
      </c>
      <c r="Q135">
        <v>140000</v>
      </c>
      <c r="S135" t="s">
        <v>1049</v>
      </c>
      <c r="T135">
        <v>1.0620000000000001</v>
      </c>
      <c r="U135">
        <v>0.76619999999999999</v>
      </c>
      <c r="V135">
        <v>1.065E-2</v>
      </c>
      <c r="W135">
        <v>-0.45500000000000002</v>
      </c>
      <c r="X135">
        <v>1.0669999999999999</v>
      </c>
      <c r="Y135">
        <v>2.5470000000000002</v>
      </c>
      <c r="Z135">
        <v>30001</v>
      </c>
      <c r="AA135">
        <v>140000</v>
      </c>
    </row>
    <row r="136" spans="9:27" x14ac:dyDescent="0.25">
      <c r="I136" t="s">
        <v>267</v>
      </c>
      <c r="J136">
        <v>0.317</v>
      </c>
      <c r="K136">
        <v>0.89070000000000005</v>
      </c>
      <c r="L136">
        <v>1.0189999999999999E-2</v>
      </c>
      <c r="M136">
        <v>-1.468</v>
      </c>
      <c r="N136">
        <v>0.32590000000000002</v>
      </c>
      <c r="O136">
        <v>2.0510000000000002</v>
      </c>
      <c r="P136">
        <v>30001</v>
      </c>
      <c r="Q136">
        <v>140000</v>
      </c>
      <c r="S136" t="s">
        <v>1050</v>
      </c>
      <c r="T136">
        <v>7.1989999999999998E-2</v>
      </c>
      <c r="U136">
        <v>0.7107</v>
      </c>
      <c r="V136">
        <v>8.9849999999999999E-3</v>
      </c>
      <c r="W136">
        <v>-1.329</v>
      </c>
      <c r="X136">
        <v>6.6869999999999999E-2</v>
      </c>
      <c r="Y136">
        <v>1.48</v>
      </c>
      <c r="Z136">
        <v>30001</v>
      </c>
      <c r="AA136">
        <v>140000</v>
      </c>
    </row>
    <row r="137" spans="9:27" x14ac:dyDescent="0.25">
      <c r="I137" t="s">
        <v>268</v>
      </c>
      <c r="J137">
        <v>0.161</v>
      </c>
      <c r="K137">
        <v>0.78129999999999999</v>
      </c>
      <c r="L137">
        <v>9.0200000000000002E-3</v>
      </c>
      <c r="M137">
        <v>-1.4039999999999999</v>
      </c>
      <c r="N137">
        <v>0.16869999999999999</v>
      </c>
      <c r="O137">
        <v>1.6830000000000001</v>
      </c>
      <c r="P137">
        <v>30001</v>
      </c>
      <c r="Q137">
        <v>140000</v>
      </c>
      <c r="S137" t="s">
        <v>1051</v>
      </c>
      <c r="T137">
        <v>1.155</v>
      </c>
      <c r="U137">
        <v>0.60189999999999999</v>
      </c>
      <c r="V137">
        <v>7.8279999999999999E-3</v>
      </c>
      <c r="W137">
        <v>-2.572E-2</v>
      </c>
      <c r="X137">
        <v>1.155</v>
      </c>
      <c r="Y137">
        <v>2.3279999999999998</v>
      </c>
      <c r="Z137">
        <v>30001</v>
      </c>
      <c r="AA137">
        <v>140000</v>
      </c>
    </row>
    <row r="138" spans="9:27" x14ac:dyDescent="0.25">
      <c r="I138" t="s">
        <v>269</v>
      </c>
      <c r="J138">
        <v>0.30719999999999997</v>
      </c>
      <c r="K138">
        <v>0.81699999999999995</v>
      </c>
      <c r="L138">
        <v>9.6930000000000002E-3</v>
      </c>
      <c r="M138">
        <v>-1.3180000000000001</v>
      </c>
      <c r="N138">
        <v>0.312</v>
      </c>
      <c r="O138">
        <v>1.91</v>
      </c>
      <c r="P138">
        <v>30001</v>
      </c>
      <c r="Q138">
        <v>140000</v>
      </c>
      <c r="S138" t="s">
        <v>1052</v>
      </c>
      <c r="T138">
        <v>0.72509999999999997</v>
      </c>
      <c r="U138">
        <v>0.54559999999999997</v>
      </c>
      <c r="V138">
        <v>7.2950000000000003E-3</v>
      </c>
      <c r="W138">
        <v>-0.32890000000000003</v>
      </c>
      <c r="X138">
        <v>0.71930000000000005</v>
      </c>
      <c r="Y138">
        <v>1.8140000000000001</v>
      </c>
      <c r="Z138">
        <v>30001</v>
      </c>
      <c r="AA138">
        <v>140000</v>
      </c>
    </row>
    <row r="139" spans="9:27" x14ac:dyDescent="0.25">
      <c r="I139" t="s">
        <v>270</v>
      </c>
      <c r="J139">
        <v>0.21</v>
      </c>
      <c r="K139">
        <v>0.78659999999999997</v>
      </c>
      <c r="L139">
        <v>9.6100000000000005E-3</v>
      </c>
      <c r="M139">
        <v>-1.351</v>
      </c>
      <c r="N139">
        <v>0.21460000000000001</v>
      </c>
      <c r="O139">
        <v>1.754</v>
      </c>
      <c r="P139">
        <v>30001</v>
      </c>
      <c r="Q139">
        <v>140000</v>
      </c>
      <c r="S139" t="s">
        <v>1053</v>
      </c>
      <c r="T139">
        <v>1.6160000000000001</v>
      </c>
      <c r="U139">
        <v>0.79730000000000001</v>
      </c>
      <c r="V139">
        <v>1.8550000000000001E-2</v>
      </c>
      <c r="W139">
        <v>4.6739999999999997E-2</v>
      </c>
      <c r="X139">
        <v>1.615</v>
      </c>
      <c r="Y139">
        <v>3.1829999999999998</v>
      </c>
      <c r="Z139">
        <v>30001</v>
      </c>
      <c r="AA139">
        <v>140000</v>
      </c>
    </row>
    <row r="140" spans="9:27" x14ac:dyDescent="0.25">
      <c r="I140" t="s">
        <v>271</v>
      </c>
      <c r="J140">
        <v>0.33850000000000002</v>
      </c>
      <c r="K140">
        <v>0.74119999999999997</v>
      </c>
      <c r="L140">
        <v>8.5620000000000002E-3</v>
      </c>
      <c r="M140">
        <v>-1.127</v>
      </c>
      <c r="N140">
        <v>0.34379999999999999</v>
      </c>
      <c r="O140">
        <v>1.792</v>
      </c>
      <c r="P140">
        <v>30001</v>
      </c>
      <c r="Q140">
        <v>140000</v>
      </c>
      <c r="S140" t="s">
        <v>1054</v>
      </c>
      <c r="T140">
        <v>3.8969999999999998</v>
      </c>
      <c r="U140">
        <v>1.0249999999999999</v>
      </c>
      <c r="V140">
        <v>2.0930000000000001E-2</v>
      </c>
      <c r="W140">
        <v>1.893</v>
      </c>
      <c r="X140">
        <v>3.8919999999999999</v>
      </c>
      <c r="Y140">
        <v>5.91</v>
      </c>
      <c r="Z140">
        <v>30001</v>
      </c>
      <c r="AA140">
        <v>140000</v>
      </c>
    </row>
    <row r="141" spans="9:27" x14ac:dyDescent="0.25">
      <c r="I141" t="s">
        <v>272</v>
      </c>
      <c r="J141">
        <v>0.252</v>
      </c>
      <c r="K141">
        <v>0.79900000000000004</v>
      </c>
      <c r="L141">
        <v>9.5589999999999998E-3</v>
      </c>
      <c r="M141">
        <v>-1.34</v>
      </c>
      <c r="N141">
        <v>0.25900000000000001</v>
      </c>
      <c r="O141">
        <v>1.8140000000000001</v>
      </c>
      <c r="P141">
        <v>30001</v>
      </c>
      <c r="Q141">
        <v>140000</v>
      </c>
      <c r="S141" t="s">
        <v>1055</v>
      </c>
      <c r="T141">
        <v>-0.98980000000000001</v>
      </c>
      <c r="U141">
        <v>0.89829999999999999</v>
      </c>
      <c r="V141">
        <v>1.112E-2</v>
      </c>
      <c r="W141">
        <v>-2.762</v>
      </c>
      <c r="X141">
        <v>-0.99490000000000001</v>
      </c>
      <c r="Y141">
        <v>0.77669999999999995</v>
      </c>
      <c r="Z141">
        <v>30001</v>
      </c>
      <c r="AA141">
        <v>140000</v>
      </c>
    </row>
    <row r="142" spans="9:27" x14ac:dyDescent="0.25">
      <c r="I142" t="s">
        <v>273</v>
      </c>
      <c r="J142">
        <v>1.3140000000000001</v>
      </c>
      <c r="K142">
        <v>0.92689999999999995</v>
      </c>
      <c r="L142">
        <v>1.2919999999999999E-2</v>
      </c>
      <c r="M142">
        <v>-0.50060000000000004</v>
      </c>
      <c r="N142">
        <v>1.3120000000000001</v>
      </c>
      <c r="O142">
        <v>3.1379999999999999</v>
      </c>
      <c r="P142">
        <v>30001</v>
      </c>
      <c r="Q142">
        <v>140000</v>
      </c>
      <c r="S142" t="s">
        <v>1056</v>
      </c>
      <c r="T142">
        <v>9.3100000000000002E-2</v>
      </c>
      <c r="U142">
        <v>0.74960000000000004</v>
      </c>
      <c r="V142">
        <v>8.1729999999999997E-3</v>
      </c>
      <c r="W142">
        <v>-1.39</v>
      </c>
      <c r="X142">
        <v>8.9829999999999993E-2</v>
      </c>
      <c r="Y142">
        <v>1.5680000000000001</v>
      </c>
      <c r="Z142">
        <v>30001</v>
      </c>
      <c r="AA142">
        <v>140000</v>
      </c>
    </row>
    <row r="143" spans="9:27" x14ac:dyDescent="0.25">
      <c r="I143" t="s">
        <v>274</v>
      </c>
      <c r="J143">
        <v>0.5091</v>
      </c>
      <c r="K143">
        <v>0.9738</v>
      </c>
      <c r="L143">
        <v>1.158E-2</v>
      </c>
      <c r="M143">
        <v>-1.399</v>
      </c>
      <c r="N143">
        <v>0.50449999999999995</v>
      </c>
      <c r="O143">
        <v>2.444</v>
      </c>
      <c r="P143">
        <v>30001</v>
      </c>
      <c r="Q143">
        <v>140000</v>
      </c>
      <c r="S143" t="s">
        <v>1057</v>
      </c>
      <c r="T143">
        <v>-0.3367</v>
      </c>
      <c r="U143">
        <v>0.66159999999999997</v>
      </c>
      <c r="V143">
        <v>6.2969999999999996E-3</v>
      </c>
      <c r="W143">
        <v>-1.645</v>
      </c>
      <c r="X143">
        <v>-0.33739999999999998</v>
      </c>
      <c r="Y143">
        <v>0.96350000000000002</v>
      </c>
      <c r="Z143">
        <v>30001</v>
      </c>
      <c r="AA143">
        <v>140000</v>
      </c>
    </row>
    <row r="144" spans="9:27" x14ac:dyDescent="0.25">
      <c r="I144" t="s">
        <v>275</v>
      </c>
      <c r="J144">
        <v>0.32329999999999998</v>
      </c>
      <c r="K144">
        <v>0.81240000000000001</v>
      </c>
      <c r="L144">
        <v>9.7219999999999997E-3</v>
      </c>
      <c r="M144">
        <v>-1.2889999999999999</v>
      </c>
      <c r="N144">
        <v>0.32819999999999999</v>
      </c>
      <c r="O144">
        <v>1.9119999999999999</v>
      </c>
      <c r="P144">
        <v>30001</v>
      </c>
      <c r="Q144">
        <v>140000</v>
      </c>
      <c r="S144" t="s">
        <v>1058</v>
      </c>
      <c r="T144">
        <v>0.55379999999999996</v>
      </c>
      <c r="U144">
        <v>0.90380000000000005</v>
      </c>
      <c r="V144">
        <v>1.5779999999999999E-2</v>
      </c>
      <c r="W144">
        <v>-1.2230000000000001</v>
      </c>
      <c r="X144">
        <v>0.55720000000000003</v>
      </c>
      <c r="Y144">
        <v>2.3260000000000001</v>
      </c>
      <c r="Z144">
        <v>30001</v>
      </c>
      <c r="AA144">
        <v>140000</v>
      </c>
    </row>
    <row r="145" spans="9:27" x14ac:dyDescent="0.25">
      <c r="I145" t="s">
        <v>276</v>
      </c>
      <c r="J145">
        <v>0.14280000000000001</v>
      </c>
      <c r="K145">
        <v>0.97199999999999998</v>
      </c>
      <c r="L145">
        <v>1.159E-2</v>
      </c>
      <c r="M145">
        <v>-1.806</v>
      </c>
      <c r="N145">
        <v>0.15229999999999999</v>
      </c>
      <c r="O145">
        <v>2.0259999999999998</v>
      </c>
      <c r="P145">
        <v>30001</v>
      </c>
      <c r="Q145">
        <v>140000</v>
      </c>
      <c r="S145" t="s">
        <v>1059</v>
      </c>
      <c r="T145">
        <v>2.835</v>
      </c>
      <c r="U145">
        <v>1.0920000000000001</v>
      </c>
      <c r="V145">
        <v>1.7600000000000001E-2</v>
      </c>
      <c r="W145">
        <v>0.67610000000000003</v>
      </c>
      <c r="X145">
        <v>2.84</v>
      </c>
      <c r="Y145">
        <v>4.9649999999999999</v>
      </c>
      <c r="Z145">
        <v>30001</v>
      </c>
      <c r="AA145">
        <v>140000</v>
      </c>
    </row>
    <row r="146" spans="9:27" x14ac:dyDescent="0.25">
      <c r="I146" t="s">
        <v>277</v>
      </c>
      <c r="J146">
        <v>1.4330000000000001</v>
      </c>
      <c r="K146">
        <v>0.80400000000000005</v>
      </c>
      <c r="L146">
        <v>1.0160000000000001E-2</v>
      </c>
      <c r="M146">
        <v>-0.15240000000000001</v>
      </c>
      <c r="N146">
        <v>1.4350000000000001</v>
      </c>
      <c r="O146">
        <v>3.0179999999999998</v>
      </c>
      <c r="P146">
        <v>30001</v>
      </c>
      <c r="Q146">
        <v>140000</v>
      </c>
      <c r="S146" t="s">
        <v>1060</v>
      </c>
      <c r="T146">
        <v>1.083</v>
      </c>
      <c r="U146">
        <v>0.71519999999999995</v>
      </c>
      <c r="V146">
        <v>7.9590000000000008E-3</v>
      </c>
      <c r="W146">
        <v>-0.32150000000000001</v>
      </c>
      <c r="X146">
        <v>1.079</v>
      </c>
      <c r="Y146">
        <v>2.5049999999999999</v>
      </c>
      <c r="Z146">
        <v>30001</v>
      </c>
      <c r="AA146">
        <v>140000</v>
      </c>
    </row>
    <row r="147" spans="9:27" x14ac:dyDescent="0.25">
      <c r="I147" t="s">
        <v>278</v>
      </c>
      <c r="J147">
        <v>1.3819999999999999</v>
      </c>
      <c r="K147">
        <v>0.84319999999999995</v>
      </c>
      <c r="L147">
        <v>1.035E-2</v>
      </c>
      <c r="M147">
        <v>-0.28689999999999999</v>
      </c>
      <c r="N147">
        <v>1.3839999999999999</v>
      </c>
      <c r="O147">
        <v>3.0470000000000002</v>
      </c>
      <c r="P147">
        <v>30001</v>
      </c>
      <c r="Q147">
        <v>140000</v>
      </c>
      <c r="S147" t="s">
        <v>1061</v>
      </c>
      <c r="T147">
        <v>0.65310000000000001</v>
      </c>
      <c r="U147">
        <v>0.69869999999999999</v>
      </c>
      <c r="V147">
        <v>7.9590000000000008E-3</v>
      </c>
      <c r="W147">
        <v>-0.70650000000000002</v>
      </c>
      <c r="X147">
        <v>0.64749999999999996</v>
      </c>
      <c r="Y147">
        <v>2.0459999999999998</v>
      </c>
      <c r="Z147">
        <v>30001</v>
      </c>
      <c r="AA147">
        <v>140000</v>
      </c>
    </row>
    <row r="148" spans="9:27" x14ac:dyDescent="0.25">
      <c r="I148" t="s">
        <v>279</v>
      </c>
      <c r="J148">
        <v>0.252</v>
      </c>
      <c r="K148">
        <v>0.75129999999999997</v>
      </c>
      <c r="L148">
        <v>1.014E-2</v>
      </c>
      <c r="M148">
        <v>-1.2370000000000001</v>
      </c>
      <c r="N148">
        <v>0.25569999999999998</v>
      </c>
      <c r="O148">
        <v>1.7330000000000001</v>
      </c>
      <c r="P148">
        <v>30001</v>
      </c>
      <c r="Q148">
        <v>140000</v>
      </c>
      <c r="S148" t="s">
        <v>1062</v>
      </c>
      <c r="T148">
        <v>1.544</v>
      </c>
      <c r="U148">
        <v>0.8901</v>
      </c>
      <c r="V148">
        <v>1.753E-2</v>
      </c>
      <c r="W148">
        <v>-0.20649999999999999</v>
      </c>
      <c r="X148">
        <v>1.544</v>
      </c>
      <c r="Y148">
        <v>3.306</v>
      </c>
      <c r="Z148">
        <v>30001</v>
      </c>
      <c r="AA148">
        <v>140000</v>
      </c>
    </row>
    <row r="149" spans="9:27" x14ac:dyDescent="0.25">
      <c r="I149" t="s">
        <v>280</v>
      </c>
      <c r="J149">
        <v>0.76290000000000002</v>
      </c>
      <c r="K149">
        <v>0.70430000000000004</v>
      </c>
      <c r="L149">
        <v>7.254E-3</v>
      </c>
      <c r="M149">
        <v>-0.63329999999999997</v>
      </c>
      <c r="N149">
        <v>0.76359999999999995</v>
      </c>
      <c r="O149">
        <v>2.153</v>
      </c>
      <c r="P149">
        <v>30001</v>
      </c>
      <c r="Q149">
        <v>140000</v>
      </c>
      <c r="S149" t="s">
        <v>1063</v>
      </c>
      <c r="T149">
        <v>3.8250000000000002</v>
      </c>
      <c r="U149">
        <v>1.1020000000000001</v>
      </c>
      <c r="V149">
        <v>1.9910000000000001E-2</v>
      </c>
      <c r="W149">
        <v>1.667</v>
      </c>
      <c r="X149">
        <v>3.8220000000000001</v>
      </c>
      <c r="Y149">
        <v>5.9870000000000001</v>
      </c>
      <c r="Z149">
        <v>30001</v>
      </c>
      <c r="AA149">
        <v>140000</v>
      </c>
    </row>
    <row r="150" spans="9:27" x14ac:dyDescent="0.25">
      <c r="I150" t="s">
        <v>281</v>
      </c>
      <c r="J150">
        <v>1.43</v>
      </c>
      <c r="K150">
        <v>0.80349999999999999</v>
      </c>
      <c r="L150">
        <v>1.1259999999999999E-2</v>
      </c>
      <c r="M150">
        <v>-0.13700000000000001</v>
      </c>
      <c r="N150">
        <v>1.427</v>
      </c>
      <c r="O150">
        <v>3.0259999999999998</v>
      </c>
      <c r="P150">
        <v>30001</v>
      </c>
      <c r="Q150">
        <v>140000</v>
      </c>
      <c r="S150" t="s">
        <v>1064</v>
      </c>
      <c r="T150">
        <v>-0.42980000000000002</v>
      </c>
      <c r="U150">
        <v>0.56730000000000003</v>
      </c>
      <c r="V150">
        <v>5.4530000000000004E-3</v>
      </c>
      <c r="W150">
        <v>-1.5429999999999999</v>
      </c>
      <c r="X150">
        <v>-0.43109999999999998</v>
      </c>
      <c r="Y150">
        <v>0.68879999999999997</v>
      </c>
      <c r="Z150">
        <v>30001</v>
      </c>
      <c r="AA150">
        <v>140000</v>
      </c>
    </row>
    <row r="151" spans="9:27" x14ac:dyDescent="0.25">
      <c r="I151" t="s">
        <v>282</v>
      </c>
      <c r="J151">
        <v>1.4690000000000001</v>
      </c>
      <c r="K151">
        <v>0.91390000000000005</v>
      </c>
      <c r="L151">
        <v>1.078E-2</v>
      </c>
      <c r="M151">
        <v>-0.2697</v>
      </c>
      <c r="N151">
        <v>1.4490000000000001</v>
      </c>
      <c r="O151">
        <v>3.32</v>
      </c>
      <c r="P151">
        <v>30001</v>
      </c>
      <c r="Q151">
        <v>140000</v>
      </c>
      <c r="S151" t="s">
        <v>1065</v>
      </c>
      <c r="T151">
        <v>0.4607</v>
      </c>
      <c r="U151">
        <v>0.80679999999999996</v>
      </c>
      <c r="V151">
        <v>1.6299999999999999E-2</v>
      </c>
      <c r="W151">
        <v>-1.113</v>
      </c>
      <c r="X151">
        <v>0.45689999999999997</v>
      </c>
      <c r="Y151">
        <v>2.0539999999999998</v>
      </c>
      <c r="Z151">
        <v>30001</v>
      </c>
      <c r="AA151">
        <v>140000</v>
      </c>
    </row>
    <row r="152" spans="9:27" x14ac:dyDescent="0.25">
      <c r="I152" t="s">
        <v>283</v>
      </c>
      <c r="J152">
        <v>1.9810000000000001</v>
      </c>
      <c r="K152">
        <v>0.93049999999999999</v>
      </c>
      <c r="L152">
        <v>1.8100000000000002E-2</v>
      </c>
      <c r="M152">
        <v>0.1416</v>
      </c>
      <c r="N152">
        <v>1.9870000000000001</v>
      </c>
      <c r="O152">
        <v>3.7970000000000002</v>
      </c>
      <c r="P152">
        <v>30001</v>
      </c>
      <c r="Q152">
        <v>140000</v>
      </c>
      <c r="S152" t="s">
        <v>1066</v>
      </c>
      <c r="T152">
        <v>2.742</v>
      </c>
      <c r="U152">
        <v>1.0309999999999999</v>
      </c>
      <c r="V152">
        <v>1.8700000000000001E-2</v>
      </c>
      <c r="W152">
        <v>0.71930000000000005</v>
      </c>
      <c r="X152">
        <v>2.746</v>
      </c>
      <c r="Y152">
        <v>4.758</v>
      </c>
      <c r="Z152">
        <v>30001</v>
      </c>
      <c r="AA152">
        <v>140000</v>
      </c>
    </row>
    <row r="153" spans="9:27" x14ac:dyDescent="0.25">
      <c r="I153" t="s">
        <v>284</v>
      </c>
      <c r="J153">
        <v>1.7549999999999999</v>
      </c>
      <c r="K153">
        <v>0.97409999999999997</v>
      </c>
      <c r="L153">
        <v>1.9910000000000001E-2</v>
      </c>
      <c r="M153">
        <v>-0.1706</v>
      </c>
      <c r="N153">
        <v>1.76</v>
      </c>
      <c r="O153">
        <v>3.657</v>
      </c>
      <c r="P153">
        <v>30001</v>
      </c>
      <c r="Q153">
        <v>140000</v>
      </c>
      <c r="S153" t="s">
        <v>1067</v>
      </c>
      <c r="T153">
        <v>0.89049999999999996</v>
      </c>
      <c r="U153">
        <v>0.7218</v>
      </c>
      <c r="V153">
        <v>1.375E-2</v>
      </c>
      <c r="W153">
        <v>-0.5423</v>
      </c>
      <c r="X153">
        <v>0.89580000000000004</v>
      </c>
      <c r="Y153">
        <v>2.2989999999999999</v>
      </c>
      <c r="Z153">
        <v>30001</v>
      </c>
      <c r="AA153">
        <v>140000</v>
      </c>
    </row>
    <row r="154" spans="9:27" x14ac:dyDescent="0.25">
      <c r="I154" t="s">
        <v>285</v>
      </c>
      <c r="J154">
        <v>1.6160000000000001</v>
      </c>
      <c r="K154">
        <v>1.0469999999999999</v>
      </c>
      <c r="L154">
        <v>2.0209999999999999E-2</v>
      </c>
      <c r="M154">
        <v>-0.48130000000000001</v>
      </c>
      <c r="N154">
        <v>1.631</v>
      </c>
      <c r="O154">
        <v>3.6419999999999999</v>
      </c>
      <c r="P154">
        <v>30001</v>
      </c>
      <c r="Q154">
        <v>140000</v>
      </c>
      <c r="S154" t="s">
        <v>1068</v>
      </c>
      <c r="T154">
        <v>3.1720000000000002</v>
      </c>
      <c r="U154">
        <v>0.96550000000000002</v>
      </c>
      <c r="V154">
        <v>1.6240000000000001E-2</v>
      </c>
      <c r="W154">
        <v>1.2609999999999999</v>
      </c>
      <c r="X154">
        <v>3.177</v>
      </c>
      <c r="Y154">
        <v>5.048</v>
      </c>
      <c r="Z154">
        <v>30001</v>
      </c>
      <c r="AA154">
        <v>140000</v>
      </c>
    </row>
    <row r="155" spans="9:27" x14ac:dyDescent="0.25">
      <c r="I155" t="s">
        <v>286</v>
      </c>
      <c r="J155">
        <v>2.125</v>
      </c>
      <c r="K155">
        <v>1.0429999999999999</v>
      </c>
      <c r="L155">
        <v>2.0029999999999999E-2</v>
      </c>
      <c r="M155">
        <v>7.2029999999999997E-2</v>
      </c>
      <c r="N155">
        <v>2.1230000000000002</v>
      </c>
      <c r="O155">
        <v>4.1879999999999997</v>
      </c>
      <c r="P155">
        <v>30001</v>
      </c>
      <c r="Q155">
        <v>140000</v>
      </c>
      <c r="S155" t="s">
        <v>1069</v>
      </c>
      <c r="T155">
        <v>2.2810000000000001</v>
      </c>
      <c r="U155">
        <v>0.93740000000000001</v>
      </c>
      <c r="V155">
        <v>9.3720000000000001E-3</v>
      </c>
      <c r="W155">
        <v>0.43230000000000002</v>
      </c>
      <c r="X155">
        <v>2.2839999999999998</v>
      </c>
      <c r="Y155">
        <v>4.1260000000000003</v>
      </c>
      <c r="Z155">
        <v>30001</v>
      </c>
      <c r="AA155">
        <v>140000</v>
      </c>
    </row>
    <row r="156" spans="9:27" x14ac:dyDescent="0.25">
      <c r="I156" t="s">
        <v>1198</v>
      </c>
      <c r="J156">
        <v>4.1520000000000001</v>
      </c>
      <c r="K156">
        <v>1.0940000000000001</v>
      </c>
      <c r="L156">
        <v>2.2120000000000001E-2</v>
      </c>
      <c r="M156">
        <v>1.9850000000000001</v>
      </c>
      <c r="N156">
        <v>4.1529999999999996</v>
      </c>
      <c r="O156">
        <v>6.2779999999999996</v>
      </c>
      <c r="P156">
        <v>30001</v>
      </c>
      <c r="Q156">
        <v>140000</v>
      </c>
    </row>
    <row r="157" spans="9:27" x14ac:dyDescent="0.25">
      <c r="I157" t="s">
        <v>287</v>
      </c>
      <c r="J157">
        <v>-0.1492</v>
      </c>
      <c r="K157">
        <v>0.57150000000000001</v>
      </c>
      <c r="L157">
        <v>6.2859999999999999E-3</v>
      </c>
      <c r="M157">
        <v>-1.276</v>
      </c>
      <c r="N157">
        <v>-0.14799999999999999</v>
      </c>
      <c r="O157">
        <v>0.96640000000000004</v>
      </c>
      <c r="P157">
        <v>30001</v>
      </c>
      <c r="Q157">
        <v>140000</v>
      </c>
    </row>
    <row r="158" spans="9:27" x14ac:dyDescent="0.25">
      <c r="I158" t="s">
        <v>288</v>
      </c>
      <c r="J158">
        <v>-4.759E-2</v>
      </c>
      <c r="K158">
        <v>0.67700000000000005</v>
      </c>
      <c r="L158">
        <v>7.0549999999999996E-3</v>
      </c>
      <c r="M158">
        <v>-1.383</v>
      </c>
      <c r="N158">
        <v>-4.9050000000000003E-2</v>
      </c>
      <c r="O158">
        <v>1.3009999999999999</v>
      </c>
      <c r="P158">
        <v>30001</v>
      </c>
      <c r="Q158">
        <v>140000</v>
      </c>
    </row>
    <row r="159" spans="9:27" x14ac:dyDescent="0.25">
      <c r="I159" t="s">
        <v>289</v>
      </c>
      <c r="J159">
        <v>1.042</v>
      </c>
      <c r="K159">
        <v>0.77480000000000004</v>
      </c>
      <c r="L159">
        <v>8.3940000000000004E-3</v>
      </c>
      <c r="M159">
        <v>-0.4834</v>
      </c>
      <c r="N159">
        <v>1.0409999999999999</v>
      </c>
      <c r="O159">
        <v>2.5739999999999998</v>
      </c>
      <c r="P159">
        <v>30001</v>
      </c>
      <c r="Q159">
        <v>140000</v>
      </c>
    </row>
    <row r="160" spans="9:27" x14ac:dyDescent="0.25">
      <c r="I160" t="s">
        <v>290</v>
      </c>
      <c r="J160">
        <v>1.077</v>
      </c>
      <c r="K160">
        <v>0.77649999999999997</v>
      </c>
      <c r="L160">
        <v>8.2539999999999992E-3</v>
      </c>
      <c r="M160">
        <v>-0.44650000000000001</v>
      </c>
      <c r="N160">
        <v>1.0740000000000001</v>
      </c>
      <c r="O160">
        <v>2.6059999999999999</v>
      </c>
      <c r="P160">
        <v>30001</v>
      </c>
      <c r="Q160">
        <v>140000</v>
      </c>
    </row>
    <row r="161" spans="9:17" x14ac:dyDescent="0.25">
      <c r="I161" t="s">
        <v>291</v>
      </c>
      <c r="J161">
        <v>1.6950000000000001</v>
      </c>
      <c r="K161">
        <v>0.81169999999999998</v>
      </c>
      <c r="L161">
        <v>2.0539999999999999E-2</v>
      </c>
      <c r="M161">
        <v>9.2469999999999997E-2</v>
      </c>
      <c r="N161">
        <v>1.69</v>
      </c>
      <c r="O161">
        <v>3.29</v>
      </c>
      <c r="P161">
        <v>30001</v>
      </c>
      <c r="Q161">
        <v>140000</v>
      </c>
    </row>
    <row r="162" spans="9:17" x14ac:dyDescent="0.25">
      <c r="I162" t="s">
        <v>292</v>
      </c>
      <c r="J162">
        <v>1.5820000000000001</v>
      </c>
      <c r="K162">
        <v>0.80120000000000002</v>
      </c>
      <c r="L162">
        <v>1.9959999999999999E-2</v>
      </c>
      <c r="M162">
        <v>1.602E-2</v>
      </c>
      <c r="N162">
        <v>1.577</v>
      </c>
      <c r="O162">
        <v>3.157</v>
      </c>
      <c r="P162">
        <v>30001</v>
      </c>
      <c r="Q162">
        <v>140000</v>
      </c>
    </row>
    <row r="163" spans="9:17" x14ac:dyDescent="0.25">
      <c r="I163" t="s">
        <v>293</v>
      </c>
      <c r="J163">
        <v>1.8360000000000001</v>
      </c>
      <c r="K163">
        <v>0.86380000000000001</v>
      </c>
      <c r="L163">
        <v>2.0410000000000001E-2</v>
      </c>
      <c r="M163">
        <v>0.1588</v>
      </c>
      <c r="N163">
        <v>1.8260000000000001</v>
      </c>
      <c r="O163">
        <v>3.5459999999999998</v>
      </c>
      <c r="P163">
        <v>30001</v>
      </c>
      <c r="Q163">
        <v>140000</v>
      </c>
    </row>
    <row r="164" spans="9:17" x14ac:dyDescent="0.25">
      <c r="I164" t="s">
        <v>294</v>
      </c>
      <c r="J164">
        <v>1.335</v>
      </c>
      <c r="K164">
        <v>0.80049999999999999</v>
      </c>
      <c r="L164">
        <v>1.9890000000000001E-2</v>
      </c>
      <c r="M164">
        <v>-0.23880000000000001</v>
      </c>
      <c r="N164">
        <v>1.329</v>
      </c>
      <c r="O164">
        <v>2.9140000000000001</v>
      </c>
      <c r="P164">
        <v>30001</v>
      </c>
      <c r="Q164">
        <v>140000</v>
      </c>
    </row>
    <row r="165" spans="9:17" x14ac:dyDescent="0.25">
      <c r="I165" t="s">
        <v>295</v>
      </c>
      <c r="J165">
        <v>1.5329999999999999</v>
      </c>
      <c r="K165">
        <v>0.80649999999999999</v>
      </c>
      <c r="L165">
        <v>2.0320000000000001E-2</v>
      </c>
      <c r="M165">
        <v>-5.1709999999999999E-2</v>
      </c>
      <c r="N165">
        <v>1.53</v>
      </c>
      <c r="O165">
        <v>3.1190000000000002</v>
      </c>
      <c r="P165">
        <v>30001</v>
      </c>
      <c r="Q165">
        <v>140000</v>
      </c>
    </row>
    <row r="166" spans="9:17" x14ac:dyDescent="0.25">
      <c r="I166" t="s">
        <v>296</v>
      </c>
      <c r="J166">
        <v>1.4970000000000001</v>
      </c>
      <c r="K166">
        <v>0.80789999999999995</v>
      </c>
      <c r="L166">
        <v>2.0559999999999998E-2</v>
      </c>
      <c r="M166">
        <v>-8.8469999999999993E-2</v>
      </c>
      <c r="N166">
        <v>1.49</v>
      </c>
      <c r="O166">
        <v>3.0910000000000002</v>
      </c>
      <c r="P166">
        <v>30001</v>
      </c>
      <c r="Q166">
        <v>140000</v>
      </c>
    </row>
    <row r="167" spans="9:17" x14ac:dyDescent="0.25">
      <c r="I167" t="s">
        <v>297</v>
      </c>
      <c r="J167">
        <v>1.3640000000000001</v>
      </c>
      <c r="K167">
        <v>0.81289999999999996</v>
      </c>
      <c r="L167">
        <v>2.0379999999999999E-2</v>
      </c>
      <c r="M167">
        <v>-0.22500000000000001</v>
      </c>
      <c r="N167">
        <v>1.3580000000000001</v>
      </c>
      <c r="O167">
        <v>2.968</v>
      </c>
      <c r="P167">
        <v>30001</v>
      </c>
      <c r="Q167">
        <v>140000</v>
      </c>
    </row>
    <row r="168" spans="9:17" x14ac:dyDescent="0.25">
      <c r="I168" t="s">
        <v>298</v>
      </c>
      <c r="J168">
        <v>-1.863</v>
      </c>
      <c r="K168">
        <v>1.2370000000000001</v>
      </c>
      <c r="L168">
        <v>2.3140000000000001E-2</v>
      </c>
      <c r="M168">
        <v>-4.2770000000000001</v>
      </c>
      <c r="N168">
        <v>-1.8660000000000001</v>
      </c>
      <c r="O168">
        <v>0.57120000000000004</v>
      </c>
      <c r="P168">
        <v>30001</v>
      </c>
      <c r="Q168">
        <v>140000</v>
      </c>
    </row>
    <row r="169" spans="9:17" x14ac:dyDescent="0.25">
      <c r="I169" t="s">
        <v>299</v>
      </c>
      <c r="J169">
        <v>1.641</v>
      </c>
      <c r="K169">
        <v>0.82920000000000005</v>
      </c>
      <c r="L169">
        <v>2.061E-2</v>
      </c>
      <c r="M169">
        <v>7.9279999999999993E-3</v>
      </c>
      <c r="N169">
        <v>1.6379999999999999</v>
      </c>
      <c r="O169">
        <v>3.27</v>
      </c>
      <c r="P169">
        <v>30001</v>
      </c>
      <c r="Q169">
        <v>140000</v>
      </c>
    </row>
    <row r="170" spans="9:17" x14ac:dyDescent="0.25">
      <c r="I170" t="s">
        <v>300</v>
      </c>
      <c r="J170">
        <v>0.85099999999999998</v>
      </c>
      <c r="K170">
        <v>0.94350000000000001</v>
      </c>
      <c r="L170">
        <v>1.239E-2</v>
      </c>
      <c r="M170">
        <v>-0.997</v>
      </c>
      <c r="N170">
        <v>0.85099999999999998</v>
      </c>
      <c r="O170">
        <v>2.7029999999999998</v>
      </c>
      <c r="P170">
        <v>30001</v>
      </c>
      <c r="Q170">
        <v>140000</v>
      </c>
    </row>
    <row r="171" spans="9:17" x14ac:dyDescent="0.25">
      <c r="I171" t="s">
        <v>301</v>
      </c>
      <c r="J171">
        <v>0.4506</v>
      </c>
      <c r="K171">
        <v>0.75760000000000005</v>
      </c>
      <c r="L171">
        <v>8.1370000000000001E-3</v>
      </c>
      <c r="M171">
        <v>-1.0469999999999999</v>
      </c>
      <c r="N171">
        <v>0.45129999999999998</v>
      </c>
      <c r="O171">
        <v>1.9330000000000001</v>
      </c>
      <c r="P171">
        <v>30001</v>
      </c>
      <c r="Q171">
        <v>140000</v>
      </c>
    </row>
    <row r="172" spans="9:17" x14ac:dyDescent="0.25">
      <c r="I172" t="s">
        <v>302</v>
      </c>
      <c r="J172">
        <v>0.35949999999999999</v>
      </c>
      <c r="K172">
        <v>0.81200000000000006</v>
      </c>
      <c r="L172">
        <v>8.9580000000000007E-3</v>
      </c>
      <c r="M172">
        <v>-1.2609999999999999</v>
      </c>
      <c r="N172">
        <v>0.36520000000000002</v>
      </c>
      <c r="O172">
        <v>1.9490000000000001</v>
      </c>
      <c r="P172">
        <v>30001</v>
      </c>
      <c r="Q172">
        <v>140000</v>
      </c>
    </row>
    <row r="173" spans="9:17" x14ac:dyDescent="0.25">
      <c r="I173" t="s">
        <v>303</v>
      </c>
      <c r="J173">
        <v>0.20349999999999999</v>
      </c>
      <c r="K173">
        <v>0.69210000000000005</v>
      </c>
      <c r="L173">
        <v>7.6429999999999996E-3</v>
      </c>
      <c r="M173">
        <v>-1.173</v>
      </c>
      <c r="N173">
        <v>0.20930000000000001</v>
      </c>
      <c r="O173">
        <v>1.5549999999999999</v>
      </c>
      <c r="P173">
        <v>30001</v>
      </c>
      <c r="Q173">
        <v>140000</v>
      </c>
    </row>
    <row r="174" spans="9:17" x14ac:dyDescent="0.25">
      <c r="I174" t="s">
        <v>304</v>
      </c>
      <c r="J174">
        <v>0.34970000000000001</v>
      </c>
      <c r="K174">
        <v>0.73099999999999998</v>
      </c>
      <c r="L174">
        <v>8.3599999999999994E-3</v>
      </c>
      <c r="M174">
        <v>-1.0900000000000001</v>
      </c>
      <c r="N174">
        <v>0.35010000000000002</v>
      </c>
      <c r="O174">
        <v>1.788</v>
      </c>
      <c r="P174">
        <v>30001</v>
      </c>
      <c r="Q174">
        <v>140000</v>
      </c>
    </row>
    <row r="175" spans="9:17" x14ac:dyDescent="0.25">
      <c r="I175" t="s">
        <v>305</v>
      </c>
      <c r="J175">
        <v>0.2525</v>
      </c>
      <c r="K175">
        <v>0.69810000000000005</v>
      </c>
      <c r="L175">
        <v>8.2719999999999998E-3</v>
      </c>
      <c r="M175">
        <v>-1.131</v>
      </c>
      <c r="N175">
        <v>0.25440000000000002</v>
      </c>
      <c r="O175">
        <v>1.621</v>
      </c>
      <c r="P175">
        <v>30001</v>
      </c>
      <c r="Q175">
        <v>140000</v>
      </c>
    </row>
    <row r="176" spans="9:17" x14ac:dyDescent="0.25">
      <c r="I176" t="s">
        <v>306</v>
      </c>
      <c r="J176">
        <v>0.38100000000000001</v>
      </c>
      <c r="K176">
        <v>0.64610000000000001</v>
      </c>
      <c r="L176">
        <v>7.1590000000000004E-3</v>
      </c>
      <c r="M176">
        <v>-0.89470000000000005</v>
      </c>
      <c r="N176">
        <v>0.3836</v>
      </c>
      <c r="O176">
        <v>1.6519999999999999</v>
      </c>
      <c r="P176">
        <v>30001</v>
      </c>
      <c r="Q176">
        <v>140000</v>
      </c>
    </row>
    <row r="177" spans="9:17" x14ac:dyDescent="0.25">
      <c r="I177" t="s">
        <v>307</v>
      </c>
      <c r="J177">
        <v>0.29449999999999998</v>
      </c>
      <c r="K177">
        <v>0.71120000000000005</v>
      </c>
      <c r="L177">
        <v>8.2050000000000005E-3</v>
      </c>
      <c r="M177">
        <v>-1.1200000000000001</v>
      </c>
      <c r="N177">
        <v>0.30020000000000002</v>
      </c>
      <c r="O177">
        <v>1.6870000000000001</v>
      </c>
      <c r="P177">
        <v>30001</v>
      </c>
      <c r="Q177">
        <v>140000</v>
      </c>
    </row>
    <row r="178" spans="9:17" x14ac:dyDescent="0.25">
      <c r="I178" t="s">
        <v>308</v>
      </c>
      <c r="J178">
        <v>1.357</v>
      </c>
      <c r="K178">
        <v>0.84750000000000003</v>
      </c>
      <c r="L178">
        <v>1.1610000000000001E-2</v>
      </c>
      <c r="M178">
        <v>-0.30209999999999998</v>
      </c>
      <c r="N178">
        <v>1.3560000000000001</v>
      </c>
      <c r="O178">
        <v>3.0209999999999999</v>
      </c>
      <c r="P178">
        <v>30001</v>
      </c>
      <c r="Q178">
        <v>140000</v>
      </c>
    </row>
    <row r="179" spans="9:17" x14ac:dyDescent="0.25">
      <c r="I179" t="s">
        <v>309</v>
      </c>
      <c r="J179">
        <v>0.55159999999999998</v>
      </c>
      <c r="K179">
        <v>0.90300000000000002</v>
      </c>
      <c r="L179">
        <v>1.048E-2</v>
      </c>
      <c r="M179">
        <v>-1.2050000000000001</v>
      </c>
      <c r="N179">
        <v>0.54400000000000004</v>
      </c>
      <c r="O179">
        <v>2.36</v>
      </c>
      <c r="P179">
        <v>30001</v>
      </c>
      <c r="Q179">
        <v>140000</v>
      </c>
    </row>
    <row r="180" spans="9:17" x14ac:dyDescent="0.25">
      <c r="I180" t="s">
        <v>310</v>
      </c>
      <c r="J180">
        <v>0.36580000000000001</v>
      </c>
      <c r="K180">
        <v>0.72550000000000003</v>
      </c>
      <c r="L180">
        <v>8.3840000000000008E-3</v>
      </c>
      <c r="M180">
        <v>-1.0580000000000001</v>
      </c>
      <c r="N180">
        <v>0.36699999999999999</v>
      </c>
      <c r="O180">
        <v>1.7809999999999999</v>
      </c>
      <c r="P180">
        <v>30001</v>
      </c>
      <c r="Q180">
        <v>140000</v>
      </c>
    </row>
    <row r="181" spans="9:17" x14ac:dyDescent="0.25">
      <c r="I181" t="s">
        <v>311</v>
      </c>
      <c r="J181">
        <v>0.18529999999999999</v>
      </c>
      <c r="K181">
        <v>0.90190000000000003</v>
      </c>
      <c r="L181">
        <v>1.048E-2</v>
      </c>
      <c r="M181">
        <v>-1.625</v>
      </c>
      <c r="N181">
        <v>0.19589999999999999</v>
      </c>
      <c r="O181">
        <v>1.94</v>
      </c>
      <c r="P181">
        <v>30001</v>
      </c>
      <c r="Q181">
        <v>140000</v>
      </c>
    </row>
    <row r="182" spans="9:17" x14ac:dyDescent="0.25">
      <c r="I182" t="s">
        <v>312</v>
      </c>
      <c r="J182">
        <v>1.476</v>
      </c>
      <c r="K182">
        <v>0.71460000000000001</v>
      </c>
      <c r="L182">
        <v>8.8109999999999994E-3</v>
      </c>
      <c r="M182">
        <v>7.7200000000000005E-2</v>
      </c>
      <c r="N182">
        <v>1.4770000000000001</v>
      </c>
      <c r="O182">
        <v>2.8889999999999998</v>
      </c>
      <c r="P182">
        <v>30001</v>
      </c>
      <c r="Q182">
        <v>140000</v>
      </c>
    </row>
    <row r="183" spans="9:17" x14ac:dyDescent="0.25">
      <c r="I183" t="s">
        <v>313</v>
      </c>
      <c r="J183">
        <v>1.4239999999999999</v>
      </c>
      <c r="K183">
        <v>0.75870000000000004</v>
      </c>
      <c r="L183">
        <v>9.0620000000000006E-3</v>
      </c>
      <c r="M183">
        <v>-6.0440000000000001E-2</v>
      </c>
      <c r="N183">
        <v>1.425</v>
      </c>
      <c r="O183">
        <v>2.9180000000000001</v>
      </c>
      <c r="P183">
        <v>30001</v>
      </c>
      <c r="Q183">
        <v>140000</v>
      </c>
    </row>
    <row r="184" spans="9:17" x14ac:dyDescent="0.25">
      <c r="I184" t="s">
        <v>314</v>
      </c>
      <c r="J184">
        <v>0.29449999999999998</v>
      </c>
      <c r="K184">
        <v>0.65469999999999995</v>
      </c>
      <c r="L184">
        <v>8.6899999999999998E-3</v>
      </c>
      <c r="M184">
        <v>-0.99450000000000005</v>
      </c>
      <c r="N184">
        <v>0.29720000000000002</v>
      </c>
      <c r="O184">
        <v>1.583</v>
      </c>
      <c r="P184">
        <v>30001</v>
      </c>
      <c r="Q184">
        <v>140000</v>
      </c>
    </row>
    <row r="185" spans="9:17" x14ac:dyDescent="0.25">
      <c r="I185" t="s">
        <v>315</v>
      </c>
      <c r="J185">
        <v>0.8054</v>
      </c>
      <c r="K185">
        <v>0.58260000000000001</v>
      </c>
      <c r="L185">
        <v>5.6839999999999998E-3</v>
      </c>
      <c r="M185">
        <v>-0.3357</v>
      </c>
      <c r="N185">
        <v>0.80410000000000004</v>
      </c>
      <c r="O185">
        <v>1.9570000000000001</v>
      </c>
      <c r="P185">
        <v>30001</v>
      </c>
      <c r="Q185">
        <v>140000</v>
      </c>
    </row>
    <row r="186" spans="9:17" x14ac:dyDescent="0.25">
      <c r="I186" t="s">
        <v>316</v>
      </c>
      <c r="J186">
        <v>1.472</v>
      </c>
      <c r="K186">
        <v>0.71</v>
      </c>
      <c r="L186">
        <v>9.7820000000000008E-3</v>
      </c>
      <c r="M186">
        <v>9.8960000000000006E-2</v>
      </c>
      <c r="N186">
        <v>1.466</v>
      </c>
      <c r="O186">
        <v>2.883</v>
      </c>
      <c r="P186">
        <v>30001</v>
      </c>
      <c r="Q186">
        <v>140000</v>
      </c>
    </row>
    <row r="187" spans="9:17" x14ac:dyDescent="0.25">
      <c r="I187" t="s">
        <v>317</v>
      </c>
      <c r="J187">
        <v>1.512</v>
      </c>
      <c r="K187">
        <v>0.82969999999999999</v>
      </c>
      <c r="L187">
        <v>9.3629999999999998E-3</v>
      </c>
      <c r="M187">
        <v>-4.7559999999999998E-2</v>
      </c>
      <c r="N187">
        <v>1.488</v>
      </c>
      <c r="O187">
        <v>3.206</v>
      </c>
      <c r="P187">
        <v>30001</v>
      </c>
      <c r="Q187">
        <v>140000</v>
      </c>
    </row>
    <row r="188" spans="9:17" x14ac:dyDescent="0.25">
      <c r="I188" t="s">
        <v>318</v>
      </c>
      <c r="J188">
        <v>2.0230000000000001</v>
      </c>
      <c r="K188">
        <v>0.85209999999999997</v>
      </c>
      <c r="L188">
        <v>1.6969999999999999E-2</v>
      </c>
      <c r="M188">
        <v>0.32990000000000003</v>
      </c>
      <c r="N188">
        <v>2.024</v>
      </c>
      <c r="O188">
        <v>3.6890000000000001</v>
      </c>
      <c r="P188">
        <v>30001</v>
      </c>
      <c r="Q188">
        <v>140000</v>
      </c>
    </row>
    <row r="189" spans="9:17" x14ac:dyDescent="0.25">
      <c r="I189" t="s">
        <v>319</v>
      </c>
      <c r="J189">
        <v>1.7969999999999999</v>
      </c>
      <c r="K189">
        <v>0.89980000000000004</v>
      </c>
      <c r="L189">
        <v>1.8839999999999999E-2</v>
      </c>
      <c r="M189">
        <v>1.494E-2</v>
      </c>
      <c r="N189">
        <v>1.8029999999999999</v>
      </c>
      <c r="O189">
        <v>3.5529999999999999</v>
      </c>
      <c r="P189">
        <v>30001</v>
      </c>
      <c r="Q189">
        <v>140000</v>
      </c>
    </row>
    <row r="190" spans="9:17" x14ac:dyDescent="0.25">
      <c r="I190" t="s">
        <v>320</v>
      </c>
      <c r="J190">
        <v>1.6579999999999999</v>
      </c>
      <c r="K190">
        <v>0.97760000000000002</v>
      </c>
      <c r="L190">
        <v>1.9210000000000001E-2</v>
      </c>
      <c r="M190">
        <v>-0.30730000000000002</v>
      </c>
      <c r="N190">
        <v>1.673</v>
      </c>
      <c r="O190">
        <v>3.54</v>
      </c>
      <c r="P190">
        <v>30001</v>
      </c>
      <c r="Q190">
        <v>140000</v>
      </c>
    </row>
    <row r="191" spans="9:17" x14ac:dyDescent="0.25">
      <c r="I191" t="s">
        <v>321</v>
      </c>
      <c r="J191">
        <v>2.1669999999999998</v>
      </c>
      <c r="K191">
        <v>0.97389999999999999</v>
      </c>
      <c r="L191">
        <v>1.9019999999999999E-2</v>
      </c>
      <c r="M191">
        <v>0.25690000000000002</v>
      </c>
      <c r="N191">
        <v>2.1659999999999999</v>
      </c>
      <c r="O191">
        <v>4.1040000000000001</v>
      </c>
      <c r="P191">
        <v>30001</v>
      </c>
      <c r="Q191">
        <v>140000</v>
      </c>
    </row>
    <row r="192" spans="9:17" x14ac:dyDescent="0.25">
      <c r="I192" t="s">
        <v>1199</v>
      </c>
      <c r="J192">
        <v>4.1950000000000003</v>
      </c>
      <c r="K192">
        <v>1.0269999999999999</v>
      </c>
      <c r="L192">
        <v>2.103E-2</v>
      </c>
      <c r="M192">
        <v>2.1520000000000001</v>
      </c>
      <c r="N192">
        <v>4.1950000000000003</v>
      </c>
      <c r="O192">
        <v>6.1920000000000002</v>
      </c>
      <c r="P192">
        <v>30001</v>
      </c>
      <c r="Q192">
        <v>140000</v>
      </c>
    </row>
    <row r="193" spans="9:17" x14ac:dyDescent="0.25">
      <c r="I193" t="s">
        <v>322</v>
      </c>
      <c r="J193">
        <v>0.1017</v>
      </c>
      <c r="K193">
        <v>0.39250000000000002</v>
      </c>
      <c r="L193">
        <v>2.787E-3</v>
      </c>
      <c r="M193">
        <v>-0.66400000000000003</v>
      </c>
      <c r="N193">
        <v>7.4889999999999998E-2</v>
      </c>
      <c r="O193">
        <v>0.94720000000000004</v>
      </c>
      <c r="P193">
        <v>30001</v>
      </c>
      <c r="Q193">
        <v>140000</v>
      </c>
    </row>
    <row r="194" spans="9:17" x14ac:dyDescent="0.25">
      <c r="I194" t="s">
        <v>323</v>
      </c>
      <c r="J194">
        <v>1.1910000000000001</v>
      </c>
      <c r="K194">
        <v>0.74880000000000002</v>
      </c>
      <c r="L194">
        <v>1.014E-2</v>
      </c>
      <c r="M194">
        <v>-0.27479999999999999</v>
      </c>
      <c r="N194">
        <v>1.1859999999999999</v>
      </c>
      <c r="O194">
        <v>2.6749999999999998</v>
      </c>
      <c r="P194">
        <v>30001</v>
      </c>
      <c r="Q194">
        <v>140000</v>
      </c>
    </row>
    <row r="195" spans="9:17" x14ac:dyDescent="0.25">
      <c r="I195" t="s">
        <v>324</v>
      </c>
      <c r="J195">
        <v>1.226</v>
      </c>
      <c r="K195">
        <v>0.70309999999999995</v>
      </c>
      <c r="L195">
        <v>9.3900000000000008E-3</v>
      </c>
      <c r="M195">
        <v>-0.1333</v>
      </c>
      <c r="N195">
        <v>1.218</v>
      </c>
      <c r="O195">
        <v>2.6230000000000002</v>
      </c>
      <c r="P195">
        <v>30001</v>
      </c>
      <c r="Q195">
        <v>140000</v>
      </c>
    </row>
    <row r="196" spans="9:17" x14ac:dyDescent="0.25">
      <c r="I196" t="s">
        <v>325</v>
      </c>
      <c r="J196">
        <v>1.8440000000000001</v>
      </c>
      <c r="K196">
        <v>0.62419999999999998</v>
      </c>
      <c r="L196">
        <v>1.899E-2</v>
      </c>
      <c r="M196">
        <v>0.63480000000000003</v>
      </c>
      <c r="N196">
        <v>1.84</v>
      </c>
      <c r="O196">
        <v>3.0659999999999998</v>
      </c>
      <c r="P196">
        <v>30001</v>
      </c>
      <c r="Q196">
        <v>140000</v>
      </c>
    </row>
    <row r="197" spans="9:17" x14ac:dyDescent="0.25">
      <c r="I197" t="s">
        <v>326</v>
      </c>
      <c r="J197">
        <v>1.732</v>
      </c>
      <c r="K197">
        <v>0.61319999999999997</v>
      </c>
      <c r="L197">
        <v>1.84E-2</v>
      </c>
      <c r="M197">
        <v>0.54420000000000002</v>
      </c>
      <c r="N197">
        <v>1.7270000000000001</v>
      </c>
      <c r="O197">
        <v>2.9350000000000001</v>
      </c>
      <c r="P197">
        <v>30001</v>
      </c>
      <c r="Q197">
        <v>140000</v>
      </c>
    </row>
    <row r="198" spans="9:17" x14ac:dyDescent="0.25">
      <c r="I198" t="s">
        <v>327</v>
      </c>
      <c r="J198">
        <v>1.9850000000000001</v>
      </c>
      <c r="K198">
        <v>0.69159999999999999</v>
      </c>
      <c r="L198">
        <v>1.8839999999999999E-2</v>
      </c>
      <c r="M198">
        <v>0.6613</v>
      </c>
      <c r="N198">
        <v>1.976</v>
      </c>
      <c r="O198">
        <v>3.3639999999999999</v>
      </c>
      <c r="P198">
        <v>30001</v>
      </c>
      <c r="Q198">
        <v>140000</v>
      </c>
    </row>
    <row r="199" spans="9:17" x14ac:dyDescent="0.25">
      <c r="I199" t="s">
        <v>328</v>
      </c>
      <c r="J199">
        <v>1.484</v>
      </c>
      <c r="K199">
        <v>0.6079</v>
      </c>
      <c r="L199">
        <v>1.8280000000000001E-2</v>
      </c>
      <c r="M199">
        <v>0.30919999999999997</v>
      </c>
      <c r="N199">
        <v>1.4770000000000001</v>
      </c>
      <c r="O199">
        <v>2.68</v>
      </c>
      <c r="P199">
        <v>30001</v>
      </c>
      <c r="Q199">
        <v>140000</v>
      </c>
    </row>
    <row r="200" spans="9:17" x14ac:dyDescent="0.25">
      <c r="I200" t="s">
        <v>329</v>
      </c>
      <c r="J200">
        <v>1.6830000000000001</v>
      </c>
      <c r="K200">
        <v>0.61629999999999996</v>
      </c>
      <c r="L200">
        <v>1.873E-2</v>
      </c>
      <c r="M200">
        <v>0.48870000000000002</v>
      </c>
      <c r="N200">
        <v>1.677</v>
      </c>
      <c r="O200">
        <v>2.8879999999999999</v>
      </c>
      <c r="P200">
        <v>30001</v>
      </c>
      <c r="Q200">
        <v>140000</v>
      </c>
    </row>
    <row r="201" spans="9:17" x14ac:dyDescent="0.25">
      <c r="I201" t="s">
        <v>330</v>
      </c>
      <c r="J201">
        <v>1.6459999999999999</v>
      </c>
      <c r="K201">
        <v>0.61890000000000001</v>
      </c>
      <c r="L201">
        <v>1.899E-2</v>
      </c>
      <c r="M201">
        <v>0.4516</v>
      </c>
      <c r="N201">
        <v>1.641</v>
      </c>
      <c r="O201">
        <v>2.859</v>
      </c>
      <c r="P201">
        <v>30001</v>
      </c>
      <c r="Q201">
        <v>140000</v>
      </c>
    </row>
    <row r="202" spans="9:17" x14ac:dyDescent="0.25">
      <c r="I202" t="s">
        <v>331</v>
      </c>
      <c r="J202">
        <v>1.5129999999999999</v>
      </c>
      <c r="K202">
        <v>0.62529999999999997</v>
      </c>
      <c r="L202">
        <v>1.8800000000000001E-2</v>
      </c>
      <c r="M202">
        <v>0.30590000000000001</v>
      </c>
      <c r="N202">
        <v>1.506</v>
      </c>
      <c r="O202">
        <v>2.74</v>
      </c>
      <c r="P202">
        <v>30001</v>
      </c>
      <c r="Q202">
        <v>140000</v>
      </c>
    </row>
    <row r="203" spans="9:17" x14ac:dyDescent="0.25">
      <c r="I203" t="s">
        <v>332</v>
      </c>
      <c r="J203">
        <v>-1.714</v>
      </c>
      <c r="K203">
        <v>1.1200000000000001</v>
      </c>
      <c r="L203">
        <v>2.1950000000000001E-2</v>
      </c>
      <c r="M203">
        <v>-3.9159999999999999</v>
      </c>
      <c r="N203">
        <v>-1.7150000000000001</v>
      </c>
      <c r="O203">
        <v>0.49480000000000002</v>
      </c>
      <c r="P203">
        <v>30001</v>
      </c>
      <c r="Q203">
        <v>140000</v>
      </c>
    </row>
    <row r="204" spans="9:17" x14ac:dyDescent="0.25">
      <c r="I204" t="s">
        <v>333</v>
      </c>
      <c r="J204">
        <v>1.79</v>
      </c>
      <c r="K204">
        <v>0.64659999999999995</v>
      </c>
      <c r="L204">
        <v>1.9060000000000001E-2</v>
      </c>
      <c r="M204">
        <v>0.53129999999999999</v>
      </c>
      <c r="N204">
        <v>1.7849999999999999</v>
      </c>
      <c r="O204">
        <v>3.0579999999999998</v>
      </c>
      <c r="P204">
        <v>30001</v>
      </c>
      <c r="Q204">
        <v>140000</v>
      </c>
    </row>
    <row r="205" spans="9:17" x14ac:dyDescent="0.25">
      <c r="I205" t="s">
        <v>334</v>
      </c>
      <c r="J205">
        <v>1</v>
      </c>
      <c r="K205">
        <v>0.75219999999999998</v>
      </c>
      <c r="L205">
        <v>1.04E-2</v>
      </c>
      <c r="M205">
        <v>-0.45619999999999999</v>
      </c>
      <c r="N205">
        <v>0.99390000000000001</v>
      </c>
      <c r="O205">
        <v>2.4969999999999999</v>
      </c>
      <c r="P205">
        <v>30001</v>
      </c>
      <c r="Q205">
        <v>140000</v>
      </c>
    </row>
    <row r="206" spans="9:17" x14ac:dyDescent="0.25">
      <c r="I206" t="s">
        <v>335</v>
      </c>
      <c r="J206">
        <v>0.59989999999999999</v>
      </c>
      <c r="K206">
        <v>0.49819999999999998</v>
      </c>
      <c r="L206">
        <v>4.4450000000000002E-3</v>
      </c>
      <c r="M206">
        <v>-0.38350000000000001</v>
      </c>
      <c r="N206">
        <v>0.60050000000000003</v>
      </c>
      <c r="O206">
        <v>1.5740000000000001</v>
      </c>
      <c r="P206">
        <v>30001</v>
      </c>
      <c r="Q206">
        <v>140000</v>
      </c>
    </row>
    <row r="207" spans="9:17" x14ac:dyDescent="0.25">
      <c r="I207" t="s">
        <v>336</v>
      </c>
      <c r="J207">
        <v>0.50880000000000003</v>
      </c>
      <c r="K207">
        <v>0.57820000000000005</v>
      </c>
      <c r="L207">
        <v>5.5649999999999996E-3</v>
      </c>
      <c r="M207">
        <v>-0.64149999999999996</v>
      </c>
      <c r="N207">
        <v>0.51280000000000003</v>
      </c>
      <c r="O207">
        <v>1.631</v>
      </c>
      <c r="P207">
        <v>30001</v>
      </c>
      <c r="Q207">
        <v>140000</v>
      </c>
    </row>
    <row r="208" spans="9:17" x14ac:dyDescent="0.25">
      <c r="I208" t="s">
        <v>337</v>
      </c>
      <c r="J208">
        <v>0.35270000000000001</v>
      </c>
      <c r="K208">
        <v>0.39950000000000002</v>
      </c>
      <c r="L208">
        <v>3.3110000000000001E-3</v>
      </c>
      <c r="M208">
        <v>-0.46600000000000003</v>
      </c>
      <c r="N208">
        <v>0.3654</v>
      </c>
      <c r="O208">
        <v>1.1120000000000001</v>
      </c>
      <c r="P208">
        <v>30001</v>
      </c>
      <c r="Q208">
        <v>140000</v>
      </c>
    </row>
    <row r="209" spans="9:17" x14ac:dyDescent="0.25">
      <c r="I209" t="s">
        <v>338</v>
      </c>
      <c r="J209">
        <v>0.49890000000000001</v>
      </c>
      <c r="K209">
        <v>0.46829999999999999</v>
      </c>
      <c r="L209">
        <v>4.4019999999999997E-3</v>
      </c>
      <c r="M209">
        <v>-0.42980000000000002</v>
      </c>
      <c r="N209">
        <v>0.49619999999999997</v>
      </c>
      <c r="O209">
        <v>1.45</v>
      </c>
      <c r="P209">
        <v>30001</v>
      </c>
      <c r="Q209">
        <v>140000</v>
      </c>
    </row>
    <row r="210" spans="9:17" x14ac:dyDescent="0.25">
      <c r="I210" t="s">
        <v>339</v>
      </c>
      <c r="J210">
        <v>0.40179999999999999</v>
      </c>
      <c r="K210">
        <v>0.41799999999999998</v>
      </c>
      <c r="L210">
        <v>4.2430000000000002E-3</v>
      </c>
      <c r="M210">
        <v>-0.45090000000000002</v>
      </c>
      <c r="N210">
        <v>0.41039999999999999</v>
      </c>
      <c r="O210">
        <v>1.212</v>
      </c>
      <c r="P210">
        <v>30001</v>
      </c>
      <c r="Q210">
        <v>140000</v>
      </c>
    </row>
    <row r="211" spans="9:17" x14ac:dyDescent="0.25">
      <c r="I211" t="s">
        <v>340</v>
      </c>
      <c r="J211">
        <v>0.5302</v>
      </c>
      <c r="K211">
        <v>0.30990000000000001</v>
      </c>
      <c r="L211">
        <v>2.4299999999999999E-3</v>
      </c>
      <c r="M211">
        <v>-8.2460000000000006E-2</v>
      </c>
      <c r="N211">
        <v>0.53129999999999999</v>
      </c>
      <c r="O211">
        <v>1.1379999999999999</v>
      </c>
      <c r="P211">
        <v>30001</v>
      </c>
      <c r="Q211">
        <v>140000</v>
      </c>
    </row>
    <row r="212" spans="9:17" x14ac:dyDescent="0.25">
      <c r="I212" t="s">
        <v>341</v>
      </c>
      <c r="J212">
        <v>0.44379999999999997</v>
      </c>
      <c r="K212">
        <v>0.43809999999999999</v>
      </c>
      <c r="L212">
        <v>4.182E-3</v>
      </c>
      <c r="M212">
        <v>-0.4466</v>
      </c>
      <c r="N212">
        <v>0.45</v>
      </c>
      <c r="O212">
        <v>1.3009999999999999</v>
      </c>
      <c r="P212">
        <v>30001</v>
      </c>
      <c r="Q212">
        <v>140000</v>
      </c>
    </row>
    <row r="213" spans="9:17" x14ac:dyDescent="0.25">
      <c r="I213" t="s">
        <v>342</v>
      </c>
      <c r="J213">
        <v>1.506</v>
      </c>
      <c r="K213">
        <v>0.66649999999999998</v>
      </c>
      <c r="L213">
        <v>9.0790000000000003E-3</v>
      </c>
      <c r="M213">
        <v>0.19520000000000001</v>
      </c>
      <c r="N213">
        <v>1.512</v>
      </c>
      <c r="O213">
        <v>2.794</v>
      </c>
      <c r="P213">
        <v>30001</v>
      </c>
      <c r="Q213">
        <v>140000</v>
      </c>
    </row>
    <row r="214" spans="9:17" x14ac:dyDescent="0.25">
      <c r="I214" t="s">
        <v>343</v>
      </c>
      <c r="J214">
        <v>0.70079999999999998</v>
      </c>
      <c r="K214">
        <v>0.72030000000000005</v>
      </c>
      <c r="L214">
        <v>7.9679999999999994E-3</v>
      </c>
      <c r="M214">
        <v>-0.69599999999999995</v>
      </c>
      <c r="N214">
        <v>0.68869999999999998</v>
      </c>
      <c r="O214">
        <v>2.177</v>
      </c>
      <c r="P214">
        <v>30001</v>
      </c>
      <c r="Q214">
        <v>140000</v>
      </c>
    </row>
    <row r="215" spans="9:17" x14ac:dyDescent="0.25">
      <c r="I215" t="s">
        <v>344</v>
      </c>
      <c r="J215">
        <v>0.5151</v>
      </c>
      <c r="K215">
        <v>0.47989999999999999</v>
      </c>
      <c r="L215">
        <v>5.2459999999999998E-3</v>
      </c>
      <c r="M215">
        <v>-0.43090000000000001</v>
      </c>
      <c r="N215">
        <v>0.51539999999999997</v>
      </c>
      <c r="O215">
        <v>1.4570000000000001</v>
      </c>
      <c r="P215">
        <v>30001</v>
      </c>
      <c r="Q215">
        <v>140000</v>
      </c>
    </row>
    <row r="216" spans="9:17" x14ac:dyDescent="0.25">
      <c r="I216" t="s">
        <v>345</v>
      </c>
      <c r="J216">
        <v>0.33460000000000001</v>
      </c>
      <c r="K216">
        <v>0.72009999999999996</v>
      </c>
      <c r="L216">
        <v>8.0669999999999995E-3</v>
      </c>
      <c r="M216">
        <v>-1.1499999999999999</v>
      </c>
      <c r="N216">
        <v>0.3528</v>
      </c>
      <c r="O216">
        <v>1.7170000000000001</v>
      </c>
      <c r="P216">
        <v>30001</v>
      </c>
      <c r="Q216">
        <v>140000</v>
      </c>
    </row>
    <row r="217" spans="9:17" x14ac:dyDescent="0.25">
      <c r="I217" t="s">
        <v>346</v>
      </c>
      <c r="J217">
        <v>1.625</v>
      </c>
      <c r="K217">
        <v>0.46660000000000001</v>
      </c>
      <c r="L217">
        <v>5.5690000000000002E-3</v>
      </c>
      <c r="M217">
        <v>0.71109999999999995</v>
      </c>
      <c r="N217">
        <v>1.627</v>
      </c>
      <c r="O217">
        <v>2.5409999999999999</v>
      </c>
      <c r="P217">
        <v>30001</v>
      </c>
      <c r="Q217">
        <v>140000</v>
      </c>
    </row>
    <row r="218" spans="9:17" x14ac:dyDescent="0.25">
      <c r="I218" t="s">
        <v>347</v>
      </c>
      <c r="J218">
        <v>1.5740000000000001</v>
      </c>
      <c r="K218">
        <v>0.52829999999999999</v>
      </c>
      <c r="L218">
        <v>5.9170000000000004E-3</v>
      </c>
      <c r="M218">
        <v>0.53010000000000002</v>
      </c>
      <c r="N218">
        <v>1.575</v>
      </c>
      <c r="O218">
        <v>2.605</v>
      </c>
      <c r="P218">
        <v>30001</v>
      </c>
      <c r="Q218">
        <v>140000</v>
      </c>
    </row>
    <row r="219" spans="9:17" x14ac:dyDescent="0.25">
      <c r="I219" t="s">
        <v>348</v>
      </c>
      <c r="J219">
        <v>0.44369999999999998</v>
      </c>
      <c r="K219">
        <v>0.39700000000000002</v>
      </c>
      <c r="L219">
        <v>5.7860000000000003E-3</v>
      </c>
      <c r="M219">
        <v>-0.33179999999999998</v>
      </c>
      <c r="N219">
        <v>0.44280000000000003</v>
      </c>
      <c r="O219">
        <v>1.2270000000000001</v>
      </c>
      <c r="P219">
        <v>30001</v>
      </c>
      <c r="Q219">
        <v>140000</v>
      </c>
    </row>
    <row r="220" spans="9:17" x14ac:dyDescent="0.25">
      <c r="I220" t="s">
        <v>349</v>
      </c>
      <c r="J220">
        <v>0.95469999999999999</v>
      </c>
      <c r="K220">
        <v>0.46679999999999999</v>
      </c>
      <c r="L220">
        <v>3.4420000000000002E-3</v>
      </c>
      <c r="M220">
        <v>3.9440000000000003E-2</v>
      </c>
      <c r="N220">
        <v>0.95379999999999998</v>
      </c>
      <c r="O220">
        <v>1.8779999999999999</v>
      </c>
      <c r="P220">
        <v>30001</v>
      </c>
      <c r="Q220">
        <v>140000</v>
      </c>
    </row>
    <row r="221" spans="9:17" x14ac:dyDescent="0.25">
      <c r="I221" t="s">
        <v>350</v>
      </c>
      <c r="J221">
        <v>1.6220000000000001</v>
      </c>
      <c r="K221">
        <v>0.48980000000000001</v>
      </c>
      <c r="L221">
        <v>6.9680000000000002E-3</v>
      </c>
      <c r="M221">
        <v>0.66869999999999996</v>
      </c>
      <c r="N221">
        <v>1.619</v>
      </c>
      <c r="O221">
        <v>2.5910000000000002</v>
      </c>
      <c r="P221">
        <v>30001</v>
      </c>
      <c r="Q221">
        <v>140000</v>
      </c>
    </row>
    <row r="222" spans="9:17" x14ac:dyDescent="0.25">
      <c r="I222" t="s">
        <v>351</v>
      </c>
      <c r="J222">
        <v>1.661</v>
      </c>
      <c r="K222">
        <v>0.67210000000000003</v>
      </c>
      <c r="L222">
        <v>6.8690000000000001E-3</v>
      </c>
      <c r="M222">
        <v>0.4355</v>
      </c>
      <c r="N222">
        <v>1.629</v>
      </c>
      <c r="O222">
        <v>3.056</v>
      </c>
      <c r="P222">
        <v>30001</v>
      </c>
      <c r="Q222">
        <v>140000</v>
      </c>
    </row>
    <row r="223" spans="9:17" x14ac:dyDescent="0.25">
      <c r="I223" t="s">
        <v>352</v>
      </c>
      <c r="J223">
        <v>2.1720000000000002</v>
      </c>
      <c r="K223">
        <v>0.67679999999999996</v>
      </c>
      <c r="L223">
        <v>1.525E-2</v>
      </c>
      <c r="M223">
        <v>0.83889999999999998</v>
      </c>
      <c r="N223">
        <v>2.1739999999999999</v>
      </c>
      <c r="O223">
        <v>3.5019999999999998</v>
      </c>
      <c r="P223">
        <v>30001</v>
      </c>
      <c r="Q223">
        <v>140000</v>
      </c>
    </row>
    <row r="224" spans="9:17" x14ac:dyDescent="0.25">
      <c r="I224" t="s">
        <v>353</v>
      </c>
      <c r="J224">
        <v>1.9470000000000001</v>
      </c>
      <c r="K224">
        <v>0.73529999999999995</v>
      </c>
      <c r="L224">
        <v>1.7170000000000001E-2</v>
      </c>
      <c r="M224">
        <v>0.4894</v>
      </c>
      <c r="N224">
        <v>1.952</v>
      </c>
      <c r="O224">
        <v>3.3919999999999999</v>
      </c>
      <c r="P224">
        <v>30001</v>
      </c>
      <c r="Q224">
        <v>140000</v>
      </c>
    </row>
    <row r="225" spans="9:17" x14ac:dyDescent="0.25">
      <c r="I225" t="s">
        <v>354</v>
      </c>
      <c r="J225">
        <v>1.8069999999999999</v>
      </c>
      <c r="K225">
        <v>0.83050000000000002</v>
      </c>
      <c r="L225">
        <v>1.77E-2</v>
      </c>
      <c r="M225">
        <v>0.13880000000000001</v>
      </c>
      <c r="N225">
        <v>1.825</v>
      </c>
      <c r="O225">
        <v>3.41</v>
      </c>
      <c r="P225">
        <v>30001</v>
      </c>
      <c r="Q225">
        <v>140000</v>
      </c>
    </row>
    <row r="226" spans="9:17" x14ac:dyDescent="0.25">
      <c r="I226" t="s">
        <v>355</v>
      </c>
      <c r="J226">
        <v>2.3159999999999998</v>
      </c>
      <c r="K226">
        <v>0.82469999999999999</v>
      </c>
      <c r="L226">
        <v>1.7479999999999999E-2</v>
      </c>
      <c r="M226">
        <v>0.71899999999999997</v>
      </c>
      <c r="N226">
        <v>2.3069999999999999</v>
      </c>
      <c r="O226">
        <v>3.9649999999999999</v>
      </c>
      <c r="P226">
        <v>30001</v>
      </c>
      <c r="Q226">
        <v>140000</v>
      </c>
    </row>
    <row r="227" spans="9:17" x14ac:dyDescent="0.25">
      <c r="I227" t="s">
        <v>1200</v>
      </c>
      <c r="J227">
        <v>4.3440000000000003</v>
      </c>
      <c r="K227">
        <v>0.88390000000000002</v>
      </c>
      <c r="L227">
        <v>1.932E-2</v>
      </c>
      <c r="M227">
        <v>2.6110000000000002</v>
      </c>
      <c r="N227">
        <v>4.3449999999999998</v>
      </c>
      <c r="O227">
        <v>6.06</v>
      </c>
      <c r="P227">
        <v>30001</v>
      </c>
      <c r="Q227">
        <v>140000</v>
      </c>
    </row>
    <row r="228" spans="9:17" x14ac:dyDescent="0.25">
      <c r="I228" t="s">
        <v>356</v>
      </c>
      <c r="J228">
        <v>1.0900000000000001</v>
      </c>
      <c r="K228">
        <v>0.83730000000000004</v>
      </c>
      <c r="L228">
        <v>1.11E-2</v>
      </c>
      <c r="M228">
        <v>-0.56289999999999996</v>
      </c>
      <c r="N228">
        <v>1.089</v>
      </c>
      <c r="O228">
        <v>2.742</v>
      </c>
      <c r="P228">
        <v>30001</v>
      </c>
      <c r="Q228">
        <v>140000</v>
      </c>
    </row>
    <row r="229" spans="9:17" x14ac:dyDescent="0.25">
      <c r="I229" t="s">
        <v>357</v>
      </c>
      <c r="J229">
        <v>1.1240000000000001</v>
      </c>
      <c r="K229">
        <v>0.79830000000000001</v>
      </c>
      <c r="L229">
        <v>1.0370000000000001E-2</v>
      </c>
      <c r="M229">
        <v>-0.43440000000000001</v>
      </c>
      <c r="N229">
        <v>1.1240000000000001</v>
      </c>
      <c r="O229">
        <v>2.7050000000000001</v>
      </c>
      <c r="P229">
        <v>30001</v>
      </c>
      <c r="Q229">
        <v>140000</v>
      </c>
    </row>
    <row r="230" spans="9:17" x14ac:dyDescent="0.25">
      <c r="I230" t="s">
        <v>358</v>
      </c>
      <c r="J230">
        <v>1.7430000000000001</v>
      </c>
      <c r="K230">
        <v>0.67130000000000001</v>
      </c>
      <c r="L230">
        <v>1.7270000000000001E-2</v>
      </c>
      <c r="M230">
        <v>0.42220000000000002</v>
      </c>
      <c r="N230">
        <v>1.742</v>
      </c>
      <c r="O230">
        <v>3.0489999999999999</v>
      </c>
      <c r="P230">
        <v>30001</v>
      </c>
      <c r="Q230">
        <v>140000</v>
      </c>
    </row>
    <row r="231" spans="9:17" x14ac:dyDescent="0.25">
      <c r="I231" t="s">
        <v>359</v>
      </c>
      <c r="J231">
        <v>1.63</v>
      </c>
      <c r="K231">
        <v>0.6633</v>
      </c>
      <c r="L231">
        <v>1.669E-2</v>
      </c>
      <c r="M231">
        <v>0.32450000000000001</v>
      </c>
      <c r="N231">
        <v>1.63</v>
      </c>
      <c r="O231">
        <v>2.927</v>
      </c>
      <c r="P231">
        <v>30001</v>
      </c>
      <c r="Q231">
        <v>140000</v>
      </c>
    </row>
    <row r="232" spans="9:17" x14ac:dyDescent="0.25">
      <c r="I232" t="s">
        <v>360</v>
      </c>
      <c r="J232">
        <v>1.8839999999999999</v>
      </c>
      <c r="K232">
        <v>0.73480000000000001</v>
      </c>
      <c r="L232">
        <v>1.7129999999999999E-2</v>
      </c>
      <c r="M232">
        <v>0.45850000000000002</v>
      </c>
      <c r="N232">
        <v>1.877</v>
      </c>
      <c r="O232">
        <v>3.3370000000000002</v>
      </c>
      <c r="P232">
        <v>30001</v>
      </c>
      <c r="Q232">
        <v>140000</v>
      </c>
    </row>
    <row r="233" spans="9:17" x14ac:dyDescent="0.25">
      <c r="I233" t="s">
        <v>361</v>
      </c>
      <c r="J233">
        <v>1.3819999999999999</v>
      </c>
      <c r="K233">
        <v>0.65439999999999998</v>
      </c>
      <c r="L233">
        <v>1.6549999999999999E-2</v>
      </c>
      <c r="M233">
        <v>9.5469999999999999E-2</v>
      </c>
      <c r="N233">
        <v>1.381</v>
      </c>
      <c r="O233">
        <v>2.6589999999999998</v>
      </c>
      <c r="P233">
        <v>30001</v>
      </c>
      <c r="Q233">
        <v>140000</v>
      </c>
    </row>
    <row r="234" spans="9:17" x14ac:dyDescent="0.25">
      <c r="I234" t="s">
        <v>362</v>
      </c>
      <c r="J234">
        <v>1.581</v>
      </c>
      <c r="K234">
        <v>0.66290000000000004</v>
      </c>
      <c r="L234">
        <v>1.7000000000000001E-2</v>
      </c>
      <c r="M234">
        <v>0.27979999999999999</v>
      </c>
      <c r="N234">
        <v>1.581</v>
      </c>
      <c r="O234">
        <v>2.8759999999999999</v>
      </c>
      <c r="P234">
        <v>30001</v>
      </c>
      <c r="Q234">
        <v>140000</v>
      </c>
    </row>
    <row r="235" spans="9:17" x14ac:dyDescent="0.25">
      <c r="I235" t="s">
        <v>363</v>
      </c>
      <c r="J235">
        <v>1.5449999999999999</v>
      </c>
      <c r="K235">
        <v>0.66600000000000004</v>
      </c>
      <c r="L235">
        <v>1.7270000000000001E-2</v>
      </c>
      <c r="M235">
        <v>0.2341</v>
      </c>
      <c r="N235">
        <v>1.544</v>
      </c>
      <c r="O235">
        <v>2.84</v>
      </c>
      <c r="P235">
        <v>30001</v>
      </c>
      <c r="Q235">
        <v>140000</v>
      </c>
    </row>
    <row r="236" spans="9:17" x14ac:dyDescent="0.25">
      <c r="I236" t="s">
        <v>364</v>
      </c>
      <c r="J236">
        <v>1.411</v>
      </c>
      <c r="K236">
        <v>0.67159999999999997</v>
      </c>
      <c r="L236">
        <v>1.7069999999999998E-2</v>
      </c>
      <c r="M236">
        <v>9.1410000000000005E-2</v>
      </c>
      <c r="N236">
        <v>1.4119999999999999</v>
      </c>
      <c r="O236">
        <v>2.726</v>
      </c>
      <c r="P236">
        <v>30001</v>
      </c>
      <c r="Q236">
        <v>140000</v>
      </c>
    </row>
    <row r="237" spans="9:17" x14ac:dyDescent="0.25">
      <c r="I237" t="s">
        <v>365</v>
      </c>
      <c r="J237">
        <v>-1.8160000000000001</v>
      </c>
      <c r="K237">
        <v>1.1439999999999999</v>
      </c>
      <c r="L237">
        <v>2.0619999999999999E-2</v>
      </c>
      <c r="M237">
        <v>-4.0570000000000004</v>
      </c>
      <c r="N237">
        <v>-1.8140000000000001</v>
      </c>
      <c r="O237">
        <v>0.43030000000000002</v>
      </c>
      <c r="P237">
        <v>30001</v>
      </c>
      <c r="Q237">
        <v>140000</v>
      </c>
    </row>
    <row r="238" spans="9:17" x14ac:dyDescent="0.25">
      <c r="I238" t="s">
        <v>366</v>
      </c>
      <c r="J238">
        <v>1.6890000000000001</v>
      </c>
      <c r="K238">
        <v>0.69179999999999997</v>
      </c>
      <c r="L238">
        <v>1.7340000000000001E-2</v>
      </c>
      <c r="M238">
        <v>0.3266</v>
      </c>
      <c r="N238">
        <v>1.6890000000000001</v>
      </c>
      <c r="O238">
        <v>3.0379999999999998</v>
      </c>
      <c r="P238">
        <v>30001</v>
      </c>
      <c r="Q238">
        <v>140000</v>
      </c>
    </row>
    <row r="239" spans="9:17" x14ac:dyDescent="0.25">
      <c r="I239" t="s">
        <v>367</v>
      </c>
      <c r="J239">
        <v>0.89849999999999997</v>
      </c>
      <c r="K239">
        <v>0.84850000000000003</v>
      </c>
      <c r="L239">
        <v>1.1140000000000001E-2</v>
      </c>
      <c r="M239">
        <v>-0.76019999999999999</v>
      </c>
      <c r="N239">
        <v>0.89610000000000001</v>
      </c>
      <c r="O239">
        <v>2.57</v>
      </c>
      <c r="P239">
        <v>30001</v>
      </c>
      <c r="Q239">
        <v>140000</v>
      </c>
    </row>
    <row r="240" spans="9:17" x14ac:dyDescent="0.25">
      <c r="I240" t="s">
        <v>368</v>
      </c>
      <c r="J240">
        <v>0.49819999999999998</v>
      </c>
      <c r="K240">
        <v>0.63429999999999997</v>
      </c>
      <c r="L240">
        <v>5.9649999999999998E-3</v>
      </c>
      <c r="M240">
        <v>-0.76649999999999996</v>
      </c>
      <c r="N240">
        <v>0.504</v>
      </c>
      <c r="O240">
        <v>1.734</v>
      </c>
      <c r="P240">
        <v>30001</v>
      </c>
      <c r="Q240">
        <v>140000</v>
      </c>
    </row>
    <row r="241" spans="9:17" x14ac:dyDescent="0.25">
      <c r="I241" t="s">
        <v>369</v>
      </c>
      <c r="J241">
        <v>0.40710000000000002</v>
      </c>
      <c r="K241">
        <v>0.69769999999999999</v>
      </c>
      <c r="L241">
        <v>7.0349999999999996E-3</v>
      </c>
      <c r="M241">
        <v>-0.99839999999999995</v>
      </c>
      <c r="N241">
        <v>0.41860000000000003</v>
      </c>
      <c r="O241">
        <v>1.7549999999999999</v>
      </c>
      <c r="P241">
        <v>30001</v>
      </c>
      <c r="Q241">
        <v>140000</v>
      </c>
    </row>
    <row r="242" spans="9:17" x14ac:dyDescent="0.25">
      <c r="I242" t="s">
        <v>370</v>
      </c>
      <c r="J242">
        <v>0.25109999999999999</v>
      </c>
      <c r="K242">
        <v>0.55489999999999995</v>
      </c>
      <c r="L242">
        <v>5.11E-3</v>
      </c>
      <c r="M242">
        <v>-0.88700000000000001</v>
      </c>
      <c r="N242">
        <v>0.26679999999999998</v>
      </c>
      <c r="O242">
        <v>1.3120000000000001</v>
      </c>
      <c r="P242">
        <v>30001</v>
      </c>
      <c r="Q242">
        <v>140000</v>
      </c>
    </row>
    <row r="243" spans="9:17" x14ac:dyDescent="0.25">
      <c r="I243" t="s">
        <v>371</v>
      </c>
      <c r="J243">
        <v>0.39729999999999999</v>
      </c>
      <c r="K243">
        <v>0.60699999999999998</v>
      </c>
      <c r="L243">
        <v>6.0089999999999996E-3</v>
      </c>
      <c r="M243">
        <v>-0.83209999999999995</v>
      </c>
      <c r="N243">
        <v>0.40649999999999997</v>
      </c>
      <c r="O243">
        <v>1.5860000000000001</v>
      </c>
      <c r="P243">
        <v>30001</v>
      </c>
      <c r="Q243">
        <v>140000</v>
      </c>
    </row>
    <row r="244" spans="9:17" x14ac:dyDescent="0.25">
      <c r="I244" t="s">
        <v>372</v>
      </c>
      <c r="J244">
        <v>0.30009999999999998</v>
      </c>
      <c r="K244">
        <v>0.56679999999999997</v>
      </c>
      <c r="L244">
        <v>5.9199999999999999E-3</v>
      </c>
      <c r="M244">
        <v>-0.85580000000000001</v>
      </c>
      <c r="N244">
        <v>0.31330000000000002</v>
      </c>
      <c r="O244">
        <v>1.39</v>
      </c>
      <c r="P244">
        <v>30001</v>
      </c>
      <c r="Q244">
        <v>140000</v>
      </c>
    </row>
    <row r="245" spans="9:17" x14ac:dyDescent="0.25">
      <c r="I245" t="s">
        <v>373</v>
      </c>
      <c r="J245">
        <v>0.42859999999999998</v>
      </c>
      <c r="K245">
        <v>0.49759999999999999</v>
      </c>
      <c r="L245">
        <v>4.3889999999999997E-3</v>
      </c>
      <c r="M245">
        <v>-0.5917</v>
      </c>
      <c r="N245">
        <v>0.43930000000000002</v>
      </c>
      <c r="O245">
        <v>1.39</v>
      </c>
      <c r="P245">
        <v>30001</v>
      </c>
      <c r="Q245">
        <v>140000</v>
      </c>
    </row>
    <row r="246" spans="9:17" x14ac:dyDescent="0.25">
      <c r="I246" t="s">
        <v>374</v>
      </c>
      <c r="J246">
        <v>0.34210000000000002</v>
      </c>
      <c r="K246">
        <v>0.58220000000000005</v>
      </c>
      <c r="L246">
        <v>5.8320000000000004E-3</v>
      </c>
      <c r="M246">
        <v>-0.84260000000000002</v>
      </c>
      <c r="N246">
        <v>0.35549999999999998</v>
      </c>
      <c r="O246">
        <v>1.466</v>
      </c>
      <c r="P246">
        <v>30001</v>
      </c>
      <c r="Q246">
        <v>140000</v>
      </c>
    </row>
    <row r="247" spans="9:17" x14ac:dyDescent="0.25">
      <c r="I247" t="s">
        <v>375</v>
      </c>
      <c r="J247">
        <v>1.405</v>
      </c>
      <c r="K247">
        <v>0.74360000000000004</v>
      </c>
      <c r="L247">
        <v>8.7790000000000003E-3</v>
      </c>
      <c r="M247">
        <v>-8.6970000000000006E-2</v>
      </c>
      <c r="N247">
        <v>1.4119999999999999</v>
      </c>
      <c r="O247">
        <v>2.8319999999999999</v>
      </c>
      <c r="P247">
        <v>30001</v>
      </c>
      <c r="Q247">
        <v>140000</v>
      </c>
    </row>
    <row r="248" spans="9:17" x14ac:dyDescent="0.25">
      <c r="I248" t="s">
        <v>376</v>
      </c>
      <c r="J248">
        <v>0.59909999999999997</v>
      </c>
      <c r="K248">
        <v>0.78490000000000004</v>
      </c>
      <c r="L248">
        <v>7.9310000000000005E-3</v>
      </c>
      <c r="M248">
        <v>-0.92479999999999996</v>
      </c>
      <c r="N248">
        <v>0.59109999999999996</v>
      </c>
      <c r="O248">
        <v>2.1859999999999999</v>
      </c>
      <c r="P248">
        <v>30001</v>
      </c>
      <c r="Q248">
        <v>140000</v>
      </c>
    </row>
    <row r="249" spans="9:17" x14ac:dyDescent="0.25">
      <c r="I249" t="s">
        <v>377</v>
      </c>
      <c r="J249">
        <v>0.41339999999999999</v>
      </c>
      <c r="K249">
        <v>0.57299999999999995</v>
      </c>
      <c r="L249">
        <v>5.0179999999999999E-3</v>
      </c>
      <c r="M249">
        <v>-0.72529999999999994</v>
      </c>
      <c r="N249">
        <v>0.41870000000000002</v>
      </c>
      <c r="O249">
        <v>1.534</v>
      </c>
      <c r="P249">
        <v>30001</v>
      </c>
      <c r="Q249">
        <v>140000</v>
      </c>
    </row>
    <row r="250" spans="9:17" x14ac:dyDescent="0.25">
      <c r="I250" t="s">
        <v>378</v>
      </c>
      <c r="J250">
        <v>0.2329</v>
      </c>
      <c r="K250">
        <v>0.78500000000000003</v>
      </c>
      <c r="L250">
        <v>8.0309999999999999E-3</v>
      </c>
      <c r="M250">
        <v>-1.3680000000000001</v>
      </c>
      <c r="N250">
        <v>0.2475</v>
      </c>
      <c r="O250">
        <v>1.742</v>
      </c>
      <c r="P250">
        <v>30001</v>
      </c>
      <c r="Q250">
        <v>140000</v>
      </c>
    </row>
    <row r="251" spans="9:17" x14ac:dyDescent="0.25">
      <c r="I251" t="s">
        <v>379</v>
      </c>
      <c r="J251">
        <v>1.524</v>
      </c>
      <c r="K251">
        <v>0.58340000000000003</v>
      </c>
      <c r="L251">
        <v>5.6649999999999999E-3</v>
      </c>
      <c r="M251">
        <v>0.3528</v>
      </c>
      <c r="N251">
        <v>1.53</v>
      </c>
      <c r="O251">
        <v>2.6520000000000001</v>
      </c>
      <c r="P251">
        <v>30001</v>
      </c>
      <c r="Q251">
        <v>140000</v>
      </c>
    </row>
    <row r="252" spans="9:17" x14ac:dyDescent="0.25">
      <c r="I252" t="s">
        <v>380</v>
      </c>
      <c r="J252">
        <v>1.472</v>
      </c>
      <c r="K252">
        <v>0.63700000000000001</v>
      </c>
      <c r="L252">
        <v>6.1370000000000001E-3</v>
      </c>
      <c r="M252">
        <v>0.18609999999999999</v>
      </c>
      <c r="N252">
        <v>1.478</v>
      </c>
      <c r="O252">
        <v>2.7080000000000002</v>
      </c>
      <c r="P252">
        <v>30001</v>
      </c>
      <c r="Q252">
        <v>140000</v>
      </c>
    </row>
    <row r="253" spans="9:17" x14ac:dyDescent="0.25">
      <c r="I253" t="s">
        <v>381</v>
      </c>
      <c r="J253">
        <v>0.34210000000000002</v>
      </c>
      <c r="K253">
        <v>0.43530000000000002</v>
      </c>
      <c r="L253">
        <v>4.0270000000000002E-3</v>
      </c>
      <c r="M253">
        <v>-0.52139999999999997</v>
      </c>
      <c r="N253">
        <v>0.34389999999999998</v>
      </c>
      <c r="O253">
        <v>1.1930000000000001</v>
      </c>
      <c r="P253">
        <v>30001</v>
      </c>
      <c r="Q253">
        <v>140000</v>
      </c>
    </row>
    <row r="254" spans="9:17" x14ac:dyDescent="0.25">
      <c r="I254" t="s">
        <v>382</v>
      </c>
      <c r="J254">
        <v>0.85299999999999998</v>
      </c>
      <c r="K254">
        <v>0.57089999999999996</v>
      </c>
      <c r="L254">
        <v>3.3670000000000002E-3</v>
      </c>
      <c r="M254">
        <v>-0.28010000000000002</v>
      </c>
      <c r="N254">
        <v>0.85509999999999997</v>
      </c>
      <c r="O254">
        <v>1.9750000000000001</v>
      </c>
      <c r="P254">
        <v>30001</v>
      </c>
      <c r="Q254">
        <v>140000</v>
      </c>
    </row>
    <row r="255" spans="9:17" x14ac:dyDescent="0.25">
      <c r="I255" t="s">
        <v>383</v>
      </c>
      <c r="J255">
        <v>1.52</v>
      </c>
      <c r="K255">
        <v>0.58940000000000003</v>
      </c>
      <c r="L255">
        <v>6.3359999999999996E-3</v>
      </c>
      <c r="M255">
        <v>0.34870000000000001</v>
      </c>
      <c r="N255">
        <v>1.5229999999999999</v>
      </c>
      <c r="O255">
        <v>2.6629999999999998</v>
      </c>
      <c r="P255">
        <v>30001</v>
      </c>
      <c r="Q255">
        <v>140000</v>
      </c>
    </row>
    <row r="256" spans="9:17" x14ac:dyDescent="0.25">
      <c r="I256" t="s">
        <v>384</v>
      </c>
      <c r="J256">
        <v>1.5589999999999999</v>
      </c>
      <c r="K256">
        <v>0.74590000000000001</v>
      </c>
      <c r="L256">
        <v>6.4229999999999999E-3</v>
      </c>
      <c r="M256">
        <v>0.16539999999999999</v>
      </c>
      <c r="N256">
        <v>1.532</v>
      </c>
      <c r="O256">
        <v>3.0870000000000002</v>
      </c>
      <c r="P256">
        <v>30001</v>
      </c>
      <c r="Q256">
        <v>140000</v>
      </c>
    </row>
    <row r="257" spans="9:17" x14ac:dyDescent="0.25">
      <c r="I257" t="s">
        <v>385</v>
      </c>
      <c r="J257">
        <v>2.0710000000000002</v>
      </c>
      <c r="K257">
        <v>0.7137</v>
      </c>
      <c r="L257">
        <v>1.354E-2</v>
      </c>
      <c r="M257">
        <v>0.65590000000000004</v>
      </c>
      <c r="N257">
        <v>2.0739999999999998</v>
      </c>
      <c r="O257">
        <v>3.46</v>
      </c>
      <c r="P257">
        <v>30001</v>
      </c>
      <c r="Q257">
        <v>140000</v>
      </c>
    </row>
    <row r="258" spans="9:17" x14ac:dyDescent="0.25">
      <c r="I258" t="s">
        <v>386</v>
      </c>
      <c r="J258">
        <v>1.845</v>
      </c>
      <c r="K258">
        <v>0.77129999999999999</v>
      </c>
      <c r="L258">
        <v>1.546E-2</v>
      </c>
      <c r="M258">
        <v>0.31830000000000003</v>
      </c>
      <c r="N258">
        <v>1.8520000000000001</v>
      </c>
      <c r="O258">
        <v>3.3460000000000001</v>
      </c>
      <c r="P258">
        <v>30001</v>
      </c>
      <c r="Q258">
        <v>140000</v>
      </c>
    </row>
    <row r="259" spans="9:17" x14ac:dyDescent="0.25">
      <c r="I259" t="s">
        <v>387</v>
      </c>
      <c r="J259">
        <v>1.706</v>
      </c>
      <c r="K259">
        <v>0.86129999999999995</v>
      </c>
      <c r="L259">
        <v>1.609E-2</v>
      </c>
      <c r="M259">
        <v>-2.7779999999999999E-2</v>
      </c>
      <c r="N259">
        <v>1.7230000000000001</v>
      </c>
      <c r="O259">
        <v>3.355</v>
      </c>
      <c r="P259">
        <v>30001</v>
      </c>
      <c r="Q259">
        <v>140000</v>
      </c>
    </row>
    <row r="260" spans="9:17" x14ac:dyDescent="0.25">
      <c r="I260" t="s">
        <v>388</v>
      </c>
      <c r="J260">
        <v>2.2149999999999999</v>
      </c>
      <c r="K260">
        <v>0.85660000000000003</v>
      </c>
      <c r="L260">
        <v>1.585E-2</v>
      </c>
      <c r="M260">
        <v>0.55640000000000001</v>
      </c>
      <c r="N260">
        <v>2.2080000000000002</v>
      </c>
      <c r="O260">
        <v>3.9239999999999999</v>
      </c>
      <c r="P260">
        <v>30001</v>
      </c>
      <c r="Q260">
        <v>140000</v>
      </c>
    </row>
    <row r="261" spans="9:17" x14ac:dyDescent="0.25">
      <c r="I261" t="s">
        <v>1201</v>
      </c>
      <c r="J261">
        <v>4.242</v>
      </c>
      <c r="K261">
        <v>0.91930000000000001</v>
      </c>
      <c r="L261">
        <v>1.77E-2</v>
      </c>
      <c r="M261">
        <v>2.4279999999999999</v>
      </c>
      <c r="N261">
        <v>4.2469999999999999</v>
      </c>
      <c r="O261">
        <v>6.0229999999999997</v>
      </c>
      <c r="P261">
        <v>30001</v>
      </c>
      <c r="Q261">
        <v>140000</v>
      </c>
    </row>
    <row r="262" spans="9:17" x14ac:dyDescent="0.25">
      <c r="I262" t="s">
        <v>389</v>
      </c>
      <c r="J262">
        <v>3.483E-2</v>
      </c>
      <c r="K262">
        <v>0.44540000000000002</v>
      </c>
      <c r="L262">
        <v>2.0140000000000002E-3</v>
      </c>
      <c r="M262">
        <v>-0.87709999999999999</v>
      </c>
      <c r="N262">
        <v>2.0660000000000001E-2</v>
      </c>
      <c r="O262">
        <v>0.99719999999999998</v>
      </c>
      <c r="P262">
        <v>30001</v>
      </c>
      <c r="Q262">
        <v>140000</v>
      </c>
    </row>
    <row r="263" spans="9:17" x14ac:dyDescent="0.25">
      <c r="I263" t="s">
        <v>390</v>
      </c>
      <c r="J263">
        <v>0.6532</v>
      </c>
      <c r="K263">
        <v>0.96609999999999996</v>
      </c>
      <c r="L263">
        <v>2.3599999999999999E-2</v>
      </c>
      <c r="M263">
        <v>-1.2430000000000001</v>
      </c>
      <c r="N263">
        <v>0.64749999999999996</v>
      </c>
      <c r="O263">
        <v>2.5539999999999998</v>
      </c>
      <c r="P263">
        <v>30001</v>
      </c>
      <c r="Q263">
        <v>140000</v>
      </c>
    </row>
    <row r="264" spans="9:17" x14ac:dyDescent="0.25">
      <c r="I264" t="s">
        <v>391</v>
      </c>
      <c r="J264">
        <v>0.54039999999999999</v>
      </c>
      <c r="K264">
        <v>0.95609999999999995</v>
      </c>
      <c r="L264">
        <v>2.3040000000000001E-2</v>
      </c>
      <c r="M264">
        <v>-1.3360000000000001</v>
      </c>
      <c r="N264">
        <v>0.53700000000000003</v>
      </c>
      <c r="O264">
        <v>2.42</v>
      </c>
      <c r="P264">
        <v>30001</v>
      </c>
      <c r="Q264">
        <v>140000</v>
      </c>
    </row>
    <row r="265" spans="9:17" x14ac:dyDescent="0.25">
      <c r="I265" t="s">
        <v>392</v>
      </c>
      <c r="J265">
        <v>0.79410000000000003</v>
      </c>
      <c r="K265">
        <v>1.0129999999999999</v>
      </c>
      <c r="L265">
        <v>2.3470000000000001E-2</v>
      </c>
      <c r="M265">
        <v>-1.167</v>
      </c>
      <c r="N265">
        <v>0.77959999999999996</v>
      </c>
      <c r="O265">
        <v>2.819</v>
      </c>
      <c r="P265">
        <v>30001</v>
      </c>
      <c r="Q265">
        <v>140000</v>
      </c>
    </row>
    <row r="266" spans="9:17" x14ac:dyDescent="0.25">
      <c r="I266" t="s">
        <v>393</v>
      </c>
      <c r="J266">
        <v>0.2928</v>
      </c>
      <c r="K266">
        <v>0.95450000000000002</v>
      </c>
      <c r="L266">
        <v>2.299E-2</v>
      </c>
      <c r="M266">
        <v>-1.5720000000000001</v>
      </c>
      <c r="N266">
        <v>0.2863</v>
      </c>
      <c r="O266">
        <v>2.1739999999999999</v>
      </c>
      <c r="P266">
        <v>30001</v>
      </c>
      <c r="Q266">
        <v>140000</v>
      </c>
    </row>
    <row r="267" spans="9:17" x14ac:dyDescent="0.25">
      <c r="I267" t="s">
        <v>394</v>
      </c>
      <c r="J267">
        <v>0.4914</v>
      </c>
      <c r="K267">
        <v>0.96060000000000001</v>
      </c>
      <c r="L267">
        <v>2.3390000000000001E-2</v>
      </c>
      <c r="M267">
        <v>-1.387</v>
      </c>
      <c r="N267">
        <v>0.4864</v>
      </c>
      <c r="O267">
        <v>2.3839999999999999</v>
      </c>
      <c r="P267">
        <v>30001</v>
      </c>
      <c r="Q267">
        <v>140000</v>
      </c>
    </row>
    <row r="268" spans="9:17" x14ac:dyDescent="0.25">
      <c r="I268" t="s">
        <v>395</v>
      </c>
      <c r="J268">
        <v>0.45490000000000003</v>
      </c>
      <c r="K268">
        <v>0.96220000000000006</v>
      </c>
      <c r="L268">
        <v>2.3619999999999999E-2</v>
      </c>
      <c r="M268">
        <v>-1.427</v>
      </c>
      <c r="N268">
        <v>0.44790000000000002</v>
      </c>
      <c r="O268">
        <v>2.3490000000000002</v>
      </c>
      <c r="P268">
        <v>30001</v>
      </c>
      <c r="Q268">
        <v>140000</v>
      </c>
    </row>
    <row r="269" spans="9:17" x14ac:dyDescent="0.25">
      <c r="I269" t="s">
        <v>396</v>
      </c>
      <c r="J269">
        <v>0.3216</v>
      </c>
      <c r="K269">
        <v>0.96479999999999999</v>
      </c>
      <c r="L269">
        <v>2.3449999999999999E-2</v>
      </c>
      <c r="M269">
        <v>-1.5660000000000001</v>
      </c>
      <c r="N269">
        <v>0.31569999999999998</v>
      </c>
      <c r="O269">
        <v>2.2210000000000001</v>
      </c>
      <c r="P269">
        <v>30001</v>
      </c>
      <c r="Q269">
        <v>140000</v>
      </c>
    </row>
    <row r="270" spans="9:17" x14ac:dyDescent="0.25">
      <c r="I270" t="s">
        <v>397</v>
      </c>
      <c r="J270">
        <v>-2.9049999999999998</v>
      </c>
      <c r="K270">
        <v>1.3420000000000001</v>
      </c>
      <c r="L270">
        <v>2.5569999999999999E-2</v>
      </c>
      <c r="M270">
        <v>-5.5380000000000003</v>
      </c>
      <c r="N270">
        <v>-2.9039999999999999</v>
      </c>
      <c r="O270">
        <v>-0.26800000000000002</v>
      </c>
      <c r="P270">
        <v>30001</v>
      </c>
      <c r="Q270">
        <v>140000</v>
      </c>
    </row>
    <row r="271" spans="9:17" x14ac:dyDescent="0.25">
      <c r="I271" t="s">
        <v>398</v>
      </c>
      <c r="J271">
        <v>0.59919999999999995</v>
      </c>
      <c r="K271">
        <v>0.98</v>
      </c>
      <c r="L271">
        <v>2.3650000000000001E-2</v>
      </c>
      <c r="M271">
        <v>-1.3260000000000001</v>
      </c>
      <c r="N271">
        <v>0.59570000000000001</v>
      </c>
      <c r="O271">
        <v>2.5310000000000001</v>
      </c>
      <c r="P271">
        <v>30001</v>
      </c>
      <c r="Q271">
        <v>140000</v>
      </c>
    </row>
    <row r="272" spans="9:17" x14ac:dyDescent="0.25">
      <c r="I272" t="s">
        <v>399</v>
      </c>
      <c r="J272">
        <v>-0.191</v>
      </c>
      <c r="K272">
        <v>1.0669999999999999</v>
      </c>
      <c r="L272">
        <v>1.4420000000000001E-2</v>
      </c>
      <c r="M272">
        <v>-2.2879999999999998</v>
      </c>
      <c r="N272">
        <v>-0.19209999999999999</v>
      </c>
      <c r="O272">
        <v>1.9039999999999999</v>
      </c>
      <c r="P272">
        <v>30001</v>
      </c>
      <c r="Q272">
        <v>140000</v>
      </c>
    </row>
    <row r="273" spans="9:17" x14ac:dyDescent="0.25">
      <c r="I273" t="s">
        <v>400</v>
      </c>
      <c r="J273">
        <v>-0.59140000000000004</v>
      </c>
      <c r="K273">
        <v>0.90139999999999998</v>
      </c>
      <c r="L273">
        <v>1.153E-2</v>
      </c>
      <c r="M273">
        <v>-2.3740000000000001</v>
      </c>
      <c r="N273">
        <v>-0.58809999999999996</v>
      </c>
      <c r="O273">
        <v>1.169</v>
      </c>
      <c r="P273">
        <v>30001</v>
      </c>
      <c r="Q273">
        <v>140000</v>
      </c>
    </row>
    <row r="274" spans="9:17" x14ac:dyDescent="0.25">
      <c r="I274" t="s">
        <v>401</v>
      </c>
      <c r="J274">
        <v>-0.6825</v>
      </c>
      <c r="K274">
        <v>0.94630000000000003</v>
      </c>
      <c r="L274">
        <v>1.2109999999999999E-2</v>
      </c>
      <c r="M274">
        <v>-2.5649999999999999</v>
      </c>
      <c r="N274">
        <v>-0.67349999999999999</v>
      </c>
      <c r="O274">
        <v>1.167</v>
      </c>
      <c r="P274">
        <v>30001</v>
      </c>
      <c r="Q274">
        <v>140000</v>
      </c>
    </row>
    <row r="275" spans="9:17" x14ac:dyDescent="0.25">
      <c r="I275" t="s">
        <v>402</v>
      </c>
      <c r="J275">
        <v>-0.83850000000000002</v>
      </c>
      <c r="K275">
        <v>0.84519999999999995</v>
      </c>
      <c r="L275">
        <v>1.11E-2</v>
      </c>
      <c r="M275">
        <v>-2.5150000000000001</v>
      </c>
      <c r="N275">
        <v>-0.83440000000000003</v>
      </c>
      <c r="O275">
        <v>0.80430000000000001</v>
      </c>
      <c r="P275">
        <v>30001</v>
      </c>
      <c r="Q275">
        <v>140000</v>
      </c>
    </row>
    <row r="276" spans="9:17" x14ac:dyDescent="0.25">
      <c r="I276" t="s">
        <v>403</v>
      </c>
      <c r="J276">
        <v>-0.69230000000000003</v>
      </c>
      <c r="K276">
        <v>0.87739999999999996</v>
      </c>
      <c r="L276">
        <v>1.158E-2</v>
      </c>
      <c r="M276">
        <v>-2.431</v>
      </c>
      <c r="N276">
        <v>-0.68530000000000002</v>
      </c>
      <c r="O276">
        <v>1.026</v>
      </c>
      <c r="P276">
        <v>30001</v>
      </c>
      <c r="Q276">
        <v>140000</v>
      </c>
    </row>
    <row r="277" spans="9:17" x14ac:dyDescent="0.25">
      <c r="I277" t="s">
        <v>404</v>
      </c>
      <c r="J277">
        <v>-0.78949999999999998</v>
      </c>
      <c r="K277">
        <v>0.84919999999999995</v>
      </c>
      <c r="L277">
        <v>1.157E-2</v>
      </c>
      <c r="M277">
        <v>-2.4740000000000002</v>
      </c>
      <c r="N277">
        <v>-0.78039999999999998</v>
      </c>
      <c r="O277">
        <v>0.87319999999999998</v>
      </c>
      <c r="P277">
        <v>30001</v>
      </c>
      <c r="Q277">
        <v>140000</v>
      </c>
    </row>
    <row r="278" spans="9:17" x14ac:dyDescent="0.25">
      <c r="I278" t="s">
        <v>405</v>
      </c>
      <c r="J278">
        <v>-0.66100000000000003</v>
      </c>
      <c r="K278">
        <v>0.80730000000000002</v>
      </c>
      <c r="L278">
        <v>1.0710000000000001E-2</v>
      </c>
      <c r="M278">
        <v>-2.25</v>
      </c>
      <c r="N278">
        <v>-0.65639999999999998</v>
      </c>
      <c r="O278">
        <v>0.91579999999999995</v>
      </c>
      <c r="P278">
        <v>30001</v>
      </c>
      <c r="Q278">
        <v>140000</v>
      </c>
    </row>
    <row r="279" spans="9:17" x14ac:dyDescent="0.25">
      <c r="I279" t="s">
        <v>406</v>
      </c>
      <c r="J279">
        <v>-0.74750000000000005</v>
      </c>
      <c r="K279">
        <v>0.86050000000000004</v>
      </c>
      <c r="L279">
        <v>1.149E-2</v>
      </c>
      <c r="M279">
        <v>-2.452</v>
      </c>
      <c r="N279">
        <v>-0.73939999999999995</v>
      </c>
      <c r="O279">
        <v>0.93279999999999996</v>
      </c>
      <c r="P279">
        <v>30001</v>
      </c>
      <c r="Q279">
        <v>140000</v>
      </c>
    </row>
    <row r="280" spans="9:17" x14ac:dyDescent="0.25">
      <c r="I280" t="s">
        <v>407</v>
      </c>
      <c r="J280">
        <v>0.31490000000000001</v>
      </c>
      <c r="K280">
        <v>0.99280000000000002</v>
      </c>
      <c r="L280">
        <v>1.4970000000000001E-2</v>
      </c>
      <c r="M280">
        <v>-1.6339999999999999</v>
      </c>
      <c r="N280">
        <v>0.32040000000000002</v>
      </c>
      <c r="O280">
        <v>2.2599999999999998</v>
      </c>
      <c r="P280">
        <v>30001</v>
      </c>
      <c r="Q280">
        <v>140000</v>
      </c>
    </row>
    <row r="281" spans="9:17" x14ac:dyDescent="0.25">
      <c r="I281" t="s">
        <v>408</v>
      </c>
      <c r="J281">
        <v>-0.4904</v>
      </c>
      <c r="K281">
        <v>1.0309999999999999</v>
      </c>
      <c r="L281">
        <v>1.353E-2</v>
      </c>
      <c r="M281">
        <v>-2.5179999999999998</v>
      </c>
      <c r="N281">
        <v>-0.49099999999999999</v>
      </c>
      <c r="O281">
        <v>1.538</v>
      </c>
      <c r="P281">
        <v>30001</v>
      </c>
      <c r="Q281">
        <v>140000</v>
      </c>
    </row>
    <row r="282" spans="9:17" x14ac:dyDescent="0.25">
      <c r="I282" t="s">
        <v>409</v>
      </c>
      <c r="J282">
        <v>-0.67620000000000002</v>
      </c>
      <c r="K282">
        <v>0.88019999999999998</v>
      </c>
      <c r="L282">
        <v>1.2120000000000001E-2</v>
      </c>
      <c r="M282">
        <v>-2.4140000000000001</v>
      </c>
      <c r="N282">
        <v>-0.67259999999999998</v>
      </c>
      <c r="O282">
        <v>1.0449999999999999</v>
      </c>
      <c r="P282">
        <v>30001</v>
      </c>
      <c r="Q282">
        <v>140000</v>
      </c>
    </row>
    <row r="283" spans="9:17" x14ac:dyDescent="0.25">
      <c r="I283" t="s">
        <v>410</v>
      </c>
      <c r="J283">
        <v>-0.85670000000000002</v>
      </c>
      <c r="K283">
        <v>1.0289999999999999</v>
      </c>
      <c r="L283">
        <v>1.359E-2</v>
      </c>
      <c r="M283">
        <v>-2.919</v>
      </c>
      <c r="N283">
        <v>-0.84540000000000004</v>
      </c>
      <c r="O283">
        <v>1.137</v>
      </c>
      <c r="P283">
        <v>30001</v>
      </c>
      <c r="Q283">
        <v>140000</v>
      </c>
    </row>
    <row r="284" spans="9:17" x14ac:dyDescent="0.25">
      <c r="I284" t="s">
        <v>411</v>
      </c>
      <c r="J284">
        <v>0.43390000000000001</v>
      </c>
      <c r="K284">
        <v>0.8669</v>
      </c>
      <c r="L284">
        <v>1.243E-2</v>
      </c>
      <c r="M284">
        <v>-1.2669999999999999</v>
      </c>
      <c r="N284">
        <v>0.43469999999999998</v>
      </c>
      <c r="O284">
        <v>2.141</v>
      </c>
      <c r="P284">
        <v>30001</v>
      </c>
      <c r="Q284">
        <v>140000</v>
      </c>
    </row>
    <row r="285" spans="9:17" x14ac:dyDescent="0.25">
      <c r="I285" t="s">
        <v>412</v>
      </c>
      <c r="J285">
        <v>0.38250000000000001</v>
      </c>
      <c r="K285">
        <v>0.90180000000000005</v>
      </c>
      <c r="L285">
        <v>1.259E-2</v>
      </c>
      <c r="M285">
        <v>-1.387</v>
      </c>
      <c r="N285">
        <v>0.38500000000000001</v>
      </c>
      <c r="O285">
        <v>2.1640000000000001</v>
      </c>
      <c r="P285">
        <v>30001</v>
      </c>
      <c r="Q285">
        <v>140000</v>
      </c>
    </row>
    <row r="286" spans="9:17" x14ac:dyDescent="0.25">
      <c r="I286" t="s">
        <v>413</v>
      </c>
      <c r="J286">
        <v>-0.74750000000000005</v>
      </c>
      <c r="K286">
        <v>0.8327</v>
      </c>
      <c r="L286">
        <v>1.2800000000000001E-2</v>
      </c>
      <c r="M286">
        <v>-2.3849999999999998</v>
      </c>
      <c r="N286">
        <v>-0.746</v>
      </c>
      <c r="O286">
        <v>0.88629999999999998</v>
      </c>
      <c r="P286">
        <v>30001</v>
      </c>
      <c r="Q286">
        <v>140000</v>
      </c>
    </row>
    <row r="287" spans="9:17" x14ac:dyDescent="0.25">
      <c r="I287" t="s">
        <v>414</v>
      </c>
      <c r="J287">
        <v>-0.2366</v>
      </c>
      <c r="K287">
        <v>0.83089999999999997</v>
      </c>
      <c r="L287">
        <v>1.047E-2</v>
      </c>
      <c r="M287">
        <v>-1.8660000000000001</v>
      </c>
      <c r="N287">
        <v>-0.2361</v>
      </c>
      <c r="O287">
        <v>1.3879999999999999</v>
      </c>
      <c r="P287">
        <v>30001</v>
      </c>
      <c r="Q287">
        <v>140000</v>
      </c>
    </row>
    <row r="288" spans="9:17" x14ac:dyDescent="0.25">
      <c r="I288" t="s">
        <v>415</v>
      </c>
      <c r="J288">
        <v>0.43030000000000002</v>
      </c>
      <c r="K288">
        <v>0.87970000000000004</v>
      </c>
      <c r="L288">
        <v>1.362E-2</v>
      </c>
      <c r="M288">
        <v>-1.2889999999999999</v>
      </c>
      <c r="N288">
        <v>0.42970000000000003</v>
      </c>
      <c r="O288">
        <v>2.161</v>
      </c>
      <c r="P288">
        <v>30001</v>
      </c>
      <c r="Q288">
        <v>140000</v>
      </c>
    </row>
    <row r="289" spans="9:17" x14ac:dyDescent="0.25">
      <c r="I289" t="s">
        <v>416</v>
      </c>
      <c r="J289">
        <v>0.46970000000000001</v>
      </c>
      <c r="K289">
        <v>0.98860000000000003</v>
      </c>
      <c r="L289">
        <v>1.324E-2</v>
      </c>
      <c r="M289">
        <v>-1.4350000000000001</v>
      </c>
      <c r="N289">
        <v>0.45390000000000003</v>
      </c>
      <c r="O289">
        <v>2.4420000000000002</v>
      </c>
      <c r="P289">
        <v>30001</v>
      </c>
      <c r="Q289">
        <v>140000</v>
      </c>
    </row>
    <row r="290" spans="9:17" x14ac:dyDescent="0.25">
      <c r="I290" t="s">
        <v>417</v>
      </c>
      <c r="J290">
        <v>0.98119999999999996</v>
      </c>
      <c r="K290">
        <v>0.99909999999999999</v>
      </c>
      <c r="L290">
        <v>2.0199999999999999E-2</v>
      </c>
      <c r="M290">
        <v>-0.98170000000000002</v>
      </c>
      <c r="N290">
        <v>0.98199999999999998</v>
      </c>
      <c r="O290">
        <v>2.9489999999999998</v>
      </c>
      <c r="P290">
        <v>30001</v>
      </c>
      <c r="Q290">
        <v>140000</v>
      </c>
    </row>
    <row r="291" spans="9:17" x14ac:dyDescent="0.25">
      <c r="I291" t="s">
        <v>418</v>
      </c>
      <c r="J291">
        <v>0.75539999999999996</v>
      </c>
      <c r="K291">
        <v>1.042</v>
      </c>
      <c r="L291">
        <v>2.1909999999999999E-2</v>
      </c>
      <c r="M291">
        <v>-1.2969999999999999</v>
      </c>
      <c r="N291">
        <v>0.75619999999999998</v>
      </c>
      <c r="O291">
        <v>2.81</v>
      </c>
      <c r="P291">
        <v>30001</v>
      </c>
      <c r="Q291">
        <v>140000</v>
      </c>
    </row>
    <row r="292" spans="9:17" x14ac:dyDescent="0.25">
      <c r="I292" t="s">
        <v>419</v>
      </c>
      <c r="J292">
        <v>0.61599999999999999</v>
      </c>
      <c r="K292">
        <v>1.111</v>
      </c>
      <c r="L292">
        <v>2.214E-2</v>
      </c>
      <c r="M292">
        <v>-1.589</v>
      </c>
      <c r="N292">
        <v>0.62280000000000002</v>
      </c>
      <c r="O292">
        <v>2.782</v>
      </c>
      <c r="P292">
        <v>30001</v>
      </c>
      <c r="Q292">
        <v>140000</v>
      </c>
    </row>
    <row r="293" spans="9:17" x14ac:dyDescent="0.25">
      <c r="I293" t="s">
        <v>420</v>
      </c>
      <c r="J293">
        <v>1.125</v>
      </c>
      <c r="K293">
        <v>1.105</v>
      </c>
      <c r="L293">
        <v>2.1919999999999999E-2</v>
      </c>
      <c r="M293">
        <v>-1.0369999999999999</v>
      </c>
      <c r="N293">
        <v>1.1220000000000001</v>
      </c>
      <c r="O293">
        <v>3.3170000000000002</v>
      </c>
      <c r="P293">
        <v>30001</v>
      </c>
      <c r="Q293">
        <v>140000</v>
      </c>
    </row>
    <row r="294" spans="9:17" x14ac:dyDescent="0.25">
      <c r="I294" t="s">
        <v>1202</v>
      </c>
      <c r="J294">
        <v>3.153</v>
      </c>
      <c r="K294">
        <v>1.153</v>
      </c>
      <c r="L294">
        <v>2.3980000000000001E-2</v>
      </c>
      <c r="M294">
        <v>0.88249999999999995</v>
      </c>
      <c r="N294">
        <v>3.1549999999999998</v>
      </c>
      <c r="O294">
        <v>5.4080000000000004</v>
      </c>
      <c r="P294">
        <v>30001</v>
      </c>
      <c r="Q294">
        <v>140000</v>
      </c>
    </row>
    <row r="295" spans="9:17" x14ac:dyDescent="0.25">
      <c r="I295" t="s">
        <v>421</v>
      </c>
      <c r="J295">
        <v>0.61839999999999995</v>
      </c>
      <c r="K295">
        <v>0.93210000000000004</v>
      </c>
      <c r="L295">
        <v>2.307E-2</v>
      </c>
      <c r="M295">
        <v>-1.2210000000000001</v>
      </c>
      <c r="N295">
        <v>0.6169</v>
      </c>
      <c r="O295">
        <v>2.4319999999999999</v>
      </c>
      <c r="P295">
        <v>30001</v>
      </c>
      <c r="Q295">
        <v>140000</v>
      </c>
    </row>
    <row r="296" spans="9:17" x14ac:dyDescent="0.25">
      <c r="I296" t="s">
        <v>422</v>
      </c>
      <c r="J296">
        <v>0.50560000000000005</v>
      </c>
      <c r="K296">
        <v>0.92310000000000003</v>
      </c>
      <c r="L296">
        <v>2.2509999999999999E-2</v>
      </c>
      <c r="M296">
        <v>-1.3149999999999999</v>
      </c>
      <c r="N296">
        <v>0.50619999999999998</v>
      </c>
      <c r="O296">
        <v>2.306</v>
      </c>
      <c r="P296">
        <v>30001</v>
      </c>
      <c r="Q296">
        <v>140000</v>
      </c>
    </row>
    <row r="297" spans="9:17" x14ac:dyDescent="0.25">
      <c r="I297" t="s">
        <v>423</v>
      </c>
      <c r="J297">
        <v>0.75929999999999997</v>
      </c>
      <c r="K297">
        <v>0.9778</v>
      </c>
      <c r="L297">
        <v>2.2929999999999999E-2</v>
      </c>
      <c r="M297">
        <v>-1.1439999999999999</v>
      </c>
      <c r="N297">
        <v>0.75249999999999995</v>
      </c>
      <c r="O297">
        <v>2.6859999999999999</v>
      </c>
      <c r="P297">
        <v>30001</v>
      </c>
      <c r="Q297">
        <v>140000</v>
      </c>
    </row>
    <row r="298" spans="9:17" x14ac:dyDescent="0.25">
      <c r="I298" t="s">
        <v>424</v>
      </c>
      <c r="J298">
        <v>0.25800000000000001</v>
      </c>
      <c r="K298">
        <v>0.9204</v>
      </c>
      <c r="L298">
        <v>2.2450000000000001E-2</v>
      </c>
      <c r="M298">
        <v>-1.552</v>
      </c>
      <c r="N298">
        <v>0.25719999999999998</v>
      </c>
      <c r="O298">
        <v>2.0499999999999998</v>
      </c>
      <c r="P298">
        <v>30001</v>
      </c>
      <c r="Q298">
        <v>140000</v>
      </c>
    </row>
    <row r="299" spans="9:17" x14ac:dyDescent="0.25">
      <c r="I299" t="s">
        <v>425</v>
      </c>
      <c r="J299">
        <v>0.45660000000000001</v>
      </c>
      <c r="K299">
        <v>0.92679999999999996</v>
      </c>
      <c r="L299">
        <v>2.2849999999999999E-2</v>
      </c>
      <c r="M299">
        <v>-1.375</v>
      </c>
      <c r="N299">
        <v>0.45660000000000001</v>
      </c>
      <c r="O299">
        <v>2.2570000000000001</v>
      </c>
      <c r="P299">
        <v>30001</v>
      </c>
      <c r="Q299">
        <v>140000</v>
      </c>
    </row>
    <row r="300" spans="9:17" x14ac:dyDescent="0.25">
      <c r="I300" t="s">
        <v>426</v>
      </c>
      <c r="J300">
        <v>0.42009999999999997</v>
      </c>
      <c r="K300">
        <v>0.92859999999999998</v>
      </c>
      <c r="L300">
        <v>2.3089999999999999E-2</v>
      </c>
      <c r="M300">
        <v>-1.409</v>
      </c>
      <c r="N300">
        <v>0.4173</v>
      </c>
      <c r="O300">
        <v>2.2269999999999999</v>
      </c>
      <c r="P300">
        <v>30001</v>
      </c>
      <c r="Q300">
        <v>140000</v>
      </c>
    </row>
    <row r="301" spans="9:17" x14ac:dyDescent="0.25">
      <c r="I301" t="s">
        <v>427</v>
      </c>
      <c r="J301">
        <v>0.2868</v>
      </c>
      <c r="K301">
        <v>0.93140000000000001</v>
      </c>
      <c r="L301">
        <v>2.291E-2</v>
      </c>
      <c r="M301">
        <v>-1.548</v>
      </c>
      <c r="N301">
        <v>0.28570000000000001</v>
      </c>
      <c r="O301">
        <v>2.1070000000000002</v>
      </c>
      <c r="P301">
        <v>30001</v>
      </c>
      <c r="Q301">
        <v>140000</v>
      </c>
    </row>
    <row r="302" spans="9:17" x14ac:dyDescent="0.25">
      <c r="I302" t="s">
        <v>428</v>
      </c>
      <c r="J302">
        <v>-2.94</v>
      </c>
      <c r="K302">
        <v>1.3169999999999999</v>
      </c>
      <c r="L302">
        <v>2.511E-2</v>
      </c>
      <c r="M302">
        <v>-5.5209999999999999</v>
      </c>
      <c r="N302">
        <v>-2.9369999999999998</v>
      </c>
      <c r="O302">
        <v>-0.36030000000000001</v>
      </c>
      <c r="P302">
        <v>30001</v>
      </c>
      <c r="Q302">
        <v>140000</v>
      </c>
    </row>
    <row r="303" spans="9:17" x14ac:dyDescent="0.25">
      <c r="I303" t="s">
        <v>429</v>
      </c>
      <c r="J303">
        <v>0.56430000000000002</v>
      </c>
      <c r="K303">
        <v>0.94720000000000004</v>
      </c>
      <c r="L303">
        <v>2.3120000000000002E-2</v>
      </c>
      <c r="M303">
        <v>-1.2989999999999999</v>
      </c>
      <c r="N303">
        <v>0.56540000000000001</v>
      </c>
      <c r="O303">
        <v>2.4159999999999999</v>
      </c>
      <c r="P303">
        <v>30001</v>
      </c>
      <c r="Q303">
        <v>140000</v>
      </c>
    </row>
    <row r="304" spans="9:17" x14ac:dyDescent="0.25">
      <c r="I304" t="s">
        <v>430</v>
      </c>
      <c r="J304">
        <v>-0.22589999999999999</v>
      </c>
      <c r="K304">
        <v>1.0369999999999999</v>
      </c>
      <c r="L304">
        <v>1.401E-2</v>
      </c>
      <c r="M304">
        <v>-2.2770000000000001</v>
      </c>
      <c r="N304">
        <v>-0.22550000000000001</v>
      </c>
      <c r="O304">
        <v>1.8080000000000001</v>
      </c>
      <c r="P304">
        <v>30001</v>
      </c>
      <c r="Q304">
        <v>140000</v>
      </c>
    </row>
    <row r="305" spans="9:17" x14ac:dyDescent="0.25">
      <c r="I305" t="s">
        <v>431</v>
      </c>
      <c r="J305">
        <v>-0.62619999999999998</v>
      </c>
      <c r="K305">
        <v>0.86419999999999997</v>
      </c>
      <c r="L305">
        <v>1.0840000000000001E-2</v>
      </c>
      <c r="M305">
        <v>-2.3370000000000002</v>
      </c>
      <c r="N305">
        <v>-0.62119999999999997</v>
      </c>
      <c r="O305">
        <v>1.056</v>
      </c>
      <c r="P305">
        <v>30001</v>
      </c>
      <c r="Q305">
        <v>140000</v>
      </c>
    </row>
    <row r="306" spans="9:17" x14ac:dyDescent="0.25">
      <c r="I306" t="s">
        <v>432</v>
      </c>
      <c r="J306">
        <v>-0.71730000000000005</v>
      </c>
      <c r="K306">
        <v>0.91190000000000004</v>
      </c>
      <c r="L306">
        <v>1.142E-2</v>
      </c>
      <c r="M306">
        <v>-2.5329999999999999</v>
      </c>
      <c r="N306">
        <v>-0.70789999999999997</v>
      </c>
      <c r="O306">
        <v>1.0549999999999999</v>
      </c>
      <c r="P306">
        <v>30001</v>
      </c>
      <c r="Q306">
        <v>140000</v>
      </c>
    </row>
    <row r="307" spans="9:17" x14ac:dyDescent="0.25">
      <c r="I307" t="s">
        <v>433</v>
      </c>
      <c r="J307">
        <v>-0.87329999999999997</v>
      </c>
      <c r="K307">
        <v>0.80530000000000002</v>
      </c>
      <c r="L307">
        <v>1.034E-2</v>
      </c>
      <c r="M307">
        <v>-2.4750000000000001</v>
      </c>
      <c r="N307">
        <v>-0.86399999999999999</v>
      </c>
      <c r="O307">
        <v>0.67620000000000002</v>
      </c>
      <c r="P307">
        <v>30001</v>
      </c>
      <c r="Q307">
        <v>140000</v>
      </c>
    </row>
    <row r="308" spans="9:17" x14ac:dyDescent="0.25">
      <c r="I308" t="s">
        <v>434</v>
      </c>
      <c r="J308">
        <v>-0.72709999999999997</v>
      </c>
      <c r="K308">
        <v>0.8397</v>
      </c>
      <c r="L308">
        <v>1.0840000000000001E-2</v>
      </c>
      <c r="M308">
        <v>-2.3929999999999998</v>
      </c>
      <c r="N308">
        <v>-0.71940000000000004</v>
      </c>
      <c r="O308">
        <v>0.90629999999999999</v>
      </c>
      <c r="P308">
        <v>30001</v>
      </c>
      <c r="Q308">
        <v>140000</v>
      </c>
    </row>
    <row r="309" spans="9:17" x14ac:dyDescent="0.25">
      <c r="I309" t="s">
        <v>435</v>
      </c>
      <c r="J309">
        <v>-0.82430000000000003</v>
      </c>
      <c r="K309">
        <v>0.8115</v>
      </c>
      <c r="L309">
        <v>1.082E-2</v>
      </c>
      <c r="M309">
        <v>-2.44</v>
      </c>
      <c r="N309">
        <v>-0.81410000000000005</v>
      </c>
      <c r="O309">
        <v>0.74660000000000004</v>
      </c>
      <c r="P309">
        <v>30001</v>
      </c>
      <c r="Q309">
        <v>140000</v>
      </c>
    </row>
    <row r="310" spans="9:17" x14ac:dyDescent="0.25">
      <c r="I310" t="s">
        <v>436</v>
      </c>
      <c r="J310">
        <v>-0.69579999999999997</v>
      </c>
      <c r="K310">
        <v>0.76539999999999997</v>
      </c>
      <c r="L310">
        <v>9.9319999999999999E-3</v>
      </c>
      <c r="M310">
        <v>-2.2130000000000001</v>
      </c>
      <c r="N310">
        <v>-0.68879999999999997</v>
      </c>
      <c r="O310">
        <v>0.78910000000000002</v>
      </c>
      <c r="P310">
        <v>30001</v>
      </c>
      <c r="Q310">
        <v>140000</v>
      </c>
    </row>
    <row r="311" spans="9:17" x14ac:dyDescent="0.25">
      <c r="I311" t="s">
        <v>437</v>
      </c>
      <c r="J311">
        <v>-0.7823</v>
      </c>
      <c r="K311">
        <v>0.82169999999999999</v>
      </c>
      <c r="L311">
        <v>1.073E-2</v>
      </c>
      <c r="M311">
        <v>-2.415</v>
      </c>
      <c r="N311">
        <v>-0.7742</v>
      </c>
      <c r="O311">
        <v>0.80700000000000005</v>
      </c>
      <c r="P311">
        <v>30001</v>
      </c>
      <c r="Q311">
        <v>140000</v>
      </c>
    </row>
    <row r="312" spans="9:17" x14ac:dyDescent="0.25">
      <c r="I312" t="s">
        <v>438</v>
      </c>
      <c r="J312">
        <v>0.28010000000000002</v>
      </c>
      <c r="K312">
        <v>0.96109999999999995</v>
      </c>
      <c r="L312">
        <v>1.435E-2</v>
      </c>
      <c r="M312">
        <v>-1.6080000000000001</v>
      </c>
      <c r="N312">
        <v>0.2848</v>
      </c>
      <c r="O312">
        <v>2.1520000000000001</v>
      </c>
      <c r="P312">
        <v>30001</v>
      </c>
      <c r="Q312">
        <v>140000</v>
      </c>
    </row>
    <row r="313" spans="9:17" x14ac:dyDescent="0.25">
      <c r="I313" t="s">
        <v>439</v>
      </c>
      <c r="J313">
        <v>-0.52529999999999999</v>
      </c>
      <c r="K313">
        <v>1</v>
      </c>
      <c r="L313">
        <v>1.2959999999999999E-2</v>
      </c>
      <c r="M313">
        <v>-2.4929999999999999</v>
      </c>
      <c r="N313">
        <v>-0.52249999999999996</v>
      </c>
      <c r="O313">
        <v>1.448</v>
      </c>
      <c r="P313">
        <v>30001</v>
      </c>
      <c r="Q313">
        <v>140000</v>
      </c>
    </row>
    <row r="314" spans="9:17" x14ac:dyDescent="0.25">
      <c r="I314" t="s">
        <v>440</v>
      </c>
      <c r="J314">
        <v>-0.71099999999999997</v>
      </c>
      <c r="K314">
        <v>0.84440000000000004</v>
      </c>
      <c r="L314">
        <v>1.145E-2</v>
      </c>
      <c r="M314">
        <v>-2.3839999999999999</v>
      </c>
      <c r="N314">
        <v>-0.70799999999999996</v>
      </c>
      <c r="O314">
        <v>0.9264</v>
      </c>
      <c r="P314">
        <v>30001</v>
      </c>
      <c r="Q314">
        <v>140000</v>
      </c>
    </row>
    <row r="315" spans="9:17" x14ac:dyDescent="0.25">
      <c r="I315" t="s">
        <v>441</v>
      </c>
      <c r="J315">
        <v>-0.89149999999999996</v>
      </c>
      <c r="K315">
        <v>0.99990000000000001</v>
      </c>
      <c r="L315">
        <v>1.3010000000000001E-2</v>
      </c>
      <c r="M315">
        <v>-2.9</v>
      </c>
      <c r="N315">
        <v>-0.87729999999999997</v>
      </c>
      <c r="O315">
        <v>1.042</v>
      </c>
      <c r="P315">
        <v>30001</v>
      </c>
      <c r="Q315">
        <v>140000</v>
      </c>
    </row>
    <row r="316" spans="9:17" x14ac:dyDescent="0.25">
      <c r="I316" t="s">
        <v>442</v>
      </c>
      <c r="J316">
        <v>0.39910000000000001</v>
      </c>
      <c r="K316">
        <v>0.83020000000000005</v>
      </c>
      <c r="L316">
        <v>1.1730000000000001E-2</v>
      </c>
      <c r="M316">
        <v>-1.2330000000000001</v>
      </c>
      <c r="N316">
        <v>0.40060000000000001</v>
      </c>
      <c r="O316">
        <v>2.0219999999999998</v>
      </c>
      <c r="P316">
        <v>30001</v>
      </c>
      <c r="Q316">
        <v>140000</v>
      </c>
    </row>
    <row r="317" spans="9:17" x14ac:dyDescent="0.25">
      <c r="I317" t="s">
        <v>443</v>
      </c>
      <c r="J317">
        <v>0.34770000000000001</v>
      </c>
      <c r="K317">
        <v>0.86629999999999996</v>
      </c>
      <c r="L317">
        <v>1.1900000000000001E-2</v>
      </c>
      <c r="M317">
        <v>-1.3520000000000001</v>
      </c>
      <c r="N317">
        <v>0.35039999999999999</v>
      </c>
      <c r="O317">
        <v>2.0459999999999998</v>
      </c>
      <c r="P317">
        <v>30001</v>
      </c>
      <c r="Q317">
        <v>140000</v>
      </c>
    </row>
    <row r="318" spans="9:17" x14ac:dyDescent="0.25">
      <c r="I318" t="s">
        <v>444</v>
      </c>
      <c r="J318">
        <v>-0.7823</v>
      </c>
      <c r="K318">
        <v>0.79420000000000002</v>
      </c>
      <c r="L318">
        <v>1.2120000000000001E-2</v>
      </c>
      <c r="M318">
        <v>-2.3559999999999999</v>
      </c>
      <c r="N318">
        <v>-0.77990000000000004</v>
      </c>
      <c r="O318">
        <v>0.75949999999999995</v>
      </c>
      <c r="P318">
        <v>30001</v>
      </c>
      <c r="Q318">
        <v>140000</v>
      </c>
    </row>
    <row r="319" spans="9:17" x14ac:dyDescent="0.25">
      <c r="I319" t="s">
        <v>445</v>
      </c>
      <c r="J319">
        <v>-0.27139999999999997</v>
      </c>
      <c r="K319">
        <v>0.80330000000000001</v>
      </c>
      <c r="L319">
        <v>9.8600000000000007E-3</v>
      </c>
      <c r="M319">
        <v>-1.85</v>
      </c>
      <c r="N319">
        <v>-0.27010000000000001</v>
      </c>
      <c r="O319">
        <v>1.294</v>
      </c>
      <c r="P319">
        <v>30001</v>
      </c>
      <c r="Q319">
        <v>140000</v>
      </c>
    </row>
    <row r="320" spans="9:17" x14ac:dyDescent="0.25">
      <c r="I320" t="s">
        <v>446</v>
      </c>
      <c r="J320">
        <v>0.39550000000000002</v>
      </c>
      <c r="K320">
        <v>0.84470000000000001</v>
      </c>
      <c r="L320">
        <v>1.295E-2</v>
      </c>
      <c r="M320">
        <v>-1.258</v>
      </c>
      <c r="N320">
        <v>0.3952</v>
      </c>
      <c r="O320">
        <v>2.0489999999999999</v>
      </c>
      <c r="P320">
        <v>30001</v>
      </c>
      <c r="Q320">
        <v>140000</v>
      </c>
    </row>
    <row r="321" spans="9:17" x14ac:dyDescent="0.25">
      <c r="I321" t="s">
        <v>447</v>
      </c>
      <c r="J321">
        <v>0.43490000000000001</v>
      </c>
      <c r="K321">
        <v>0.9577</v>
      </c>
      <c r="L321">
        <v>1.26E-2</v>
      </c>
      <c r="M321">
        <v>-1.409</v>
      </c>
      <c r="N321">
        <v>0.42</v>
      </c>
      <c r="O321">
        <v>2.3410000000000002</v>
      </c>
      <c r="P321">
        <v>30001</v>
      </c>
      <c r="Q321">
        <v>140000</v>
      </c>
    </row>
    <row r="322" spans="9:17" x14ac:dyDescent="0.25">
      <c r="I322" t="s">
        <v>448</v>
      </c>
      <c r="J322">
        <v>0.94640000000000002</v>
      </c>
      <c r="K322">
        <v>0.96660000000000001</v>
      </c>
      <c r="L322">
        <v>1.966E-2</v>
      </c>
      <c r="M322">
        <v>-0.96840000000000004</v>
      </c>
      <c r="N322">
        <v>0.95020000000000004</v>
      </c>
      <c r="O322">
        <v>2.8279999999999998</v>
      </c>
      <c r="P322">
        <v>30001</v>
      </c>
      <c r="Q322">
        <v>140000</v>
      </c>
    </row>
    <row r="323" spans="9:17" x14ac:dyDescent="0.25">
      <c r="I323" t="s">
        <v>449</v>
      </c>
      <c r="J323">
        <v>0.72050000000000003</v>
      </c>
      <c r="K323">
        <v>1.0109999999999999</v>
      </c>
      <c r="L323">
        <v>2.138E-2</v>
      </c>
      <c r="M323">
        <v>-1.2789999999999999</v>
      </c>
      <c r="N323">
        <v>0.72589999999999999</v>
      </c>
      <c r="O323">
        <v>2.69</v>
      </c>
      <c r="P323">
        <v>30001</v>
      </c>
      <c r="Q323">
        <v>140000</v>
      </c>
    </row>
    <row r="324" spans="9:17" x14ac:dyDescent="0.25">
      <c r="I324" t="s">
        <v>450</v>
      </c>
      <c r="J324">
        <v>0.58120000000000005</v>
      </c>
      <c r="K324">
        <v>1.081</v>
      </c>
      <c r="L324">
        <v>2.1649999999999999E-2</v>
      </c>
      <c r="M324">
        <v>-1.585</v>
      </c>
      <c r="N324">
        <v>0.59309999999999996</v>
      </c>
      <c r="O324">
        <v>2.6760000000000002</v>
      </c>
      <c r="P324">
        <v>30001</v>
      </c>
      <c r="Q324">
        <v>140000</v>
      </c>
    </row>
    <row r="325" spans="9:17" x14ac:dyDescent="0.25">
      <c r="I325" t="s">
        <v>451</v>
      </c>
      <c r="J325">
        <v>1.0900000000000001</v>
      </c>
      <c r="K325">
        <v>1.075</v>
      </c>
      <c r="L325">
        <v>2.1409999999999998E-2</v>
      </c>
      <c r="M325">
        <v>-1.0209999999999999</v>
      </c>
      <c r="N325">
        <v>1.0860000000000001</v>
      </c>
      <c r="O325">
        <v>3.2109999999999999</v>
      </c>
      <c r="P325">
        <v>30001</v>
      </c>
      <c r="Q325">
        <v>140000</v>
      </c>
    </row>
    <row r="326" spans="9:17" x14ac:dyDescent="0.25">
      <c r="I326" t="s">
        <v>1203</v>
      </c>
      <c r="J326">
        <v>3.1179999999999999</v>
      </c>
      <c r="K326">
        <v>1.127</v>
      </c>
      <c r="L326">
        <v>2.3449999999999999E-2</v>
      </c>
      <c r="M326">
        <v>0.89359999999999995</v>
      </c>
      <c r="N326">
        <v>3.1230000000000002</v>
      </c>
      <c r="O326">
        <v>5.3140000000000001</v>
      </c>
      <c r="P326">
        <v>30001</v>
      </c>
      <c r="Q326">
        <v>140000</v>
      </c>
    </row>
    <row r="327" spans="9:17" x14ac:dyDescent="0.25">
      <c r="I327" t="s">
        <v>452</v>
      </c>
      <c r="J327">
        <v>-0.1128</v>
      </c>
      <c r="K327">
        <v>0.2074</v>
      </c>
      <c r="L327">
        <v>1.235E-3</v>
      </c>
      <c r="M327">
        <v>-0.53910000000000002</v>
      </c>
      <c r="N327">
        <v>-0.1036</v>
      </c>
      <c r="O327">
        <v>0.28489999999999999</v>
      </c>
      <c r="P327">
        <v>30001</v>
      </c>
      <c r="Q327">
        <v>140000</v>
      </c>
    </row>
    <row r="328" spans="9:17" x14ac:dyDescent="0.25">
      <c r="I328" t="s">
        <v>453</v>
      </c>
      <c r="J328">
        <v>0.1409</v>
      </c>
      <c r="K328">
        <v>0.34789999999999999</v>
      </c>
      <c r="L328">
        <v>1.804E-3</v>
      </c>
      <c r="M328">
        <v>-0.4914</v>
      </c>
      <c r="N328">
        <v>0.10150000000000001</v>
      </c>
      <c r="O328">
        <v>0.91910000000000003</v>
      </c>
      <c r="P328">
        <v>30001</v>
      </c>
      <c r="Q328">
        <v>140000</v>
      </c>
    </row>
    <row r="329" spans="9:17" x14ac:dyDescent="0.25">
      <c r="I329" t="s">
        <v>454</v>
      </c>
      <c r="J329">
        <v>-0.3604</v>
      </c>
      <c r="K329">
        <v>0.21929999999999999</v>
      </c>
      <c r="L329">
        <v>1.5070000000000001E-3</v>
      </c>
      <c r="M329">
        <v>-0.79959999999999998</v>
      </c>
      <c r="N329">
        <v>-0.35780000000000001</v>
      </c>
      <c r="O329">
        <v>6.4060000000000006E-2</v>
      </c>
      <c r="P329">
        <v>30001</v>
      </c>
      <c r="Q329">
        <v>140000</v>
      </c>
    </row>
    <row r="330" spans="9:17" x14ac:dyDescent="0.25">
      <c r="I330" t="s">
        <v>455</v>
      </c>
      <c r="J330">
        <v>-0.1618</v>
      </c>
      <c r="K330">
        <v>0.20519999999999999</v>
      </c>
      <c r="L330">
        <v>1.23E-3</v>
      </c>
      <c r="M330">
        <v>-0.56100000000000005</v>
      </c>
      <c r="N330">
        <v>-0.1638</v>
      </c>
      <c r="O330">
        <v>0.2472</v>
      </c>
      <c r="P330">
        <v>30001</v>
      </c>
      <c r="Q330">
        <v>140000</v>
      </c>
    </row>
    <row r="331" spans="9:17" x14ac:dyDescent="0.25">
      <c r="I331" t="s">
        <v>456</v>
      </c>
      <c r="J331">
        <v>-0.1983</v>
      </c>
      <c r="K331">
        <v>0.17269999999999999</v>
      </c>
      <c r="L331" s="38">
        <v>9.3510000000000002E-4</v>
      </c>
      <c r="M331">
        <v>-0.53680000000000005</v>
      </c>
      <c r="N331">
        <v>-0.1976</v>
      </c>
      <c r="O331">
        <v>0.1416</v>
      </c>
      <c r="P331">
        <v>30001</v>
      </c>
      <c r="Q331">
        <v>140000</v>
      </c>
    </row>
    <row r="332" spans="9:17" x14ac:dyDescent="0.25">
      <c r="I332" t="s">
        <v>457</v>
      </c>
      <c r="J332">
        <v>-0.33160000000000001</v>
      </c>
      <c r="K332">
        <v>0.21229999999999999</v>
      </c>
      <c r="L332">
        <v>1.1590000000000001E-3</v>
      </c>
      <c r="M332">
        <v>-0.76049999999999995</v>
      </c>
      <c r="N332">
        <v>-0.32790000000000002</v>
      </c>
      <c r="O332">
        <v>7.646E-2</v>
      </c>
      <c r="P332">
        <v>30001</v>
      </c>
      <c r="Q332">
        <v>140000</v>
      </c>
    </row>
    <row r="333" spans="9:17" x14ac:dyDescent="0.25">
      <c r="I333" t="s">
        <v>458</v>
      </c>
      <c r="J333">
        <v>-3.5590000000000002</v>
      </c>
      <c r="K333">
        <v>1.0049999999999999</v>
      </c>
      <c r="L333">
        <v>1.525E-2</v>
      </c>
      <c r="M333">
        <v>-5.5270000000000001</v>
      </c>
      <c r="N333">
        <v>-3.5579999999999998</v>
      </c>
      <c r="O333">
        <v>-1.5780000000000001</v>
      </c>
      <c r="P333">
        <v>30001</v>
      </c>
      <c r="Q333">
        <v>140000</v>
      </c>
    </row>
    <row r="334" spans="9:17" x14ac:dyDescent="0.25">
      <c r="I334" t="s">
        <v>459</v>
      </c>
      <c r="J334">
        <v>-5.407E-2</v>
      </c>
      <c r="K334">
        <v>0.2223</v>
      </c>
      <c r="L334" s="38">
        <v>9.1560000000000003E-4</v>
      </c>
      <c r="M334">
        <v>-0.49149999999999999</v>
      </c>
      <c r="N334">
        <v>-5.3749999999999999E-2</v>
      </c>
      <c r="O334">
        <v>0.38129999999999997</v>
      </c>
      <c r="P334">
        <v>30001</v>
      </c>
      <c r="Q334">
        <v>140000</v>
      </c>
    </row>
    <row r="335" spans="9:17" x14ac:dyDescent="0.25">
      <c r="I335" t="s">
        <v>460</v>
      </c>
      <c r="J335">
        <v>-0.84430000000000005</v>
      </c>
      <c r="K335">
        <v>0.98060000000000003</v>
      </c>
      <c r="L335">
        <v>2.3210000000000001E-2</v>
      </c>
      <c r="M335">
        <v>-2.78</v>
      </c>
      <c r="N335">
        <v>-0.85050000000000003</v>
      </c>
      <c r="O335">
        <v>1.07</v>
      </c>
      <c r="P335">
        <v>30001</v>
      </c>
      <c r="Q335">
        <v>140000</v>
      </c>
    </row>
    <row r="336" spans="9:17" x14ac:dyDescent="0.25">
      <c r="I336" t="s">
        <v>461</v>
      </c>
      <c r="J336">
        <v>-1.2450000000000001</v>
      </c>
      <c r="K336">
        <v>0.78600000000000003</v>
      </c>
      <c r="L336">
        <v>2.0369999999999999E-2</v>
      </c>
      <c r="M336">
        <v>-2.7810000000000001</v>
      </c>
      <c r="N336">
        <v>-1.2430000000000001</v>
      </c>
      <c r="O336">
        <v>0.29089999999999999</v>
      </c>
      <c r="P336">
        <v>30001</v>
      </c>
      <c r="Q336">
        <v>140000</v>
      </c>
    </row>
    <row r="337" spans="9:17" x14ac:dyDescent="0.25">
      <c r="I337" t="s">
        <v>462</v>
      </c>
      <c r="J337">
        <v>-1.3360000000000001</v>
      </c>
      <c r="K337">
        <v>0.83279999999999998</v>
      </c>
      <c r="L337">
        <v>2.0969999999999999E-2</v>
      </c>
      <c r="M337">
        <v>-2.976</v>
      </c>
      <c r="N337">
        <v>-1.333</v>
      </c>
      <c r="O337">
        <v>0.28420000000000001</v>
      </c>
      <c r="P337">
        <v>30001</v>
      </c>
      <c r="Q337">
        <v>140000</v>
      </c>
    </row>
    <row r="338" spans="9:17" x14ac:dyDescent="0.25">
      <c r="I338" t="s">
        <v>463</v>
      </c>
      <c r="J338">
        <v>-1.492</v>
      </c>
      <c r="K338">
        <v>0.72460000000000002</v>
      </c>
      <c r="L338">
        <v>2.0320000000000001E-2</v>
      </c>
      <c r="M338">
        <v>-2.9249999999999998</v>
      </c>
      <c r="N338">
        <v>-1.4810000000000001</v>
      </c>
      <c r="O338">
        <v>-9.3170000000000003E-2</v>
      </c>
      <c r="P338">
        <v>30001</v>
      </c>
      <c r="Q338">
        <v>140000</v>
      </c>
    </row>
    <row r="339" spans="9:17" x14ac:dyDescent="0.25">
      <c r="I339" t="s">
        <v>464</v>
      </c>
      <c r="J339">
        <v>-1.3460000000000001</v>
      </c>
      <c r="K339">
        <v>0.75600000000000001</v>
      </c>
      <c r="L339">
        <v>2.077E-2</v>
      </c>
      <c r="M339">
        <v>-2.8340000000000001</v>
      </c>
      <c r="N339">
        <v>-1.339</v>
      </c>
      <c r="O339">
        <v>0.1313</v>
      </c>
      <c r="P339">
        <v>30001</v>
      </c>
      <c r="Q339">
        <v>140000</v>
      </c>
    </row>
    <row r="340" spans="9:17" x14ac:dyDescent="0.25">
      <c r="I340" t="s">
        <v>465</v>
      </c>
      <c r="J340">
        <v>-1.4430000000000001</v>
      </c>
      <c r="K340">
        <v>0.72070000000000001</v>
      </c>
      <c r="L340">
        <v>2.0670000000000001E-2</v>
      </c>
      <c r="M340">
        <v>-2.8639999999999999</v>
      </c>
      <c r="N340">
        <v>-1.43</v>
      </c>
      <c r="O340">
        <v>-4.9279999999999997E-2</v>
      </c>
      <c r="P340">
        <v>30001</v>
      </c>
      <c r="Q340">
        <v>140000</v>
      </c>
    </row>
    <row r="341" spans="9:17" x14ac:dyDescent="0.25">
      <c r="I341" t="s">
        <v>466</v>
      </c>
      <c r="J341">
        <v>-1.3140000000000001</v>
      </c>
      <c r="K341">
        <v>0.68489999999999995</v>
      </c>
      <c r="L341">
        <v>1.9970000000000002E-2</v>
      </c>
      <c r="M341">
        <v>-2.669</v>
      </c>
      <c r="N341">
        <v>-1.306</v>
      </c>
      <c r="O341">
        <v>4.5570000000000003E-3</v>
      </c>
      <c r="P341">
        <v>30001</v>
      </c>
      <c r="Q341">
        <v>140000</v>
      </c>
    </row>
    <row r="342" spans="9:17" x14ac:dyDescent="0.25">
      <c r="I342" t="s">
        <v>467</v>
      </c>
      <c r="J342">
        <v>-1.401</v>
      </c>
      <c r="K342">
        <v>0.73560000000000003</v>
      </c>
      <c r="L342">
        <v>2.0670000000000001E-2</v>
      </c>
      <c r="M342">
        <v>-2.8559999999999999</v>
      </c>
      <c r="N342">
        <v>-1.389</v>
      </c>
      <c r="O342">
        <v>1.8509999999999999E-2</v>
      </c>
      <c r="P342">
        <v>30001</v>
      </c>
      <c r="Q342">
        <v>140000</v>
      </c>
    </row>
    <row r="343" spans="9:17" x14ac:dyDescent="0.25">
      <c r="I343" t="s">
        <v>468</v>
      </c>
      <c r="J343">
        <v>-0.33829999999999999</v>
      </c>
      <c r="K343">
        <v>0.74619999999999997</v>
      </c>
      <c r="L343">
        <v>1.6660000000000001E-2</v>
      </c>
      <c r="M343">
        <v>-1.8120000000000001</v>
      </c>
      <c r="N343">
        <v>-0.3367</v>
      </c>
      <c r="O343">
        <v>1.1379999999999999</v>
      </c>
      <c r="P343">
        <v>30001</v>
      </c>
      <c r="Q343">
        <v>140000</v>
      </c>
    </row>
    <row r="344" spans="9:17" x14ac:dyDescent="0.25">
      <c r="I344" t="s">
        <v>469</v>
      </c>
      <c r="J344">
        <v>-1.1439999999999999</v>
      </c>
      <c r="K344">
        <v>0.88849999999999996</v>
      </c>
      <c r="L344">
        <v>1.983E-2</v>
      </c>
      <c r="M344">
        <v>-2.883</v>
      </c>
      <c r="N344">
        <v>-1.145</v>
      </c>
      <c r="O344">
        <v>0.622</v>
      </c>
      <c r="P344">
        <v>30001</v>
      </c>
      <c r="Q344">
        <v>140000</v>
      </c>
    </row>
    <row r="345" spans="9:17" x14ac:dyDescent="0.25">
      <c r="I345" t="s">
        <v>470</v>
      </c>
      <c r="J345">
        <v>-1.329</v>
      </c>
      <c r="K345">
        <v>0.7026</v>
      </c>
      <c r="L345">
        <v>1.8089999999999998E-2</v>
      </c>
      <c r="M345">
        <v>-2.7090000000000001</v>
      </c>
      <c r="N345">
        <v>-1.325</v>
      </c>
      <c r="O345">
        <v>4.1930000000000002E-2</v>
      </c>
      <c r="P345">
        <v>30001</v>
      </c>
      <c r="Q345">
        <v>140000</v>
      </c>
    </row>
    <row r="346" spans="9:17" x14ac:dyDescent="0.25">
      <c r="I346" t="s">
        <v>471</v>
      </c>
      <c r="J346">
        <v>-1.51</v>
      </c>
      <c r="K346">
        <v>0.88919999999999999</v>
      </c>
      <c r="L346">
        <v>1.993E-2</v>
      </c>
      <c r="M346">
        <v>-3.3029999999999999</v>
      </c>
      <c r="N346">
        <v>-1.492</v>
      </c>
      <c r="O346">
        <v>0.1976</v>
      </c>
      <c r="P346">
        <v>30001</v>
      </c>
      <c r="Q346">
        <v>140000</v>
      </c>
    </row>
    <row r="347" spans="9:17" x14ac:dyDescent="0.25">
      <c r="I347" t="s">
        <v>472</v>
      </c>
      <c r="J347">
        <v>-0.21929999999999999</v>
      </c>
      <c r="K347">
        <v>0.67300000000000004</v>
      </c>
      <c r="L347">
        <v>1.7860000000000001E-2</v>
      </c>
      <c r="M347">
        <v>-1.5389999999999999</v>
      </c>
      <c r="N347">
        <v>-0.2142</v>
      </c>
      <c r="O347">
        <v>1.091</v>
      </c>
      <c r="P347">
        <v>30001</v>
      </c>
      <c r="Q347">
        <v>140000</v>
      </c>
    </row>
    <row r="348" spans="9:17" x14ac:dyDescent="0.25">
      <c r="I348" t="s">
        <v>473</v>
      </c>
      <c r="J348">
        <v>-0.2707</v>
      </c>
      <c r="K348">
        <v>0.72960000000000003</v>
      </c>
      <c r="L348">
        <v>1.8360000000000001E-2</v>
      </c>
      <c r="M348">
        <v>-1.6990000000000001</v>
      </c>
      <c r="N348">
        <v>-0.26240000000000002</v>
      </c>
      <c r="O348">
        <v>1.149</v>
      </c>
      <c r="P348">
        <v>30001</v>
      </c>
      <c r="Q348">
        <v>140000</v>
      </c>
    </row>
    <row r="349" spans="9:17" x14ac:dyDescent="0.25">
      <c r="I349" t="s">
        <v>474</v>
      </c>
      <c r="J349">
        <v>-1.401</v>
      </c>
      <c r="K349">
        <v>0.55689999999999995</v>
      </c>
      <c r="L349">
        <v>1.387E-2</v>
      </c>
      <c r="M349">
        <v>-2.4809999999999999</v>
      </c>
      <c r="N349">
        <v>-1.4019999999999999</v>
      </c>
      <c r="O349">
        <v>-0.30520000000000003</v>
      </c>
      <c r="P349">
        <v>30001</v>
      </c>
      <c r="Q349">
        <v>140000</v>
      </c>
    </row>
    <row r="350" spans="9:17" x14ac:dyDescent="0.25">
      <c r="I350" t="s">
        <v>475</v>
      </c>
      <c r="J350">
        <v>-0.88980000000000004</v>
      </c>
      <c r="K350">
        <v>0.68759999999999999</v>
      </c>
      <c r="L350">
        <v>1.7260000000000001E-2</v>
      </c>
      <c r="M350">
        <v>-2.2440000000000002</v>
      </c>
      <c r="N350">
        <v>-0.88959999999999995</v>
      </c>
      <c r="O350">
        <v>0.47089999999999999</v>
      </c>
      <c r="P350">
        <v>30001</v>
      </c>
      <c r="Q350">
        <v>140000</v>
      </c>
    </row>
    <row r="351" spans="9:17" x14ac:dyDescent="0.25">
      <c r="I351" t="s">
        <v>476</v>
      </c>
      <c r="J351">
        <v>-0.22289999999999999</v>
      </c>
      <c r="K351">
        <v>0.59419999999999995</v>
      </c>
      <c r="L351">
        <v>1.498E-2</v>
      </c>
      <c r="M351">
        <v>-1.383</v>
      </c>
      <c r="N351">
        <v>-0.22470000000000001</v>
      </c>
      <c r="O351">
        <v>0.95430000000000004</v>
      </c>
      <c r="P351">
        <v>30001</v>
      </c>
      <c r="Q351">
        <v>140000</v>
      </c>
    </row>
    <row r="352" spans="9:17" x14ac:dyDescent="0.25">
      <c r="I352" t="s">
        <v>477</v>
      </c>
      <c r="J352">
        <v>-0.1835</v>
      </c>
      <c r="K352">
        <v>0.76970000000000005</v>
      </c>
      <c r="L352">
        <v>1.5970000000000002E-2</v>
      </c>
      <c r="M352">
        <v>-1.631</v>
      </c>
      <c r="N352">
        <v>-0.20610000000000001</v>
      </c>
      <c r="O352">
        <v>1.393</v>
      </c>
      <c r="P352">
        <v>30001</v>
      </c>
      <c r="Q352">
        <v>140000</v>
      </c>
    </row>
    <row r="353" spans="9:17" x14ac:dyDescent="0.25">
      <c r="I353" t="s">
        <v>478</v>
      </c>
      <c r="J353">
        <v>0.32800000000000001</v>
      </c>
      <c r="K353">
        <v>0.52480000000000004</v>
      </c>
      <c r="L353">
        <v>6.8970000000000004E-3</v>
      </c>
      <c r="M353">
        <v>-0.69099999999999995</v>
      </c>
      <c r="N353">
        <v>0.3251</v>
      </c>
      <c r="O353">
        <v>1.3680000000000001</v>
      </c>
      <c r="P353">
        <v>30001</v>
      </c>
      <c r="Q353">
        <v>140000</v>
      </c>
    </row>
    <row r="354" spans="9:17" x14ac:dyDescent="0.25">
      <c r="I354" t="s">
        <v>479</v>
      </c>
      <c r="J354">
        <v>0.1021</v>
      </c>
      <c r="K354">
        <v>0.53400000000000003</v>
      </c>
      <c r="L354">
        <v>6.0419999999999996E-3</v>
      </c>
      <c r="M354">
        <v>-0.95209999999999995</v>
      </c>
      <c r="N354">
        <v>0.1041</v>
      </c>
      <c r="O354">
        <v>1.1419999999999999</v>
      </c>
      <c r="P354">
        <v>30001</v>
      </c>
      <c r="Q354">
        <v>140000</v>
      </c>
    </row>
    <row r="355" spans="9:17" x14ac:dyDescent="0.25">
      <c r="I355" t="s">
        <v>480</v>
      </c>
      <c r="J355">
        <v>-3.7199999999999997E-2</v>
      </c>
      <c r="K355">
        <v>0.67469999999999997</v>
      </c>
      <c r="L355">
        <v>8.7030000000000007E-3</v>
      </c>
      <c r="M355">
        <v>-1.4239999999999999</v>
      </c>
      <c r="N355">
        <v>-2.027E-2</v>
      </c>
      <c r="O355">
        <v>1.24</v>
      </c>
      <c r="P355">
        <v>30001</v>
      </c>
      <c r="Q355">
        <v>140000</v>
      </c>
    </row>
    <row r="356" spans="9:17" x14ac:dyDescent="0.25">
      <c r="I356" t="s">
        <v>481</v>
      </c>
      <c r="J356">
        <v>0.4718</v>
      </c>
      <c r="K356">
        <v>0.67359999999999998</v>
      </c>
      <c r="L356">
        <v>8.8419999999999992E-3</v>
      </c>
      <c r="M356">
        <v>-0.80459999999999998</v>
      </c>
      <c r="N356">
        <v>0.45550000000000002</v>
      </c>
      <c r="O356">
        <v>1.8440000000000001</v>
      </c>
      <c r="P356">
        <v>30001</v>
      </c>
      <c r="Q356">
        <v>140000</v>
      </c>
    </row>
    <row r="357" spans="9:17" x14ac:dyDescent="0.25">
      <c r="I357" t="s">
        <v>1204</v>
      </c>
      <c r="J357">
        <v>2.4990000000000001</v>
      </c>
      <c r="K357">
        <v>0.66369999999999996</v>
      </c>
      <c r="L357">
        <v>5.9160000000000003E-3</v>
      </c>
      <c r="M357">
        <v>1.1870000000000001</v>
      </c>
      <c r="N357">
        <v>2.5019999999999998</v>
      </c>
      <c r="O357">
        <v>3.802</v>
      </c>
      <c r="P357">
        <v>30001</v>
      </c>
      <c r="Q357">
        <v>140000</v>
      </c>
    </row>
    <row r="358" spans="9:17" x14ac:dyDescent="0.25">
      <c r="I358" t="s">
        <v>482</v>
      </c>
      <c r="J358">
        <v>0.25359999999999999</v>
      </c>
      <c r="K358">
        <v>0.34639999999999999</v>
      </c>
      <c r="L358">
        <v>1.8990000000000001E-3</v>
      </c>
      <c r="M358">
        <v>-0.34320000000000001</v>
      </c>
      <c r="N358">
        <v>0.2087</v>
      </c>
      <c r="O358">
        <v>1.026</v>
      </c>
      <c r="P358">
        <v>30001</v>
      </c>
      <c r="Q358">
        <v>140000</v>
      </c>
    </row>
    <row r="359" spans="9:17" x14ac:dyDescent="0.25">
      <c r="I359" t="s">
        <v>483</v>
      </c>
      <c r="J359">
        <v>-0.24759999999999999</v>
      </c>
      <c r="K359">
        <v>0.23899999999999999</v>
      </c>
      <c r="L359">
        <v>1.575E-3</v>
      </c>
      <c r="M359">
        <v>-0.71860000000000002</v>
      </c>
      <c r="N359">
        <v>-0.24729999999999999</v>
      </c>
      <c r="O359">
        <v>0.2208</v>
      </c>
      <c r="P359">
        <v>30001</v>
      </c>
      <c r="Q359">
        <v>140000</v>
      </c>
    </row>
    <row r="360" spans="9:17" x14ac:dyDescent="0.25">
      <c r="I360" t="s">
        <v>484</v>
      </c>
      <c r="J360">
        <v>-4.9020000000000001E-2</v>
      </c>
      <c r="K360">
        <v>0.22639999999999999</v>
      </c>
      <c r="L360">
        <v>1.4580000000000001E-3</v>
      </c>
      <c r="M360">
        <v>-0.48920000000000002</v>
      </c>
      <c r="N360">
        <v>-5.176E-2</v>
      </c>
      <c r="O360">
        <v>0.4017</v>
      </c>
      <c r="P360">
        <v>30001</v>
      </c>
      <c r="Q360">
        <v>140000</v>
      </c>
    </row>
    <row r="361" spans="9:17" x14ac:dyDescent="0.25">
      <c r="I361" t="s">
        <v>485</v>
      </c>
      <c r="J361">
        <v>-8.5500000000000007E-2</v>
      </c>
      <c r="K361">
        <v>0.20660000000000001</v>
      </c>
      <c r="L361">
        <v>1.323E-3</v>
      </c>
      <c r="M361">
        <v>-0.48630000000000001</v>
      </c>
      <c r="N361">
        <v>-8.8190000000000004E-2</v>
      </c>
      <c r="O361">
        <v>0.32590000000000002</v>
      </c>
      <c r="P361">
        <v>30001</v>
      </c>
      <c r="Q361">
        <v>140000</v>
      </c>
    </row>
    <row r="362" spans="9:17" x14ac:dyDescent="0.25">
      <c r="I362" t="s">
        <v>486</v>
      </c>
      <c r="J362">
        <v>-0.21879999999999999</v>
      </c>
      <c r="K362">
        <v>0.2364</v>
      </c>
      <c r="L362">
        <v>1.4430000000000001E-3</v>
      </c>
      <c r="M362">
        <v>-0.6895</v>
      </c>
      <c r="N362">
        <v>-0.21690000000000001</v>
      </c>
      <c r="O362">
        <v>0.24179999999999999</v>
      </c>
      <c r="P362">
        <v>30001</v>
      </c>
      <c r="Q362">
        <v>140000</v>
      </c>
    </row>
    <row r="363" spans="9:17" x14ac:dyDescent="0.25">
      <c r="I363" t="s">
        <v>487</v>
      </c>
      <c r="J363">
        <v>-3.4460000000000002</v>
      </c>
      <c r="K363">
        <v>1.008</v>
      </c>
      <c r="L363">
        <v>1.529E-2</v>
      </c>
      <c r="M363">
        <v>-5.415</v>
      </c>
      <c r="N363">
        <v>-3.4460000000000002</v>
      </c>
      <c r="O363">
        <v>-1.4510000000000001</v>
      </c>
      <c r="P363">
        <v>30001</v>
      </c>
      <c r="Q363">
        <v>140000</v>
      </c>
    </row>
    <row r="364" spans="9:17" x14ac:dyDescent="0.25">
      <c r="I364" t="s">
        <v>488</v>
      </c>
      <c r="J364">
        <v>5.8709999999999998E-2</v>
      </c>
      <c r="K364">
        <v>0.27410000000000001</v>
      </c>
      <c r="L364">
        <v>1.5560000000000001E-3</v>
      </c>
      <c r="M364">
        <v>-0.47699999999999998</v>
      </c>
      <c r="N364">
        <v>5.7340000000000002E-2</v>
      </c>
      <c r="O364" s="38">
        <v>0.6028</v>
      </c>
      <c r="P364">
        <v>30001</v>
      </c>
      <c r="Q364">
        <v>140000</v>
      </c>
    </row>
    <row r="365" spans="9:17" x14ac:dyDescent="0.25">
      <c r="I365" t="s">
        <v>489</v>
      </c>
      <c r="J365">
        <v>-0.73150000000000004</v>
      </c>
      <c r="K365">
        <v>0.97330000000000005</v>
      </c>
      <c r="L365">
        <v>2.2689999999999998E-2</v>
      </c>
      <c r="M365">
        <v>-2.6560000000000001</v>
      </c>
      <c r="N365">
        <v>-0.7359</v>
      </c>
      <c r="O365">
        <v>1.161</v>
      </c>
      <c r="P365">
        <v>30001</v>
      </c>
      <c r="Q365">
        <v>140000</v>
      </c>
    </row>
    <row r="366" spans="9:17" x14ac:dyDescent="0.25">
      <c r="I366" t="s">
        <v>490</v>
      </c>
      <c r="J366">
        <v>-1.1319999999999999</v>
      </c>
      <c r="K366">
        <v>0.77749999999999997</v>
      </c>
      <c r="L366">
        <v>1.9800000000000002E-2</v>
      </c>
      <c r="M366">
        <v>-2.66</v>
      </c>
      <c r="N366">
        <v>-1.131</v>
      </c>
      <c r="O366">
        <v>0.38429999999999997</v>
      </c>
      <c r="P366">
        <v>30001</v>
      </c>
      <c r="Q366">
        <v>140000</v>
      </c>
    </row>
    <row r="367" spans="9:17" x14ac:dyDescent="0.25">
      <c r="I367" t="s">
        <v>491</v>
      </c>
      <c r="J367">
        <v>-1.2230000000000001</v>
      </c>
      <c r="K367">
        <v>0.82450000000000001</v>
      </c>
      <c r="L367">
        <v>2.0400000000000001E-2</v>
      </c>
      <c r="M367">
        <v>-2.8519999999999999</v>
      </c>
      <c r="N367">
        <v>-1.2190000000000001</v>
      </c>
      <c r="O367">
        <v>0.38229999999999997</v>
      </c>
      <c r="P367">
        <v>30001</v>
      </c>
      <c r="Q367">
        <v>140000</v>
      </c>
    </row>
    <row r="368" spans="9:17" x14ac:dyDescent="0.25">
      <c r="I368" t="s">
        <v>492</v>
      </c>
      <c r="J368">
        <v>-1.379</v>
      </c>
      <c r="K368">
        <v>0.7157</v>
      </c>
      <c r="L368">
        <v>1.975E-2</v>
      </c>
      <c r="M368">
        <v>-2.8</v>
      </c>
      <c r="N368">
        <v>-1.367</v>
      </c>
      <c r="O368">
        <v>1.157E-3</v>
      </c>
      <c r="P368">
        <v>30001</v>
      </c>
      <c r="Q368">
        <v>140000</v>
      </c>
    </row>
    <row r="369" spans="9:17" x14ac:dyDescent="0.25">
      <c r="I369" t="s">
        <v>493</v>
      </c>
      <c r="J369">
        <v>-1.2330000000000001</v>
      </c>
      <c r="K369">
        <v>0.747</v>
      </c>
      <c r="L369">
        <v>2.019E-2</v>
      </c>
      <c r="M369">
        <v>-2.7069999999999999</v>
      </c>
      <c r="N369">
        <v>-1.224</v>
      </c>
      <c r="O369">
        <v>0.2253</v>
      </c>
      <c r="P369">
        <v>30001</v>
      </c>
      <c r="Q369">
        <v>140000</v>
      </c>
    </row>
    <row r="370" spans="9:17" x14ac:dyDescent="0.25">
      <c r="I370" t="s">
        <v>494</v>
      </c>
      <c r="J370">
        <v>-1.33</v>
      </c>
      <c r="K370">
        <v>0.71099999999999997</v>
      </c>
      <c r="L370">
        <v>2.01E-2</v>
      </c>
      <c r="M370">
        <v>-2.7320000000000002</v>
      </c>
      <c r="N370">
        <v>-1.3169999999999999</v>
      </c>
      <c r="O370">
        <v>4.1209999999999997E-2</v>
      </c>
      <c r="P370">
        <v>30001</v>
      </c>
      <c r="Q370">
        <v>140000</v>
      </c>
    </row>
    <row r="371" spans="9:17" x14ac:dyDescent="0.25">
      <c r="I371" t="s">
        <v>495</v>
      </c>
      <c r="J371">
        <v>-1.2010000000000001</v>
      </c>
      <c r="K371">
        <v>0.67510000000000003</v>
      </c>
      <c r="L371">
        <v>1.9390000000000001E-2</v>
      </c>
      <c r="M371">
        <v>-2.5350000000000001</v>
      </c>
      <c r="N371">
        <v>-1.1919999999999999</v>
      </c>
      <c r="O371">
        <v>0.1002</v>
      </c>
      <c r="P371">
        <v>30001</v>
      </c>
      <c r="Q371">
        <v>140000</v>
      </c>
    </row>
    <row r="372" spans="9:17" x14ac:dyDescent="0.25">
      <c r="I372" t="s">
        <v>496</v>
      </c>
      <c r="J372">
        <v>-1.288</v>
      </c>
      <c r="K372">
        <v>0.72670000000000001</v>
      </c>
      <c r="L372">
        <v>2.01E-2</v>
      </c>
      <c r="M372">
        <v>-2.7250000000000001</v>
      </c>
      <c r="N372">
        <v>-1.276</v>
      </c>
      <c r="O372">
        <v>0.1162</v>
      </c>
      <c r="P372">
        <v>30001</v>
      </c>
      <c r="Q372">
        <v>140000</v>
      </c>
    </row>
    <row r="373" spans="9:17" x14ac:dyDescent="0.25">
      <c r="I373" t="s">
        <v>497</v>
      </c>
      <c r="J373">
        <v>-0.22550000000000001</v>
      </c>
      <c r="K373">
        <v>0.7329</v>
      </c>
      <c r="L373">
        <v>1.6080000000000001E-2</v>
      </c>
      <c r="M373">
        <v>-1.675</v>
      </c>
      <c r="N373">
        <v>-0.22259999999999999</v>
      </c>
      <c r="O373">
        <v>1.218</v>
      </c>
      <c r="P373">
        <v>30001</v>
      </c>
      <c r="Q373">
        <v>140000</v>
      </c>
    </row>
    <row r="374" spans="9:17" x14ac:dyDescent="0.25">
      <c r="I374" t="s">
        <v>498</v>
      </c>
      <c r="J374">
        <v>-1.0309999999999999</v>
      </c>
      <c r="K374">
        <v>0.88160000000000005</v>
      </c>
      <c r="L374">
        <v>1.9310000000000001E-2</v>
      </c>
      <c r="M374">
        <v>-2.7570000000000001</v>
      </c>
      <c r="N374">
        <v>-1.0309999999999999</v>
      </c>
      <c r="O374">
        <v>0.72660000000000002</v>
      </c>
      <c r="P374">
        <v>30001</v>
      </c>
      <c r="Q374">
        <v>140000</v>
      </c>
    </row>
    <row r="375" spans="9:17" x14ac:dyDescent="0.25">
      <c r="I375" t="s">
        <v>499</v>
      </c>
      <c r="J375">
        <v>-1.2170000000000001</v>
      </c>
      <c r="K375">
        <v>0.69450000000000001</v>
      </c>
      <c r="L375">
        <v>1.7520000000000001E-2</v>
      </c>
      <c r="M375">
        <v>-2.5840000000000001</v>
      </c>
      <c r="N375">
        <v>-1.2130000000000001</v>
      </c>
      <c r="O375">
        <v>0.14219999999999999</v>
      </c>
      <c r="P375">
        <v>30001</v>
      </c>
      <c r="Q375">
        <v>140000</v>
      </c>
    </row>
    <row r="376" spans="9:17" x14ac:dyDescent="0.25">
      <c r="I376" t="s">
        <v>500</v>
      </c>
      <c r="J376">
        <v>-1.397</v>
      </c>
      <c r="K376">
        <v>0.8821</v>
      </c>
      <c r="L376">
        <v>1.942E-2</v>
      </c>
      <c r="M376">
        <v>-3.1760000000000002</v>
      </c>
      <c r="N376">
        <v>-1.3779999999999999</v>
      </c>
      <c r="O376">
        <v>0.29509999999999997</v>
      </c>
      <c r="P376">
        <v>30001</v>
      </c>
      <c r="Q376">
        <v>140000</v>
      </c>
    </row>
    <row r="377" spans="9:17" x14ac:dyDescent="0.25">
      <c r="I377" t="s">
        <v>501</v>
      </c>
      <c r="J377">
        <v>-0.1065</v>
      </c>
      <c r="K377">
        <v>0.66110000000000002</v>
      </c>
      <c r="L377">
        <v>1.7250000000000001E-2</v>
      </c>
      <c r="M377">
        <v>-1.4019999999999999</v>
      </c>
      <c r="N377">
        <v>-0.1017</v>
      </c>
      <c r="O377">
        <v>1.1819999999999999</v>
      </c>
      <c r="P377">
        <v>30001</v>
      </c>
      <c r="Q377">
        <v>140000</v>
      </c>
    </row>
    <row r="378" spans="9:17" x14ac:dyDescent="0.25">
      <c r="I378" t="s">
        <v>502</v>
      </c>
      <c r="J378">
        <v>-0.158</v>
      </c>
      <c r="K378">
        <v>0.71899999999999997</v>
      </c>
      <c r="L378">
        <v>1.7749999999999998E-2</v>
      </c>
      <c r="M378">
        <v>-1.569</v>
      </c>
      <c r="N378">
        <v>-0.15160000000000001</v>
      </c>
      <c r="O378">
        <v>1.24</v>
      </c>
      <c r="P378">
        <v>30001</v>
      </c>
      <c r="Q378">
        <v>140000</v>
      </c>
    </row>
    <row r="379" spans="9:17" x14ac:dyDescent="0.25">
      <c r="I379" t="s">
        <v>503</v>
      </c>
      <c r="J379">
        <v>-1.288</v>
      </c>
      <c r="K379">
        <v>0.54969999999999997</v>
      </c>
      <c r="L379">
        <v>1.3310000000000001E-2</v>
      </c>
      <c r="M379">
        <v>-2.355</v>
      </c>
      <c r="N379">
        <v>-1.2889999999999999</v>
      </c>
      <c r="O379">
        <v>-0.20760000000000001</v>
      </c>
      <c r="P379">
        <v>30001</v>
      </c>
      <c r="Q379">
        <v>140000</v>
      </c>
    </row>
    <row r="380" spans="9:17" x14ac:dyDescent="0.25">
      <c r="I380" t="s">
        <v>504</v>
      </c>
      <c r="J380">
        <v>-0.77700000000000002</v>
      </c>
      <c r="K380">
        <v>0.67730000000000001</v>
      </c>
      <c r="L380">
        <v>1.6660000000000001E-2</v>
      </c>
      <c r="M380">
        <v>-2.1110000000000002</v>
      </c>
      <c r="N380">
        <v>-0.77480000000000004</v>
      </c>
      <c r="O380">
        <v>0.55689999999999995</v>
      </c>
      <c r="P380">
        <v>30001</v>
      </c>
      <c r="Q380">
        <v>140000</v>
      </c>
    </row>
    <row r="381" spans="9:17" x14ac:dyDescent="0.25">
      <c r="I381" t="s">
        <v>505</v>
      </c>
      <c r="J381">
        <v>-0.1101</v>
      </c>
      <c r="K381">
        <v>0.57630000000000003</v>
      </c>
      <c r="L381">
        <v>1.4370000000000001E-2</v>
      </c>
      <c r="M381">
        <v>-1.238</v>
      </c>
      <c r="N381">
        <v>-0.11</v>
      </c>
      <c r="O381">
        <v>1.026</v>
      </c>
      <c r="P381">
        <v>30001</v>
      </c>
      <c r="Q381">
        <v>140000</v>
      </c>
    </row>
    <row r="382" spans="9:17" x14ac:dyDescent="0.25">
      <c r="I382" t="s">
        <v>506</v>
      </c>
      <c r="J382">
        <v>-7.0720000000000005E-2</v>
      </c>
      <c r="K382">
        <v>0.75719999999999998</v>
      </c>
      <c r="L382">
        <v>1.5350000000000001E-2</v>
      </c>
      <c r="M382">
        <v>-1.4890000000000001</v>
      </c>
      <c r="N382">
        <v>-9.1969999999999996E-2</v>
      </c>
      <c r="O382">
        <v>1.4830000000000001</v>
      </c>
      <c r="P382">
        <v>30001</v>
      </c>
      <c r="Q382">
        <v>140000</v>
      </c>
    </row>
    <row r="383" spans="9:17" x14ac:dyDescent="0.25">
      <c r="I383" t="s">
        <v>507</v>
      </c>
      <c r="J383">
        <v>0.44080000000000003</v>
      </c>
      <c r="K383">
        <v>0.52839999999999998</v>
      </c>
      <c r="L383">
        <v>6.6740000000000002E-3</v>
      </c>
      <c r="M383">
        <v>-0.58760000000000001</v>
      </c>
      <c r="N383">
        <v>0.44</v>
      </c>
      <c r="O383">
        <v>1.4870000000000001</v>
      </c>
      <c r="P383">
        <v>30001</v>
      </c>
      <c r="Q383">
        <v>140000</v>
      </c>
    </row>
    <row r="384" spans="9:17" x14ac:dyDescent="0.25">
      <c r="I384" t="s">
        <v>508</v>
      </c>
      <c r="J384">
        <v>0.21490000000000001</v>
      </c>
      <c r="K384">
        <v>0.54010000000000002</v>
      </c>
      <c r="L384">
        <v>5.9909999999999998E-3</v>
      </c>
      <c r="M384">
        <v>-0.85299999999999998</v>
      </c>
      <c r="N384">
        <v>0.21809999999999999</v>
      </c>
      <c r="O384">
        <v>1.2689999999999999</v>
      </c>
      <c r="P384">
        <v>30001</v>
      </c>
      <c r="Q384">
        <v>140000</v>
      </c>
    </row>
    <row r="385" spans="9:17" x14ac:dyDescent="0.25">
      <c r="I385" t="s">
        <v>509</v>
      </c>
      <c r="J385">
        <v>7.5579999999999994E-2</v>
      </c>
      <c r="K385">
        <v>0.67900000000000005</v>
      </c>
      <c r="L385">
        <v>8.6779999999999999E-3</v>
      </c>
      <c r="M385">
        <v>-1.323</v>
      </c>
      <c r="N385">
        <v>9.4729999999999995E-2</v>
      </c>
      <c r="O385">
        <v>1.3640000000000001</v>
      </c>
      <c r="P385">
        <v>30001</v>
      </c>
      <c r="Q385">
        <v>140000</v>
      </c>
    </row>
    <row r="386" spans="9:17" x14ac:dyDescent="0.25">
      <c r="I386" t="s">
        <v>510</v>
      </c>
      <c r="J386">
        <v>0.58460000000000001</v>
      </c>
      <c r="K386">
        <v>0.67749999999999999</v>
      </c>
      <c r="L386">
        <v>8.7919999999999995E-3</v>
      </c>
      <c r="M386">
        <v>-0.69369999999999998</v>
      </c>
      <c r="N386">
        <v>0.56679999999999997</v>
      </c>
      <c r="O386">
        <v>1.966</v>
      </c>
      <c r="P386">
        <v>30001</v>
      </c>
      <c r="Q386">
        <v>140000</v>
      </c>
    </row>
    <row r="387" spans="9:17" x14ac:dyDescent="0.25">
      <c r="I387" t="s">
        <v>1205</v>
      </c>
      <c r="J387">
        <v>2.6120000000000001</v>
      </c>
      <c r="K387">
        <v>0.67290000000000005</v>
      </c>
      <c r="L387">
        <v>6.0270000000000002E-3</v>
      </c>
      <c r="M387">
        <v>1.276</v>
      </c>
      <c r="N387">
        <v>2.6150000000000002</v>
      </c>
      <c r="O387">
        <v>3.9359999999999999</v>
      </c>
      <c r="P387">
        <v>30001</v>
      </c>
      <c r="Q387">
        <v>140000</v>
      </c>
    </row>
    <row r="388" spans="9:17" x14ac:dyDescent="0.25">
      <c r="I388" t="s">
        <v>511</v>
      </c>
      <c r="J388">
        <v>-0.50129999999999997</v>
      </c>
      <c r="K388">
        <v>0.38479999999999998</v>
      </c>
      <c r="L388">
        <v>2.3760000000000001E-3</v>
      </c>
      <c r="M388">
        <v>-1.325</v>
      </c>
      <c r="N388">
        <v>-0.47699999999999998</v>
      </c>
      <c r="O388">
        <v>0.20050000000000001</v>
      </c>
      <c r="P388">
        <v>30001</v>
      </c>
      <c r="Q388">
        <v>140000</v>
      </c>
    </row>
    <row r="389" spans="9:17" x14ac:dyDescent="0.25">
      <c r="I389" t="s">
        <v>512</v>
      </c>
      <c r="J389">
        <v>-0.30270000000000002</v>
      </c>
      <c r="K389">
        <v>0.3765</v>
      </c>
      <c r="L389">
        <v>2.2160000000000001E-3</v>
      </c>
      <c r="M389">
        <v>-1.1160000000000001</v>
      </c>
      <c r="N389">
        <v>-0.27810000000000001</v>
      </c>
      <c r="O389">
        <v>0.3891</v>
      </c>
      <c r="P389">
        <v>30001</v>
      </c>
      <c r="Q389">
        <v>140000</v>
      </c>
    </row>
    <row r="390" spans="9:17" x14ac:dyDescent="0.25">
      <c r="I390" t="s">
        <v>513</v>
      </c>
      <c r="J390">
        <v>-0.33910000000000001</v>
      </c>
      <c r="K390">
        <v>0.36280000000000001</v>
      </c>
      <c r="L390">
        <v>2.0660000000000001E-3</v>
      </c>
      <c r="M390">
        <v>-1.1319999999999999</v>
      </c>
      <c r="N390">
        <v>-0.31080000000000002</v>
      </c>
      <c r="O390">
        <v>0.3135</v>
      </c>
      <c r="P390">
        <v>30001</v>
      </c>
      <c r="Q390">
        <v>140000</v>
      </c>
    </row>
    <row r="391" spans="9:17" x14ac:dyDescent="0.25">
      <c r="I391" t="s">
        <v>514</v>
      </c>
      <c r="J391">
        <v>-0.47249999999999998</v>
      </c>
      <c r="K391">
        <v>0.38150000000000001</v>
      </c>
      <c r="L391">
        <v>2.1510000000000001E-3</v>
      </c>
      <c r="M391">
        <v>-1.2949999999999999</v>
      </c>
      <c r="N391">
        <v>-0.44640000000000002</v>
      </c>
      <c r="O391">
        <v>0.2268</v>
      </c>
      <c r="P391">
        <v>30001</v>
      </c>
      <c r="Q391">
        <v>140000</v>
      </c>
    </row>
    <row r="392" spans="9:17" x14ac:dyDescent="0.25">
      <c r="I392" t="s">
        <v>515</v>
      </c>
      <c r="J392">
        <v>-3.6989999999999998</v>
      </c>
      <c r="K392">
        <v>1.052</v>
      </c>
      <c r="L392">
        <v>1.54E-2</v>
      </c>
      <c r="M392">
        <v>-5.7590000000000003</v>
      </c>
      <c r="N392">
        <v>-3.6970000000000001</v>
      </c>
      <c r="O392">
        <v>-1.63</v>
      </c>
      <c r="P392">
        <v>30001</v>
      </c>
      <c r="Q392">
        <v>140000</v>
      </c>
    </row>
    <row r="393" spans="9:17" x14ac:dyDescent="0.25">
      <c r="I393" t="s">
        <v>516</v>
      </c>
      <c r="J393">
        <v>-0.19489999999999999</v>
      </c>
      <c r="K393">
        <v>0.39839999999999998</v>
      </c>
      <c r="L393">
        <v>2.055E-3</v>
      </c>
      <c r="M393">
        <v>-1.042</v>
      </c>
      <c r="N393">
        <v>-0.1726</v>
      </c>
      <c r="O393">
        <v>0.53859999999999997</v>
      </c>
      <c r="P393">
        <v>30001</v>
      </c>
      <c r="Q393">
        <v>140000</v>
      </c>
    </row>
    <row r="394" spans="9:17" x14ac:dyDescent="0.25">
      <c r="I394" t="s">
        <v>517</v>
      </c>
      <c r="J394">
        <v>-0.98509999999999998</v>
      </c>
      <c r="K394">
        <v>1.024</v>
      </c>
      <c r="L394">
        <v>2.3120000000000002E-2</v>
      </c>
      <c r="M394">
        <v>-3.0190000000000001</v>
      </c>
      <c r="N394">
        <v>-0.98429999999999995</v>
      </c>
      <c r="O394">
        <v>0.99819999999999998</v>
      </c>
      <c r="P394">
        <v>30001</v>
      </c>
      <c r="Q394">
        <v>140000</v>
      </c>
    </row>
    <row r="395" spans="9:17" x14ac:dyDescent="0.25">
      <c r="I395" t="s">
        <v>518</v>
      </c>
      <c r="J395">
        <v>-1.385</v>
      </c>
      <c r="K395">
        <v>0.83989999999999998</v>
      </c>
      <c r="L395">
        <v>2.019E-2</v>
      </c>
      <c r="M395">
        <v>-3.0529999999999999</v>
      </c>
      <c r="N395">
        <v>-1.379</v>
      </c>
      <c r="O395">
        <v>0.2394</v>
      </c>
      <c r="P395">
        <v>30001</v>
      </c>
      <c r="Q395">
        <v>140000</v>
      </c>
    </row>
    <row r="396" spans="9:17" x14ac:dyDescent="0.25">
      <c r="I396" t="s">
        <v>519</v>
      </c>
      <c r="J396">
        <v>-1.4770000000000001</v>
      </c>
      <c r="K396">
        <v>0.88360000000000005</v>
      </c>
      <c r="L396">
        <v>2.077E-2</v>
      </c>
      <c r="M396">
        <v>-3.23</v>
      </c>
      <c r="N396">
        <v>-1.47</v>
      </c>
      <c r="O396">
        <v>0.22950000000000001</v>
      </c>
      <c r="P396">
        <v>30001</v>
      </c>
      <c r="Q396">
        <v>140000</v>
      </c>
    </row>
    <row r="397" spans="9:17" x14ac:dyDescent="0.25">
      <c r="I397" t="s">
        <v>520</v>
      </c>
      <c r="J397">
        <v>-1.633</v>
      </c>
      <c r="K397">
        <v>0.78359999999999996</v>
      </c>
      <c r="L397">
        <v>2.0160000000000001E-2</v>
      </c>
      <c r="M397">
        <v>-3.2050000000000001</v>
      </c>
      <c r="N397">
        <v>-1.6160000000000001</v>
      </c>
      <c r="O397">
        <v>-0.13900000000000001</v>
      </c>
      <c r="P397">
        <v>30001</v>
      </c>
      <c r="Q397">
        <v>140000</v>
      </c>
    </row>
    <row r="398" spans="9:17" x14ac:dyDescent="0.25">
      <c r="I398" t="s">
        <v>521</v>
      </c>
      <c r="J398">
        <v>-1.486</v>
      </c>
      <c r="K398">
        <v>0.81269999999999998</v>
      </c>
      <c r="L398">
        <v>2.061E-2</v>
      </c>
      <c r="M398">
        <v>-3.113</v>
      </c>
      <c r="N398">
        <v>-1.4730000000000001</v>
      </c>
      <c r="O398">
        <v>7.603E-2</v>
      </c>
      <c r="P398">
        <v>30001</v>
      </c>
      <c r="Q398">
        <v>140000</v>
      </c>
    </row>
    <row r="399" spans="9:17" x14ac:dyDescent="0.25">
      <c r="I399" t="s">
        <v>522</v>
      </c>
      <c r="J399">
        <v>-1.5840000000000001</v>
      </c>
      <c r="K399">
        <v>0.77990000000000004</v>
      </c>
      <c r="L399">
        <v>2.0500000000000001E-2</v>
      </c>
      <c r="M399">
        <v>-3.1429999999999998</v>
      </c>
      <c r="N399">
        <v>-1.57</v>
      </c>
      <c r="O399">
        <v>-9.7000000000000003E-2</v>
      </c>
      <c r="P399">
        <v>30001</v>
      </c>
      <c r="Q399">
        <v>140000</v>
      </c>
    </row>
    <row r="400" spans="9:17" x14ac:dyDescent="0.25">
      <c r="I400" t="s">
        <v>523</v>
      </c>
      <c r="J400">
        <v>-1.4550000000000001</v>
      </c>
      <c r="K400">
        <v>0.74770000000000003</v>
      </c>
      <c r="L400">
        <v>1.9810000000000001E-2</v>
      </c>
      <c r="M400">
        <v>-2.9529999999999998</v>
      </c>
      <c r="N400">
        <v>-1.4410000000000001</v>
      </c>
      <c r="O400">
        <v>-2.8150000000000001E-2</v>
      </c>
      <c r="P400">
        <v>30001</v>
      </c>
      <c r="Q400">
        <v>140000</v>
      </c>
    </row>
    <row r="401" spans="9:17" x14ac:dyDescent="0.25">
      <c r="I401" t="s">
        <v>524</v>
      </c>
      <c r="J401">
        <v>-1.542</v>
      </c>
      <c r="K401">
        <v>0.79349999999999998</v>
      </c>
      <c r="L401">
        <v>2.051E-2</v>
      </c>
      <c r="M401">
        <v>-3.13</v>
      </c>
      <c r="N401">
        <v>-1.5249999999999999</v>
      </c>
      <c r="O401">
        <v>-2.5100000000000001E-2</v>
      </c>
      <c r="P401">
        <v>30001</v>
      </c>
      <c r="Q401">
        <v>140000</v>
      </c>
    </row>
    <row r="402" spans="9:17" x14ac:dyDescent="0.25">
      <c r="I402" t="s">
        <v>525</v>
      </c>
      <c r="J402">
        <v>-0.47910000000000003</v>
      </c>
      <c r="K402">
        <v>0.8014</v>
      </c>
      <c r="L402">
        <v>1.651E-2</v>
      </c>
      <c r="M402">
        <v>-2.0750000000000002</v>
      </c>
      <c r="N402">
        <v>-0.47460000000000002</v>
      </c>
      <c r="O402">
        <v>1.089</v>
      </c>
      <c r="P402">
        <v>30001</v>
      </c>
      <c r="Q402">
        <v>140000</v>
      </c>
    </row>
    <row r="403" spans="9:17" x14ac:dyDescent="0.25">
      <c r="I403" t="s">
        <v>526</v>
      </c>
      <c r="J403">
        <v>-1.2849999999999999</v>
      </c>
      <c r="K403">
        <v>0.93740000000000001</v>
      </c>
      <c r="L403">
        <v>1.9730000000000001E-2</v>
      </c>
      <c r="M403">
        <v>-3.121</v>
      </c>
      <c r="N403">
        <v>-1.284</v>
      </c>
      <c r="O403">
        <v>0.56530000000000002</v>
      </c>
      <c r="P403">
        <v>30001</v>
      </c>
      <c r="Q403">
        <v>140000</v>
      </c>
    </row>
    <row r="404" spans="9:17" x14ac:dyDescent="0.25">
      <c r="I404" t="s">
        <v>527</v>
      </c>
      <c r="J404">
        <v>-1.47</v>
      </c>
      <c r="K404">
        <v>0.76380000000000003</v>
      </c>
      <c r="L404" s="38">
        <v>1.797E-2</v>
      </c>
      <c r="M404">
        <v>-2.984</v>
      </c>
      <c r="N404">
        <v>-1.4630000000000001</v>
      </c>
      <c r="O404">
        <v>7.1110000000000001E-3</v>
      </c>
      <c r="P404">
        <v>30001</v>
      </c>
      <c r="Q404">
        <v>140000</v>
      </c>
    </row>
    <row r="405" spans="9:17" x14ac:dyDescent="0.25">
      <c r="I405" t="s">
        <v>528</v>
      </c>
      <c r="J405">
        <v>-1.651</v>
      </c>
      <c r="K405">
        <v>0.9385</v>
      </c>
      <c r="L405">
        <v>1.983E-2</v>
      </c>
      <c r="M405">
        <v>-3.5430000000000001</v>
      </c>
      <c r="N405">
        <v>-1.633</v>
      </c>
      <c r="O405">
        <v>0.14960000000000001</v>
      </c>
      <c r="P405">
        <v>30001</v>
      </c>
      <c r="Q405">
        <v>140000</v>
      </c>
    </row>
    <row r="406" spans="9:17" x14ac:dyDescent="0.25">
      <c r="I406" t="s">
        <v>529</v>
      </c>
      <c r="J406">
        <v>-0.36020000000000002</v>
      </c>
      <c r="K406">
        <v>0.73499999999999999</v>
      </c>
      <c r="L406">
        <v>1.7729999999999999E-2</v>
      </c>
      <c r="M406">
        <v>-1.8080000000000001</v>
      </c>
      <c r="N406">
        <v>-0.35220000000000001</v>
      </c>
      <c r="O406">
        <v>1.06</v>
      </c>
      <c r="P406">
        <v>30001</v>
      </c>
      <c r="Q406">
        <v>140000</v>
      </c>
    </row>
    <row r="407" spans="9:17" x14ac:dyDescent="0.25">
      <c r="I407" t="s">
        <v>530</v>
      </c>
      <c r="J407">
        <v>-0.41160000000000002</v>
      </c>
      <c r="K407">
        <v>0.78749999999999998</v>
      </c>
      <c r="L407">
        <v>1.823E-2</v>
      </c>
      <c r="M407">
        <v>-1.962</v>
      </c>
      <c r="N407">
        <v>-0.40110000000000001</v>
      </c>
      <c r="O407">
        <v>1.1120000000000001</v>
      </c>
      <c r="P407">
        <v>30001</v>
      </c>
      <c r="Q407">
        <v>140000</v>
      </c>
    </row>
    <row r="408" spans="9:17" x14ac:dyDescent="0.25">
      <c r="I408" t="s">
        <v>531</v>
      </c>
      <c r="J408">
        <v>-1.542</v>
      </c>
      <c r="K408">
        <v>0.63419999999999999</v>
      </c>
      <c r="L408">
        <v>1.376E-2</v>
      </c>
      <c r="M408">
        <v>-2.7970000000000002</v>
      </c>
      <c r="N408">
        <v>-1.536</v>
      </c>
      <c r="O408">
        <v>-0.31669999999999998</v>
      </c>
      <c r="P408">
        <v>30001</v>
      </c>
      <c r="Q408">
        <v>140000</v>
      </c>
    </row>
    <row r="409" spans="9:17" x14ac:dyDescent="0.25">
      <c r="I409" t="s">
        <v>532</v>
      </c>
      <c r="J409">
        <v>-1.0309999999999999</v>
      </c>
      <c r="K409">
        <v>0.74990000000000001</v>
      </c>
      <c r="L409">
        <v>1.7129999999999999E-2</v>
      </c>
      <c r="M409">
        <v>-2.5219999999999998</v>
      </c>
      <c r="N409">
        <v>-1.024</v>
      </c>
      <c r="O409">
        <v>0.42959999999999998</v>
      </c>
      <c r="P409">
        <v>30001</v>
      </c>
      <c r="Q409">
        <v>140000</v>
      </c>
    </row>
    <row r="410" spans="9:17" x14ac:dyDescent="0.25">
      <c r="I410" t="s">
        <v>533</v>
      </c>
      <c r="J410">
        <v>-0.36370000000000002</v>
      </c>
      <c r="K410">
        <v>0.66100000000000003</v>
      </c>
      <c r="L410">
        <v>1.4840000000000001E-2</v>
      </c>
      <c r="M410">
        <v>-1.679</v>
      </c>
      <c r="N410">
        <v>-0.35649999999999998</v>
      </c>
      <c r="O410">
        <v>0.92179999999999995</v>
      </c>
      <c r="P410">
        <v>30001</v>
      </c>
      <c r="Q410">
        <v>140000</v>
      </c>
    </row>
    <row r="411" spans="9:17" x14ac:dyDescent="0.25">
      <c r="I411" t="s">
        <v>534</v>
      </c>
      <c r="J411">
        <v>-0.32440000000000002</v>
      </c>
      <c r="K411">
        <v>0.8226</v>
      </c>
      <c r="L411">
        <v>1.5820000000000001E-2</v>
      </c>
      <c r="M411">
        <v>-1.907</v>
      </c>
      <c r="N411">
        <v>-0.33839999999999998</v>
      </c>
      <c r="O411">
        <v>1.3220000000000001</v>
      </c>
      <c r="P411">
        <v>30001</v>
      </c>
      <c r="Q411">
        <v>140000</v>
      </c>
    </row>
    <row r="412" spans="9:17" x14ac:dyDescent="0.25">
      <c r="I412" t="s">
        <v>535</v>
      </c>
      <c r="J412">
        <v>0.18720000000000001</v>
      </c>
      <c r="K412">
        <v>0.61140000000000005</v>
      </c>
      <c r="L412">
        <v>7.0210000000000003E-3</v>
      </c>
      <c r="M412">
        <v>-1.0289999999999999</v>
      </c>
      <c r="N412">
        <v>0.1928</v>
      </c>
      <c r="O412">
        <v>1.3660000000000001</v>
      </c>
      <c r="P412">
        <v>30001</v>
      </c>
      <c r="Q412">
        <v>140000</v>
      </c>
    </row>
    <row r="413" spans="9:17" x14ac:dyDescent="0.25">
      <c r="I413" t="s">
        <v>536</v>
      </c>
      <c r="J413">
        <v>-3.8710000000000001E-2</v>
      </c>
      <c r="K413">
        <v>0.621</v>
      </c>
      <c r="L413">
        <v>6.2940000000000001E-3</v>
      </c>
      <c r="M413">
        <v>-1.2809999999999999</v>
      </c>
      <c r="N413">
        <v>-2.8819999999999998E-2</v>
      </c>
      <c r="O413">
        <v>1.153</v>
      </c>
      <c r="P413">
        <v>30001</v>
      </c>
      <c r="Q413">
        <v>140000</v>
      </c>
    </row>
    <row r="414" spans="9:17" x14ac:dyDescent="0.25">
      <c r="I414" t="s">
        <v>537</v>
      </c>
      <c r="J414">
        <v>-0.17810000000000001</v>
      </c>
      <c r="K414">
        <v>0.74490000000000001</v>
      </c>
      <c r="L414">
        <v>8.9040000000000005E-3</v>
      </c>
      <c r="M414">
        <v>-1.716</v>
      </c>
      <c r="N414">
        <v>-0.157</v>
      </c>
      <c r="O414">
        <v>1.226</v>
      </c>
      <c r="P414">
        <v>30001</v>
      </c>
      <c r="Q414">
        <v>140000</v>
      </c>
    </row>
    <row r="415" spans="9:17" x14ac:dyDescent="0.25">
      <c r="I415" t="s">
        <v>538</v>
      </c>
      <c r="J415">
        <v>0.33100000000000002</v>
      </c>
      <c r="K415">
        <v>0.74329999999999996</v>
      </c>
      <c r="L415">
        <v>8.992E-3</v>
      </c>
      <c r="M415">
        <v>-1.1100000000000001</v>
      </c>
      <c r="N415">
        <v>0.32340000000000002</v>
      </c>
      <c r="O415">
        <v>1.819</v>
      </c>
      <c r="P415">
        <v>30001</v>
      </c>
      <c r="Q415">
        <v>140000</v>
      </c>
    </row>
    <row r="416" spans="9:17" x14ac:dyDescent="0.25">
      <c r="I416" t="s">
        <v>1206</v>
      </c>
      <c r="J416">
        <v>2.359</v>
      </c>
      <c r="K416">
        <v>0.73609999999999998</v>
      </c>
      <c r="L416">
        <v>6.2259999999999998E-3</v>
      </c>
      <c r="M416">
        <v>0.88929999999999998</v>
      </c>
      <c r="N416">
        <v>2.3639999999999999</v>
      </c>
      <c r="O416">
        <v>3.7890000000000001</v>
      </c>
      <c r="P416">
        <v>30001</v>
      </c>
      <c r="Q416">
        <v>140000</v>
      </c>
    </row>
    <row r="417" spans="9:17" x14ac:dyDescent="0.25">
      <c r="I417" t="s">
        <v>539</v>
      </c>
      <c r="J417">
        <v>0.1986</v>
      </c>
      <c r="K417">
        <v>0.1696</v>
      </c>
      <c r="L417">
        <v>1.0150000000000001E-3</v>
      </c>
      <c r="M417">
        <v>-0.1069</v>
      </c>
      <c r="N417">
        <v>0.1903</v>
      </c>
      <c r="O417">
        <v>0.54930000000000001</v>
      </c>
      <c r="P417">
        <v>30001</v>
      </c>
      <c r="Q417">
        <v>140000</v>
      </c>
    </row>
    <row r="418" spans="9:17" x14ac:dyDescent="0.25">
      <c r="I418" t="s">
        <v>540</v>
      </c>
      <c r="J418">
        <v>0.16209999999999999</v>
      </c>
      <c r="K418">
        <v>0.19539999999999999</v>
      </c>
      <c r="L418">
        <v>1.333E-3</v>
      </c>
      <c r="M418">
        <v>-0.1956</v>
      </c>
      <c r="N418">
        <v>0.1487</v>
      </c>
      <c r="O418">
        <v>0.5736</v>
      </c>
      <c r="P418">
        <v>30001</v>
      </c>
      <c r="Q418">
        <v>140000</v>
      </c>
    </row>
    <row r="419" spans="9:17" x14ac:dyDescent="0.25">
      <c r="I419" t="s">
        <v>541</v>
      </c>
      <c r="J419">
        <v>2.8809999999999999E-2</v>
      </c>
      <c r="K419">
        <v>0.20349999999999999</v>
      </c>
      <c r="L419" s="38">
        <v>9.8590000000000006E-4</v>
      </c>
      <c r="M419">
        <v>-0.38369999999999999</v>
      </c>
      <c r="N419">
        <v>2.6110000000000001E-2</v>
      </c>
      <c r="O419">
        <v>0.44230000000000003</v>
      </c>
      <c r="P419">
        <v>30001</v>
      </c>
      <c r="Q419">
        <v>140000</v>
      </c>
    </row>
    <row r="420" spans="9:17" x14ac:dyDescent="0.25">
      <c r="I420" t="s">
        <v>542</v>
      </c>
      <c r="J420">
        <v>-3.198</v>
      </c>
      <c r="K420">
        <v>0.99270000000000003</v>
      </c>
      <c r="L420">
        <v>1.4840000000000001E-2</v>
      </c>
      <c r="M420">
        <v>-5.149</v>
      </c>
      <c r="N420">
        <v>-3.2</v>
      </c>
      <c r="O420">
        <v>-1.238</v>
      </c>
      <c r="P420">
        <v>30001</v>
      </c>
      <c r="Q420">
        <v>140000</v>
      </c>
    </row>
    <row r="421" spans="9:17" x14ac:dyDescent="0.25">
      <c r="I421" t="s">
        <v>543</v>
      </c>
      <c r="J421">
        <v>0.30630000000000002</v>
      </c>
      <c r="K421">
        <v>0.26769999999999999</v>
      </c>
      <c r="L421">
        <v>1.6260000000000001E-3</v>
      </c>
      <c r="M421">
        <v>-0.2225</v>
      </c>
      <c r="N421">
        <v>0.30609999999999998</v>
      </c>
      <c r="O421">
        <v>0.83150000000000002</v>
      </c>
      <c r="P421">
        <v>30001</v>
      </c>
      <c r="Q421">
        <v>140000</v>
      </c>
    </row>
    <row r="422" spans="9:17" x14ac:dyDescent="0.25">
      <c r="I422" t="s">
        <v>544</v>
      </c>
      <c r="J422">
        <v>-0.4839</v>
      </c>
      <c r="K422">
        <v>0.96970000000000001</v>
      </c>
      <c r="L422">
        <v>2.2509999999999999E-2</v>
      </c>
      <c r="M422">
        <v>-2.4049999999999998</v>
      </c>
      <c r="N422">
        <v>-0.48899999999999999</v>
      </c>
      <c r="O422">
        <v>1.397</v>
      </c>
      <c r="P422">
        <v>30001</v>
      </c>
      <c r="Q422">
        <v>140000</v>
      </c>
    </row>
    <row r="423" spans="9:17" x14ac:dyDescent="0.25">
      <c r="I423" t="s">
        <v>545</v>
      </c>
      <c r="J423">
        <v>-0.88419999999999999</v>
      </c>
      <c r="K423">
        <v>0.7752</v>
      </c>
      <c r="L423">
        <v>1.9689999999999999E-2</v>
      </c>
      <c r="M423">
        <v>-2.41</v>
      </c>
      <c r="N423">
        <v>-0.88170000000000004</v>
      </c>
      <c r="O423">
        <v>0.62849999999999995</v>
      </c>
      <c r="P423">
        <v>30001</v>
      </c>
      <c r="Q423">
        <v>140000</v>
      </c>
    </row>
    <row r="424" spans="9:17" x14ac:dyDescent="0.25">
      <c r="I424" t="s">
        <v>546</v>
      </c>
      <c r="J424">
        <v>-0.97529999999999994</v>
      </c>
      <c r="K424">
        <v>0.82320000000000004</v>
      </c>
      <c r="L424">
        <v>2.0289999999999999E-2</v>
      </c>
      <c r="M424">
        <v>-2.6059999999999999</v>
      </c>
      <c r="N424">
        <v>-0.97089999999999999</v>
      </c>
      <c r="O424">
        <v>0.629</v>
      </c>
      <c r="P424">
        <v>30001</v>
      </c>
      <c r="Q424">
        <v>140000</v>
      </c>
    </row>
    <row r="425" spans="9:17" x14ac:dyDescent="0.25">
      <c r="I425" t="s">
        <v>547</v>
      </c>
      <c r="J425">
        <v>-1.131</v>
      </c>
      <c r="K425">
        <v>0.71260000000000001</v>
      </c>
      <c r="L425">
        <v>1.9640000000000001E-2</v>
      </c>
      <c r="M425">
        <v>-2.548</v>
      </c>
      <c r="N425">
        <v>-1.1200000000000001</v>
      </c>
      <c r="O425">
        <v>0.245</v>
      </c>
      <c r="P425">
        <v>30001</v>
      </c>
      <c r="Q425">
        <v>140000</v>
      </c>
    </row>
    <row r="426" spans="9:17" x14ac:dyDescent="0.25">
      <c r="I426" t="s">
        <v>548</v>
      </c>
      <c r="J426">
        <v>-0.98509999999999998</v>
      </c>
      <c r="K426">
        <v>0.74480000000000002</v>
      </c>
      <c r="L426">
        <v>2.009E-2</v>
      </c>
      <c r="M426">
        <v>-2.4550000000000001</v>
      </c>
      <c r="N426">
        <v>-0.97489999999999999</v>
      </c>
      <c r="O426">
        <v>0.47039999999999998</v>
      </c>
      <c r="P426">
        <v>30001</v>
      </c>
      <c r="Q426">
        <v>140000</v>
      </c>
    </row>
    <row r="427" spans="9:17" x14ac:dyDescent="0.25">
      <c r="I427" t="s">
        <v>549</v>
      </c>
      <c r="J427">
        <v>-1.0820000000000001</v>
      </c>
      <c r="K427">
        <v>0.70960000000000001</v>
      </c>
      <c r="L427">
        <v>2.001E-2</v>
      </c>
      <c r="M427">
        <v>-2.4870000000000001</v>
      </c>
      <c r="N427">
        <v>-1.071</v>
      </c>
      <c r="O427">
        <v>0.29020000000000001</v>
      </c>
      <c r="P427">
        <v>30001</v>
      </c>
      <c r="Q427">
        <v>140000</v>
      </c>
    </row>
    <row r="428" spans="9:17" x14ac:dyDescent="0.25">
      <c r="I428" t="s">
        <v>550</v>
      </c>
      <c r="J428">
        <v>-0.95379999999999998</v>
      </c>
      <c r="K428">
        <v>0.67130000000000001</v>
      </c>
      <c r="L428">
        <v>1.9269999999999999E-2</v>
      </c>
      <c r="M428">
        <v>-2.29</v>
      </c>
      <c r="N428">
        <v>-0.94440000000000002</v>
      </c>
      <c r="O428">
        <v>0.3382</v>
      </c>
      <c r="P428">
        <v>30001</v>
      </c>
      <c r="Q428">
        <v>140000</v>
      </c>
    </row>
    <row r="429" spans="9:17" x14ac:dyDescent="0.25">
      <c r="I429" t="s">
        <v>551</v>
      </c>
      <c r="J429">
        <v>-1.04</v>
      </c>
      <c r="K429">
        <v>0.72470000000000001</v>
      </c>
      <c r="L429">
        <v>0.02</v>
      </c>
      <c r="M429">
        <v>-2.4780000000000002</v>
      </c>
      <c r="N429">
        <v>-1.0289999999999999</v>
      </c>
      <c r="O429">
        <v>0.36470000000000002</v>
      </c>
      <c r="P429">
        <v>30001</v>
      </c>
      <c r="Q429">
        <v>140000</v>
      </c>
    </row>
    <row r="430" spans="9:17" x14ac:dyDescent="0.25">
      <c r="I430" t="s">
        <v>552</v>
      </c>
      <c r="J430">
        <v>2.2120000000000001E-2</v>
      </c>
      <c r="K430">
        <v>0.74270000000000003</v>
      </c>
      <c r="L430">
        <v>1.6109999999999999E-2</v>
      </c>
      <c r="M430">
        <v>-1.4450000000000001</v>
      </c>
      <c r="N430">
        <v>2.597E-2</v>
      </c>
      <c r="O430">
        <v>1.486</v>
      </c>
      <c r="P430">
        <v>30001</v>
      </c>
      <c r="Q430">
        <v>140000</v>
      </c>
    </row>
    <row r="431" spans="9:17" x14ac:dyDescent="0.25">
      <c r="I431" t="s">
        <v>553</v>
      </c>
      <c r="J431">
        <v>-0.7833</v>
      </c>
      <c r="K431">
        <v>0.87590000000000001</v>
      </c>
      <c r="L431" s="38">
        <v>1.9179999999999999E-2</v>
      </c>
      <c r="M431">
        <v>-2.5019999999999998</v>
      </c>
      <c r="N431">
        <v>-0.7853</v>
      </c>
      <c r="O431">
        <v>0.96640000000000004</v>
      </c>
      <c r="P431">
        <v>30001</v>
      </c>
      <c r="Q431">
        <v>140000</v>
      </c>
    </row>
    <row r="432" spans="9:17" x14ac:dyDescent="0.25">
      <c r="I432" t="s">
        <v>554</v>
      </c>
      <c r="J432">
        <v>-0.96899999999999997</v>
      </c>
      <c r="K432">
        <v>0.68659999999999999</v>
      </c>
      <c r="L432">
        <v>1.7389999999999999E-2</v>
      </c>
      <c r="M432">
        <v>-2.3239999999999998</v>
      </c>
      <c r="N432">
        <v>-0.96530000000000005</v>
      </c>
      <c r="O432">
        <v>0.37069999999999997</v>
      </c>
      <c r="P432">
        <v>30001</v>
      </c>
      <c r="Q432">
        <v>140000</v>
      </c>
    </row>
    <row r="433" spans="9:17" x14ac:dyDescent="0.25">
      <c r="I433" t="s">
        <v>555</v>
      </c>
      <c r="J433">
        <v>-1.149</v>
      </c>
      <c r="K433">
        <v>0.87580000000000002</v>
      </c>
      <c r="L433">
        <v>1.9269999999999999E-2</v>
      </c>
      <c r="M433">
        <v>-2.9209999999999998</v>
      </c>
      <c r="N433">
        <v>-1.1339999999999999</v>
      </c>
      <c r="O433">
        <v>0.53500000000000003</v>
      </c>
      <c r="P433">
        <v>30001</v>
      </c>
      <c r="Q433">
        <v>140000</v>
      </c>
    </row>
    <row r="434" spans="9:17" x14ac:dyDescent="0.25">
      <c r="I434" t="s">
        <v>556</v>
      </c>
      <c r="J434">
        <v>0.1411</v>
      </c>
      <c r="K434">
        <v>0.66290000000000004</v>
      </c>
      <c r="L434">
        <v>1.7219999999999999E-2</v>
      </c>
      <c r="M434">
        <v>-1.1639999999999999</v>
      </c>
      <c r="N434">
        <v>0.1489</v>
      </c>
      <c r="O434">
        <v>1.4379999999999999</v>
      </c>
      <c r="P434">
        <v>30001</v>
      </c>
      <c r="Q434">
        <v>140000</v>
      </c>
    </row>
    <row r="435" spans="9:17" x14ac:dyDescent="0.25">
      <c r="I435" t="s">
        <v>557</v>
      </c>
      <c r="J435">
        <v>8.967E-2</v>
      </c>
      <c r="K435">
        <v>0.71799999999999997</v>
      </c>
      <c r="L435">
        <v>1.77E-2</v>
      </c>
      <c r="M435">
        <v>-1.3140000000000001</v>
      </c>
      <c r="N435">
        <v>9.6119999999999997E-2</v>
      </c>
      <c r="O435">
        <v>1.494</v>
      </c>
      <c r="P435">
        <v>30001</v>
      </c>
      <c r="Q435">
        <v>140000</v>
      </c>
    </row>
    <row r="436" spans="9:17" x14ac:dyDescent="0.25">
      <c r="I436" t="s">
        <v>558</v>
      </c>
      <c r="J436">
        <v>-1.04</v>
      </c>
      <c r="K436">
        <v>0.53190000000000004</v>
      </c>
      <c r="L436">
        <v>1.3129999999999999E-2</v>
      </c>
      <c r="M436">
        <v>-2.081</v>
      </c>
      <c r="N436">
        <v>-1.04</v>
      </c>
      <c r="O436">
        <v>4.0429999999999997E-3</v>
      </c>
      <c r="P436">
        <v>30001</v>
      </c>
      <c r="Q436">
        <v>140000</v>
      </c>
    </row>
    <row r="437" spans="9:17" x14ac:dyDescent="0.25">
      <c r="I437" t="s">
        <v>559</v>
      </c>
      <c r="J437">
        <v>-0.52939999999999998</v>
      </c>
      <c r="K437">
        <v>0.67449999999999999</v>
      </c>
      <c r="L437">
        <v>1.6570000000000001E-2</v>
      </c>
      <c r="M437">
        <v>-1.8560000000000001</v>
      </c>
      <c r="N437">
        <v>-0.52849999999999997</v>
      </c>
      <c r="O437">
        <v>0.79430000000000001</v>
      </c>
      <c r="P437">
        <v>30001</v>
      </c>
      <c r="Q437">
        <v>140000</v>
      </c>
    </row>
    <row r="438" spans="9:17" x14ac:dyDescent="0.25">
      <c r="I438" t="s">
        <v>560</v>
      </c>
      <c r="J438">
        <v>0.13750000000000001</v>
      </c>
      <c r="K438">
        <v>0.5887</v>
      </c>
      <c r="L438">
        <v>1.438E-2</v>
      </c>
      <c r="M438">
        <v>-1.014</v>
      </c>
      <c r="N438">
        <v>0.13639999999999999</v>
      </c>
      <c r="O438">
        <v>1.3029999999999999</v>
      </c>
      <c r="P438">
        <v>30001</v>
      </c>
      <c r="Q438">
        <v>140000</v>
      </c>
    </row>
    <row r="439" spans="9:17" x14ac:dyDescent="0.25">
      <c r="I439" t="s">
        <v>561</v>
      </c>
      <c r="J439">
        <v>0.1769</v>
      </c>
      <c r="K439">
        <v>0.76429999999999998</v>
      </c>
      <c r="L439">
        <v>1.536E-2</v>
      </c>
      <c r="M439">
        <v>-1.2569999999999999</v>
      </c>
      <c r="N439">
        <v>0.15459999999999999</v>
      </c>
      <c r="O439">
        <v>1.7370000000000001</v>
      </c>
      <c r="P439">
        <v>30001</v>
      </c>
      <c r="Q439">
        <v>140000</v>
      </c>
    </row>
    <row r="440" spans="9:17" x14ac:dyDescent="0.25">
      <c r="I440" t="s">
        <v>562</v>
      </c>
      <c r="J440">
        <v>0.68840000000000001</v>
      </c>
      <c r="K440">
        <v>0.4955</v>
      </c>
      <c r="L440">
        <v>6.1289999999999999E-3</v>
      </c>
      <c r="M440">
        <v>-0.28129999999999999</v>
      </c>
      <c r="N440">
        <v>0.68630000000000002</v>
      </c>
      <c r="O440">
        <v>1.667</v>
      </c>
      <c r="P440">
        <v>30001</v>
      </c>
      <c r="Q440">
        <v>140000</v>
      </c>
    </row>
    <row r="441" spans="9:17" x14ac:dyDescent="0.25">
      <c r="I441" t="s">
        <v>563</v>
      </c>
      <c r="J441">
        <v>0.46250000000000002</v>
      </c>
      <c r="K441">
        <v>0.51180000000000003</v>
      </c>
      <c r="L441">
        <v>5.3860000000000002E-3</v>
      </c>
      <c r="M441">
        <v>-0.55069999999999997</v>
      </c>
      <c r="N441">
        <v>0.46579999999999999</v>
      </c>
      <c r="O441">
        <v>1.46</v>
      </c>
      <c r="P441">
        <v>30001</v>
      </c>
      <c r="Q441">
        <v>140000</v>
      </c>
    </row>
    <row r="442" spans="9:17" x14ac:dyDescent="0.25">
      <c r="I442" t="s">
        <v>564</v>
      </c>
      <c r="J442">
        <v>0.32319999999999999</v>
      </c>
      <c r="K442">
        <v>0.65549999999999997</v>
      </c>
      <c r="L442">
        <v>8.1150000000000007E-3</v>
      </c>
      <c r="M442">
        <v>-1.0329999999999999</v>
      </c>
      <c r="N442">
        <v>0.34449999999999997</v>
      </c>
      <c r="O442">
        <v>1.56</v>
      </c>
      <c r="P442">
        <v>30001</v>
      </c>
      <c r="Q442">
        <v>140000</v>
      </c>
    </row>
    <row r="443" spans="9:17" x14ac:dyDescent="0.25">
      <c r="I443" t="s">
        <v>565</v>
      </c>
      <c r="J443">
        <v>0.83220000000000005</v>
      </c>
      <c r="K443">
        <v>0.65449999999999997</v>
      </c>
      <c r="L443">
        <v>8.2179999999999996E-3</v>
      </c>
      <c r="M443">
        <v>-0.40870000000000001</v>
      </c>
      <c r="N443">
        <v>0.81420000000000003</v>
      </c>
      <c r="O443">
        <v>2.1709999999999998</v>
      </c>
      <c r="P443">
        <v>30001</v>
      </c>
      <c r="Q443">
        <v>140000</v>
      </c>
    </row>
    <row r="444" spans="9:17" x14ac:dyDescent="0.25">
      <c r="I444" t="s">
        <v>1207</v>
      </c>
      <c r="J444">
        <v>2.86</v>
      </c>
      <c r="K444">
        <v>0.66869999999999996</v>
      </c>
      <c r="L444">
        <v>5.973E-3</v>
      </c>
      <c r="M444">
        <v>1.532</v>
      </c>
      <c r="N444">
        <v>2.8610000000000002</v>
      </c>
      <c r="O444">
        <v>4.17</v>
      </c>
      <c r="P444">
        <v>30001</v>
      </c>
      <c r="Q444">
        <v>140000</v>
      </c>
    </row>
    <row r="445" spans="9:17" x14ac:dyDescent="0.25">
      <c r="I445" t="s">
        <v>566</v>
      </c>
      <c r="J445">
        <v>-3.6470000000000002E-2</v>
      </c>
      <c r="K445">
        <v>0.16930000000000001</v>
      </c>
      <c r="L445" s="38">
        <v>8.2790000000000001E-4</v>
      </c>
      <c r="M445">
        <v>-0.38200000000000001</v>
      </c>
      <c r="N445">
        <v>-3.3090000000000001E-2</v>
      </c>
      <c r="O445">
        <v>0.30099999999999999</v>
      </c>
      <c r="P445">
        <v>30001</v>
      </c>
      <c r="Q445">
        <v>140000</v>
      </c>
    </row>
    <row r="446" spans="9:17" x14ac:dyDescent="0.25">
      <c r="I446" t="s">
        <v>567</v>
      </c>
      <c r="J446">
        <v>-0.16980000000000001</v>
      </c>
      <c r="K446">
        <v>0.2026</v>
      </c>
      <c r="L446">
        <v>1.042E-3</v>
      </c>
      <c r="M446">
        <v>-0.6028</v>
      </c>
      <c r="N446">
        <v>-0.1535</v>
      </c>
      <c r="O446">
        <v>0.19220000000000001</v>
      </c>
      <c r="P446">
        <v>30001</v>
      </c>
      <c r="Q446">
        <v>140000</v>
      </c>
    </row>
    <row r="447" spans="9:17" x14ac:dyDescent="0.25">
      <c r="I447" t="s">
        <v>568</v>
      </c>
      <c r="J447">
        <v>-3.3969999999999998</v>
      </c>
      <c r="K447">
        <v>0.99180000000000001</v>
      </c>
      <c r="L447">
        <v>1.4970000000000001E-2</v>
      </c>
      <c r="M447">
        <v>-5.3470000000000004</v>
      </c>
      <c r="N447">
        <v>-3.399</v>
      </c>
      <c r="O447">
        <v>-1.4410000000000001</v>
      </c>
      <c r="P447">
        <v>30001</v>
      </c>
      <c r="Q447">
        <v>140000</v>
      </c>
    </row>
    <row r="448" spans="9:17" x14ac:dyDescent="0.25">
      <c r="I448" t="s">
        <v>569</v>
      </c>
      <c r="J448">
        <v>0.1077</v>
      </c>
      <c r="K448">
        <v>0.26419999999999999</v>
      </c>
      <c r="L448">
        <v>1.421E-3</v>
      </c>
      <c r="M448">
        <v>-0.41660000000000003</v>
      </c>
      <c r="N448">
        <v>0.10879999999999999</v>
      </c>
      <c r="O448">
        <v>0.62590000000000001</v>
      </c>
      <c r="P448">
        <v>30001</v>
      </c>
      <c r="Q448">
        <v>140000</v>
      </c>
    </row>
    <row r="449" spans="9:17" x14ac:dyDescent="0.25">
      <c r="I449" t="s">
        <v>570</v>
      </c>
      <c r="J449">
        <v>-0.6825</v>
      </c>
      <c r="K449">
        <v>0.97589999999999999</v>
      </c>
      <c r="L449">
        <v>2.2939999999999999E-2</v>
      </c>
      <c r="M449">
        <v>-2.605</v>
      </c>
      <c r="N449">
        <v>-0.68789999999999996</v>
      </c>
      <c r="O449">
        <v>1.218</v>
      </c>
      <c r="P449">
        <v>30001</v>
      </c>
      <c r="Q449">
        <v>140000</v>
      </c>
    </row>
    <row r="450" spans="9:17" x14ac:dyDescent="0.25">
      <c r="I450" t="s">
        <v>571</v>
      </c>
      <c r="J450">
        <v>-1.083</v>
      </c>
      <c r="K450">
        <v>0.78069999999999995</v>
      </c>
      <c r="L450">
        <v>2.01E-2</v>
      </c>
      <c r="M450">
        <v>-2.6179999999999999</v>
      </c>
      <c r="N450">
        <v>-1.081</v>
      </c>
      <c r="O450">
        <v>0.43940000000000001</v>
      </c>
      <c r="P450">
        <v>30001</v>
      </c>
      <c r="Q450">
        <v>140000</v>
      </c>
    </row>
    <row r="451" spans="9:17" x14ac:dyDescent="0.25">
      <c r="I451" t="s">
        <v>572</v>
      </c>
      <c r="J451">
        <v>-1.1739999999999999</v>
      </c>
      <c r="K451">
        <v>0.82809999999999995</v>
      </c>
      <c r="L451">
        <v>2.07E-2</v>
      </c>
      <c r="M451">
        <v>-2.8119999999999998</v>
      </c>
      <c r="N451">
        <v>-1.169</v>
      </c>
      <c r="O451">
        <v>0.43409999999999999</v>
      </c>
      <c r="P451">
        <v>30001</v>
      </c>
      <c r="Q451">
        <v>140000</v>
      </c>
    </row>
    <row r="452" spans="9:17" x14ac:dyDescent="0.25">
      <c r="I452" t="s">
        <v>573</v>
      </c>
      <c r="J452">
        <v>-1.33</v>
      </c>
      <c r="K452">
        <v>0.71850000000000003</v>
      </c>
      <c r="L452">
        <v>2.0060000000000001E-2</v>
      </c>
      <c r="M452">
        <v>-2.7530000000000001</v>
      </c>
      <c r="N452">
        <v>-1.319</v>
      </c>
      <c r="O452">
        <v>6.089E-2</v>
      </c>
      <c r="P452">
        <v>30001</v>
      </c>
      <c r="Q452">
        <v>140000</v>
      </c>
    </row>
    <row r="453" spans="9:17" x14ac:dyDescent="0.25">
      <c r="I453" t="s">
        <v>574</v>
      </c>
      <c r="J453">
        <v>-1.1839999999999999</v>
      </c>
      <c r="K453">
        <v>0.75009999999999999</v>
      </c>
      <c r="L453">
        <v>2.051E-2</v>
      </c>
      <c r="M453">
        <v>-2.6619999999999999</v>
      </c>
      <c r="N453">
        <v>-1.177</v>
      </c>
      <c r="O453">
        <v>0.28649999999999998</v>
      </c>
      <c r="P453">
        <v>30001</v>
      </c>
      <c r="Q453">
        <v>140000</v>
      </c>
    </row>
    <row r="454" spans="9:17" x14ac:dyDescent="0.25">
      <c r="I454" t="s">
        <v>575</v>
      </c>
      <c r="J454">
        <v>-1.2809999999999999</v>
      </c>
      <c r="K454">
        <v>0.71530000000000005</v>
      </c>
      <c r="L454">
        <v>2.0420000000000001E-2</v>
      </c>
      <c r="M454">
        <v>-2.6869999999999998</v>
      </c>
      <c r="N454">
        <v>-1.27</v>
      </c>
      <c r="O454">
        <v>0.10639999999999999</v>
      </c>
      <c r="P454">
        <v>30001</v>
      </c>
      <c r="Q454">
        <v>140000</v>
      </c>
    </row>
    <row r="455" spans="9:17" x14ac:dyDescent="0.25">
      <c r="I455" t="s">
        <v>576</v>
      </c>
      <c r="J455">
        <v>-1.1519999999999999</v>
      </c>
      <c r="K455">
        <v>0.67810000000000004</v>
      </c>
      <c r="L455">
        <v>1.9699999999999999E-2</v>
      </c>
      <c r="M455">
        <v>-2.4950000000000001</v>
      </c>
      <c r="N455">
        <v>-1.1439999999999999</v>
      </c>
      <c r="O455">
        <v>0.1575</v>
      </c>
      <c r="P455">
        <v>30001</v>
      </c>
      <c r="Q455">
        <v>140000</v>
      </c>
    </row>
    <row r="456" spans="9:17" x14ac:dyDescent="0.25">
      <c r="I456" t="s">
        <v>577</v>
      </c>
      <c r="J456">
        <v>-1.2390000000000001</v>
      </c>
      <c r="K456">
        <v>0.73060000000000003</v>
      </c>
      <c r="L456">
        <v>2.0410000000000001E-2</v>
      </c>
      <c r="M456">
        <v>-2.6819999999999999</v>
      </c>
      <c r="N456">
        <v>-1.228</v>
      </c>
      <c r="O456">
        <v>0.1822</v>
      </c>
      <c r="P456">
        <v>30001</v>
      </c>
      <c r="Q456">
        <v>140000</v>
      </c>
    </row>
    <row r="457" spans="9:17" x14ac:dyDescent="0.25">
      <c r="I457" t="s">
        <v>578</v>
      </c>
      <c r="J457">
        <v>-0.17649999999999999</v>
      </c>
      <c r="K457">
        <v>0.74539999999999995</v>
      </c>
      <c r="L457">
        <v>1.6469999999999999E-2</v>
      </c>
      <c r="M457">
        <v>-1.649</v>
      </c>
      <c r="N457">
        <v>-0.17169999999999999</v>
      </c>
      <c r="O457">
        <v>1.294</v>
      </c>
      <c r="P457">
        <v>30001</v>
      </c>
      <c r="Q457">
        <v>140000</v>
      </c>
    </row>
    <row r="458" spans="9:17" x14ac:dyDescent="0.25">
      <c r="I458" t="s">
        <v>579</v>
      </c>
      <c r="J458">
        <v>-0.9819</v>
      </c>
      <c r="K458">
        <v>0.88170000000000004</v>
      </c>
      <c r="L458">
        <v>1.9599999999999999E-2</v>
      </c>
      <c r="M458">
        <v>-2.71</v>
      </c>
      <c r="N458">
        <v>-0.98209999999999997</v>
      </c>
      <c r="O458">
        <v>0.77359999999999995</v>
      </c>
      <c r="P458">
        <v>30001</v>
      </c>
      <c r="Q458">
        <v>140000</v>
      </c>
    </row>
    <row r="459" spans="9:17" x14ac:dyDescent="0.25">
      <c r="I459" t="s">
        <v>580</v>
      </c>
      <c r="J459">
        <v>-1.1679999999999999</v>
      </c>
      <c r="K459">
        <v>0.69489999999999996</v>
      </c>
      <c r="L459">
        <v>1.7829999999999999E-2</v>
      </c>
      <c r="M459">
        <v>-2.532</v>
      </c>
      <c r="N459">
        <v>-1.163</v>
      </c>
      <c r="O459">
        <v>0.191</v>
      </c>
      <c r="P459">
        <v>30001</v>
      </c>
      <c r="Q459">
        <v>140000</v>
      </c>
    </row>
    <row r="460" spans="9:17" x14ac:dyDescent="0.25">
      <c r="I460" t="s">
        <v>581</v>
      </c>
      <c r="J460">
        <v>-1.3480000000000001</v>
      </c>
      <c r="K460">
        <v>0.8821</v>
      </c>
      <c r="L460">
        <v>1.9699999999999999E-2</v>
      </c>
      <c r="M460">
        <v>-3.1320000000000001</v>
      </c>
      <c r="N460">
        <v>-1.3320000000000001</v>
      </c>
      <c r="O460">
        <v>0.34689999999999999</v>
      </c>
      <c r="P460">
        <v>30001</v>
      </c>
      <c r="Q460">
        <v>140000</v>
      </c>
    </row>
    <row r="461" spans="9:17" x14ac:dyDescent="0.25">
      <c r="I461" t="s">
        <v>582</v>
      </c>
      <c r="J461">
        <v>-5.7500000000000002E-2</v>
      </c>
      <c r="K461">
        <v>0.66820000000000002</v>
      </c>
      <c r="L461">
        <v>1.7639999999999999E-2</v>
      </c>
      <c r="M461">
        <v>-1.357</v>
      </c>
      <c r="N461">
        <v>-4.9930000000000002E-2</v>
      </c>
      <c r="O461">
        <v>1.2470000000000001</v>
      </c>
      <c r="P461">
        <v>30001</v>
      </c>
      <c r="Q461">
        <v>140000</v>
      </c>
    </row>
    <row r="462" spans="9:17" x14ac:dyDescent="0.25">
      <c r="I462" t="s">
        <v>583</v>
      </c>
      <c r="J462">
        <v>-0.1089</v>
      </c>
      <c r="K462">
        <v>0.72589999999999999</v>
      </c>
      <c r="L462">
        <v>1.8149999999999999E-2</v>
      </c>
      <c r="M462">
        <v>-1.534</v>
      </c>
      <c r="N462">
        <v>-9.9909999999999999E-2</v>
      </c>
      <c r="O462">
        <v>1.2969999999999999</v>
      </c>
      <c r="P462">
        <v>30001</v>
      </c>
      <c r="Q462">
        <v>140000</v>
      </c>
    </row>
    <row r="463" spans="9:17" x14ac:dyDescent="0.25">
      <c r="I463" t="s">
        <v>584</v>
      </c>
      <c r="J463">
        <v>-1.2390000000000001</v>
      </c>
      <c r="K463">
        <v>0.54430000000000001</v>
      </c>
      <c r="L463">
        <v>1.3599999999999999E-2</v>
      </c>
      <c r="M463">
        <v>-2.3010000000000002</v>
      </c>
      <c r="N463">
        <v>-1.2390000000000001</v>
      </c>
      <c r="O463">
        <v>-0.17030000000000001</v>
      </c>
      <c r="P463">
        <v>30001</v>
      </c>
      <c r="Q463">
        <v>140000</v>
      </c>
    </row>
    <row r="464" spans="9:17" x14ac:dyDescent="0.25">
      <c r="I464" t="s">
        <v>585</v>
      </c>
      <c r="J464">
        <v>-0.72799999999999998</v>
      </c>
      <c r="K464">
        <v>0.68149999999999999</v>
      </c>
      <c r="L464">
        <v>1.702E-2</v>
      </c>
      <c r="M464">
        <v>-2.0659999999999998</v>
      </c>
      <c r="N464">
        <v>-0.72589999999999999</v>
      </c>
      <c r="O464">
        <v>0.61429999999999996</v>
      </c>
      <c r="P464">
        <v>30001</v>
      </c>
      <c r="Q464">
        <v>140000</v>
      </c>
    </row>
    <row r="465" spans="9:17" x14ac:dyDescent="0.25">
      <c r="I465" t="s">
        <v>586</v>
      </c>
      <c r="J465">
        <v>-6.1089999999999998E-2</v>
      </c>
      <c r="K465">
        <v>0.59189999999999998</v>
      </c>
      <c r="L465">
        <v>1.478E-2</v>
      </c>
      <c r="M465">
        <v>-1.214</v>
      </c>
      <c r="N465">
        <v>-6.1690000000000002E-2</v>
      </c>
      <c r="O465">
        <v>1.1120000000000001</v>
      </c>
      <c r="P465">
        <v>30001</v>
      </c>
      <c r="Q465">
        <v>140000</v>
      </c>
    </row>
    <row r="466" spans="9:17" x14ac:dyDescent="0.25">
      <c r="I466" t="s">
        <v>587</v>
      </c>
      <c r="J466">
        <v>-2.1700000000000001E-2</v>
      </c>
      <c r="K466">
        <v>0.76749999999999996</v>
      </c>
      <c r="L466">
        <v>1.5779999999999999E-2</v>
      </c>
      <c r="M466">
        <v>-1.4630000000000001</v>
      </c>
      <c r="N466">
        <v>-4.2619999999999998E-2</v>
      </c>
      <c r="O466">
        <v>1.5469999999999999</v>
      </c>
      <c r="P466">
        <v>30001</v>
      </c>
      <c r="Q466">
        <v>140000</v>
      </c>
    </row>
    <row r="467" spans="9:17" x14ac:dyDescent="0.25">
      <c r="I467" t="s">
        <v>588</v>
      </c>
      <c r="J467">
        <v>0.48980000000000001</v>
      </c>
      <c r="K467">
        <v>0.502</v>
      </c>
      <c r="L467">
        <v>6.5120000000000004E-3</v>
      </c>
      <c r="M467">
        <v>-0.4864</v>
      </c>
      <c r="N467">
        <v>0.48609999999999998</v>
      </c>
      <c r="O467">
        <v>1.488</v>
      </c>
      <c r="P467">
        <v>30001</v>
      </c>
      <c r="Q467">
        <v>140000</v>
      </c>
    </row>
    <row r="468" spans="9:17" x14ac:dyDescent="0.25">
      <c r="I468" t="s">
        <v>589</v>
      </c>
      <c r="J468">
        <v>0.26390000000000002</v>
      </c>
      <c r="K468">
        <v>0.50339999999999996</v>
      </c>
      <c r="L468">
        <v>5.6179999999999997E-3</v>
      </c>
      <c r="M468">
        <v>-0.73229999999999995</v>
      </c>
      <c r="N468">
        <v>0.2661</v>
      </c>
      <c r="O468">
        <v>1.246</v>
      </c>
      <c r="P468">
        <v>30001</v>
      </c>
      <c r="Q468">
        <v>140000</v>
      </c>
    </row>
    <row r="469" spans="9:17" x14ac:dyDescent="0.25">
      <c r="I469" t="s">
        <v>590</v>
      </c>
      <c r="J469">
        <v>0.1246</v>
      </c>
      <c r="K469">
        <v>0.65390000000000004</v>
      </c>
      <c r="L469">
        <v>8.3260000000000001E-3</v>
      </c>
      <c r="M469">
        <v>-1.228</v>
      </c>
      <c r="N469">
        <v>0.14449999999999999</v>
      </c>
      <c r="O469">
        <v>1.359</v>
      </c>
      <c r="P469">
        <v>30001</v>
      </c>
      <c r="Q469">
        <v>140000</v>
      </c>
    </row>
    <row r="470" spans="9:17" x14ac:dyDescent="0.25">
      <c r="I470" t="s">
        <v>591</v>
      </c>
      <c r="J470">
        <v>0.63360000000000005</v>
      </c>
      <c r="K470">
        <v>0.65400000000000003</v>
      </c>
      <c r="L470">
        <v>8.4580000000000002E-3</v>
      </c>
      <c r="M470">
        <v>-0.60340000000000005</v>
      </c>
      <c r="N470">
        <v>0.61619999999999997</v>
      </c>
      <c r="O470">
        <v>1.976</v>
      </c>
      <c r="P470">
        <v>30001</v>
      </c>
      <c r="Q470">
        <v>140000</v>
      </c>
    </row>
    <row r="471" spans="9:17" x14ac:dyDescent="0.25">
      <c r="I471" t="s">
        <v>1208</v>
      </c>
      <c r="J471">
        <v>2.661</v>
      </c>
      <c r="K471">
        <v>0.66239999999999999</v>
      </c>
      <c r="L471">
        <v>5.901E-3</v>
      </c>
      <c r="M471">
        <v>1.345</v>
      </c>
      <c r="N471">
        <v>2.6629999999999998</v>
      </c>
      <c r="O471">
        <v>3.96</v>
      </c>
      <c r="P471">
        <v>30001</v>
      </c>
      <c r="Q471">
        <v>140000</v>
      </c>
    </row>
    <row r="472" spans="9:17" x14ac:dyDescent="0.25">
      <c r="I472" t="s">
        <v>592</v>
      </c>
      <c r="J472">
        <v>-0.1333</v>
      </c>
      <c r="K472">
        <v>0.2</v>
      </c>
      <c r="L472">
        <v>1.018E-3</v>
      </c>
      <c r="M472">
        <v>-0.55979999999999996</v>
      </c>
      <c r="N472">
        <v>-0.1176</v>
      </c>
      <c r="O472">
        <v>0.23280000000000001</v>
      </c>
      <c r="P472">
        <v>30001</v>
      </c>
      <c r="Q472">
        <v>140000</v>
      </c>
    </row>
    <row r="473" spans="9:17" x14ac:dyDescent="0.25">
      <c r="I473" t="s">
        <v>593</v>
      </c>
      <c r="J473">
        <v>-3.36</v>
      </c>
      <c r="K473">
        <v>1.0009999999999999</v>
      </c>
      <c r="L473">
        <v>1.52E-2</v>
      </c>
      <c r="M473">
        <v>-5.3250000000000002</v>
      </c>
      <c r="N473">
        <v>-3.3620000000000001</v>
      </c>
      <c r="O473">
        <v>-1.383</v>
      </c>
      <c r="P473">
        <v>30001</v>
      </c>
      <c r="Q473">
        <v>140000</v>
      </c>
    </row>
    <row r="474" spans="9:17" x14ac:dyDescent="0.25">
      <c r="I474" t="s">
        <v>594</v>
      </c>
      <c r="J474">
        <v>0.14419999999999999</v>
      </c>
      <c r="K474">
        <v>0.24940000000000001</v>
      </c>
      <c r="L474">
        <v>1.191E-3</v>
      </c>
      <c r="M474">
        <v>-0.34549999999999997</v>
      </c>
      <c r="N474">
        <v>0.1439</v>
      </c>
      <c r="O474">
        <v>0.63229999999999997</v>
      </c>
      <c r="P474">
        <v>30001</v>
      </c>
      <c r="Q474">
        <v>140000</v>
      </c>
    </row>
    <row r="475" spans="9:17" x14ac:dyDescent="0.25">
      <c r="I475" t="s">
        <v>595</v>
      </c>
      <c r="J475">
        <v>-0.64600000000000002</v>
      </c>
      <c r="K475">
        <v>0.97719999999999996</v>
      </c>
      <c r="L475">
        <v>2.3179999999999999E-2</v>
      </c>
      <c r="M475">
        <v>-2.5760000000000001</v>
      </c>
      <c r="N475">
        <v>-0.65349999999999997</v>
      </c>
      <c r="O475">
        <v>1.258</v>
      </c>
      <c r="P475">
        <v>30001</v>
      </c>
      <c r="Q475">
        <v>140000</v>
      </c>
    </row>
    <row r="476" spans="9:17" x14ac:dyDescent="0.25">
      <c r="I476" t="s">
        <v>596</v>
      </c>
      <c r="J476">
        <v>-1.046</v>
      </c>
      <c r="K476">
        <v>0.78249999999999997</v>
      </c>
      <c r="L476">
        <v>2.0369999999999999E-2</v>
      </c>
      <c r="M476">
        <v>-2.5840000000000001</v>
      </c>
      <c r="N476">
        <v>-1.0429999999999999</v>
      </c>
      <c r="O476">
        <v>0.47360000000000002</v>
      </c>
      <c r="P476">
        <v>30001</v>
      </c>
      <c r="Q476">
        <v>140000</v>
      </c>
    </row>
    <row r="477" spans="9:17" x14ac:dyDescent="0.25">
      <c r="I477" t="s">
        <v>597</v>
      </c>
      <c r="J477">
        <v>-1.137</v>
      </c>
      <c r="K477">
        <v>0.8296</v>
      </c>
      <c r="L477">
        <v>2.0959999999999999E-2</v>
      </c>
      <c r="M477">
        <v>-2.7770000000000001</v>
      </c>
      <c r="N477">
        <v>-1.1299999999999999</v>
      </c>
      <c r="O477">
        <v>0.47310000000000002</v>
      </c>
      <c r="P477">
        <v>30001</v>
      </c>
      <c r="Q477">
        <v>140000</v>
      </c>
    </row>
    <row r="478" spans="9:17" x14ac:dyDescent="0.25">
      <c r="I478" t="s">
        <v>598</v>
      </c>
      <c r="J478">
        <v>-1.2929999999999999</v>
      </c>
      <c r="K478">
        <v>0.72070000000000001</v>
      </c>
      <c r="L478">
        <v>2.0320000000000001E-2</v>
      </c>
      <c r="M478">
        <v>-2.7240000000000002</v>
      </c>
      <c r="N478">
        <v>-1.2829999999999999</v>
      </c>
      <c r="O478">
        <v>9.7570000000000004E-2</v>
      </c>
      <c r="P478">
        <v>30001</v>
      </c>
      <c r="Q478">
        <v>140000</v>
      </c>
    </row>
    <row r="479" spans="9:17" x14ac:dyDescent="0.25">
      <c r="I479" t="s">
        <v>599</v>
      </c>
      <c r="J479">
        <v>-1.147</v>
      </c>
      <c r="K479">
        <v>0.75190000000000001</v>
      </c>
      <c r="L479">
        <v>2.077E-2</v>
      </c>
      <c r="M479">
        <v>-2.6320000000000001</v>
      </c>
      <c r="N479">
        <v>-1.137</v>
      </c>
      <c r="O479">
        <v>0.32100000000000001</v>
      </c>
      <c r="P479">
        <v>30001</v>
      </c>
      <c r="Q479">
        <v>140000</v>
      </c>
    </row>
    <row r="480" spans="9:17" x14ac:dyDescent="0.25">
      <c r="I480" t="s">
        <v>600</v>
      </c>
      <c r="J480">
        <v>-1.244</v>
      </c>
      <c r="K480">
        <v>0.71679999999999999</v>
      </c>
      <c r="L480">
        <v>2.068E-2</v>
      </c>
      <c r="M480">
        <v>-2.6589999999999998</v>
      </c>
      <c r="N480">
        <v>-1.2330000000000001</v>
      </c>
      <c r="O480">
        <v>0.13550000000000001</v>
      </c>
      <c r="P480">
        <v>30001</v>
      </c>
      <c r="Q480">
        <v>140000</v>
      </c>
    </row>
    <row r="481" spans="9:17" x14ac:dyDescent="0.25">
      <c r="I481" t="s">
        <v>601</v>
      </c>
      <c r="J481">
        <v>-1.1160000000000001</v>
      </c>
      <c r="K481">
        <v>0.6804</v>
      </c>
      <c r="L481">
        <v>1.9970000000000002E-2</v>
      </c>
      <c r="M481">
        <v>-2.4630000000000001</v>
      </c>
      <c r="N481">
        <v>-1.107</v>
      </c>
      <c r="O481">
        <v>0.19159999999999999</v>
      </c>
      <c r="P481">
        <v>30001</v>
      </c>
      <c r="Q481">
        <v>140000</v>
      </c>
    </row>
    <row r="482" spans="9:17" x14ac:dyDescent="0.25">
      <c r="I482" t="s">
        <v>602</v>
      </c>
      <c r="J482">
        <v>-1.202</v>
      </c>
      <c r="K482">
        <v>0.7319</v>
      </c>
      <c r="L482">
        <v>2.0670000000000001E-2</v>
      </c>
      <c r="M482">
        <v>-2.649</v>
      </c>
      <c r="N482">
        <v>-1.1890000000000001</v>
      </c>
      <c r="O482">
        <v>0.21410000000000001</v>
      </c>
      <c r="P482">
        <v>30001</v>
      </c>
      <c r="Q482">
        <v>140000</v>
      </c>
    </row>
    <row r="483" spans="9:17" x14ac:dyDescent="0.25">
      <c r="I483" t="s">
        <v>603</v>
      </c>
      <c r="J483">
        <v>-0.14000000000000001</v>
      </c>
      <c r="K483">
        <v>0.74390000000000001</v>
      </c>
      <c r="L483">
        <v>1.669E-2</v>
      </c>
      <c r="M483">
        <v>-1.613</v>
      </c>
      <c r="N483">
        <v>-0.1356</v>
      </c>
      <c r="O483">
        <v>1.327</v>
      </c>
      <c r="P483">
        <v>30001</v>
      </c>
      <c r="Q483">
        <v>140000</v>
      </c>
    </row>
    <row r="484" spans="9:17" x14ac:dyDescent="0.25">
      <c r="I484" t="s">
        <v>604</v>
      </c>
      <c r="J484">
        <v>-0.94540000000000002</v>
      </c>
      <c r="K484">
        <v>0.88339999999999996</v>
      </c>
      <c r="L484">
        <v>1.983E-2</v>
      </c>
      <c r="M484">
        <v>-2.6749999999999998</v>
      </c>
      <c r="N484">
        <v>-0.94610000000000005</v>
      </c>
      <c r="O484">
        <v>0.81110000000000004</v>
      </c>
      <c r="P484">
        <v>30001</v>
      </c>
      <c r="Q484">
        <v>140000</v>
      </c>
    </row>
    <row r="485" spans="9:17" x14ac:dyDescent="0.25">
      <c r="I485" t="s">
        <v>605</v>
      </c>
      <c r="J485">
        <v>-1.131</v>
      </c>
      <c r="K485">
        <v>0.69730000000000003</v>
      </c>
      <c r="L485">
        <v>1.8069999999999999E-2</v>
      </c>
      <c r="M485">
        <v>-2.5030000000000001</v>
      </c>
      <c r="N485">
        <v>-1.1259999999999999</v>
      </c>
      <c r="O485">
        <v>0.2301</v>
      </c>
      <c r="P485">
        <v>30001</v>
      </c>
      <c r="Q485">
        <v>140000</v>
      </c>
    </row>
    <row r="486" spans="9:17" x14ac:dyDescent="0.25">
      <c r="I486" t="s">
        <v>606</v>
      </c>
      <c r="J486">
        <v>-1.3120000000000001</v>
      </c>
      <c r="K486">
        <v>0.88390000000000002</v>
      </c>
      <c r="L486">
        <v>1.993E-2</v>
      </c>
      <c r="M486">
        <v>-3.101</v>
      </c>
      <c r="N486">
        <v>-1.294</v>
      </c>
      <c r="O486">
        <v>0.3921</v>
      </c>
      <c r="P486">
        <v>30001</v>
      </c>
      <c r="Q486">
        <v>140000</v>
      </c>
    </row>
    <row r="487" spans="9:17" x14ac:dyDescent="0.25">
      <c r="I487" t="s">
        <v>607</v>
      </c>
      <c r="J487">
        <v>-2.102E-2</v>
      </c>
      <c r="K487">
        <v>0.66859999999999997</v>
      </c>
      <c r="L487">
        <v>1.787E-2</v>
      </c>
      <c r="M487">
        <v>-1.325</v>
      </c>
      <c r="N487">
        <v>-1.431E-2</v>
      </c>
      <c r="O487">
        <v>1.284</v>
      </c>
      <c r="P487">
        <v>30001</v>
      </c>
      <c r="Q487">
        <v>140000</v>
      </c>
    </row>
    <row r="488" spans="9:17" x14ac:dyDescent="0.25">
      <c r="I488" t="s">
        <v>608</v>
      </c>
      <c r="J488">
        <v>-7.2459999999999997E-2</v>
      </c>
      <c r="K488">
        <v>0.72609999999999997</v>
      </c>
      <c r="L488">
        <v>1.8360000000000001E-2</v>
      </c>
      <c r="M488">
        <v>-1.492</v>
      </c>
      <c r="N488">
        <v>-6.2059999999999997E-2</v>
      </c>
      <c r="O488">
        <v>1.3360000000000001</v>
      </c>
      <c r="P488">
        <v>30001</v>
      </c>
      <c r="Q488">
        <v>140000</v>
      </c>
    </row>
    <row r="489" spans="9:17" x14ac:dyDescent="0.25">
      <c r="I489" t="s">
        <v>609</v>
      </c>
      <c r="J489">
        <v>-1.202</v>
      </c>
      <c r="K489">
        <v>0.54949999999999999</v>
      </c>
      <c r="L489">
        <v>1.3860000000000001E-2</v>
      </c>
      <c r="M489">
        <v>-2.2730000000000001</v>
      </c>
      <c r="N489">
        <v>-1.202</v>
      </c>
      <c r="O489">
        <v>-0.1285</v>
      </c>
      <c r="P489">
        <v>30001</v>
      </c>
      <c r="Q489">
        <v>140000</v>
      </c>
    </row>
    <row r="490" spans="9:17" x14ac:dyDescent="0.25">
      <c r="I490" t="s">
        <v>610</v>
      </c>
      <c r="J490">
        <v>-0.6915</v>
      </c>
      <c r="K490">
        <v>0.68300000000000005</v>
      </c>
      <c r="L490">
        <v>1.7270000000000001E-2</v>
      </c>
      <c r="M490">
        <v>-2.0310000000000001</v>
      </c>
      <c r="N490">
        <v>-0.68759999999999999</v>
      </c>
      <c r="O490">
        <v>0.65159999999999996</v>
      </c>
      <c r="P490">
        <v>30001</v>
      </c>
      <c r="Q490">
        <v>140000</v>
      </c>
    </row>
    <row r="491" spans="9:17" x14ac:dyDescent="0.25">
      <c r="I491" t="s">
        <v>611</v>
      </c>
      <c r="J491">
        <v>-2.462E-2</v>
      </c>
      <c r="K491">
        <v>0.59079999999999999</v>
      </c>
      <c r="L491">
        <v>1.5010000000000001E-2</v>
      </c>
      <c r="M491">
        <v>-1.175</v>
      </c>
      <c r="N491">
        <v>-2.462E-2</v>
      </c>
      <c r="O491">
        <v>1.147</v>
      </c>
      <c r="P491">
        <v>30001</v>
      </c>
      <c r="Q491">
        <v>140000</v>
      </c>
    </row>
    <row r="492" spans="9:17" x14ac:dyDescent="0.25">
      <c r="I492" t="s">
        <v>612</v>
      </c>
      <c r="J492">
        <v>1.477E-2</v>
      </c>
      <c r="K492">
        <v>0.76700000000000002</v>
      </c>
      <c r="L492">
        <v>1.601E-2</v>
      </c>
      <c r="M492">
        <v>-1.4259999999999999</v>
      </c>
      <c r="N492">
        <v>-7.9729999999999992E-3</v>
      </c>
      <c r="O492">
        <v>1.583</v>
      </c>
      <c r="P492">
        <v>30001</v>
      </c>
      <c r="Q492">
        <v>140000</v>
      </c>
    </row>
    <row r="493" spans="9:17" x14ac:dyDescent="0.25">
      <c r="I493" t="s">
        <v>613</v>
      </c>
      <c r="J493">
        <v>0.52629999999999999</v>
      </c>
      <c r="K493">
        <v>0.51539999999999997</v>
      </c>
      <c r="L493">
        <v>6.8490000000000001E-3</v>
      </c>
      <c r="M493">
        <v>-0.47649999999999998</v>
      </c>
      <c r="N493">
        <v>0.5242</v>
      </c>
      <c r="O493">
        <v>1.544</v>
      </c>
      <c r="P493">
        <v>30001</v>
      </c>
      <c r="Q493">
        <v>140000</v>
      </c>
    </row>
    <row r="494" spans="9:17" x14ac:dyDescent="0.25">
      <c r="I494" t="s">
        <v>614</v>
      </c>
      <c r="J494">
        <v>0.3004</v>
      </c>
      <c r="K494">
        <v>0.52290000000000003</v>
      </c>
      <c r="L494">
        <v>5.9500000000000004E-3</v>
      </c>
      <c r="M494">
        <v>-0.7298</v>
      </c>
      <c r="N494">
        <v>0.30280000000000001</v>
      </c>
      <c r="O494">
        <v>1.319</v>
      </c>
      <c r="P494">
        <v>30001</v>
      </c>
      <c r="Q494">
        <v>140000</v>
      </c>
    </row>
    <row r="495" spans="9:17" x14ac:dyDescent="0.25">
      <c r="I495" t="s">
        <v>615</v>
      </c>
      <c r="J495">
        <v>0.16109999999999999</v>
      </c>
      <c r="K495">
        <v>0.6673</v>
      </c>
      <c r="L495">
        <v>8.6409999999999994E-3</v>
      </c>
      <c r="M495">
        <v>-1.2110000000000001</v>
      </c>
      <c r="N495">
        <v>0.17899999999999999</v>
      </c>
      <c r="O495">
        <v>1.429</v>
      </c>
      <c r="P495">
        <v>30001</v>
      </c>
      <c r="Q495">
        <v>140000</v>
      </c>
    </row>
    <row r="496" spans="9:17" x14ac:dyDescent="0.25">
      <c r="I496" t="s">
        <v>616</v>
      </c>
      <c r="J496">
        <v>0.67010000000000003</v>
      </c>
      <c r="K496">
        <v>0.66639999999999999</v>
      </c>
      <c r="L496">
        <v>8.7679999999999998E-3</v>
      </c>
      <c r="M496">
        <v>-0.58860000000000001</v>
      </c>
      <c r="N496">
        <v>0.65190000000000003</v>
      </c>
      <c r="O496">
        <v>2.0310000000000001</v>
      </c>
      <c r="P496">
        <v>30001</v>
      </c>
      <c r="Q496">
        <v>140000</v>
      </c>
    </row>
    <row r="497" spans="9:17" x14ac:dyDescent="0.25">
      <c r="I497" t="s">
        <v>1209</v>
      </c>
      <c r="J497">
        <v>2.698</v>
      </c>
      <c r="K497">
        <v>0.6401</v>
      </c>
      <c r="L497">
        <v>5.7340000000000004E-3</v>
      </c>
      <c r="M497">
        <v>1.431</v>
      </c>
      <c r="N497">
        <v>2.698</v>
      </c>
      <c r="O497">
        <v>3.9580000000000002</v>
      </c>
      <c r="P497">
        <v>30001</v>
      </c>
      <c r="Q497">
        <v>140000</v>
      </c>
    </row>
    <row r="498" spans="9:17" x14ac:dyDescent="0.25">
      <c r="I498" t="s">
        <v>617</v>
      </c>
      <c r="J498">
        <v>-3.2269999999999999</v>
      </c>
      <c r="K498">
        <v>1.004</v>
      </c>
      <c r="L498">
        <v>1.511E-2</v>
      </c>
      <c r="M498">
        <v>-5.194</v>
      </c>
      <c r="N498">
        <v>-3.2290000000000001</v>
      </c>
      <c r="O498">
        <v>-1.2430000000000001</v>
      </c>
      <c r="P498">
        <v>30001</v>
      </c>
      <c r="Q498">
        <v>140000</v>
      </c>
    </row>
    <row r="499" spans="9:17" x14ac:dyDescent="0.25">
      <c r="I499" t="s">
        <v>618</v>
      </c>
      <c r="J499">
        <v>0.27750000000000002</v>
      </c>
      <c r="K499">
        <v>0.27560000000000001</v>
      </c>
      <c r="L499">
        <v>1.33E-3</v>
      </c>
      <c r="M499">
        <v>-0.26119999999999999</v>
      </c>
      <c r="N499">
        <v>0.27600000000000002</v>
      </c>
      <c r="O499">
        <v>0.82350000000000001</v>
      </c>
      <c r="P499">
        <v>30001</v>
      </c>
      <c r="Q499">
        <v>140000</v>
      </c>
    </row>
    <row r="500" spans="9:17" x14ac:dyDescent="0.25">
      <c r="I500" t="s">
        <v>619</v>
      </c>
      <c r="J500">
        <v>-0.51270000000000004</v>
      </c>
      <c r="K500">
        <v>0.98060000000000003</v>
      </c>
      <c r="L500">
        <v>2.3E-2</v>
      </c>
      <c r="M500">
        <v>-2.4489999999999998</v>
      </c>
      <c r="N500">
        <v>-0.51729999999999998</v>
      </c>
      <c r="O500">
        <v>1.3959999999999999</v>
      </c>
      <c r="P500">
        <v>30001</v>
      </c>
      <c r="Q500">
        <v>140000</v>
      </c>
    </row>
    <row r="501" spans="9:17" x14ac:dyDescent="0.25">
      <c r="I501" t="s">
        <v>620</v>
      </c>
      <c r="J501">
        <v>-0.91300000000000003</v>
      </c>
      <c r="K501">
        <v>0.78820000000000001</v>
      </c>
      <c r="L501">
        <v>2.019E-2</v>
      </c>
      <c r="M501">
        <v>-2.464</v>
      </c>
      <c r="N501">
        <v>-0.90900000000000003</v>
      </c>
      <c r="O501">
        <v>0.62490000000000001</v>
      </c>
      <c r="P501">
        <v>30001</v>
      </c>
      <c r="Q501">
        <v>140000</v>
      </c>
    </row>
    <row r="502" spans="9:17" x14ac:dyDescent="0.25">
      <c r="I502" t="s">
        <v>621</v>
      </c>
      <c r="J502">
        <v>-1.004</v>
      </c>
      <c r="K502">
        <v>0.8357</v>
      </c>
      <c r="L502">
        <v>2.0789999999999999E-2</v>
      </c>
      <c r="M502">
        <v>-2.661</v>
      </c>
      <c r="N502">
        <v>-0.99829999999999997</v>
      </c>
      <c r="O502">
        <v>0.61419999999999997</v>
      </c>
      <c r="P502">
        <v>30001</v>
      </c>
      <c r="Q502">
        <v>140000</v>
      </c>
    </row>
    <row r="503" spans="9:17" x14ac:dyDescent="0.25">
      <c r="I503" t="s">
        <v>622</v>
      </c>
      <c r="J503">
        <v>-1.1599999999999999</v>
      </c>
      <c r="K503">
        <v>0.7268</v>
      </c>
      <c r="L503">
        <v>2.0140000000000002E-2</v>
      </c>
      <c r="M503">
        <v>-2.5990000000000002</v>
      </c>
      <c r="N503">
        <v>-1.149</v>
      </c>
      <c r="O503">
        <v>0.2429</v>
      </c>
      <c r="P503">
        <v>30001</v>
      </c>
      <c r="Q503">
        <v>140000</v>
      </c>
    </row>
    <row r="504" spans="9:17" x14ac:dyDescent="0.25">
      <c r="I504" t="s">
        <v>623</v>
      </c>
      <c r="J504">
        <v>-1.014</v>
      </c>
      <c r="K504">
        <v>0.75860000000000005</v>
      </c>
      <c r="L504">
        <v>2.0590000000000001E-2</v>
      </c>
      <c r="M504">
        <v>-2.5110000000000001</v>
      </c>
      <c r="N504">
        <v>-1.0029999999999999</v>
      </c>
      <c r="O504">
        <v>0.46910000000000002</v>
      </c>
      <c r="P504">
        <v>30001</v>
      </c>
      <c r="Q504">
        <v>140000</v>
      </c>
    </row>
    <row r="505" spans="9:17" x14ac:dyDescent="0.25">
      <c r="I505" t="s">
        <v>624</v>
      </c>
      <c r="J505">
        <v>-1.111</v>
      </c>
      <c r="K505">
        <v>0.72330000000000005</v>
      </c>
      <c r="L505">
        <v>2.0500000000000001E-2</v>
      </c>
      <c r="M505">
        <v>-2.54</v>
      </c>
      <c r="N505">
        <v>-1.099</v>
      </c>
      <c r="O505">
        <v>0.28299999999999997</v>
      </c>
      <c r="P505">
        <v>30001</v>
      </c>
      <c r="Q505">
        <v>140000</v>
      </c>
    </row>
    <row r="506" spans="9:17" x14ac:dyDescent="0.25">
      <c r="I506" t="s">
        <v>625</v>
      </c>
      <c r="J506">
        <v>-0.98260000000000003</v>
      </c>
      <c r="K506">
        <v>0.68640000000000001</v>
      </c>
      <c r="L506">
        <v>1.9779999999999999E-2</v>
      </c>
      <c r="M506">
        <v>-2.34</v>
      </c>
      <c r="N506">
        <v>-0.97250000000000003</v>
      </c>
      <c r="O506">
        <v>0.33860000000000001</v>
      </c>
      <c r="P506">
        <v>30001</v>
      </c>
      <c r="Q506">
        <v>140000</v>
      </c>
    </row>
    <row r="507" spans="9:17" x14ac:dyDescent="0.25">
      <c r="I507" t="s">
        <v>626</v>
      </c>
      <c r="J507">
        <v>-1.069</v>
      </c>
      <c r="K507">
        <v>0.73850000000000005</v>
      </c>
      <c r="L507">
        <v>2.0490000000000001E-2</v>
      </c>
      <c r="M507">
        <v>-2.5299999999999998</v>
      </c>
      <c r="N507">
        <v>-1.0569999999999999</v>
      </c>
      <c r="O507">
        <v>0.3589</v>
      </c>
      <c r="P507">
        <v>30001</v>
      </c>
      <c r="Q507">
        <v>140000</v>
      </c>
    </row>
    <row r="508" spans="9:17" x14ac:dyDescent="0.25">
      <c r="I508" t="s">
        <v>627</v>
      </c>
      <c r="J508">
        <v>-6.6889999999999996E-3</v>
      </c>
      <c r="K508">
        <v>0.75119999999999998</v>
      </c>
      <c r="L508">
        <v>1.652E-2</v>
      </c>
      <c r="M508">
        <v>-1.4930000000000001</v>
      </c>
      <c r="N508">
        <v>-3.5869999999999999E-3</v>
      </c>
      <c r="O508">
        <v>1.4730000000000001</v>
      </c>
      <c r="P508">
        <v>30001</v>
      </c>
      <c r="Q508">
        <v>140000</v>
      </c>
    </row>
    <row r="509" spans="9:17" x14ac:dyDescent="0.25">
      <c r="I509" t="s">
        <v>628</v>
      </c>
      <c r="J509">
        <v>-0.81210000000000004</v>
      </c>
      <c r="K509">
        <v>0.88939999999999997</v>
      </c>
      <c r="L509">
        <v>1.967E-2</v>
      </c>
      <c r="M509">
        <v>-2.5550000000000002</v>
      </c>
      <c r="N509">
        <v>-0.81200000000000006</v>
      </c>
      <c r="O509">
        <v>0.96189999999999998</v>
      </c>
      <c r="P509">
        <v>30001</v>
      </c>
      <c r="Q509">
        <v>140000</v>
      </c>
    </row>
    <row r="510" spans="9:17" x14ac:dyDescent="0.25">
      <c r="I510" t="s">
        <v>629</v>
      </c>
      <c r="J510">
        <v>-0.99780000000000002</v>
      </c>
      <c r="K510">
        <v>0.70379999999999998</v>
      </c>
      <c r="L510">
        <v>1.7899999999999999E-2</v>
      </c>
      <c r="M510">
        <v>-2.3839999999999999</v>
      </c>
      <c r="N510">
        <v>-0.99260000000000004</v>
      </c>
      <c r="O510">
        <v>0.37940000000000002</v>
      </c>
      <c r="P510">
        <v>30001</v>
      </c>
      <c r="Q510">
        <v>140000</v>
      </c>
    </row>
    <row r="511" spans="9:17" x14ac:dyDescent="0.25">
      <c r="I511" t="s">
        <v>630</v>
      </c>
      <c r="J511">
        <v>-1.1779999999999999</v>
      </c>
      <c r="K511">
        <v>0.88959999999999995</v>
      </c>
      <c r="L511">
        <v>1.9769999999999999E-2</v>
      </c>
      <c r="M511">
        <v>-2.98</v>
      </c>
      <c r="N511">
        <v>-1.163</v>
      </c>
      <c r="O511">
        <v>0.53159999999999996</v>
      </c>
      <c r="P511">
        <v>30001</v>
      </c>
      <c r="Q511">
        <v>140000</v>
      </c>
    </row>
    <row r="512" spans="9:17" x14ac:dyDescent="0.25">
      <c r="I512" t="s">
        <v>631</v>
      </c>
      <c r="J512">
        <v>0.1123</v>
      </c>
      <c r="K512">
        <v>0.67630000000000001</v>
      </c>
      <c r="L512">
        <v>1.7680000000000001E-2</v>
      </c>
      <c r="M512">
        <v>-1.214</v>
      </c>
      <c r="N512">
        <v>0.1191</v>
      </c>
      <c r="O512">
        <v>1.4339999999999999</v>
      </c>
      <c r="P512">
        <v>30001</v>
      </c>
      <c r="Q512">
        <v>140000</v>
      </c>
    </row>
    <row r="513" spans="9:17" x14ac:dyDescent="0.25">
      <c r="I513" t="s">
        <v>632</v>
      </c>
      <c r="J513">
        <v>6.0859999999999997E-2</v>
      </c>
      <c r="K513">
        <v>0.73040000000000005</v>
      </c>
      <c r="L513">
        <v>1.8169999999999999E-2</v>
      </c>
      <c r="M513">
        <v>-1.3660000000000001</v>
      </c>
      <c r="N513">
        <v>6.8650000000000003E-2</v>
      </c>
      <c r="O513">
        <v>1.4910000000000001</v>
      </c>
      <c r="P513">
        <v>30001</v>
      </c>
      <c r="Q513">
        <v>140000</v>
      </c>
    </row>
    <row r="514" spans="9:17" x14ac:dyDescent="0.25">
      <c r="I514" t="s">
        <v>633</v>
      </c>
      <c r="J514">
        <v>-1.069</v>
      </c>
      <c r="K514">
        <v>0.55669999999999997</v>
      </c>
      <c r="L514">
        <v>1.367E-2</v>
      </c>
      <c r="M514">
        <v>-2.1509999999999998</v>
      </c>
      <c r="N514">
        <v>-1.069</v>
      </c>
      <c r="O514">
        <v>2.5579999999999999E-2</v>
      </c>
      <c r="P514">
        <v>30001</v>
      </c>
      <c r="Q514">
        <v>140000</v>
      </c>
    </row>
    <row r="515" spans="9:17" x14ac:dyDescent="0.25">
      <c r="I515" t="s">
        <v>634</v>
      </c>
      <c r="J515">
        <v>-0.55820000000000003</v>
      </c>
      <c r="K515">
        <v>0.68940000000000001</v>
      </c>
      <c r="L515">
        <v>1.7080000000000001E-2</v>
      </c>
      <c r="M515">
        <v>-1.911</v>
      </c>
      <c r="N515">
        <v>-0.55559999999999998</v>
      </c>
      <c r="O515">
        <v>0.79730000000000001</v>
      </c>
      <c r="P515">
        <v>30001</v>
      </c>
      <c r="Q515">
        <v>140000</v>
      </c>
    </row>
    <row r="516" spans="9:17" x14ac:dyDescent="0.25">
      <c r="I516" t="s">
        <v>635</v>
      </c>
      <c r="J516">
        <v>0.1087</v>
      </c>
      <c r="K516">
        <v>0.59960000000000002</v>
      </c>
      <c r="L516">
        <v>1.4829999999999999E-2</v>
      </c>
      <c r="M516">
        <v>-1.0589999999999999</v>
      </c>
      <c r="N516">
        <v>0.1089</v>
      </c>
      <c r="O516">
        <v>1.298</v>
      </c>
      <c r="P516">
        <v>30001</v>
      </c>
      <c r="Q516">
        <v>140000</v>
      </c>
    </row>
    <row r="517" spans="9:17" x14ac:dyDescent="0.25">
      <c r="I517" t="s">
        <v>636</v>
      </c>
      <c r="J517">
        <v>0.14810000000000001</v>
      </c>
      <c r="K517">
        <v>0.77310000000000001</v>
      </c>
      <c r="L517">
        <v>1.5800000000000002E-2</v>
      </c>
      <c r="M517">
        <v>-1.2989999999999999</v>
      </c>
      <c r="N517">
        <v>0.12770000000000001</v>
      </c>
      <c r="O517">
        <v>1.73</v>
      </c>
      <c r="P517">
        <v>30001</v>
      </c>
      <c r="Q517">
        <v>140000</v>
      </c>
    </row>
    <row r="518" spans="9:17" x14ac:dyDescent="0.25">
      <c r="I518" t="s">
        <v>637</v>
      </c>
      <c r="J518">
        <v>0.65959999999999996</v>
      </c>
      <c r="K518">
        <v>0.52200000000000002</v>
      </c>
      <c r="L518">
        <v>6.6569999999999997E-3</v>
      </c>
      <c r="M518">
        <v>-0.36159999999999998</v>
      </c>
      <c r="N518">
        <v>0.6573</v>
      </c>
      <c r="O518">
        <v>1.694</v>
      </c>
      <c r="P518">
        <v>30001</v>
      </c>
      <c r="Q518">
        <v>140000</v>
      </c>
    </row>
    <row r="519" spans="9:17" x14ac:dyDescent="0.25">
      <c r="I519" t="s">
        <v>638</v>
      </c>
      <c r="J519">
        <v>0.43369999999999997</v>
      </c>
      <c r="K519">
        <v>0.53200000000000003</v>
      </c>
      <c r="L519">
        <v>5.8219999999999999E-3</v>
      </c>
      <c r="M519">
        <v>-0.61299999999999999</v>
      </c>
      <c r="N519">
        <v>0.43519999999999998</v>
      </c>
      <c r="O519">
        <v>1.476</v>
      </c>
      <c r="P519">
        <v>30001</v>
      </c>
      <c r="Q519">
        <v>140000</v>
      </c>
    </row>
    <row r="520" spans="9:17" x14ac:dyDescent="0.25">
      <c r="I520" t="s">
        <v>639</v>
      </c>
      <c r="J520">
        <v>0.2944</v>
      </c>
      <c r="K520">
        <v>0.67379999999999995</v>
      </c>
      <c r="L520">
        <v>8.5260000000000006E-3</v>
      </c>
      <c r="M520">
        <v>-1.093</v>
      </c>
      <c r="N520">
        <v>0.31180000000000002</v>
      </c>
      <c r="O520">
        <v>1.5740000000000001</v>
      </c>
      <c r="P520">
        <v>30001</v>
      </c>
      <c r="Q520">
        <v>140000</v>
      </c>
    </row>
    <row r="521" spans="9:17" x14ac:dyDescent="0.25">
      <c r="I521" t="s">
        <v>640</v>
      </c>
      <c r="J521">
        <v>0.8034</v>
      </c>
      <c r="K521">
        <v>0.6724</v>
      </c>
      <c r="L521">
        <v>8.6400000000000001E-3</v>
      </c>
      <c r="M521">
        <v>-0.47060000000000002</v>
      </c>
      <c r="N521">
        <v>0.78439999999999999</v>
      </c>
      <c r="O521">
        <v>2.1739999999999999</v>
      </c>
      <c r="P521">
        <v>30001</v>
      </c>
      <c r="Q521">
        <v>140000</v>
      </c>
    </row>
    <row r="522" spans="9:17" x14ac:dyDescent="0.25">
      <c r="I522" t="s">
        <v>1210</v>
      </c>
      <c r="J522">
        <v>2.831</v>
      </c>
      <c r="K522">
        <v>0.67120000000000002</v>
      </c>
      <c r="L522">
        <v>5.9480000000000002E-3</v>
      </c>
      <c r="M522">
        <v>1.502</v>
      </c>
      <c r="N522">
        <v>2.8319999999999999</v>
      </c>
      <c r="O522">
        <v>4.1529999999999996</v>
      </c>
      <c r="P522">
        <v>30001</v>
      </c>
      <c r="Q522">
        <v>140000</v>
      </c>
    </row>
    <row r="523" spans="9:17" x14ac:dyDescent="0.25">
      <c r="I523" t="s">
        <v>641</v>
      </c>
      <c r="J523">
        <v>3.5049999999999999</v>
      </c>
      <c r="K523">
        <v>1.0169999999999999</v>
      </c>
      <c r="L523">
        <v>1.5259999999999999E-2</v>
      </c>
      <c r="M523">
        <v>1.498</v>
      </c>
      <c r="N523">
        <v>3.5059999999999998</v>
      </c>
      <c r="O523">
        <v>5.49</v>
      </c>
      <c r="P523">
        <v>30001</v>
      </c>
      <c r="Q523">
        <v>140000</v>
      </c>
    </row>
    <row r="524" spans="9:17" x14ac:dyDescent="0.25">
      <c r="I524" t="s">
        <v>642</v>
      </c>
      <c r="J524">
        <v>2.714</v>
      </c>
      <c r="K524">
        <v>1.353</v>
      </c>
      <c r="L524">
        <v>2.5510000000000001E-2</v>
      </c>
      <c r="M524">
        <v>3.2989999999999998E-2</v>
      </c>
      <c r="N524">
        <v>2.7189999999999999</v>
      </c>
      <c r="O524">
        <v>5.343</v>
      </c>
      <c r="P524">
        <v>30001</v>
      </c>
      <c r="Q524">
        <v>140000</v>
      </c>
    </row>
    <row r="525" spans="9:17" x14ac:dyDescent="0.25">
      <c r="I525" t="s">
        <v>643</v>
      </c>
      <c r="J525">
        <v>2.3140000000000001</v>
      </c>
      <c r="K525">
        <v>1.2230000000000001</v>
      </c>
      <c r="L525">
        <v>2.324E-2</v>
      </c>
      <c r="M525">
        <v>-9.085E-2</v>
      </c>
      <c r="N525">
        <v>2.3140000000000001</v>
      </c>
      <c r="O525">
        <v>4.7130000000000001</v>
      </c>
      <c r="P525">
        <v>30001</v>
      </c>
      <c r="Q525">
        <v>140000</v>
      </c>
    </row>
    <row r="526" spans="9:17" x14ac:dyDescent="0.25">
      <c r="I526" t="s">
        <v>644</v>
      </c>
      <c r="J526">
        <v>2.2229999999999999</v>
      </c>
      <c r="K526">
        <v>1.2529999999999999</v>
      </c>
      <c r="L526">
        <v>2.385E-2</v>
      </c>
      <c r="M526">
        <v>-0.25190000000000001</v>
      </c>
      <c r="N526">
        <v>2.2240000000000002</v>
      </c>
      <c r="O526">
        <v>4.6689999999999996</v>
      </c>
      <c r="P526">
        <v>30001</v>
      </c>
      <c r="Q526">
        <v>140000</v>
      </c>
    </row>
    <row r="527" spans="9:17" x14ac:dyDescent="0.25">
      <c r="I527" t="s">
        <v>645</v>
      </c>
      <c r="J527">
        <v>2.0670000000000002</v>
      </c>
      <c r="K527">
        <v>1.1870000000000001</v>
      </c>
      <c r="L527">
        <v>2.3210000000000001E-2</v>
      </c>
      <c r="M527">
        <v>-0.27850000000000003</v>
      </c>
      <c r="N527">
        <v>2.0680000000000001</v>
      </c>
      <c r="O527">
        <v>4.4020000000000001</v>
      </c>
      <c r="P527">
        <v>30001</v>
      </c>
      <c r="Q527">
        <v>140000</v>
      </c>
    </row>
    <row r="528" spans="9:17" x14ac:dyDescent="0.25">
      <c r="I528" t="s">
        <v>646</v>
      </c>
      <c r="J528">
        <v>2.2130000000000001</v>
      </c>
      <c r="K528">
        <v>1.2070000000000001</v>
      </c>
      <c r="L528">
        <v>2.3599999999999999E-2</v>
      </c>
      <c r="M528">
        <v>-0.18690000000000001</v>
      </c>
      <c r="N528">
        <v>2.214</v>
      </c>
      <c r="O528">
        <v>4.601</v>
      </c>
      <c r="P528">
        <v>30001</v>
      </c>
      <c r="Q528">
        <v>140000</v>
      </c>
    </row>
    <row r="529" spans="9:17" x14ac:dyDescent="0.25">
      <c r="I529" t="s">
        <v>647</v>
      </c>
      <c r="J529">
        <v>2.1160000000000001</v>
      </c>
      <c r="K529">
        <v>1.1859999999999999</v>
      </c>
      <c r="L529">
        <v>2.35E-2</v>
      </c>
      <c r="M529">
        <v>-0.22239999999999999</v>
      </c>
      <c r="N529">
        <v>2.117</v>
      </c>
      <c r="O529">
        <v>4.4580000000000002</v>
      </c>
      <c r="P529">
        <v>30001</v>
      </c>
      <c r="Q529">
        <v>140000</v>
      </c>
    </row>
    <row r="530" spans="9:17" x14ac:dyDescent="0.25">
      <c r="I530" t="s">
        <v>648</v>
      </c>
      <c r="J530">
        <v>2.2440000000000002</v>
      </c>
      <c r="K530">
        <v>1.159</v>
      </c>
      <c r="L530">
        <v>2.2759999999999999E-2</v>
      </c>
      <c r="M530">
        <v>-4.802E-2</v>
      </c>
      <c r="N530">
        <v>2.246</v>
      </c>
      <c r="O530">
        <v>4.5259999999999998</v>
      </c>
      <c r="P530">
        <v>30001</v>
      </c>
      <c r="Q530">
        <v>140000</v>
      </c>
    </row>
    <row r="531" spans="9:17" x14ac:dyDescent="0.25">
      <c r="I531" t="s">
        <v>649</v>
      </c>
      <c r="J531">
        <v>2.1579999999999999</v>
      </c>
      <c r="K531">
        <v>1.1950000000000001</v>
      </c>
      <c r="L531">
        <v>2.3480000000000001E-2</v>
      </c>
      <c r="M531">
        <v>-0.19819999999999999</v>
      </c>
      <c r="N531">
        <v>2.1579999999999999</v>
      </c>
      <c r="O531">
        <v>4.5110000000000001</v>
      </c>
      <c r="P531">
        <v>30001</v>
      </c>
      <c r="Q531">
        <v>140000</v>
      </c>
    </row>
    <row r="532" spans="9:17" x14ac:dyDescent="0.25">
      <c r="I532" t="s">
        <v>650</v>
      </c>
      <c r="J532">
        <v>3.22</v>
      </c>
      <c r="K532">
        <v>1.206</v>
      </c>
      <c r="L532">
        <v>2.0809999999999999E-2</v>
      </c>
      <c r="M532">
        <v>0.82340000000000002</v>
      </c>
      <c r="N532">
        <v>3.2280000000000002</v>
      </c>
      <c r="O532">
        <v>5.5549999999999997</v>
      </c>
      <c r="P532">
        <v>30001</v>
      </c>
      <c r="Q532">
        <v>140000</v>
      </c>
    </row>
    <row r="533" spans="9:17" x14ac:dyDescent="0.25">
      <c r="I533" t="s">
        <v>651</v>
      </c>
      <c r="J533">
        <v>2.415</v>
      </c>
      <c r="K533">
        <v>1.288</v>
      </c>
      <c r="L533">
        <v>2.2939999999999999E-2</v>
      </c>
      <c r="M533">
        <v>-0.1198</v>
      </c>
      <c r="N533">
        <v>2.411</v>
      </c>
      <c r="O533">
        <v>4.9249999999999998</v>
      </c>
      <c r="P533">
        <v>30001</v>
      </c>
      <c r="Q533">
        <v>140000</v>
      </c>
    </row>
    <row r="534" spans="9:17" x14ac:dyDescent="0.25">
      <c r="I534" t="s">
        <v>652</v>
      </c>
      <c r="J534">
        <v>2.2290000000000001</v>
      </c>
      <c r="K534">
        <v>1.1659999999999999</v>
      </c>
      <c r="L534">
        <v>2.1420000000000002E-2</v>
      </c>
      <c r="M534">
        <v>-7.2550000000000003E-2</v>
      </c>
      <c r="N534">
        <v>2.2280000000000002</v>
      </c>
      <c r="O534">
        <v>4.4889999999999999</v>
      </c>
      <c r="P534">
        <v>30001</v>
      </c>
      <c r="Q534">
        <v>140000</v>
      </c>
    </row>
    <row r="535" spans="9:17" x14ac:dyDescent="0.25">
      <c r="I535" t="s">
        <v>653</v>
      </c>
      <c r="J535">
        <v>2.0489999999999999</v>
      </c>
      <c r="K535">
        <v>1.286</v>
      </c>
      <c r="L535">
        <v>2.3040000000000001E-2</v>
      </c>
      <c r="M535">
        <v>-0.51290000000000002</v>
      </c>
      <c r="N535">
        <v>2.0569999999999999</v>
      </c>
      <c r="O535">
        <v>4.5369999999999999</v>
      </c>
      <c r="P535">
        <v>30001</v>
      </c>
      <c r="Q535">
        <v>140000</v>
      </c>
    </row>
    <row r="536" spans="9:17" x14ac:dyDescent="0.25">
      <c r="I536" t="s">
        <v>654</v>
      </c>
      <c r="J536">
        <v>3.339</v>
      </c>
      <c r="K536">
        <v>1.151</v>
      </c>
      <c r="L536">
        <v>2.1239999999999998E-2</v>
      </c>
      <c r="M536">
        <v>1.056</v>
      </c>
      <c r="N536">
        <v>3.3490000000000002</v>
      </c>
      <c r="O536">
        <v>5.5860000000000003</v>
      </c>
      <c r="P536">
        <v>30001</v>
      </c>
      <c r="Q536">
        <v>140000</v>
      </c>
    </row>
    <row r="537" spans="9:17" x14ac:dyDescent="0.25">
      <c r="I537" t="s">
        <v>655</v>
      </c>
      <c r="J537">
        <v>3.2879999999999998</v>
      </c>
      <c r="K537">
        <v>1.1850000000000001</v>
      </c>
      <c r="L537">
        <v>2.1579999999999998E-2</v>
      </c>
      <c r="M537">
        <v>0.93740000000000001</v>
      </c>
      <c r="N537">
        <v>3.2970000000000002</v>
      </c>
      <c r="O537">
        <v>5.5960000000000001</v>
      </c>
      <c r="P537">
        <v>30001</v>
      </c>
      <c r="Q537">
        <v>140000</v>
      </c>
    </row>
    <row r="538" spans="9:17" x14ac:dyDescent="0.25">
      <c r="I538" t="s">
        <v>656</v>
      </c>
      <c r="J538">
        <v>2.1579999999999999</v>
      </c>
      <c r="K538">
        <v>1.071</v>
      </c>
      <c r="L538">
        <v>1.813E-2</v>
      </c>
      <c r="M538">
        <v>5.1049999999999998E-2</v>
      </c>
      <c r="N538">
        <v>2.1589999999999998</v>
      </c>
      <c r="O538">
        <v>4.2590000000000003</v>
      </c>
      <c r="P538">
        <v>30001</v>
      </c>
      <c r="Q538">
        <v>140000</v>
      </c>
    </row>
    <row r="539" spans="9:17" x14ac:dyDescent="0.25">
      <c r="I539" t="s">
        <v>657</v>
      </c>
      <c r="J539">
        <v>2.669</v>
      </c>
      <c r="K539">
        <v>1.1559999999999999</v>
      </c>
      <c r="L539">
        <v>2.0629999999999999E-2</v>
      </c>
      <c r="M539">
        <v>0.38919999999999999</v>
      </c>
      <c r="N539">
        <v>2.669</v>
      </c>
      <c r="O539">
        <v>4.9320000000000004</v>
      </c>
      <c r="P539">
        <v>30001</v>
      </c>
      <c r="Q539">
        <v>140000</v>
      </c>
    </row>
    <row r="540" spans="9:17" x14ac:dyDescent="0.25">
      <c r="I540" t="s">
        <v>658</v>
      </c>
      <c r="J540">
        <v>3.3359999999999999</v>
      </c>
      <c r="K540">
        <v>1.1180000000000001</v>
      </c>
      <c r="L540">
        <v>1.95E-2</v>
      </c>
      <c r="M540">
        <v>1.1080000000000001</v>
      </c>
      <c r="N540">
        <v>3.3439999999999999</v>
      </c>
      <c r="O540">
        <v>5.5129999999999999</v>
      </c>
      <c r="P540">
        <v>30001</v>
      </c>
      <c r="Q540">
        <v>140000</v>
      </c>
    </row>
    <row r="541" spans="9:17" x14ac:dyDescent="0.25">
      <c r="I541" t="s">
        <v>659</v>
      </c>
      <c r="J541">
        <v>3.375</v>
      </c>
      <c r="K541">
        <v>1.214</v>
      </c>
      <c r="L541">
        <v>2.0330000000000001E-2</v>
      </c>
      <c r="M541">
        <v>0.99139999999999995</v>
      </c>
      <c r="N541">
        <v>3.3759999999999999</v>
      </c>
      <c r="O541">
        <v>5.7750000000000004</v>
      </c>
      <c r="P541">
        <v>30001</v>
      </c>
      <c r="Q541">
        <v>140000</v>
      </c>
    </row>
    <row r="542" spans="9:17" x14ac:dyDescent="0.25">
      <c r="I542" t="s">
        <v>660</v>
      </c>
      <c r="J542">
        <v>3.887</v>
      </c>
      <c r="K542">
        <v>0.92269999999999996</v>
      </c>
      <c r="L542">
        <v>1.197E-2</v>
      </c>
      <c r="M542">
        <v>2.0739999999999998</v>
      </c>
      <c r="N542">
        <v>3.89</v>
      </c>
      <c r="O542">
        <v>5.7030000000000003</v>
      </c>
      <c r="P542">
        <v>30001</v>
      </c>
      <c r="Q542">
        <v>140000</v>
      </c>
    </row>
    <row r="543" spans="9:17" x14ac:dyDescent="0.25">
      <c r="I543" t="s">
        <v>661</v>
      </c>
      <c r="J543">
        <v>3.661</v>
      </c>
      <c r="K543">
        <v>0.9254</v>
      </c>
      <c r="L543">
        <v>1.18E-2</v>
      </c>
      <c r="M543">
        <v>1.8080000000000001</v>
      </c>
      <c r="N543">
        <v>3.6720000000000002</v>
      </c>
      <c r="O543">
        <v>5.4580000000000002</v>
      </c>
      <c r="P543">
        <v>30001</v>
      </c>
      <c r="Q543">
        <v>140000</v>
      </c>
    </row>
    <row r="544" spans="9:17" x14ac:dyDescent="0.25">
      <c r="I544" t="s">
        <v>662</v>
      </c>
      <c r="J544">
        <v>3.5209999999999999</v>
      </c>
      <c r="K544">
        <v>0.85929999999999995</v>
      </c>
      <c r="L544">
        <v>1.025E-2</v>
      </c>
      <c r="M544">
        <v>1.8140000000000001</v>
      </c>
      <c r="N544">
        <v>3.53</v>
      </c>
      <c r="O544">
        <v>5.1829999999999998</v>
      </c>
      <c r="P544">
        <v>30001</v>
      </c>
      <c r="Q544">
        <v>140000</v>
      </c>
    </row>
    <row r="545" spans="9:17" x14ac:dyDescent="0.25">
      <c r="I545" t="s">
        <v>663</v>
      </c>
      <c r="J545">
        <v>4.03</v>
      </c>
      <c r="K545">
        <v>0.81499999999999995</v>
      </c>
      <c r="L545">
        <v>9.7350000000000006E-3</v>
      </c>
      <c r="M545">
        <v>2.4209999999999998</v>
      </c>
      <c r="N545">
        <v>4.032</v>
      </c>
      <c r="O545">
        <v>5.633</v>
      </c>
      <c r="P545">
        <v>30001</v>
      </c>
      <c r="Q545">
        <v>140000</v>
      </c>
    </row>
    <row r="546" spans="9:17" x14ac:dyDescent="0.25">
      <c r="I546" t="s">
        <v>1211</v>
      </c>
      <c r="J546">
        <v>6.0579999999999998</v>
      </c>
      <c r="K546">
        <v>1.1930000000000001</v>
      </c>
      <c r="L546">
        <v>1.592E-2</v>
      </c>
      <c r="M546">
        <v>3.714</v>
      </c>
      <c r="N546">
        <v>6.0590000000000002</v>
      </c>
      <c r="O546">
        <v>8.4120000000000008</v>
      </c>
      <c r="P546">
        <v>30001</v>
      </c>
      <c r="Q546">
        <v>140000</v>
      </c>
    </row>
    <row r="547" spans="9:17" x14ac:dyDescent="0.25">
      <c r="I547" t="s">
        <v>664</v>
      </c>
      <c r="J547">
        <v>-0.79020000000000001</v>
      </c>
      <c r="K547">
        <v>0.99470000000000003</v>
      </c>
      <c r="L547">
        <v>2.3269999999999999E-2</v>
      </c>
      <c r="M547">
        <v>-2.754</v>
      </c>
      <c r="N547">
        <v>-0.79339999999999999</v>
      </c>
      <c r="O547">
        <v>1.149</v>
      </c>
      <c r="P547">
        <v>30001</v>
      </c>
      <c r="Q547">
        <v>140000</v>
      </c>
    </row>
    <row r="548" spans="9:17" x14ac:dyDescent="0.25">
      <c r="I548" t="s">
        <v>665</v>
      </c>
      <c r="J548">
        <v>-1.1910000000000001</v>
      </c>
      <c r="K548">
        <v>0.80459999999999998</v>
      </c>
      <c r="L548">
        <v>2.044E-2</v>
      </c>
      <c r="M548">
        <v>-2.7650000000000001</v>
      </c>
      <c r="N548">
        <v>-1.1910000000000001</v>
      </c>
      <c r="O548">
        <v>0.37909999999999999</v>
      </c>
      <c r="P548">
        <v>30001</v>
      </c>
      <c r="Q548">
        <v>140000</v>
      </c>
    </row>
    <row r="549" spans="9:17" x14ac:dyDescent="0.25">
      <c r="I549" t="s">
        <v>666</v>
      </c>
      <c r="J549">
        <v>-1.282</v>
      </c>
      <c r="K549">
        <v>0.85040000000000004</v>
      </c>
      <c r="L549">
        <v>2.102E-2</v>
      </c>
      <c r="M549">
        <v>-2.9620000000000002</v>
      </c>
      <c r="N549">
        <v>-1.282</v>
      </c>
      <c r="O549">
        <v>0.36780000000000002</v>
      </c>
      <c r="P549">
        <v>30001</v>
      </c>
      <c r="Q549">
        <v>140000</v>
      </c>
    </row>
    <row r="550" spans="9:17" x14ac:dyDescent="0.25">
      <c r="I550" t="s">
        <v>667</v>
      </c>
      <c r="J550">
        <v>-1.4379999999999999</v>
      </c>
      <c r="K550">
        <v>0.74429999999999996</v>
      </c>
      <c r="L550">
        <v>2.0389999999999998E-2</v>
      </c>
      <c r="M550">
        <v>-2.9169999999999998</v>
      </c>
      <c r="N550">
        <v>-1.4279999999999999</v>
      </c>
      <c r="O550">
        <v>1.415E-3</v>
      </c>
      <c r="P550">
        <v>30001</v>
      </c>
      <c r="Q550">
        <v>140000</v>
      </c>
    </row>
    <row r="551" spans="9:17" x14ac:dyDescent="0.25">
      <c r="I551" t="s">
        <v>668</v>
      </c>
      <c r="J551">
        <v>-1.2909999999999999</v>
      </c>
      <c r="K551">
        <v>0.77470000000000006</v>
      </c>
      <c r="L551">
        <v>2.0830000000000001E-2</v>
      </c>
      <c r="M551">
        <v>-2.819</v>
      </c>
      <c r="N551">
        <v>-1.2829999999999999</v>
      </c>
      <c r="O551">
        <v>0.22309999999999999</v>
      </c>
      <c r="P551">
        <v>30001</v>
      </c>
      <c r="Q551">
        <v>140000</v>
      </c>
    </row>
    <row r="552" spans="9:17" x14ac:dyDescent="0.25">
      <c r="I552" t="s">
        <v>669</v>
      </c>
      <c r="J552">
        <v>-1.389</v>
      </c>
      <c r="K552">
        <v>0.74039999999999995</v>
      </c>
      <c r="L552">
        <v>2.0740000000000001E-2</v>
      </c>
      <c r="M552">
        <v>-2.8540000000000001</v>
      </c>
      <c r="N552">
        <v>-1.379</v>
      </c>
      <c r="O552">
        <v>4.5379999999999997E-2</v>
      </c>
      <c r="P552">
        <v>30001</v>
      </c>
      <c r="Q552">
        <v>140000</v>
      </c>
    </row>
    <row r="553" spans="9:17" x14ac:dyDescent="0.25">
      <c r="I553" t="s">
        <v>670</v>
      </c>
      <c r="J553">
        <v>-1.26</v>
      </c>
      <c r="K553">
        <v>0.70540000000000003</v>
      </c>
      <c r="L553">
        <v>2.0039999999999999E-2</v>
      </c>
      <c r="M553">
        <v>-2.6520000000000001</v>
      </c>
      <c r="N553">
        <v>-1.2549999999999999</v>
      </c>
      <c r="O553">
        <v>0.1106</v>
      </c>
      <c r="P553">
        <v>30001</v>
      </c>
      <c r="Q553">
        <v>140000</v>
      </c>
    </row>
    <row r="554" spans="9:17" x14ac:dyDescent="0.25">
      <c r="I554" t="s">
        <v>671</v>
      </c>
      <c r="J554">
        <v>-1.347</v>
      </c>
      <c r="K554">
        <v>0.755</v>
      </c>
      <c r="L554">
        <v>2.0729999999999998E-2</v>
      </c>
      <c r="M554">
        <v>-2.839</v>
      </c>
      <c r="N554">
        <v>-1.337</v>
      </c>
      <c r="O554">
        <v>0.12479999999999999</v>
      </c>
      <c r="P554">
        <v>30001</v>
      </c>
      <c r="Q554">
        <v>140000</v>
      </c>
    </row>
    <row r="555" spans="9:17" x14ac:dyDescent="0.25">
      <c r="I555" t="s">
        <v>672</v>
      </c>
      <c r="J555">
        <v>-0.28420000000000001</v>
      </c>
      <c r="K555">
        <v>0.76649999999999996</v>
      </c>
      <c r="L555">
        <v>1.6740000000000001E-2</v>
      </c>
      <c r="M555">
        <v>-1.7969999999999999</v>
      </c>
      <c r="N555">
        <v>-0.28210000000000002</v>
      </c>
      <c r="O555">
        <v>1.2210000000000001</v>
      </c>
      <c r="P555">
        <v>30001</v>
      </c>
      <c r="Q555">
        <v>140000</v>
      </c>
    </row>
    <row r="556" spans="9:17" x14ac:dyDescent="0.25">
      <c r="I556" t="s">
        <v>673</v>
      </c>
      <c r="J556">
        <v>-1.0900000000000001</v>
      </c>
      <c r="K556">
        <v>0.90400000000000003</v>
      </c>
      <c r="L556">
        <v>1.9900000000000001E-2</v>
      </c>
      <c r="M556">
        <v>-2.8650000000000002</v>
      </c>
      <c r="N556">
        <v>-1.0900000000000001</v>
      </c>
      <c r="O556">
        <v>0.7097</v>
      </c>
      <c r="P556">
        <v>30001</v>
      </c>
      <c r="Q556">
        <v>140000</v>
      </c>
    </row>
    <row r="557" spans="9:17" x14ac:dyDescent="0.25">
      <c r="I557" t="s">
        <v>674</v>
      </c>
      <c r="J557">
        <v>-1.2749999999999999</v>
      </c>
      <c r="K557">
        <v>0.72309999999999997</v>
      </c>
      <c r="L557">
        <v>1.8159999999999999E-2</v>
      </c>
      <c r="M557">
        <v>-2.7</v>
      </c>
      <c r="N557">
        <v>-1.272</v>
      </c>
      <c r="O557">
        <v>0.14119999999999999</v>
      </c>
      <c r="P557">
        <v>30001</v>
      </c>
      <c r="Q557">
        <v>140000</v>
      </c>
    </row>
    <row r="558" spans="9:17" x14ac:dyDescent="0.25">
      <c r="I558" t="s">
        <v>675</v>
      </c>
      <c r="J558">
        <v>-1.456</v>
      </c>
      <c r="K558">
        <v>0.90459999999999996</v>
      </c>
      <c r="L558">
        <v>2.001E-2</v>
      </c>
      <c r="M558">
        <v>-3.2789999999999999</v>
      </c>
      <c r="N558">
        <v>-1.4419999999999999</v>
      </c>
      <c r="O558">
        <v>0.28720000000000001</v>
      </c>
      <c r="P558">
        <v>30001</v>
      </c>
      <c r="Q558">
        <v>140000</v>
      </c>
    </row>
    <row r="559" spans="9:17" x14ac:dyDescent="0.25">
      <c r="I559" t="s">
        <v>676</v>
      </c>
      <c r="J559">
        <v>-0.16520000000000001</v>
      </c>
      <c r="K559">
        <v>0.69420000000000004</v>
      </c>
      <c r="L559">
        <v>1.7940000000000001E-2</v>
      </c>
      <c r="M559">
        <v>-1.528</v>
      </c>
      <c r="N559">
        <v>-0.1605</v>
      </c>
      <c r="O559">
        <v>1.1930000000000001</v>
      </c>
      <c r="P559">
        <v>30001</v>
      </c>
      <c r="Q559">
        <v>140000</v>
      </c>
    </row>
    <row r="560" spans="9:17" x14ac:dyDescent="0.25">
      <c r="I560" t="s">
        <v>677</v>
      </c>
      <c r="J560">
        <v>-0.2167</v>
      </c>
      <c r="K560">
        <v>0.74829999999999997</v>
      </c>
      <c r="L560">
        <v>1.8440000000000002E-2</v>
      </c>
      <c r="M560">
        <v>-1.6859999999999999</v>
      </c>
      <c r="N560">
        <v>-0.2074</v>
      </c>
      <c r="O560">
        <v>1.242</v>
      </c>
      <c r="P560">
        <v>30001</v>
      </c>
      <c r="Q560">
        <v>140000</v>
      </c>
    </row>
    <row r="561" spans="9:17" x14ac:dyDescent="0.25">
      <c r="I561" t="s">
        <v>678</v>
      </c>
      <c r="J561">
        <v>-1.347</v>
      </c>
      <c r="K561">
        <v>0.58089999999999997</v>
      </c>
      <c r="L561">
        <v>1.3939999999999999E-2</v>
      </c>
      <c r="M561">
        <v>-2.4729999999999999</v>
      </c>
      <c r="N561">
        <v>-1.35</v>
      </c>
      <c r="O561">
        <v>-0.19839999999999999</v>
      </c>
      <c r="P561">
        <v>30001</v>
      </c>
      <c r="Q561">
        <v>140000</v>
      </c>
    </row>
    <row r="562" spans="9:17" x14ac:dyDescent="0.25">
      <c r="I562" t="s">
        <v>679</v>
      </c>
      <c r="J562">
        <v>-0.8357</v>
      </c>
      <c r="K562">
        <v>0.70840000000000003</v>
      </c>
      <c r="L562">
        <v>1.7340000000000001E-2</v>
      </c>
      <c r="M562">
        <v>-2.2309999999999999</v>
      </c>
      <c r="N562">
        <v>-0.83409999999999995</v>
      </c>
      <c r="O562">
        <v>0.56489999999999996</v>
      </c>
      <c r="P562">
        <v>30001</v>
      </c>
      <c r="Q562">
        <v>140000</v>
      </c>
    </row>
    <row r="563" spans="9:17" x14ac:dyDescent="0.25">
      <c r="I563" t="s">
        <v>680</v>
      </c>
      <c r="J563">
        <v>-0.16880000000000001</v>
      </c>
      <c r="K563">
        <v>0.61919999999999997</v>
      </c>
      <c r="L563">
        <v>1.507E-2</v>
      </c>
      <c r="M563">
        <v>-1.3759999999999999</v>
      </c>
      <c r="N563">
        <v>-0.1691</v>
      </c>
      <c r="O563">
        <v>1.0529999999999999</v>
      </c>
      <c r="P563">
        <v>30001</v>
      </c>
      <c r="Q563">
        <v>140000</v>
      </c>
    </row>
    <row r="564" spans="9:17" x14ac:dyDescent="0.25">
      <c r="I564" t="s">
        <v>681</v>
      </c>
      <c r="J564">
        <v>-0.12939999999999999</v>
      </c>
      <c r="K564">
        <v>0.78910000000000002</v>
      </c>
      <c r="L564">
        <v>1.6060000000000001E-2</v>
      </c>
      <c r="M564">
        <v>-1.617</v>
      </c>
      <c r="N564">
        <v>-0.15040000000000001</v>
      </c>
      <c r="O564">
        <v>1.4730000000000001</v>
      </c>
      <c r="P564">
        <v>30001</v>
      </c>
      <c r="Q564">
        <v>140000</v>
      </c>
    </row>
    <row r="565" spans="9:17" x14ac:dyDescent="0.25">
      <c r="I565" t="s">
        <v>682</v>
      </c>
      <c r="J565">
        <v>0.3821</v>
      </c>
      <c r="K565">
        <v>0.54869999999999997</v>
      </c>
      <c r="L565">
        <v>6.9449999999999998E-3</v>
      </c>
      <c r="M565">
        <v>-0.68779999999999997</v>
      </c>
      <c r="N565">
        <v>0.37869999999999998</v>
      </c>
      <c r="O565">
        <v>1.4630000000000001</v>
      </c>
      <c r="P565">
        <v>30001</v>
      </c>
      <c r="Q565">
        <v>140000</v>
      </c>
    </row>
    <row r="566" spans="9:17" x14ac:dyDescent="0.25">
      <c r="I566" t="s">
        <v>683</v>
      </c>
      <c r="J566">
        <v>0.15620000000000001</v>
      </c>
      <c r="K566">
        <v>0.55810000000000004</v>
      </c>
      <c r="L566">
        <v>6.0679999999999996E-3</v>
      </c>
      <c r="M566">
        <v>-0.94730000000000003</v>
      </c>
      <c r="N566">
        <v>0.1573</v>
      </c>
      <c r="O566">
        <v>1.25</v>
      </c>
      <c r="P566">
        <v>30001</v>
      </c>
      <c r="Q566">
        <v>140000</v>
      </c>
    </row>
    <row r="567" spans="9:17" x14ac:dyDescent="0.25">
      <c r="I567" t="s">
        <v>684</v>
      </c>
      <c r="J567">
        <v>1.687E-2</v>
      </c>
      <c r="K567">
        <v>0.69399999999999995</v>
      </c>
      <c r="L567">
        <v>8.7119999999999993E-3</v>
      </c>
      <c r="M567">
        <v>-1.4019999999999999</v>
      </c>
      <c r="N567">
        <v>3.4320000000000003E-2</v>
      </c>
      <c r="O567">
        <v>1.335</v>
      </c>
      <c r="P567">
        <v>30001</v>
      </c>
      <c r="Q567">
        <v>140000</v>
      </c>
    </row>
    <row r="568" spans="9:17" x14ac:dyDescent="0.25">
      <c r="I568" t="s">
        <v>685</v>
      </c>
      <c r="J568">
        <v>0.52590000000000003</v>
      </c>
      <c r="K568">
        <v>0.69299999999999995</v>
      </c>
      <c r="L568">
        <v>8.8529999999999998E-3</v>
      </c>
      <c r="M568">
        <v>-0.79790000000000005</v>
      </c>
      <c r="N568">
        <v>0.50939999999999996</v>
      </c>
      <c r="O568">
        <v>1.9339999999999999</v>
      </c>
      <c r="P568">
        <v>30001</v>
      </c>
      <c r="Q568">
        <v>140000</v>
      </c>
    </row>
    <row r="569" spans="9:17" x14ac:dyDescent="0.25">
      <c r="I569" t="s">
        <v>1212</v>
      </c>
      <c r="J569">
        <v>2.5529999999999999</v>
      </c>
      <c r="K569">
        <v>0.68830000000000002</v>
      </c>
      <c r="L569">
        <v>5.9610000000000002E-3</v>
      </c>
      <c r="M569">
        <v>1.1870000000000001</v>
      </c>
      <c r="N569">
        <v>2.5550000000000002</v>
      </c>
      <c r="O569">
        <v>3.9060000000000001</v>
      </c>
      <c r="P569">
        <v>30001</v>
      </c>
      <c r="Q569">
        <v>140000</v>
      </c>
    </row>
    <row r="570" spans="9:17" x14ac:dyDescent="0.25">
      <c r="I570" t="s">
        <v>686</v>
      </c>
      <c r="J570">
        <v>-0.40039999999999998</v>
      </c>
      <c r="K570">
        <v>0.89629999999999999</v>
      </c>
      <c r="L570">
        <v>1.1509999999999999E-2</v>
      </c>
      <c r="M570">
        <v>-2.177</v>
      </c>
      <c r="N570">
        <v>-0.39589999999999997</v>
      </c>
      <c r="O570">
        <v>1.3460000000000001</v>
      </c>
      <c r="P570">
        <v>30001</v>
      </c>
      <c r="Q570">
        <v>140000</v>
      </c>
    </row>
    <row r="571" spans="9:17" x14ac:dyDescent="0.25">
      <c r="I571" t="s">
        <v>687</v>
      </c>
      <c r="J571">
        <v>-0.4914</v>
      </c>
      <c r="K571">
        <v>0.94169999999999998</v>
      </c>
      <c r="L571">
        <v>1.209E-2</v>
      </c>
      <c r="M571">
        <v>-2.36</v>
      </c>
      <c r="N571">
        <v>-0.48530000000000001</v>
      </c>
      <c r="O571">
        <v>1.337</v>
      </c>
      <c r="P571">
        <v>30001</v>
      </c>
      <c r="Q571">
        <v>140000</v>
      </c>
    </row>
    <row r="572" spans="9:17" x14ac:dyDescent="0.25">
      <c r="I572" t="s">
        <v>688</v>
      </c>
      <c r="J572">
        <v>-0.64749999999999996</v>
      </c>
      <c r="K572">
        <v>0.85009999999999997</v>
      </c>
      <c r="L572">
        <v>1.125E-2</v>
      </c>
      <c r="M572">
        <v>-2.343</v>
      </c>
      <c r="N572">
        <v>-0.63849999999999996</v>
      </c>
      <c r="O572">
        <v>0.99470000000000003</v>
      </c>
      <c r="P572">
        <v>30001</v>
      </c>
      <c r="Q572">
        <v>140000</v>
      </c>
    </row>
    <row r="573" spans="9:17" x14ac:dyDescent="0.25">
      <c r="I573" t="s">
        <v>689</v>
      </c>
      <c r="J573">
        <v>-0.50129999999999997</v>
      </c>
      <c r="K573">
        <v>0.88160000000000005</v>
      </c>
      <c r="L573">
        <v>1.1769999999999999E-2</v>
      </c>
      <c r="M573">
        <v>-2.2549999999999999</v>
      </c>
      <c r="N573">
        <v>-0.49530000000000002</v>
      </c>
      <c r="O573">
        <v>1.22</v>
      </c>
      <c r="P573">
        <v>30001</v>
      </c>
      <c r="Q573">
        <v>140000</v>
      </c>
    </row>
    <row r="574" spans="9:17" x14ac:dyDescent="0.25">
      <c r="I574" t="s">
        <v>690</v>
      </c>
      <c r="J574">
        <v>-0.59840000000000004</v>
      </c>
      <c r="K574">
        <v>0.85719999999999996</v>
      </c>
      <c r="L574">
        <v>1.183E-2</v>
      </c>
      <c r="M574">
        <v>-2.3079999999999998</v>
      </c>
      <c r="N574">
        <v>-0.58889999999999998</v>
      </c>
      <c r="O574">
        <v>1.0569999999999999</v>
      </c>
      <c r="P574">
        <v>30001</v>
      </c>
      <c r="Q574">
        <v>140000</v>
      </c>
    </row>
    <row r="575" spans="9:17" x14ac:dyDescent="0.25">
      <c r="I575" t="s">
        <v>691</v>
      </c>
      <c r="J575">
        <v>-0.47</v>
      </c>
      <c r="K575">
        <v>0.81259999999999999</v>
      </c>
      <c r="L575">
        <v>1.0919999999999999E-2</v>
      </c>
      <c r="M575">
        <v>-2.0859999999999999</v>
      </c>
      <c r="N575">
        <v>-0.46239999999999998</v>
      </c>
      <c r="O575">
        <v>1.101</v>
      </c>
      <c r="P575">
        <v>30001</v>
      </c>
      <c r="Q575">
        <v>140000</v>
      </c>
    </row>
    <row r="576" spans="9:17" x14ac:dyDescent="0.25">
      <c r="I576" t="s">
        <v>692</v>
      </c>
      <c r="J576">
        <v>-0.55640000000000001</v>
      </c>
      <c r="K576">
        <v>0.86750000000000005</v>
      </c>
      <c r="L576">
        <v>1.179E-2</v>
      </c>
      <c r="M576">
        <v>-2.29</v>
      </c>
      <c r="N576">
        <v>-0.54949999999999999</v>
      </c>
      <c r="O576">
        <v>1.119</v>
      </c>
      <c r="P576">
        <v>30001</v>
      </c>
      <c r="Q576">
        <v>140000</v>
      </c>
    </row>
    <row r="577" spans="9:17" x14ac:dyDescent="0.25">
      <c r="I577" t="s">
        <v>693</v>
      </c>
      <c r="J577">
        <v>0.50600000000000001</v>
      </c>
      <c r="K577">
        <v>1.002</v>
      </c>
      <c r="L577">
        <v>1.4789999999999999E-2</v>
      </c>
      <c r="M577">
        <v>-1.478</v>
      </c>
      <c r="N577">
        <v>0.50900000000000001</v>
      </c>
      <c r="O577">
        <v>2.4740000000000002</v>
      </c>
      <c r="P577">
        <v>30001</v>
      </c>
      <c r="Q577">
        <v>140000</v>
      </c>
    </row>
    <row r="578" spans="9:17" x14ac:dyDescent="0.25">
      <c r="I578" t="s">
        <v>694</v>
      </c>
      <c r="J578">
        <v>-0.2994</v>
      </c>
      <c r="K578">
        <v>1.036</v>
      </c>
      <c r="L578">
        <v>1.358E-2</v>
      </c>
      <c r="M578">
        <v>-2.3260000000000001</v>
      </c>
      <c r="N578">
        <v>-0.2964</v>
      </c>
      <c r="O578">
        <v>1.756</v>
      </c>
      <c r="P578">
        <v>30001</v>
      </c>
      <c r="Q578">
        <v>140000</v>
      </c>
    </row>
    <row r="579" spans="9:17" x14ac:dyDescent="0.25">
      <c r="I579" t="s">
        <v>695</v>
      </c>
      <c r="J579">
        <v>-0.48509999999999998</v>
      </c>
      <c r="K579">
        <v>0.89080000000000004</v>
      </c>
      <c r="L579">
        <v>1.2200000000000001E-2</v>
      </c>
      <c r="M579">
        <v>-2.238</v>
      </c>
      <c r="N579">
        <v>-0.47799999999999998</v>
      </c>
      <c r="O579">
        <v>1.26</v>
      </c>
      <c r="P579">
        <v>30001</v>
      </c>
      <c r="Q579">
        <v>140000</v>
      </c>
    </row>
    <row r="580" spans="9:17" x14ac:dyDescent="0.25">
      <c r="I580" t="s">
        <v>696</v>
      </c>
      <c r="J580">
        <v>-0.66559999999999997</v>
      </c>
      <c r="K580">
        <v>1.0369999999999999</v>
      </c>
      <c r="L580">
        <v>1.3559999999999999E-2</v>
      </c>
      <c r="M580">
        <v>-2.7389999999999999</v>
      </c>
      <c r="N580">
        <v>-0.65259999999999996</v>
      </c>
      <c r="O580">
        <v>1.353</v>
      </c>
      <c r="P580">
        <v>30001</v>
      </c>
      <c r="Q580">
        <v>140000</v>
      </c>
    </row>
    <row r="581" spans="9:17" x14ac:dyDescent="0.25">
      <c r="I581" t="s">
        <v>697</v>
      </c>
      <c r="J581">
        <v>0.625</v>
      </c>
      <c r="K581">
        <v>0.88880000000000003</v>
      </c>
      <c r="L581">
        <v>1.285E-2</v>
      </c>
      <c r="M581">
        <v>-1.117</v>
      </c>
      <c r="N581">
        <v>0.63129999999999997</v>
      </c>
      <c r="O581">
        <v>2.3460000000000001</v>
      </c>
      <c r="P581">
        <v>30001</v>
      </c>
      <c r="Q581">
        <v>140000</v>
      </c>
    </row>
    <row r="582" spans="9:17" x14ac:dyDescent="0.25">
      <c r="I582" t="s">
        <v>698</v>
      </c>
      <c r="J582">
        <v>0.57350000000000001</v>
      </c>
      <c r="K582">
        <v>0.92220000000000002</v>
      </c>
      <c r="L582">
        <v>1.291E-2</v>
      </c>
      <c r="M582">
        <v>-1.232</v>
      </c>
      <c r="N582">
        <v>0.57789999999999997</v>
      </c>
      <c r="O582">
        <v>2.3740000000000001</v>
      </c>
      <c r="P582">
        <v>30001</v>
      </c>
      <c r="Q582">
        <v>140000</v>
      </c>
    </row>
    <row r="583" spans="9:17" x14ac:dyDescent="0.25">
      <c r="I583" t="s">
        <v>699</v>
      </c>
      <c r="J583">
        <v>-0.55649999999999999</v>
      </c>
      <c r="K583">
        <v>0.85170000000000001</v>
      </c>
      <c r="L583">
        <v>1.2829999999999999E-2</v>
      </c>
      <c r="M583">
        <v>-2.2309999999999999</v>
      </c>
      <c r="N583">
        <v>-0.55289999999999995</v>
      </c>
      <c r="O583">
        <v>1.1180000000000001</v>
      </c>
      <c r="P583">
        <v>30001</v>
      </c>
      <c r="Q583">
        <v>140000</v>
      </c>
    </row>
    <row r="584" spans="9:17" x14ac:dyDescent="0.25">
      <c r="I584" t="s">
        <v>700</v>
      </c>
      <c r="J584">
        <v>-4.555E-2</v>
      </c>
      <c r="K584">
        <v>0.88549999999999995</v>
      </c>
      <c r="L584">
        <v>1.1690000000000001E-2</v>
      </c>
      <c r="M584">
        <v>-1.784</v>
      </c>
      <c r="N584">
        <v>-4.419E-2</v>
      </c>
      <c r="O584">
        <v>1.6870000000000001</v>
      </c>
      <c r="P584">
        <v>30001</v>
      </c>
      <c r="Q584">
        <v>140000</v>
      </c>
    </row>
    <row r="585" spans="9:17" x14ac:dyDescent="0.25">
      <c r="I585" t="s">
        <v>701</v>
      </c>
      <c r="J585">
        <v>0.62139999999999995</v>
      </c>
      <c r="K585">
        <v>0.89559999999999995</v>
      </c>
      <c r="L585">
        <v>1.374E-2</v>
      </c>
      <c r="M585">
        <v>-1.1399999999999999</v>
      </c>
      <c r="N585">
        <v>0.62819999999999998</v>
      </c>
      <c r="O585">
        <v>2.37</v>
      </c>
      <c r="P585">
        <v>30001</v>
      </c>
      <c r="Q585">
        <v>140000</v>
      </c>
    </row>
    <row r="586" spans="9:17" x14ac:dyDescent="0.25">
      <c r="I586" t="s">
        <v>702</v>
      </c>
      <c r="J586">
        <v>0.66080000000000005</v>
      </c>
      <c r="K586">
        <v>1.0049999999999999</v>
      </c>
      <c r="L586">
        <v>1.3469999999999999E-2</v>
      </c>
      <c r="M586">
        <v>-1.286</v>
      </c>
      <c r="N586">
        <v>0.65110000000000001</v>
      </c>
      <c r="O586">
        <v>2.6509999999999998</v>
      </c>
      <c r="P586">
        <v>30001</v>
      </c>
      <c r="Q586">
        <v>140000</v>
      </c>
    </row>
    <row r="587" spans="9:17" x14ac:dyDescent="0.25">
      <c r="I587" t="s">
        <v>703</v>
      </c>
      <c r="J587">
        <v>1.1719999999999999</v>
      </c>
      <c r="K587">
        <v>1.0149999999999999</v>
      </c>
      <c r="L587">
        <v>1.9789999999999999E-2</v>
      </c>
      <c r="M587">
        <v>-0.81569999999999998</v>
      </c>
      <c r="N587">
        <v>1.171</v>
      </c>
      <c r="O587">
        <v>3.1749999999999998</v>
      </c>
      <c r="P587">
        <v>30001</v>
      </c>
      <c r="Q587">
        <v>140000</v>
      </c>
    </row>
    <row r="588" spans="9:17" x14ac:dyDescent="0.25">
      <c r="I588" t="s">
        <v>704</v>
      </c>
      <c r="J588">
        <v>0.94640000000000002</v>
      </c>
      <c r="K588">
        <v>1.056</v>
      </c>
      <c r="L588">
        <v>2.1479999999999999E-2</v>
      </c>
      <c r="M588">
        <v>-1.1339999999999999</v>
      </c>
      <c r="N588">
        <v>0.94889999999999997</v>
      </c>
      <c r="O588">
        <v>3.0390000000000001</v>
      </c>
      <c r="P588">
        <v>30001</v>
      </c>
      <c r="Q588">
        <v>140000</v>
      </c>
    </row>
    <row r="589" spans="9:17" x14ac:dyDescent="0.25">
      <c r="I589" t="s">
        <v>705</v>
      </c>
      <c r="J589">
        <v>0.80710000000000004</v>
      </c>
      <c r="K589">
        <v>1.125</v>
      </c>
      <c r="L589">
        <v>2.1770000000000001E-2</v>
      </c>
      <c r="M589">
        <v>-1.4319999999999999</v>
      </c>
      <c r="N589">
        <v>0.81669999999999998</v>
      </c>
      <c r="O589">
        <v>3.0070000000000001</v>
      </c>
      <c r="P589">
        <v>30001</v>
      </c>
      <c r="Q589">
        <v>140000</v>
      </c>
    </row>
    <row r="590" spans="9:17" x14ac:dyDescent="0.25">
      <c r="I590" t="s">
        <v>706</v>
      </c>
      <c r="J590">
        <v>1.3160000000000001</v>
      </c>
      <c r="K590">
        <v>1.119</v>
      </c>
      <c r="L590">
        <v>2.1569999999999999E-2</v>
      </c>
      <c r="M590">
        <v>-0.86109999999999998</v>
      </c>
      <c r="N590">
        <v>1.3120000000000001</v>
      </c>
      <c r="O590">
        <v>3.548</v>
      </c>
      <c r="P590">
        <v>30001</v>
      </c>
      <c r="Q590">
        <v>140000</v>
      </c>
    </row>
    <row r="591" spans="9:17" x14ac:dyDescent="0.25">
      <c r="I591" t="s">
        <v>1213</v>
      </c>
      <c r="J591">
        <v>3.3439999999999999</v>
      </c>
      <c r="K591">
        <v>1.1619999999999999</v>
      </c>
      <c r="L591">
        <v>2.3290000000000002E-2</v>
      </c>
      <c r="M591">
        <v>1.07</v>
      </c>
      <c r="N591">
        <v>3.3450000000000002</v>
      </c>
      <c r="O591">
        <v>5.6280000000000001</v>
      </c>
      <c r="P591">
        <v>30001</v>
      </c>
      <c r="Q591">
        <v>140000</v>
      </c>
    </row>
    <row r="592" spans="9:17" x14ac:dyDescent="0.25">
      <c r="I592" t="s">
        <v>707</v>
      </c>
      <c r="J592">
        <v>-9.1090000000000004E-2</v>
      </c>
      <c r="K592">
        <v>0.45650000000000002</v>
      </c>
      <c r="L592">
        <v>2.1380000000000001E-3</v>
      </c>
      <c r="M592">
        <v>-1.073</v>
      </c>
      <c r="N592">
        <v>-6.3589999999999994E-2</v>
      </c>
      <c r="O592">
        <v>0.80449999999999999</v>
      </c>
      <c r="P592">
        <v>30001</v>
      </c>
      <c r="Q592">
        <v>140000</v>
      </c>
    </row>
    <row r="593" spans="9:17" x14ac:dyDescent="0.25">
      <c r="I593" t="s">
        <v>708</v>
      </c>
      <c r="J593">
        <v>-0.24709999999999999</v>
      </c>
      <c r="K593">
        <v>0.59819999999999995</v>
      </c>
      <c r="L593">
        <v>4.6620000000000003E-3</v>
      </c>
      <c r="M593">
        <v>-1.4330000000000001</v>
      </c>
      <c r="N593">
        <v>-0.24299999999999999</v>
      </c>
      <c r="O593">
        <v>0.92220000000000002</v>
      </c>
      <c r="P593">
        <v>30001</v>
      </c>
      <c r="Q593">
        <v>140000</v>
      </c>
    </row>
    <row r="594" spans="9:17" x14ac:dyDescent="0.25">
      <c r="I594" t="s">
        <v>709</v>
      </c>
      <c r="J594">
        <v>-0.1009</v>
      </c>
      <c r="K594">
        <v>0.63129999999999997</v>
      </c>
      <c r="L594">
        <v>5.097E-3</v>
      </c>
      <c r="M594">
        <v>-1.341</v>
      </c>
      <c r="N594">
        <v>-0.10340000000000001</v>
      </c>
      <c r="O594">
        <v>1.153</v>
      </c>
      <c r="P594">
        <v>30001</v>
      </c>
      <c r="Q594">
        <v>140000</v>
      </c>
    </row>
    <row r="595" spans="9:17" x14ac:dyDescent="0.25">
      <c r="I595" t="s">
        <v>710</v>
      </c>
      <c r="J595">
        <v>-0.1981</v>
      </c>
      <c r="K595">
        <v>0.5776</v>
      </c>
      <c r="L595">
        <v>4.7210000000000004E-3</v>
      </c>
      <c r="M595">
        <v>-1.339</v>
      </c>
      <c r="N595">
        <v>-0.19600000000000001</v>
      </c>
      <c r="O595">
        <v>0.93049999999999999</v>
      </c>
      <c r="P595">
        <v>30001</v>
      </c>
      <c r="Q595">
        <v>140000</v>
      </c>
    </row>
    <row r="596" spans="9:17" x14ac:dyDescent="0.25">
      <c r="I596" t="s">
        <v>711</v>
      </c>
      <c r="J596">
        <v>-6.9610000000000005E-2</v>
      </c>
      <c r="K596">
        <v>0.55569999999999997</v>
      </c>
      <c r="L596">
        <v>4.4279999999999996E-3</v>
      </c>
      <c r="M596">
        <v>-1.161</v>
      </c>
      <c r="N596">
        <v>-7.0559999999999998E-2</v>
      </c>
      <c r="O596">
        <v>1.026</v>
      </c>
      <c r="P596">
        <v>30001</v>
      </c>
      <c r="Q596">
        <v>140000</v>
      </c>
    </row>
    <row r="597" spans="9:17" x14ac:dyDescent="0.25">
      <c r="I597" t="s">
        <v>712</v>
      </c>
      <c r="J597">
        <v>-0.15609999999999999</v>
      </c>
      <c r="K597">
        <v>0.60560000000000003</v>
      </c>
      <c r="L597">
        <v>4.9820000000000003E-3</v>
      </c>
      <c r="M597">
        <v>-1.3520000000000001</v>
      </c>
      <c r="N597">
        <v>-0.1542</v>
      </c>
      <c r="O597">
        <v>1.0289999999999999</v>
      </c>
      <c r="P597">
        <v>30001</v>
      </c>
      <c r="Q597">
        <v>140000</v>
      </c>
    </row>
    <row r="598" spans="9:17" x14ac:dyDescent="0.25">
      <c r="I598" t="s">
        <v>713</v>
      </c>
      <c r="J598">
        <v>0.90629999999999999</v>
      </c>
      <c r="K598">
        <v>0.80979999999999996</v>
      </c>
      <c r="L598">
        <v>1.039E-2</v>
      </c>
      <c r="M598">
        <v>-0.68969999999999998</v>
      </c>
      <c r="N598">
        <v>0.9113</v>
      </c>
      <c r="O598">
        <v>2.48</v>
      </c>
      <c r="P598">
        <v>30001</v>
      </c>
      <c r="Q598">
        <v>140000</v>
      </c>
    </row>
    <row r="599" spans="9:17" x14ac:dyDescent="0.25">
      <c r="I599" t="s">
        <v>714</v>
      </c>
      <c r="J599">
        <v>0.1009</v>
      </c>
      <c r="K599">
        <v>0.87480000000000002</v>
      </c>
      <c r="L599">
        <v>9.8890000000000002E-3</v>
      </c>
      <c r="M599">
        <v>-1.5960000000000001</v>
      </c>
      <c r="N599">
        <v>9.0829999999999994E-2</v>
      </c>
      <c r="O599">
        <v>1.8660000000000001</v>
      </c>
      <c r="P599">
        <v>30001</v>
      </c>
      <c r="Q599">
        <v>140000</v>
      </c>
    </row>
    <row r="600" spans="9:17" x14ac:dyDescent="0.25">
      <c r="I600" t="s">
        <v>715</v>
      </c>
      <c r="J600">
        <v>-8.4779999999999994E-2</v>
      </c>
      <c r="K600">
        <v>0.69099999999999995</v>
      </c>
      <c r="L600">
        <v>7.7520000000000002E-3</v>
      </c>
      <c r="M600">
        <v>-1.4370000000000001</v>
      </c>
      <c r="N600">
        <v>-8.6840000000000001E-2</v>
      </c>
      <c r="O600">
        <v>1.2849999999999999</v>
      </c>
      <c r="P600">
        <v>30001</v>
      </c>
      <c r="Q600">
        <v>140000</v>
      </c>
    </row>
    <row r="601" spans="9:17" x14ac:dyDescent="0.25">
      <c r="I601" t="s">
        <v>716</v>
      </c>
      <c r="J601">
        <v>-0.26529999999999998</v>
      </c>
      <c r="K601">
        <v>0.87450000000000006</v>
      </c>
      <c r="L601">
        <v>9.8750000000000001E-3</v>
      </c>
      <c r="M601">
        <v>-2.0089999999999999</v>
      </c>
      <c r="N601">
        <v>-0.25900000000000001</v>
      </c>
      <c r="O601">
        <v>1.4410000000000001</v>
      </c>
      <c r="P601">
        <v>30001</v>
      </c>
      <c r="Q601">
        <v>140000</v>
      </c>
    </row>
    <row r="602" spans="9:17" x14ac:dyDescent="0.25">
      <c r="I602" t="s">
        <v>717</v>
      </c>
      <c r="J602">
        <v>1.0249999999999999</v>
      </c>
      <c r="K602">
        <v>0.67669999999999997</v>
      </c>
      <c r="L602">
        <v>7.8530000000000006E-3</v>
      </c>
      <c r="M602">
        <v>-0.30420000000000003</v>
      </c>
      <c r="N602">
        <v>1.0289999999999999</v>
      </c>
      <c r="O602">
        <v>2.3540000000000001</v>
      </c>
      <c r="P602">
        <v>30001</v>
      </c>
      <c r="Q602">
        <v>140000</v>
      </c>
    </row>
    <row r="603" spans="9:17" x14ac:dyDescent="0.25">
      <c r="I603" t="s">
        <v>718</v>
      </c>
      <c r="J603">
        <v>0.97389999999999999</v>
      </c>
      <c r="K603">
        <v>0.72399999999999998</v>
      </c>
      <c r="L603">
        <v>8.0520000000000001E-3</v>
      </c>
      <c r="M603">
        <v>-0.46089999999999998</v>
      </c>
      <c r="N603">
        <v>0.98229999999999995</v>
      </c>
      <c r="O603">
        <v>2.3839999999999999</v>
      </c>
      <c r="P603">
        <v>30001</v>
      </c>
      <c r="Q603">
        <v>140000</v>
      </c>
    </row>
    <row r="604" spans="9:17" x14ac:dyDescent="0.25">
      <c r="I604" t="s">
        <v>719</v>
      </c>
      <c r="J604">
        <v>-0.15609999999999999</v>
      </c>
      <c r="K604">
        <v>0.63370000000000004</v>
      </c>
      <c r="L604">
        <v>8.2880000000000002E-3</v>
      </c>
      <c r="M604">
        <v>-1.397</v>
      </c>
      <c r="N604">
        <v>-0.15909999999999999</v>
      </c>
      <c r="O604">
        <v>1.0960000000000001</v>
      </c>
      <c r="P604">
        <v>30001</v>
      </c>
      <c r="Q604">
        <v>140000</v>
      </c>
    </row>
    <row r="605" spans="9:17" x14ac:dyDescent="0.25">
      <c r="I605" t="s">
        <v>720</v>
      </c>
      <c r="J605">
        <v>0.3548</v>
      </c>
      <c r="K605">
        <v>0.67490000000000006</v>
      </c>
      <c r="L605">
        <v>6.2509999999999996E-3</v>
      </c>
      <c r="M605">
        <v>-0.97260000000000002</v>
      </c>
      <c r="N605">
        <v>0.35649999999999998</v>
      </c>
      <c r="O605">
        <v>1.679</v>
      </c>
      <c r="P605">
        <v>30001</v>
      </c>
      <c r="Q605">
        <v>140000</v>
      </c>
    </row>
    <row r="606" spans="9:17" x14ac:dyDescent="0.25">
      <c r="I606" t="s">
        <v>721</v>
      </c>
      <c r="J606">
        <v>1.022</v>
      </c>
      <c r="K606">
        <v>0.67479999999999996</v>
      </c>
      <c r="L606">
        <v>8.7740000000000005E-3</v>
      </c>
      <c r="M606">
        <v>-0.30690000000000001</v>
      </c>
      <c r="N606">
        <v>1.0249999999999999</v>
      </c>
      <c r="O606">
        <v>2.3439999999999999</v>
      </c>
      <c r="P606">
        <v>30001</v>
      </c>
      <c r="Q606">
        <v>140000</v>
      </c>
    </row>
    <row r="607" spans="9:17" x14ac:dyDescent="0.25">
      <c r="I607" t="s">
        <v>722</v>
      </c>
      <c r="J607">
        <v>1.0609999999999999</v>
      </c>
      <c r="K607">
        <v>0.81950000000000001</v>
      </c>
      <c r="L607">
        <v>8.8350000000000008E-3</v>
      </c>
      <c r="M607">
        <v>-0.49959999999999999</v>
      </c>
      <c r="N607">
        <v>1.0449999999999999</v>
      </c>
      <c r="O607">
        <v>2.7189999999999999</v>
      </c>
      <c r="P607">
        <v>30001</v>
      </c>
      <c r="Q607">
        <v>140000</v>
      </c>
    </row>
    <row r="608" spans="9:17" x14ac:dyDescent="0.25">
      <c r="I608" t="s">
        <v>723</v>
      </c>
      <c r="J608">
        <v>1.573</v>
      </c>
      <c r="K608">
        <v>0.83420000000000005</v>
      </c>
      <c r="L608">
        <v>1.6840000000000001E-2</v>
      </c>
      <c r="M608">
        <v>-7.0690000000000003E-2</v>
      </c>
      <c r="N608">
        <v>1.5740000000000001</v>
      </c>
      <c r="O608">
        <v>3.2130000000000001</v>
      </c>
      <c r="P608">
        <v>30001</v>
      </c>
      <c r="Q608">
        <v>140000</v>
      </c>
    </row>
    <row r="609" spans="9:17" x14ac:dyDescent="0.25">
      <c r="I609" t="s">
        <v>724</v>
      </c>
      <c r="J609">
        <v>1.347</v>
      </c>
      <c r="K609">
        <v>0.88239999999999996</v>
      </c>
      <c r="L609">
        <v>1.8700000000000001E-2</v>
      </c>
      <c r="M609">
        <v>-0.3866</v>
      </c>
      <c r="N609">
        <v>1.349</v>
      </c>
      <c r="O609">
        <v>3.0880000000000001</v>
      </c>
      <c r="P609">
        <v>30001</v>
      </c>
      <c r="Q609">
        <v>140000</v>
      </c>
    </row>
    <row r="610" spans="9:17" x14ac:dyDescent="0.25">
      <c r="I610" t="s">
        <v>725</v>
      </c>
      <c r="J610">
        <v>1.2070000000000001</v>
      </c>
      <c r="K610">
        <v>0.9647</v>
      </c>
      <c r="L610">
        <v>1.924E-2</v>
      </c>
      <c r="M610">
        <v>-0.71050000000000002</v>
      </c>
      <c r="N610">
        <v>1.2190000000000001</v>
      </c>
      <c r="O610">
        <v>3.081</v>
      </c>
      <c r="P610">
        <v>30001</v>
      </c>
      <c r="Q610">
        <v>140000</v>
      </c>
    </row>
    <row r="611" spans="9:17" x14ac:dyDescent="0.25">
      <c r="I611" t="s">
        <v>726</v>
      </c>
      <c r="J611">
        <v>1.716</v>
      </c>
      <c r="K611">
        <v>0.95789999999999997</v>
      </c>
      <c r="L611">
        <v>1.899E-2</v>
      </c>
      <c r="M611">
        <v>-0.1527</v>
      </c>
      <c r="N611">
        <v>1.7090000000000001</v>
      </c>
      <c r="O611">
        <v>3.6280000000000001</v>
      </c>
      <c r="P611">
        <v>30001</v>
      </c>
      <c r="Q611">
        <v>140000</v>
      </c>
    </row>
    <row r="612" spans="9:17" x14ac:dyDescent="0.25">
      <c r="I612" t="s">
        <v>1214</v>
      </c>
      <c r="J612">
        <v>3.7440000000000002</v>
      </c>
      <c r="K612">
        <v>1.0029999999999999</v>
      </c>
      <c r="L612">
        <v>2.0619999999999999E-2</v>
      </c>
      <c r="M612">
        <v>1.776</v>
      </c>
      <c r="N612">
        <v>3.7440000000000002</v>
      </c>
      <c r="O612">
        <v>5.7080000000000002</v>
      </c>
      <c r="P612">
        <v>30001</v>
      </c>
      <c r="Q612">
        <v>140000</v>
      </c>
    </row>
    <row r="613" spans="9:17" x14ac:dyDescent="0.25">
      <c r="I613" t="s">
        <v>727</v>
      </c>
      <c r="J613">
        <v>-0.156</v>
      </c>
      <c r="K613">
        <v>0.63580000000000003</v>
      </c>
      <c r="L613">
        <v>5.1710000000000002E-3</v>
      </c>
      <c r="M613">
        <v>-1.41</v>
      </c>
      <c r="N613">
        <v>-0.15379999999999999</v>
      </c>
      <c r="O613">
        <v>1.093</v>
      </c>
      <c r="P613">
        <v>30001</v>
      </c>
      <c r="Q613">
        <v>140000</v>
      </c>
    </row>
    <row r="614" spans="9:17" x14ac:dyDescent="0.25">
      <c r="I614" t="s">
        <v>728</v>
      </c>
      <c r="J614">
        <v>-9.8399999999999998E-3</v>
      </c>
      <c r="K614">
        <v>0.65839999999999999</v>
      </c>
      <c r="L614">
        <v>5.385E-3</v>
      </c>
      <c r="M614">
        <v>-1.294</v>
      </c>
      <c r="N614">
        <v>-1.3129999999999999E-2</v>
      </c>
      <c r="O614">
        <v>1.2989999999999999</v>
      </c>
      <c r="P614">
        <v>30001</v>
      </c>
      <c r="Q614">
        <v>140000</v>
      </c>
    </row>
    <row r="615" spans="9:17" x14ac:dyDescent="0.25">
      <c r="I615" t="s">
        <v>729</v>
      </c>
      <c r="J615">
        <v>-0.107</v>
      </c>
      <c r="K615">
        <v>0.59189999999999998</v>
      </c>
      <c r="L615">
        <v>4.9020000000000001E-3</v>
      </c>
      <c r="M615">
        <v>-1.266</v>
      </c>
      <c r="N615">
        <v>-0.1071</v>
      </c>
      <c r="O615">
        <v>1.054</v>
      </c>
      <c r="P615">
        <v>30001</v>
      </c>
      <c r="Q615">
        <v>140000</v>
      </c>
    </row>
    <row r="616" spans="9:17" x14ac:dyDescent="0.25">
      <c r="I616" t="s">
        <v>730</v>
      </c>
      <c r="J616">
        <v>2.147E-2</v>
      </c>
      <c r="K616">
        <v>0.60699999999999998</v>
      </c>
      <c r="L616">
        <v>5.1679999999999999E-3</v>
      </c>
      <c r="M616">
        <v>-1.163</v>
      </c>
      <c r="N616">
        <v>1.7999999999999999E-2</v>
      </c>
      <c r="O616">
        <v>1.226</v>
      </c>
      <c r="P616">
        <v>30001</v>
      </c>
      <c r="Q616">
        <v>140000</v>
      </c>
    </row>
    <row r="617" spans="9:17" x14ac:dyDescent="0.25">
      <c r="I617" t="s">
        <v>731</v>
      </c>
      <c r="J617">
        <v>-6.4979999999999996E-2</v>
      </c>
      <c r="K617">
        <v>0.629</v>
      </c>
      <c r="L617">
        <v>5.2350000000000001E-3</v>
      </c>
      <c r="M617">
        <v>-1.296</v>
      </c>
      <c r="N617">
        <v>-6.6919999999999993E-2</v>
      </c>
      <c r="O617">
        <v>1.175</v>
      </c>
      <c r="P617">
        <v>30001</v>
      </c>
      <c r="Q617">
        <v>140000</v>
      </c>
    </row>
    <row r="618" spans="9:17" x14ac:dyDescent="0.25">
      <c r="I618" t="s">
        <v>732</v>
      </c>
      <c r="J618">
        <v>0.99739999999999995</v>
      </c>
      <c r="K618">
        <v>0.84919999999999995</v>
      </c>
      <c r="L618">
        <v>1.099E-2</v>
      </c>
      <c r="M618">
        <v>-0.6744</v>
      </c>
      <c r="N618">
        <v>1.0009999999999999</v>
      </c>
      <c r="O618">
        <v>2.6469999999999998</v>
      </c>
      <c r="P618">
        <v>30001</v>
      </c>
      <c r="Q618">
        <v>140000</v>
      </c>
    </row>
    <row r="619" spans="9:17" x14ac:dyDescent="0.25">
      <c r="I619" t="s">
        <v>733</v>
      </c>
      <c r="J619">
        <v>0.192</v>
      </c>
      <c r="K619">
        <v>0.91949999999999998</v>
      </c>
      <c r="L619">
        <v>1.0699999999999999E-2</v>
      </c>
      <c r="M619">
        <v>-1.5820000000000001</v>
      </c>
      <c r="N619">
        <v>0.1792</v>
      </c>
      <c r="O619">
        <v>2.0529999999999999</v>
      </c>
      <c r="P619">
        <v>30001</v>
      </c>
      <c r="Q619">
        <v>140000</v>
      </c>
    </row>
    <row r="620" spans="9:17" x14ac:dyDescent="0.25">
      <c r="I620" t="s">
        <v>734</v>
      </c>
      <c r="J620">
        <v>6.3070000000000001E-3</v>
      </c>
      <c r="K620">
        <v>0.74809999999999999</v>
      </c>
      <c r="L620">
        <v>8.711E-3</v>
      </c>
      <c r="M620">
        <v>-1.448</v>
      </c>
      <c r="N620" s="38">
        <v>5.197E-4</v>
      </c>
      <c r="O620">
        <v>1.488</v>
      </c>
      <c r="P620">
        <v>30001</v>
      </c>
      <c r="Q620">
        <v>140000</v>
      </c>
    </row>
    <row r="621" spans="9:17" x14ac:dyDescent="0.25">
      <c r="I621" t="s">
        <v>735</v>
      </c>
      <c r="J621">
        <v>-0.17419999999999999</v>
      </c>
      <c r="K621">
        <v>0.91959999999999997</v>
      </c>
      <c r="L621">
        <v>1.069E-2</v>
      </c>
      <c r="M621">
        <v>-1.9910000000000001</v>
      </c>
      <c r="N621">
        <v>-0.16980000000000001</v>
      </c>
      <c r="O621">
        <v>1.639</v>
      </c>
      <c r="P621">
        <v>30001</v>
      </c>
      <c r="Q621">
        <v>140000</v>
      </c>
    </row>
    <row r="622" spans="9:17" x14ac:dyDescent="0.25">
      <c r="I622" t="s">
        <v>736</v>
      </c>
      <c r="J622">
        <v>1.1160000000000001</v>
      </c>
      <c r="K622">
        <v>0.73180000000000001</v>
      </c>
      <c r="L622">
        <v>8.7799999999999996E-3</v>
      </c>
      <c r="M622">
        <v>-0.31869999999999998</v>
      </c>
      <c r="N622">
        <v>1.117</v>
      </c>
      <c r="O622">
        <v>2.5579999999999998</v>
      </c>
      <c r="P622">
        <v>30001</v>
      </c>
      <c r="Q622">
        <v>140000</v>
      </c>
    </row>
    <row r="623" spans="9:17" x14ac:dyDescent="0.25">
      <c r="I623" t="s">
        <v>737</v>
      </c>
      <c r="J623">
        <v>1.0649999999999999</v>
      </c>
      <c r="K623">
        <v>0.77700000000000002</v>
      </c>
      <c r="L623">
        <v>8.9800000000000001E-3</v>
      </c>
      <c r="M623">
        <v>-0.4662</v>
      </c>
      <c r="N623">
        <v>1.0680000000000001</v>
      </c>
      <c r="O623">
        <v>2.5830000000000002</v>
      </c>
      <c r="P623">
        <v>30001</v>
      </c>
      <c r="Q623">
        <v>140000</v>
      </c>
    </row>
    <row r="624" spans="9:17" x14ac:dyDescent="0.25">
      <c r="I624" t="s">
        <v>738</v>
      </c>
      <c r="J624">
        <v>-6.5019999999999994E-2</v>
      </c>
      <c r="K624">
        <v>0.69530000000000003</v>
      </c>
      <c r="L624">
        <v>9.2399999999999999E-3</v>
      </c>
      <c r="M624">
        <v>-1.4159999999999999</v>
      </c>
      <c r="N624">
        <v>-7.2010000000000005E-2</v>
      </c>
      <c r="O624">
        <v>1.32</v>
      </c>
      <c r="P624">
        <v>30001</v>
      </c>
      <c r="Q624">
        <v>140000</v>
      </c>
    </row>
    <row r="625" spans="9:17" x14ac:dyDescent="0.25">
      <c r="I625" t="s">
        <v>739</v>
      </c>
      <c r="J625">
        <v>0.44590000000000002</v>
      </c>
      <c r="K625">
        <v>0.73319999999999996</v>
      </c>
      <c r="L625">
        <v>7.3039999999999997E-3</v>
      </c>
      <c r="M625">
        <v>-0.98909999999999998</v>
      </c>
      <c r="N625">
        <v>0.44400000000000001</v>
      </c>
      <c r="O625">
        <v>1.893</v>
      </c>
      <c r="P625">
        <v>30001</v>
      </c>
      <c r="Q625">
        <v>140000</v>
      </c>
    </row>
    <row r="626" spans="9:17" x14ac:dyDescent="0.25">
      <c r="I626" t="s">
        <v>740</v>
      </c>
      <c r="J626">
        <v>1.113</v>
      </c>
      <c r="K626">
        <v>0.7218</v>
      </c>
      <c r="L626">
        <v>9.5309999999999995E-3</v>
      </c>
      <c r="M626">
        <v>-0.3</v>
      </c>
      <c r="N626">
        <v>1.1120000000000001</v>
      </c>
      <c r="O626">
        <v>2.5329999999999999</v>
      </c>
      <c r="P626">
        <v>30001</v>
      </c>
      <c r="Q626">
        <v>140000</v>
      </c>
    </row>
    <row r="627" spans="9:17" x14ac:dyDescent="0.25">
      <c r="I627" t="s">
        <v>741</v>
      </c>
      <c r="J627">
        <v>1.1519999999999999</v>
      </c>
      <c r="K627">
        <v>0.86180000000000001</v>
      </c>
      <c r="L627">
        <v>9.6279999999999994E-3</v>
      </c>
      <c r="M627">
        <v>-0.49309999999999998</v>
      </c>
      <c r="N627">
        <v>1.133</v>
      </c>
      <c r="O627">
        <v>2.8959999999999999</v>
      </c>
      <c r="P627">
        <v>30001</v>
      </c>
      <c r="Q627">
        <v>140000</v>
      </c>
    </row>
    <row r="628" spans="9:17" x14ac:dyDescent="0.25">
      <c r="I628" t="s">
        <v>742</v>
      </c>
      <c r="J628">
        <v>1.6639999999999999</v>
      </c>
      <c r="K628">
        <v>0.87909999999999999</v>
      </c>
      <c r="L628">
        <v>1.7520000000000001E-2</v>
      </c>
      <c r="M628">
        <v>-6.1170000000000002E-2</v>
      </c>
      <c r="N628">
        <v>1.6619999999999999</v>
      </c>
      <c r="O628">
        <v>3.3969999999999998</v>
      </c>
      <c r="P628">
        <v>30001</v>
      </c>
      <c r="Q628">
        <v>140000</v>
      </c>
    </row>
    <row r="629" spans="9:17" x14ac:dyDescent="0.25">
      <c r="I629" t="s">
        <v>743</v>
      </c>
      <c r="J629">
        <v>1.4379999999999999</v>
      </c>
      <c r="K629">
        <v>0.92430000000000001</v>
      </c>
      <c r="L629">
        <v>1.9359999999999999E-2</v>
      </c>
      <c r="M629">
        <v>-0.3755</v>
      </c>
      <c r="N629">
        <v>1.4390000000000001</v>
      </c>
      <c r="O629">
        <v>3.2610000000000001</v>
      </c>
      <c r="P629">
        <v>30001</v>
      </c>
      <c r="Q629">
        <v>140000</v>
      </c>
    </row>
    <row r="630" spans="9:17" x14ac:dyDescent="0.25">
      <c r="I630" t="s">
        <v>744</v>
      </c>
      <c r="J630">
        <v>1.298</v>
      </c>
      <c r="K630">
        <v>1.004</v>
      </c>
      <c r="L630">
        <v>1.9890000000000001E-2</v>
      </c>
      <c r="M630">
        <v>-0.68959999999999999</v>
      </c>
      <c r="N630">
        <v>1.3069999999999999</v>
      </c>
      <c r="O630">
        <v>3.2519999999999998</v>
      </c>
      <c r="P630">
        <v>30001</v>
      </c>
      <c r="Q630">
        <v>140000</v>
      </c>
    </row>
    <row r="631" spans="9:17" x14ac:dyDescent="0.25">
      <c r="I631" t="s">
        <v>745</v>
      </c>
      <c r="J631">
        <v>1.8080000000000001</v>
      </c>
      <c r="K631">
        <v>0.99639999999999995</v>
      </c>
      <c r="L631">
        <v>1.9650000000000001E-2</v>
      </c>
      <c r="M631">
        <v>-0.13450000000000001</v>
      </c>
      <c r="N631">
        <v>1.798</v>
      </c>
      <c r="O631">
        <v>3.7869999999999999</v>
      </c>
      <c r="P631">
        <v>30001</v>
      </c>
      <c r="Q631">
        <v>140000</v>
      </c>
    </row>
    <row r="632" spans="9:17" x14ac:dyDescent="0.25">
      <c r="I632" t="s">
        <v>1215</v>
      </c>
      <c r="J632">
        <v>3.835</v>
      </c>
      <c r="K632">
        <v>1.038</v>
      </c>
      <c r="L632">
        <v>2.1160000000000002E-2</v>
      </c>
      <c r="M632">
        <v>1.7889999999999999</v>
      </c>
      <c r="N632">
        <v>3.8380000000000001</v>
      </c>
      <c r="O632">
        <v>5.859</v>
      </c>
      <c r="P632">
        <v>30001</v>
      </c>
      <c r="Q632">
        <v>140000</v>
      </c>
    </row>
    <row r="633" spans="9:17" x14ac:dyDescent="0.25">
      <c r="I633" t="s">
        <v>746</v>
      </c>
      <c r="J633">
        <v>0.1462</v>
      </c>
      <c r="K633">
        <v>0.43809999999999999</v>
      </c>
      <c r="L633">
        <v>2.202E-3</v>
      </c>
      <c r="M633">
        <v>-0.67949999999999999</v>
      </c>
      <c r="N633">
        <v>0.1026</v>
      </c>
      <c r="O633">
        <v>1.129</v>
      </c>
      <c r="P633">
        <v>30001</v>
      </c>
      <c r="Q633">
        <v>140000</v>
      </c>
    </row>
    <row r="634" spans="9:17" x14ac:dyDescent="0.25">
      <c r="I634" t="s">
        <v>747</v>
      </c>
      <c r="J634">
        <v>4.904E-2</v>
      </c>
      <c r="K634">
        <v>0.39</v>
      </c>
      <c r="L634">
        <v>1.952E-3</v>
      </c>
      <c r="M634">
        <v>-0.73370000000000002</v>
      </c>
      <c r="N634">
        <v>3.2719999999999999E-2</v>
      </c>
      <c r="O634">
        <v>0.88439999999999996</v>
      </c>
      <c r="P634">
        <v>30001</v>
      </c>
      <c r="Q634">
        <v>140000</v>
      </c>
    </row>
    <row r="635" spans="9:17" x14ac:dyDescent="0.25">
      <c r="I635" t="s">
        <v>748</v>
      </c>
      <c r="J635">
        <v>0.17749999999999999</v>
      </c>
      <c r="K635">
        <v>0.38400000000000001</v>
      </c>
      <c r="L635">
        <v>1.735E-3</v>
      </c>
      <c r="M635">
        <v>-0.5292</v>
      </c>
      <c r="N635">
        <v>0.13420000000000001</v>
      </c>
      <c r="O635">
        <v>1.0329999999999999</v>
      </c>
      <c r="P635">
        <v>30001</v>
      </c>
      <c r="Q635">
        <v>140000</v>
      </c>
    </row>
    <row r="636" spans="9:17" x14ac:dyDescent="0.25">
      <c r="I636" t="s">
        <v>749</v>
      </c>
      <c r="J636">
        <v>9.1050000000000006E-2</v>
      </c>
      <c r="K636">
        <v>0.40660000000000002</v>
      </c>
      <c r="L636">
        <v>1.823E-3</v>
      </c>
      <c r="M636">
        <v>-0.71050000000000002</v>
      </c>
      <c r="N636">
        <v>6.3420000000000004E-2</v>
      </c>
      <c r="O636">
        <v>0.97799999999999998</v>
      </c>
      <c r="P636">
        <v>30001</v>
      </c>
      <c r="Q636">
        <v>140000</v>
      </c>
    </row>
    <row r="637" spans="9:17" x14ac:dyDescent="0.25">
      <c r="I637" t="s">
        <v>750</v>
      </c>
      <c r="J637">
        <v>1.153</v>
      </c>
      <c r="K637">
        <v>0.74609999999999999</v>
      </c>
      <c r="L637">
        <v>1.022E-2</v>
      </c>
      <c r="M637">
        <v>-0.31</v>
      </c>
      <c r="N637">
        <v>1.157</v>
      </c>
      <c r="O637">
        <v>2.609</v>
      </c>
      <c r="P637">
        <v>30001</v>
      </c>
      <c r="Q637">
        <v>140000</v>
      </c>
    </row>
    <row r="638" spans="9:17" x14ac:dyDescent="0.25">
      <c r="I638" t="s">
        <v>751</v>
      </c>
      <c r="J638">
        <v>0.34810000000000002</v>
      </c>
      <c r="K638">
        <v>0.81869999999999998</v>
      </c>
      <c r="L638">
        <v>9.332E-3</v>
      </c>
      <c r="M638">
        <v>-1.2290000000000001</v>
      </c>
      <c r="N638">
        <v>0.3301</v>
      </c>
      <c r="O638">
        <v>2.0129999999999999</v>
      </c>
      <c r="P638">
        <v>30001</v>
      </c>
      <c r="Q638">
        <v>140000</v>
      </c>
    </row>
    <row r="639" spans="9:17" x14ac:dyDescent="0.25">
      <c r="I639" t="s">
        <v>752</v>
      </c>
      <c r="J639">
        <v>0.1623</v>
      </c>
      <c r="K639">
        <v>0.61799999999999999</v>
      </c>
      <c r="L639">
        <v>7.0879999999999997E-3</v>
      </c>
      <c r="M639">
        <v>-1.04</v>
      </c>
      <c r="N639">
        <v>0.15559999999999999</v>
      </c>
      <c r="O639">
        <v>1.393</v>
      </c>
      <c r="P639">
        <v>30001</v>
      </c>
      <c r="Q639">
        <v>140000</v>
      </c>
    </row>
    <row r="640" spans="9:17" x14ac:dyDescent="0.25">
      <c r="I640" t="s">
        <v>753</v>
      </c>
      <c r="J640">
        <v>-1.8159999999999999E-2</v>
      </c>
      <c r="K640">
        <v>0.81840000000000002</v>
      </c>
      <c r="L640">
        <v>9.4579999999999994E-3</v>
      </c>
      <c r="M640">
        <v>-1.669</v>
      </c>
      <c r="N640">
        <v>-1.4200000000000001E-2</v>
      </c>
      <c r="O640">
        <v>1.5840000000000001</v>
      </c>
      <c r="P640">
        <v>30001</v>
      </c>
      <c r="Q640">
        <v>140000</v>
      </c>
    </row>
    <row r="641" spans="9:17" x14ac:dyDescent="0.25">
      <c r="I641" t="s">
        <v>754</v>
      </c>
      <c r="J641">
        <v>1.272</v>
      </c>
      <c r="K641">
        <v>0.59930000000000005</v>
      </c>
      <c r="L641">
        <v>7.2639999999999996E-3</v>
      </c>
      <c r="M641">
        <v>0.1065</v>
      </c>
      <c r="N641">
        <v>1.272</v>
      </c>
      <c r="O641">
        <v>2.4510000000000001</v>
      </c>
      <c r="P641">
        <v>30001</v>
      </c>
      <c r="Q641">
        <v>140000</v>
      </c>
    </row>
    <row r="642" spans="9:17" x14ac:dyDescent="0.25">
      <c r="I642" t="s">
        <v>755</v>
      </c>
      <c r="J642">
        <v>1.2210000000000001</v>
      </c>
      <c r="K642">
        <v>0.65259999999999996</v>
      </c>
      <c r="L642">
        <v>7.5230000000000002E-3</v>
      </c>
      <c r="M642">
        <v>-5.7729999999999997E-2</v>
      </c>
      <c r="N642">
        <v>1.2210000000000001</v>
      </c>
      <c r="O642">
        <v>2.5019999999999998</v>
      </c>
      <c r="P642">
        <v>30001</v>
      </c>
      <c r="Q642">
        <v>140000</v>
      </c>
    </row>
    <row r="643" spans="9:17" x14ac:dyDescent="0.25">
      <c r="I643" t="s">
        <v>756</v>
      </c>
      <c r="J643">
        <v>9.1009999999999994E-2</v>
      </c>
      <c r="K643">
        <v>0.55500000000000005</v>
      </c>
      <c r="L643">
        <v>7.7559999999999999E-3</v>
      </c>
      <c r="M643">
        <v>-0.97419999999999995</v>
      </c>
      <c r="N643">
        <v>8.4989999999999996E-2</v>
      </c>
      <c r="O643">
        <v>1.204</v>
      </c>
      <c r="P643">
        <v>30001</v>
      </c>
      <c r="Q643">
        <v>140000</v>
      </c>
    </row>
    <row r="644" spans="9:17" x14ac:dyDescent="0.25">
      <c r="I644" t="s">
        <v>757</v>
      </c>
      <c r="J644">
        <v>0.60189999999999999</v>
      </c>
      <c r="K644">
        <v>0.60329999999999995</v>
      </c>
      <c r="L644">
        <v>5.5669999999999999E-3</v>
      </c>
      <c r="M644">
        <v>-0.56930000000000003</v>
      </c>
      <c r="N644">
        <v>0.59719999999999995</v>
      </c>
      <c r="O644">
        <v>1.7989999999999999</v>
      </c>
      <c r="P644">
        <v>30001</v>
      </c>
      <c r="Q644">
        <v>140000</v>
      </c>
    </row>
    <row r="645" spans="9:17" x14ac:dyDescent="0.25">
      <c r="I645" t="s">
        <v>758</v>
      </c>
      <c r="J645">
        <v>1.2689999999999999</v>
      </c>
      <c r="K645">
        <v>0.5948</v>
      </c>
      <c r="L645">
        <v>8.4110000000000001E-3</v>
      </c>
      <c r="M645">
        <v>0.10929999999999999</v>
      </c>
      <c r="N645">
        <v>1.264</v>
      </c>
      <c r="O645">
        <v>2.4500000000000002</v>
      </c>
      <c r="P645">
        <v>30001</v>
      </c>
      <c r="Q645">
        <v>140000</v>
      </c>
    </row>
    <row r="646" spans="9:17" x14ac:dyDescent="0.25">
      <c r="I646" t="s">
        <v>759</v>
      </c>
      <c r="J646">
        <v>1.3080000000000001</v>
      </c>
      <c r="K646">
        <v>0.75629999999999997</v>
      </c>
      <c r="L646">
        <v>8.2780000000000006E-3</v>
      </c>
      <c r="M646">
        <v>-0.111</v>
      </c>
      <c r="N646">
        <v>1.282</v>
      </c>
      <c r="O646">
        <v>2.8530000000000002</v>
      </c>
      <c r="P646">
        <v>30001</v>
      </c>
      <c r="Q646">
        <v>140000</v>
      </c>
    </row>
    <row r="647" spans="9:17" x14ac:dyDescent="0.25">
      <c r="I647" t="s">
        <v>760</v>
      </c>
      <c r="J647">
        <v>1.82</v>
      </c>
      <c r="K647">
        <v>0.77669999999999995</v>
      </c>
      <c r="L647">
        <v>1.6709999999999999E-2</v>
      </c>
      <c r="M647">
        <v>0.29920000000000002</v>
      </c>
      <c r="N647">
        <v>1.8169999999999999</v>
      </c>
      <c r="O647">
        <v>3.351</v>
      </c>
      <c r="P647">
        <v>30001</v>
      </c>
      <c r="Q647">
        <v>140000</v>
      </c>
    </row>
    <row r="648" spans="9:17" x14ac:dyDescent="0.25">
      <c r="I648" t="s">
        <v>761</v>
      </c>
      <c r="J648">
        <v>1.5940000000000001</v>
      </c>
      <c r="K648">
        <v>0.82689999999999997</v>
      </c>
      <c r="L648">
        <v>1.8579999999999999E-2</v>
      </c>
      <c r="M648">
        <v>-2.8170000000000001E-2</v>
      </c>
      <c r="N648">
        <v>1.5920000000000001</v>
      </c>
      <c r="O648">
        <v>3.22</v>
      </c>
      <c r="P648">
        <v>30001</v>
      </c>
      <c r="Q648">
        <v>140000</v>
      </c>
    </row>
    <row r="649" spans="9:17" x14ac:dyDescent="0.25">
      <c r="I649" t="s">
        <v>762</v>
      </c>
      <c r="J649">
        <v>1.4550000000000001</v>
      </c>
      <c r="K649">
        <v>0.91390000000000005</v>
      </c>
      <c r="L649">
        <v>1.9109999999999999E-2</v>
      </c>
      <c r="M649">
        <v>-0.36280000000000001</v>
      </c>
      <c r="N649">
        <v>1.466</v>
      </c>
      <c r="O649">
        <v>3.2309999999999999</v>
      </c>
      <c r="P649">
        <v>30001</v>
      </c>
      <c r="Q649">
        <v>140000</v>
      </c>
    </row>
    <row r="650" spans="9:17" x14ac:dyDescent="0.25">
      <c r="I650" t="s">
        <v>763</v>
      </c>
      <c r="J650">
        <v>1.964</v>
      </c>
      <c r="K650">
        <v>0.90820000000000001</v>
      </c>
      <c r="L650">
        <v>1.891E-2</v>
      </c>
      <c r="M650">
        <v>0.19639999999999999</v>
      </c>
      <c r="N650">
        <v>1.954</v>
      </c>
      <c r="O650">
        <v>3.782</v>
      </c>
      <c r="P650">
        <v>30001</v>
      </c>
      <c r="Q650">
        <v>140000</v>
      </c>
    </row>
    <row r="651" spans="9:17" x14ac:dyDescent="0.25">
      <c r="I651" t="s">
        <v>1216</v>
      </c>
      <c r="J651">
        <v>3.9910000000000001</v>
      </c>
      <c r="K651">
        <v>0.95799999999999996</v>
      </c>
      <c r="L651">
        <v>2.0559999999999998E-2</v>
      </c>
      <c r="M651">
        <v>2.1160000000000001</v>
      </c>
      <c r="N651">
        <v>3.9889999999999999</v>
      </c>
      <c r="O651">
        <v>5.859</v>
      </c>
      <c r="P651">
        <v>30001</v>
      </c>
      <c r="Q651">
        <v>140000</v>
      </c>
    </row>
    <row r="652" spans="9:17" x14ac:dyDescent="0.25">
      <c r="I652" t="s">
        <v>764</v>
      </c>
      <c r="J652">
        <v>-9.7159999999999996E-2</v>
      </c>
      <c r="K652">
        <v>0.3952</v>
      </c>
      <c r="L652">
        <v>1.786E-3</v>
      </c>
      <c r="M652">
        <v>-0.9577</v>
      </c>
      <c r="N652">
        <v>-6.9260000000000002E-2</v>
      </c>
      <c r="O652">
        <v>0.67169999999999996</v>
      </c>
      <c r="P652">
        <v>30001</v>
      </c>
      <c r="Q652">
        <v>140000</v>
      </c>
    </row>
    <row r="653" spans="9:17" x14ac:dyDescent="0.25">
      <c r="I653" t="s">
        <v>765</v>
      </c>
      <c r="J653">
        <v>3.1309999999999998E-2</v>
      </c>
      <c r="K653">
        <v>0.4194</v>
      </c>
      <c r="L653">
        <v>2.5999999999999999E-3</v>
      </c>
      <c r="M653">
        <v>-0.83709999999999996</v>
      </c>
      <c r="N653">
        <v>2.283E-2</v>
      </c>
      <c r="O653">
        <v>0.91779999999999995</v>
      </c>
      <c r="P653">
        <v>30001</v>
      </c>
      <c r="Q653">
        <v>140000</v>
      </c>
    </row>
    <row r="654" spans="9:17" x14ac:dyDescent="0.25">
      <c r="I654" t="s">
        <v>766</v>
      </c>
      <c r="J654">
        <v>-5.5140000000000002E-2</v>
      </c>
      <c r="K654">
        <v>0.40870000000000001</v>
      </c>
      <c r="L654">
        <v>1.624E-3</v>
      </c>
      <c r="M654">
        <v>-0.94169999999999998</v>
      </c>
      <c r="N654">
        <v>-3.5490000000000001E-2</v>
      </c>
      <c r="O654">
        <v>0.76080000000000003</v>
      </c>
      <c r="P654">
        <v>30001</v>
      </c>
      <c r="Q654">
        <v>140000</v>
      </c>
    </row>
    <row r="655" spans="9:17" x14ac:dyDescent="0.25">
      <c r="I655" t="s">
        <v>767</v>
      </c>
      <c r="J655">
        <v>1.0069999999999999</v>
      </c>
      <c r="K655">
        <v>0.76949999999999996</v>
      </c>
      <c r="L655">
        <v>1.069E-2</v>
      </c>
      <c r="M655">
        <v>-0.51470000000000005</v>
      </c>
      <c r="N655">
        <v>1.014</v>
      </c>
      <c r="O655">
        <v>2.4980000000000002</v>
      </c>
      <c r="P655">
        <v>30001</v>
      </c>
      <c r="Q655">
        <v>140000</v>
      </c>
    </row>
    <row r="656" spans="9:17" x14ac:dyDescent="0.25">
      <c r="I656" t="s">
        <v>768</v>
      </c>
      <c r="J656">
        <v>0.2019</v>
      </c>
      <c r="K656">
        <v>0.85350000000000004</v>
      </c>
      <c r="L656">
        <v>1.0019999999999999E-2</v>
      </c>
      <c r="M656">
        <v>-1.456</v>
      </c>
      <c r="N656">
        <v>0.18540000000000001</v>
      </c>
      <c r="O656">
        <v>1.9379999999999999</v>
      </c>
      <c r="P656">
        <v>30001</v>
      </c>
      <c r="Q656">
        <v>140000</v>
      </c>
    </row>
    <row r="657" spans="9:17" x14ac:dyDescent="0.25">
      <c r="I657" t="s">
        <v>769</v>
      </c>
      <c r="J657">
        <v>1.6150000000000001E-2</v>
      </c>
      <c r="K657">
        <v>0.66139999999999999</v>
      </c>
      <c r="L657">
        <v>7.9209999999999992E-3</v>
      </c>
      <c r="M657">
        <v>-1.2829999999999999</v>
      </c>
      <c r="N657">
        <v>1.3939999999999999E-2</v>
      </c>
      <c r="O657">
        <v>1.333</v>
      </c>
      <c r="P657">
        <v>30001</v>
      </c>
      <c r="Q657">
        <v>140000</v>
      </c>
    </row>
    <row r="658" spans="9:17" x14ac:dyDescent="0.25">
      <c r="I658" t="s">
        <v>770</v>
      </c>
      <c r="J658">
        <v>-0.1643</v>
      </c>
      <c r="K658">
        <v>0.85299999999999998</v>
      </c>
      <c r="L658">
        <v>1.013E-2</v>
      </c>
      <c r="M658">
        <v>-1.8879999999999999</v>
      </c>
      <c r="N658">
        <v>-0.15720000000000001</v>
      </c>
      <c r="O658">
        <v>1.502</v>
      </c>
      <c r="P658">
        <v>30001</v>
      </c>
      <c r="Q658">
        <v>140000</v>
      </c>
    </row>
    <row r="659" spans="9:17" x14ac:dyDescent="0.25">
      <c r="I659" t="s">
        <v>771</v>
      </c>
      <c r="J659">
        <v>1.1259999999999999</v>
      </c>
      <c r="K659">
        <v>0.63900000000000001</v>
      </c>
      <c r="L659">
        <v>8.0370000000000007E-3</v>
      </c>
      <c r="M659">
        <v>-0.1452</v>
      </c>
      <c r="N659">
        <v>1.129</v>
      </c>
      <c r="O659">
        <v>2.3730000000000002</v>
      </c>
      <c r="P659">
        <v>30001</v>
      </c>
      <c r="Q659">
        <v>140000</v>
      </c>
    </row>
    <row r="660" spans="9:17" x14ac:dyDescent="0.25">
      <c r="I660" t="s">
        <v>772</v>
      </c>
      <c r="J660">
        <v>1.075</v>
      </c>
      <c r="K660">
        <v>0.69069999999999998</v>
      </c>
      <c r="L660">
        <v>8.2699999999999996E-3</v>
      </c>
      <c r="M660">
        <v>-0.2984</v>
      </c>
      <c r="N660">
        <v>1.079</v>
      </c>
      <c r="O660">
        <v>2.4220000000000002</v>
      </c>
      <c r="P660">
        <v>30001</v>
      </c>
      <c r="Q660">
        <v>140000</v>
      </c>
    </row>
    <row r="661" spans="9:17" x14ac:dyDescent="0.25">
      <c r="I661" t="s">
        <v>773</v>
      </c>
      <c r="J661">
        <v>-5.518E-2</v>
      </c>
      <c r="K661">
        <v>0.60260000000000002</v>
      </c>
      <c r="L661">
        <v>8.5249999999999996E-3</v>
      </c>
      <c r="M661">
        <v>-1.2450000000000001</v>
      </c>
      <c r="N661">
        <v>-5.6669999999999998E-2</v>
      </c>
      <c r="O661">
        <v>1.1419999999999999</v>
      </c>
      <c r="P661">
        <v>30001</v>
      </c>
      <c r="Q661">
        <v>140000</v>
      </c>
    </row>
    <row r="662" spans="9:17" x14ac:dyDescent="0.25">
      <c r="I662" t="s">
        <v>774</v>
      </c>
      <c r="J662">
        <v>0.45569999999999999</v>
      </c>
      <c r="K662">
        <v>0.64529999999999998</v>
      </c>
      <c r="L662">
        <v>6.4229999999999999E-3</v>
      </c>
      <c r="M662">
        <v>-0.81979999999999997</v>
      </c>
      <c r="N662">
        <v>0.45779999999999998</v>
      </c>
      <c r="O662">
        <v>1.7230000000000001</v>
      </c>
      <c r="P662">
        <v>30001</v>
      </c>
      <c r="Q662">
        <v>140000</v>
      </c>
    </row>
    <row r="663" spans="9:17" x14ac:dyDescent="0.25">
      <c r="I663" t="s">
        <v>775</v>
      </c>
      <c r="J663">
        <v>1.123</v>
      </c>
      <c r="K663">
        <v>0.62470000000000003</v>
      </c>
      <c r="L663">
        <v>8.9789999999999991E-3</v>
      </c>
      <c r="M663">
        <v>-0.1123</v>
      </c>
      <c r="N663">
        <v>1.1240000000000001</v>
      </c>
      <c r="O663">
        <v>2.35</v>
      </c>
      <c r="P663">
        <v>30001</v>
      </c>
      <c r="Q663">
        <v>140000</v>
      </c>
    </row>
    <row r="664" spans="9:17" x14ac:dyDescent="0.25">
      <c r="I664" t="s">
        <v>776</v>
      </c>
      <c r="J664">
        <v>1.1619999999999999</v>
      </c>
      <c r="K664">
        <v>0.78239999999999998</v>
      </c>
      <c r="L664">
        <v>8.8190000000000004E-3</v>
      </c>
      <c r="M664">
        <v>-0.32400000000000001</v>
      </c>
      <c r="N664">
        <v>1.1399999999999999</v>
      </c>
      <c r="O664">
        <v>2.7509999999999999</v>
      </c>
      <c r="P664">
        <v>30001</v>
      </c>
      <c r="Q664">
        <v>140000</v>
      </c>
    </row>
    <row r="665" spans="9:17" x14ac:dyDescent="0.25">
      <c r="I665" t="s">
        <v>777</v>
      </c>
      <c r="J665">
        <v>1.6739999999999999</v>
      </c>
      <c r="K665">
        <v>0.80759999999999998</v>
      </c>
      <c r="L665">
        <v>1.721E-2</v>
      </c>
      <c r="M665">
        <v>8.7110000000000007E-2</v>
      </c>
      <c r="N665">
        <v>1.6719999999999999</v>
      </c>
      <c r="O665">
        <v>3.2589999999999999</v>
      </c>
      <c r="P665">
        <v>30001</v>
      </c>
      <c r="Q665">
        <v>140000</v>
      </c>
    </row>
    <row r="666" spans="9:17" x14ac:dyDescent="0.25">
      <c r="I666" t="s">
        <v>778</v>
      </c>
      <c r="J666">
        <v>1.448</v>
      </c>
      <c r="K666">
        <v>0.85529999999999995</v>
      </c>
      <c r="L666">
        <v>1.9060000000000001E-2</v>
      </c>
      <c r="M666">
        <v>-0.23710000000000001</v>
      </c>
      <c r="N666">
        <v>1.4490000000000001</v>
      </c>
      <c r="O666">
        <v>3.1219999999999999</v>
      </c>
      <c r="P666">
        <v>30001</v>
      </c>
      <c r="Q666">
        <v>140000</v>
      </c>
    </row>
    <row r="667" spans="9:17" x14ac:dyDescent="0.25">
      <c r="I667" t="s">
        <v>779</v>
      </c>
      <c r="J667">
        <v>1.3080000000000001</v>
      </c>
      <c r="K667">
        <v>0.93989999999999996</v>
      </c>
      <c r="L667">
        <v>1.9570000000000001E-2</v>
      </c>
      <c r="M667">
        <v>-0.56889999999999996</v>
      </c>
      <c r="N667">
        <v>1.321</v>
      </c>
      <c r="O667">
        <v>3.125</v>
      </c>
      <c r="P667">
        <v>30001</v>
      </c>
      <c r="Q667">
        <v>140000</v>
      </c>
    </row>
    <row r="668" spans="9:17" x14ac:dyDescent="0.25">
      <c r="I668" t="s">
        <v>780</v>
      </c>
      <c r="J668">
        <v>1.8169999999999999</v>
      </c>
      <c r="K668">
        <v>0.93479999999999996</v>
      </c>
      <c r="L668">
        <v>1.9390000000000001E-2</v>
      </c>
      <c r="M668">
        <v>-5.9519999999999998E-3</v>
      </c>
      <c r="N668">
        <v>1.8089999999999999</v>
      </c>
      <c r="O668">
        <v>3.6819999999999999</v>
      </c>
      <c r="P668">
        <v>30001</v>
      </c>
      <c r="Q668">
        <v>140000</v>
      </c>
    </row>
    <row r="669" spans="9:17" x14ac:dyDescent="0.25">
      <c r="I669" t="s">
        <v>1217</v>
      </c>
      <c r="J669">
        <v>3.8450000000000002</v>
      </c>
      <c r="K669">
        <v>0.98270000000000002</v>
      </c>
      <c r="L669">
        <v>2.102E-2</v>
      </c>
      <c r="M669">
        <v>1.921</v>
      </c>
      <c r="N669">
        <v>3.843</v>
      </c>
      <c r="O669">
        <v>5.7679999999999998</v>
      </c>
      <c r="P669">
        <v>30001</v>
      </c>
      <c r="Q669">
        <v>140000</v>
      </c>
    </row>
    <row r="670" spans="9:17" x14ac:dyDescent="0.25">
      <c r="I670" t="s">
        <v>781</v>
      </c>
      <c r="J670">
        <v>0.1285</v>
      </c>
      <c r="K670">
        <v>0.37940000000000002</v>
      </c>
      <c r="L670">
        <v>2.5349999999999999E-3</v>
      </c>
      <c r="M670">
        <v>-0.59989999999999999</v>
      </c>
      <c r="N670">
        <v>9.5659999999999995E-2</v>
      </c>
      <c r="O670">
        <v>0.95899999999999996</v>
      </c>
      <c r="P670">
        <v>30001</v>
      </c>
      <c r="Q670">
        <v>140000</v>
      </c>
    </row>
    <row r="671" spans="9:17" x14ac:dyDescent="0.25">
      <c r="I671" t="s">
        <v>782</v>
      </c>
      <c r="J671">
        <v>4.2009999999999999E-2</v>
      </c>
      <c r="K671">
        <v>0.32269999999999999</v>
      </c>
      <c r="L671">
        <v>1.0759999999999999E-3</v>
      </c>
      <c r="M671">
        <v>-0.60880000000000001</v>
      </c>
      <c r="N671">
        <v>3.279E-2</v>
      </c>
      <c r="O671">
        <v>0.71589999999999998</v>
      </c>
      <c r="P671">
        <v>30001</v>
      </c>
      <c r="Q671">
        <v>140000</v>
      </c>
    </row>
    <row r="672" spans="9:17" x14ac:dyDescent="0.25">
      <c r="I672" t="s">
        <v>783</v>
      </c>
      <c r="J672">
        <v>1.1040000000000001</v>
      </c>
      <c r="K672">
        <v>0.73099999999999998</v>
      </c>
      <c r="L672">
        <v>1.044E-2</v>
      </c>
      <c r="M672">
        <v>-0.3367</v>
      </c>
      <c r="N672">
        <v>1.109</v>
      </c>
      <c r="O672">
        <v>2.5230000000000001</v>
      </c>
      <c r="P672">
        <v>30001</v>
      </c>
      <c r="Q672">
        <v>140000</v>
      </c>
    </row>
    <row r="673" spans="9:17" x14ac:dyDescent="0.25">
      <c r="I673" t="s">
        <v>784</v>
      </c>
      <c r="J673">
        <v>0.29899999999999999</v>
      </c>
      <c r="K673">
        <v>0.82499999999999996</v>
      </c>
      <c r="L673">
        <v>9.8980000000000005E-3</v>
      </c>
      <c r="M673">
        <v>-1.2929999999999999</v>
      </c>
      <c r="N673">
        <v>0.2828</v>
      </c>
      <c r="O673">
        <v>1.98</v>
      </c>
      <c r="P673">
        <v>30001</v>
      </c>
      <c r="Q673">
        <v>140000</v>
      </c>
    </row>
    <row r="674" spans="9:17" x14ac:dyDescent="0.25">
      <c r="I674" t="s">
        <v>785</v>
      </c>
      <c r="J674">
        <v>0.1133</v>
      </c>
      <c r="K674">
        <v>0.626</v>
      </c>
      <c r="L674">
        <v>7.7679999999999997E-3</v>
      </c>
      <c r="M674">
        <v>-1.1080000000000001</v>
      </c>
      <c r="N674">
        <v>0.1067</v>
      </c>
      <c r="O674">
        <v>1.3560000000000001</v>
      </c>
      <c r="P674">
        <v>30001</v>
      </c>
      <c r="Q674">
        <v>140000</v>
      </c>
    </row>
    <row r="675" spans="9:17" x14ac:dyDescent="0.25">
      <c r="I675" t="s">
        <v>786</v>
      </c>
      <c r="J675">
        <v>-6.719E-2</v>
      </c>
      <c r="K675">
        <v>0.82440000000000002</v>
      </c>
      <c r="L675">
        <v>1.0019999999999999E-2</v>
      </c>
      <c r="M675">
        <v>-1.7310000000000001</v>
      </c>
      <c r="N675">
        <v>-6.1589999999999999E-2</v>
      </c>
      <c r="O675">
        <v>1.546</v>
      </c>
      <c r="P675">
        <v>30001</v>
      </c>
      <c r="Q675">
        <v>140000</v>
      </c>
    </row>
    <row r="676" spans="9:17" x14ac:dyDescent="0.25">
      <c r="I676" t="s">
        <v>787</v>
      </c>
      <c r="J676">
        <v>1.2230000000000001</v>
      </c>
      <c r="K676">
        <v>0.59760000000000002</v>
      </c>
      <c r="L676">
        <v>7.8059999999999996E-3</v>
      </c>
      <c r="M676">
        <v>5.2519999999999997E-2</v>
      </c>
      <c r="N676">
        <v>1.224</v>
      </c>
      <c r="O676">
        <v>2.3969999999999998</v>
      </c>
      <c r="P676">
        <v>30001</v>
      </c>
      <c r="Q676">
        <v>140000</v>
      </c>
    </row>
    <row r="677" spans="9:17" x14ac:dyDescent="0.25">
      <c r="I677" t="s">
        <v>788</v>
      </c>
      <c r="J677">
        <v>1.1719999999999999</v>
      </c>
      <c r="K677">
        <v>0.65269999999999995</v>
      </c>
      <c r="L677">
        <v>8.0459999999999993E-3</v>
      </c>
      <c r="M677">
        <v>-0.10349999999999999</v>
      </c>
      <c r="N677">
        <v>1.171</v>
      </c>
      <c r="O677">
        <v>2.448</v>
      </c>
      <c r="P677">
        <v>30001</v>
      </c>
      <c r="Q677">
        <v>140000</v>
      </c>
    </row>
    <row r="678" spans="9:17" x14ac:dyDescent="0.25">
      <c r="I678" t="s">
        <v>789</v>
      </c>
      <c r="J678">
        <v>4.1980000000000003E-2</v>
      </c>
      <c r="K678">
        <v>0.56179999999999997</v>
      </c>
      <c r="L678">
        <v>8.4150000000000006E-3</v>
      </c>
      <c r="M678">
        <v>-1.042</v>
      </c>
      <c r="N678">
        <v>3.4869999999999998E-2</v>
      </c>
      <c r="O678">
        <v>1.1619999999999999</v>
      </c>
      <c r="P678">
        <v>30001</v>
      </c>
      <c r="Q678">
        <v>140000</v>
      </c>
    </row>
    <row r="679" spans="9:17" x14ac:dyDescent="0.25">
      <c r="I679" t="s">
        <v>790</v>
      </c>
      <c r="J679">
        <v>0.55289999999999995</v>
      </c>
      <c r="K679">
        <v>0.60619999999999996</v>
      </c>
      <c r="L679">
        <v>6.2719999999999998E-3</v>
      </c>
      <c r="M679">
        <v>-0.6351</v>
      </c>
      <c r="N679">
        <v>0.55110000000000003</v>
      </c>
      <c r="O679">
        <v>1.752</v>
      </c>
      <c r="P679">
        <v>30001</v>
      </c>
      <c r="Q679">
        <v>140000</v>
      </c>
    </row>
    <row r="680" spans="9:17" x14ac:dyDescent="0.25">
      <c r="I680" t="s">
        <v>791</v>
      </c>
      <c r="J680">
        <v>1.22</v>
      </c>
      <c r="K680">
        <v>0.57579999999999998</v>
      </c>
      <c r="L680">
        <v>8.711E-3</v>
      </c>
      <c r="M680">
        <v>9.6530000000000005E-2</v>
      </c>
      <c r="N680">
        <v>1.218</v>
      </c>
      <c r="O680">
        <v>2.3530000000000002</v>
      </c>
      <c r="P680">
        <v>30001</v>
      </c>
      <c r="Q680">
        <v>140000</v>
      </c>
    </row>
    <row r="681" spans="9:17" x14ac:dyDescent="0.25">
      <c r="I681" t="s">
        <v>792</v>
      </c>
      <c r="J681">
        <v>1.2589999999999999</v>
      </c>
      <c r="K681">
        <v>0.74590000000000001</v>
      </c>
      <c r="L681">
        <v>8.626E-3</v>
      </c>
      <c r="M681">
        <v>-0.14410000000000001</v>
      </c>
      <c r="N681">
        <v>1.236</v>
      </c>
      <c r="O681">
        <v>2.7839999999999998</v>
      </c>
      <c r="P681">
        <v>30001</v>
      </c>
      <c r="Q681">
        <v>140000</v>
      </c>
    </row>
    <row r="682" spans="9:17" x14ac:dyDescent="0.25">
      <c r="I682" t="s">
        <v>793</v>
      </c>
      <c r="J682">
        <v>1.7709999999999999</v>
      </c>
      <c r="K682">
        <v>0.77490000000000003</v>
      </c>
      <c r="L682">
        <v>1.711E-2</v>
      </c>
      <c r="M682">
        <v>0.25280000000000002</v>
      </c>
      <c r="N682">
        <v>1.768</v>
      </c>
      <c r="O682">
        <v>3.2890000000000001</v>
      </c>
      <c r="P682">
        <v>30001</v>
      </c>
      <c r="Q682">
        <v>140000</v>
      </c>
    </row>
    <row r="683" spans="9:17" x14ac:dyDescent="0.25">
      <c r="I683" t="s">
        <v>794</v>
      </c>
      <c r="J683">
        <v>1.5449999999999999</v>
      </c>
      <c r="K683">
        <v>0.82479999999999998</v>
      </c>
      <c r="L683">
        <v>1.8960000000000001E-2</v>
      </c>
      <c r="M683">
        <v>-7.6759999999999995E-2</v>
      </c>
      <c r="N683">
        <v>1.544</v>
      </c>
      <c r="O683">
        <v>3.157</v>
      </c>
      <c r="P683">
        <v>30001</v>
      </c>
      <c r="Q683">
        <v>140000</v>
      </c>
    </row>
    <row r="684" spans="9:17" x14ac:dyDescent="0.25">
      <c r="I684" t="s">
        <v>795</v>
      </c>
      <c r="J684">
        <v>1.405</v>
      </c>
      <c r="K684">
        <v>0.91249999999999998</v>
      </c>
      <c r="L684">
        <v>1.9470000000000001E-2</v>
      </c>
      <c r="M684">
        <v>-0.4108</v>
      </c>
      <c r="N684">
        <v>1.421</v>
      </c>
      <c r="O684">
        <v>3.1680000000000001</v>
      </c>
      <c r="P684">
        <v>30001</v>
      </c>
      <c r="Q684">
        <v>140000</v>
      </c>
    </row>
    <row r="685" spans="9:17" x14ac:dyDescent="0.25">
      <c r="I685" t="s">
        <v>796</v>
      </c>
      <c r="J685">
        <v>1.915</v>
      </c>
      <c r="K685">
        <v>0.90639999999999998</v>
      </c>
      <c r="L685">
        <v>1.9290000000000002E-2</v>
      </c>
      <c r="M685">
        <v>0.15210000000000001</v>
      </c>
      <c r="N685">
        <v>1.9039999999999999</v>
      </c>
      <c r="O685">
        <v>3.7189999999999999</v>
      </c>
      <c r="P685">
        <v>30001</v>
      </c>
      <c r="Q685">
        <v>140000</v>
      </c>
    </row>
    <row r="686" spans="9:17" x14ac:dyDescent="0.25">
      <c r="I686" t="s">
        <v>1218</v>
      </c>
      <c r="J686">
        <v>3.9420000000000002</v>
      </c>
      <c r="K686">
        <v>0.9546</v>
      </c>
      <c r="L686">
        <v>2.0899999999999998E-2</v>
      </c>
      <c r="M686">
        <v>2.081</v>
      </c>
      <c r="N686">
        <v>3.94</v>
      </c>
      <c r="O686">
        <v>5.8129999999999997</v>
      </c>
      <c r="P686">
        <v>30001</v>
      </c>
      <c r="Q686">
        <v>140000</v>
      </c>
    </row>
    <row r="687" spans="9:17" x14ac:dyDescent="0.25">
      <c r="I687" t="s">
        <v>797</v>
      </c>
      <c r="J687">
        <v>-8.6459999999999995E-2</v>
      </c>
      <c r="K687">
        <v>0.3931</v>
      </c>
      <c r="L687">
        <v>2.3760000000000001E-3</v>
      </c>
      <c r="M687">
        <v>-0.94189999999999996</v>
      </c>
      <c r="N687">
        <v>-6.0879999999999997E-2</v>
      </c>
      <c r="O687">
        <v>0.68689999999999996</v>
      </c>
      <c r="P687">
        <v>30001</v>
      </c>
      <c r="Q687">
        <v>140000</v>
      </c>
    </row>
    <row r="688" spans="9:17" x14ac:dyDescent="0.25">
      <c r="I688" t="s">
        <v>798</v>
      </c>
      <c r="J688">
        <v>0.97589999999999999</v>
      </c>
      <c r="K688">
        <v>0.71109999999999995</v>
      </c>
      <c r="L688">
        <v>9.8359999999999993E-3</v>
      </c>
      <c r="M688">
        <v>-0.42649999999999999</v>
      </c>
      <c r="N688">
        <v>0.98019999999999996</v>
      </c>
      <c r="O688">
        <v>2.355</v>
      </c>
      <c r="P688">
        <v>30001</v>
      </c>
      <c r="Q688">
        <v>140000</v>
      </c>
    </row>
    <row r="689" spans="9:17" x14ac:dyDescent="0.25">
      <c r="I689" t="s">
        <v>799</v>
      </c>
      <c r="J689">
        <v>0.1706</v>
      </c>
      <c r="K689">
        <v>0.78029999999999999</v>
      </c>
      <c r="L689">
        <v>8.8699999999999994E-3</v>
      </c>
      <c r="M689">
        <v>-1.343</v>
      </c>
      <c r="N689">
        <v>0.1555</v>
      </c>
      <c r="O689">
        <v>1.7589999999999999</v>
      </c>
      <c r="P689">
        <v>30001</v>
      </c>
      <c r="Q689">
        <v>140000</v>
      </c>
    </row>
    <row r="690" spans="9:17" x14ac:dyDescent="0.25">
      <c r="I690" t="s">
        <v>800</v>
      </c>
      <c r="J690">
        <v>-1.5169999999999999E-2</v>
      </c>
      <c r="K690">
        <v>0.56669999999999998</v>
      </c>
      <c r="L690">
        <v>6.4669999999999997E-3</v>
      </c>
      <c r="M690">
        <v>-1.135</v>
      </c>
      <c r="N690">
        <v>-1.5089999999999999E-2</v>
      </c>
      <c r="O690">
        <v>1.0980000000000001</v>
      </c>
      <c r="P690">
        <v>30001</v>
      </c>
      <c r="Q690">
        <v>140000</v>
      </c>
    </row>
    <row r="691" spans="9:17" x14ac:dyDescent="0.25">
      <c r="I691" t="s">
        <v>801</v>
      </c>
      <c r="J691">
        <v>-0.19570000000000001</v>
      </c>
      <c r="K691">
        <v>0.78069999999999995</v>
      </c>
      <c r="L691">
        <v>8.9840000000000007E-3</v>
      </c>
      <c r="M691">
        <v>-1.7849999999999999</v>
      </c>
      <c r="N691">
        <v>-0.18210000000000001</v>
      </c>
      <c r="O691">
        <v>1.3109999999999999</v>
      </c>
      <c r="P691">
        <v>30001</v>
      </c>
      <c r="Q691">
        <v>140000</v>
      </c>
    </row>
    <row r="692" spans="9:17" x14ac:dyDescent="0.25">
      <c r="I692" t="s">
        <v>802</v>
      </c>
      <c r="J692">
        <v>1.095</v>
      </c>
      <c r="K692">
        <v>0.54679999999999995</v>
      </c>
      <c r="L692">
        <v>6.698E-3</v>
      </c>
      <c r="M692">
        <v>2.163E-2</v>
      </c>
      <c r="N692">
        <v>1.097</v>
      </c>
      <c r="O692">
        <v>2.1560000000000001</v>
      </c>
      <c r="P692">
        <v>30001</v>
      </c>
      <c r="Q692">
        <v>140000</v>
      </c>
    </row>
    <row r="693" spans="9:17" x14ac:dyDescent="0.25">
      <c r="I693" t="s">
        <v>803</v>
      </c>
      <c r="J693">
        <v>1.0429999999999999</v>
      </c>
      <c r="K693">
        <v>0.60289999999999999</v>
      </c>
      <c r="L693">
        <v>6.979E-3</v>
      </c>
      <c r="M693">
        <v>-0.13919999999999999</v>
      </c>
      <c r="N693">
        <v>1.0469999999999999</v>
      </c>
      <c r="O693">
        <v>2.2109999999999999</v>
      </c>
      <c r="P693">
        <v>30001</v>
      </c>
      <c r="Q693">
        <v>140000</v>
      </c>
    </row>
    <row r="694" spans="9:17" x14ac:dyDescent="0.25">
      <c r="I694" t="s">
        <v>804</v>
      </c>
      <c r="J694">
        <v>-8.6489999999999997E-2</v>
      </c>
      <c r="K694">
        <v>0.49780000000000002</v>
      </c>
      <c r="L694">
        <v>7.1669999999999998E-3</v>
      </c>
      <c r="M694">
        <v>-1.0549999999999999</v>
      </c>
      <c r="N694">
        <v>-9.0399999999999994E-2</v>
      </c>
      <c r="O694">
        <v>0.89490000000000003</v>
      </c>
      <c r="P694">
        <v>30001</v>
      </c>
      <c r="Q694">
        <v>140000</v>
      </c>
    </row>
    <row r="695" spans="9:17" x14ac:dyDescent="0.25">
      <c r="I695" t="s">
        <v>805</v>
      </c>
      <c r="J695">
        <v>0.4244</v>
      </c>
      <c r="K695">
        <v>0.55220000000000002</v>
      </c>
      <c r="L695">
        <v>4.9119999999999997E-3</v>
      </c>
      <c r="M695">
        <v>-0.66</v>
      </c>
      <c r="N695">
        <v>0.42309999999999998</v>
      </c>
      <c r="O695">
        <v>1.514</v>
      </c>
      <c r="P695">
        <v>30001</v>
      </c>
      <c r="Q695">
        <v>140000</v>
      </c>
    </row>
    <row r="696" spans="9:17" x14ac:dyDescent="0.25">
      <c r="I696" t="s">
        <v>806</v>
      </c>
      <c r="J696">
        <v>1.091</v>
      </c>
      <c r="K696">
        <v>0.54969999999999997</v>
      </c>
      <c r="L696">
        <v>7.9450000000000007E-3</v>
      </c>
      <c r="M696">
        <v>1.004E-2</v>
      </c>
      <c r="N696">
        <v>1.0920000000000001</v>
      </c>
      <c r="O696">
        <v>2.165</v>
      </c>
      <c r="P696">
        <v>30001</v>
      </c>
      <c r="Q696">
        <v>140000</v>
      </c>
    </row>
    <row r="697" spans="9:17" x14ac:dyDescent="0.25">
      <c r="I697" t="s">
        <v>807</v>
      </c>
      <c r="J697">
        <v>1.131</v>
      </c>
      <c r="K697">
        <v>0.71940000000000004</v>
      </c>
      <c r="L697">
        <v>7.8180000000000003E-3</v>
      </c>
      <c r="M697">
        <v>-0.21310000000000001</v>
      </c>
      <c r="N697">
        <v>1.105</v>
      </c>
      <c r="O697">
        <v>2.6059999999999999</v>
      </c>
      <c r="P697">
        <v>30001</v>
      </c>
      <c r="Q697">
        <v>140000</v>
      </c>
    </row>
    <row r="698" spans="9:17" x14ac:dyDescent="0.25">
      <c r="I698" t="s">
        <v>808</v>
      </c>
      <c r="J698">
        <v>1.6419999999999999</v>
      </c>
      <c r="K698">
        <v>0.7359</v>
      </c>
      <c r="L698">
        <v>1.627E-2</v>
      </c>
      <c r="M698">
        <v>0.2036</v>
      </c>
      <c r="N698">
        <v>1.6419999999999999</v>
      </c>
      <c r="O698">
        <v>3.09</v>
      </c>
      <c r="P698">
        <v>30001</v>
      </c>
      <c r="Q698">
        <v>140000</v>
      </c>
    </row>
    <row r="699" spans="9:17" x14ac:dyDescent="0.25">
      <c r="I699" t="s">
        <v>809</v>
      </c>
      <c r="J699">
        <v>1.4159999999999999</v>
      </c>
      <c r="K699">
        <v>0.78939999999999999</v>
      </c>
      <c r="L699">
        <v>1.8169999999999999E-2</v>
      </c>
      <c r="M699">
        <v>-0.14019999999999999</v>
      </c>
      <c r="N699">
        <v>1.419</v>
      </c>
      <c r="O699">
        <v>2.964</v>
      </c>
      <c r="P699">
        <v>30001</v>
      </c>
      <c r="Q699">
        <v>140000</v>
      </c>
    </row>
    <row r="700" spans="9:17" x14ac:dyDescent="0.25">
      <c r="I700" t="s">
        <v>810</v>
      </c>
      <c r="J700">
        <v>1.2769999999999999</v>
      </c>
      <c r="K700">
        <v>0.87919999999999998</v>
      </c>
      <c r="L700">
        <v>1.8669999999999999E-2</v>
      </c>
      <c r="M700">
        <v>-0.48099999999999998</v>
      </c>
      <c r="N700">
        <v>1.292</v>
      </c>
      <c r="O700">
        <v>2.976</v>
      </c>
      <c r="P700">
        <v>30001</v>
      </c>
      <c r="Q700">
        <v>140000</v>
      </c>
    </row>
    <row r="701" spans="9:17" x14ac:dyDescent="0.25">
      <c r="I701" t="s">
        <v>811</v>
      </c>
      <c r="J701">
        <v>1.786</v>
      </c>
      <c r="K701">
        <v>0.87309999999999999</v>
      </c>
      <c r="L701">
        <v>1.8460000000000001E-2</v>
      </c>
      <c r="M701">
        <v>8.6910000000000001E-2</v>
      </c>
      <c r="N701">
        <v>1.776</v>
      </c>
      <c r="O701">
        <v>3.5310000000000001</v>
      </c>
      <c r="P701">
        <v>30001</v>
      </c>
      <c r="Q701">
        <v>140000</v>
      </c>
    </row>
    <row r="702" spans="9:17" x14ac:dyDescent="0.25">
      <c r="I702" t="s">
        <v>1219</v>
      </c>
      <c r="J702">
        <v>3.8140000000000001</v>
      </c>
      <c r="K702">
        <v>0.92769999999999997</v>
      </c>
      <c r="L702">
        <v>2.0250000000000001E-2</v>
      </c>
      <c r="M702">
        <v>2.0030000000000001</v>
      </c>
      <c r="N702">
        <v>3.8119999999999998</v>
      </c>
      <c r="O702">
        <v>5.6269999999999998</v>
      </c>
      <c r="P702">
        <v>30001</v>
      </c>
      <c r="Q702">
        <v>140000</v>
      </c>
    </row>
    <row r="703" spans="9:17" x14ac:dyDescent="0.25">
      <c r="I703" t="s">
        <v>812</v>
      </c>
      <c r="J703">
        <v>1.0620000000000001</v>
      </c>
      <c r="K703">
        <v>0.74919999999999998</v>
      </c>
      <c r="L703">
        <v>1.052E-2</v>
      </c>
      <c r="M703">
        <v>-0.4204</v>
      </c>
      <c r="N703">
        <v>1.0680000000000001</v>
      </c>
      <c r="O703">
        <v>2.5179999999999998</v>
      </c>
      <c r="P703">
        <v>30001</v>
      </c>
      <c r="Q703">
        <v>140000</v>
      </c>
    </row>
    <row r="704" spans="9:17" x14ac:dyDescent="0.25">
      <c r="I704" t="s">
        <v>813</v>
      </c>
      <c r="J704">
        <v>0.25700000000000001</v>
      </c>
      <c r="K704">
        <v>0.8357</v>
      </c>
      <c r="L704">
        <v>9.8639999999999995E-3</v>
      </c>
      <c r="M704">
        <v>-1.36</v>
      </c>
      <c r="N704">
        <v>0.24349999999999999</v>
      </c>
      <c r="O704">
        <v>1.9570000000000001</v>
      </c>
      <c r="P704">
        <v>30001</v>
      </c>
      <c r="Q704">
        <v>140000</v>
      </c>
    </row>
    <row r="705" spans="9:17" x14ac:dyDescent="0.25">
      <c r="I705" t="s">
        <v>814</v>
      </c>
      <c r="J705">
        <v>7.1290000000000006E-2</v>
      </c>
      <c r="K705">
        <v>0.64039999999999997</v>
      </c>
      <c r="L705">
        <v>7.7229999999999998E-3</v>
      </c>
      <c r="M705">
        <v>-1.177</v>
      </c>
      <c r="N705">
        <v>6.6140000000000004E-2</v>
      </c>
      <c r="O705">
        <v>1.339</v>
      </c>
      <c r="P705">
        <v>30001</v>
      </c>
      <c r="Q705">
        <v>140000</v>
      </c>
    </row>
    <row r="706" spans="9:17" x14ac:dyDescent="0.25">
      <c r="I706" t="s">
        <v>815</v>
      </c>
      <c r="J706">
        <v>-0.10920000000000001</v>
      </c>
      <c r="K706">
        <v>0.83579999999999999</v>
      </c>
      <c r="L706">
        <v>9.979E-3</v>
      </c>
      <c r="M706">
        <v>-1.794</v>
      </c>
      <c r="N706">
        <v>-0.1018</v>
      </c>
      <c r="O706">
        <v>1.5229999999999999</v>
      </c>
      <c r="P706">
        <v>30001</v>
      </c>
      <c r="Q706">
        <v>140000</v>
      </c>
    </row>
    <row r="707" spans="9:17" x14ac:dyDescent="0.25">
      <c r="I707" t="s">
        <v>816</v>
      </c>
      <c r="J707">
        <v>1.181</v>
      </c>
      <c r="K707">
        <v>0.61429999999999996</v>
      </c>
      <c r="L707">
        <v>7.8120000000000004E-3</v>
      </c>
      <c r="M707">
        <v>-1.7510000000000001E-2</v>
      </c>
      <c r="N707">
        <v>1.179</v>
      </c>
      <c r="O707">
        <v>2.39</v>
      </c>
      <c r="P707">
        <v>30001</v>
      </c>
      <c r="Q707">
        <v>140000</v>
      </c>
    </row>
    <row r="708" spans="9:17" x14ac:dyDescent="0.25">
      <c r="I708" t="s">
        <v>817</v>
      </c>
      <c r="J708">
        <v>1.1299999999999999</v>
      </c>
      <c r="K708">
        <v>0.66739999999999999</v>
      </c>
      <c r="L708">
        <v>8.0590000000000002E-3</v>
      </c>
      <c r="M708">
        <v>-0.1774</v>
      </c>
      <c r="N708">
        <v>1.1299999999999999</v>
      </c>
      <c r="O708">
        <v>2.431</v>
      </c>
      <c r="P708">
        <v>30001</v>
      </c>
      <c r="Q708">
        <v>140000</v>
      </c>
    </row>
    <row r="709" spans="9:17" x14ac:dyDescent="0.25">
      <c r="I709" t="s">
        <v>818</v>
      </c>
      <c r="J709" s="38">
        <v>-3.4940000000000001E-5</v>
      </c>
      <c r="K709">
        <v>0.57879999999999998</v>
      </c>
      <c r="L709">
        <v>8.3649999999999992E-3</v>
      </c>
      <c r="M709">
        <v>-1.1220000000000001</v>
      </c>
      <c r="N709">
        <v>-6.8209999999999998E-3</v>
      </c>
      <c r="O709">
        <v>1.151</v>
      </c>
      <c r="P709">
        <v>30001</v>
      </c>
      <c r="Q709">
        <v>140000</v>
      </c>
    </row>
    <row r="710" spans="9:17" x14ac:dyDescent="0.25">
      <c r="I710" t="s">
        <v>819</v>
      </c>
      <c r="J710">
        <v>0.51090000000000002</v>
      </c>
      <c r="K710">
        <v>0.62260000000000004</v>
      </c>
      <c r="L710">
        <v>6.2469999999999999E-3</v>
      </c>
      <c r="M710">
        <v>-0.71389999999999998</v>
      </c>
      <c r="N710">
        <v>0.50900000000000001</v>
      </c>
      <c r="O710">
        <v>1.7450000000000001</v>
      </c>
      <c r="P710">
        <v>30001</v>
      </c>
      <c r="Q710">
        <v>140000</v>
      </c>
    </row>
    <row r="711" spans="9:17" x14ac:dyDescent="0.25">
      <c r="I711" t="s">
        <v>820</v>
      </c>
      <c r="J711">
        <v>1.1779999999999999</v>
      </c>
      <c r="K711">
        <v>0.59819999999999995</v>
      </c>
      <c r="L711">
        <v>8.7740000000000005E-3</v>
      </c>
      <c r="M711">
        <v>3.0869999999999999E-3</v>
      </c>
      <c r="N711">
        <v>1.175</v>
      </c>
      <c r="O711">
        <v>2.3580000000000001</v>
      </c>
      <c r="P711">
        <v>30001</v>
      </c>
      <c r="Q711">
        <v>140000</v>
      </c>
    </row>
    <row r="712" spans="9:17" x14ac:dyDescent="0.25">
      <c r="I712" t="s">
        <v>821</v>
      </c>
      <c r="J712">
        <v>1.2170000000000001</v>
      </c>
      <c r="K712">
        <v>0.76180000000000003</v>
      </c>
      <c r="L712">
        <v>8.6650000000000008E-3</v>
      </c>
      <c r="M712">
        <v>-0.21579999999999999</v>
      </c>
      <c r="N712">
        <v>1.196</v>
      </c>
      <c r="O712">
        <v>2.77</v>
      </c>
      <c r="P712">
        <v>30001</v>
      </c>
      <c r="Q712">
        <v>140000</v>
      </c>
    </row>
    <row r="713" spans="9:17" x14ac:dyDescent="0.25">
      <c r="I713" t="s">
        <v>822</v>
      </c>
      <c r="J713">
        <v>1.7290000000000001</v>
      </c>
      <c r="K713">
        <v>0.78849999999999998</v>
      </c>
      <c r="L713">
        <v>1.7100000000000001E-2</v>
      </c>
      <c r="M713">
        <v>0.18360000000000001</v>
      </c>
      <c r="N713">
        <v>1.7270000000000001</v>
      </c>
      <c r="O713">
        <v>3.2759999999999998</v>
      </c>
      <c r="P713">
        <v>30001</v>
      </c>
      <c r="Q713">
        <v>140000</v>
      </c>
    </row>
    <row r="714" spans="9:17" x14ac:dyDescent="0.25">
      <c r="I714" t="s">
        <v>823</v>
      </c>
      <c r="J714">
        <v>1.5029999999999999</v>
      </c>
      <c r="K714">
        <v>0.83760000000000001</v>
      </c>
      <c r="L714">
        <v>1.8939999999999999E-2</v>
      </c>
      <c r="M714">
        <v>-0.1414</v>
      </c>
      <c r="N714">
        <v>1.502</v>
      </c>
      <c r="O714">
        <v>3.14</v>
      </c>
      <c r="P714">
        <v>30001</v>
      </c>
      <c r="Q714">
        <v>140000</v>
      </c>
    </row>
    <row r="715" spans="9:17" x14ac:dyDescent="0.25">
      <c r="I715" t="s">
        <v>824</v>
      </c>
      <c r="J715">
        <v>1.363</v>
      </c>
      <c r="K715">
        <v>0.92449999999999999</v>
      </c>
      <c r="L715">
        <v>1.9460000000000002E-2</v>
      </c>
      <c r="M715">
        <v>-0.4758</v>
      </c>
      <c r="N715">
        <v>1.377</v>
      </c>
      <c r="O715">
        <v>3.1480000000000001</v>
      </c>
      <c r="P715">
        <v>30001</v>
      </c>
      <c r="Q715">
        <v>140000</v>
      </c>
    </row>
    <row r="716" spans="9:17" x14ac:dyDescent="0.25">
      <c r="I716" t="s">
        <v>825</v>
      </c>
      <c r="J716">
        <v>1.873</v>
      </c>
      <c r="K716">
        <v>0.91859999999999997</v>
      </c>
      <c r="L716">
        <v>1.9269999999999999E-2</v>
      </c>
      <c r="M716">
        <v>8.4379999999999997E-2</v>
      </c>
      <c r="N716">
        <v>1.863</v>
      </c>
      <c r="O716">
        <v>3.702</v>
      </c>
      <c r="P716">
        <v>30001</v>
      </c>
      <c r="Q716">
        <v>140000</v>
      </c>
    </row>
    <row r="717" spans="9:17" x14ac:dyDescent="0.25">
      <c r="I717" t="s">
        <v>1220</v>
      </c>
      <c r="J717">
        <v>3.9</v>
      </c>
      <c r="K717">
        <v>0.96640000000000004</v>
      </c>
      <c r="L717">
        <v>2.0899999999999998E-2</v>
      </c>
      <c r="M717">
        <v>2.0110000000000001</v>
      </c>
      <c r="N717">
        <v>3.895</v>
      </c>
      <c r="O717">
        <v>5.7880000000000003</v>
      </c>
      <c r="P717">
        <v>30001</v>
      </c>
      <c r="Q717">
        <v>140000</v>
      </c>
    </row>
    <row r="718" spans="9:17" x14ac:dyDescent="0.25">
      <c r="I718" t="s">
        <v>826</v>
      </c>
      <c r="J718">
        <v>-0.8054</v>
      </c>
      <c r="K718">
        <v>0.92720000000000002</v>
      </c>
      <c r="L718">
        <v>1.14E-2</v>
      </c>
      <c r="M718">
        <v>-2.6059999999999999</v>
      </c>
      <c r="N718">
        <v>-0.81889999999999996</v>
      </c>
      <c r="O718">
        <v>1.0549999999999999</v>
      </c>
      <c r="P718">
        <v>30001</v>
      </c>
      <c r="Q718">
        <v>140000</v>
      </c>
    </row>
    <row r="719" spans="9:17" x14ac:dyDescent="0.25">
      <c r="I719" t="s">
        <v>827</v>
      </c>
      <c r="J719">
        <v>-0.99109999999999998</v>
      </c>
      <c r="K719">
        <v>0.7591</v>
      </c>
      <c r="L719">
        <v>9.4310000000000001E-3</v>
      </c>
      <c r="M719">
        <v>-2.4649999999999999</v>
      </c>
      <c r="N719">
        <v>-0.99880000000000002</v>
      </c>
      <c r="O719">
        <v>0.50329999999999997</v>
      </c>
      <c r="P719">
        <v>30001</v>
      </c>
      <c r="Q719">
        <v>140000</v>
      </c>
    </row>
    <row r="720" spans="9:17" x14ac:dyDescent="0.25">
      <c r="I720" t="s">
        <v>828</v>
      </c>
      <c r="J720">
        <v>-1.1719999999999999</v>
      </c>
      <c r="K720">
        <v>0.93110000000000004</v>
      </c>
      <c r="L720">
        <v>1.158E-2</v>
      </c>
      <c r="M720">
        <v>-3.032</v>
      </c>
      <c r="N720">
        <v>-1.167</v>
      </c>
      <c r="O720">
        <v>0.63190000000000002</v>
      </c>
      <c r="P720">
        <v>30001</v>
      </c>
      <c r="Q720">
        <v>140000</v>
      </c>
    </row>
    <row r="721" spans="9:17" x14ac:dyDescent="0.25">
      <c r="I721" t="s">
        <v>829</v>
      </c>
      <c r="J721">
        <v>0.11899999999999999</v>
      </c>
      <c r="K721">
        <v>0.65790000000000004</v>
      </c>
      <c r="L721">
        <v>7.502E-3</v>
      </c>
      <c r="M721">
        <v>-1.161</v>
      </c>
      <c r="N721">
        <v>0.11360000000000001</v>
      </c>
      <c r="O721">
        <v>1.413</v>
      </c>
      <c r="P721">
        <v>30001</v>
      </c>
      <c r="Q721">
        <v>140000</v>
      </c>
    </row>
    <row r="722" spans="9:17" x14ac:dyDescent="0.25">
      <c r="I722" t="s">
        <v>830</v>
      </c>
      <c r="J722">
        <v>6.7549999999999999E-2</v>
      </c>
      <c r="K722">
        <v>0.72519999999999996</v>
      </c>
      <c r="L722">
        <v>8.0510000000000009E-3</v>
      </c>
      <c r="M722">
        <v>-1.3660000000000001</v>
      </c>
      <c r="N722">
        <v>6.6400000000000001E-2</v>
      </c>
      <c r="O722">
        <v>1.486</v>
      </c>
      <c r="P722">
        <v>30001</v>
      </c>
      <c r="Q722">
        <v>140000</v>
      </c>
    </row>
    <row r="723" spans="9:17" x14ac:dyDescent="0.25">
      <c r="I723" t="s">
        <v>831</v>
      </c>
      <c r="J723">
        <v>-1.0620000000000001</v>
      </c>
      <c r="K723">
        <v>0.70079999999999998</v>
      </c>
      <c r="L723">
        <v>8.3409999999999995E-3</v>
      </c>
      <c r="M723">
        <v>-2.4209999999999998</v>
      </c>
      <c r="N723">
        <v>-1.0660000000000001</v>
      </c>
      <c r="O723">
        <v>0.31759999999999999</v>
      </c>
      <c r="P723">
        <v>30001</v>
      </c>
      <c r="Q723">
        <v>140000</v>
      </c>
    </row>
    <row r="724" spans="9:17" x14ac:dyDescent="0.25">
      <c r="I724" t="s">
        <v>832</v>
      </c>
      <c r="J724">
        <v>-0.55149999999999999</v>
      </c>
      <c r="K724">
        <v>0.71830000000000005</v>
      </c>
      <c r="L724">
        <v>7.8659999999999997E-3</v>
      </c>
      <c r="M724">
        <v>-1.9830000000000001</v>
      </c>
      <c r="N724">
        <v>-0.54249999999999998</v>
      </c>
      <c r="O724">
        <v>0.83150000000000002</v>
      </c>
      <c r="P724">
        <v>30001</v>
      </c>
      <c r="Q724">
        <v>140000</v>
      </c>
    </row>
    <row r="725" spans="9:17" x14ac:dyDescent="0.25">
      <c r="I725" t="s">
        <v>833</v>
      </c>
      <c r="J725">
        <v>0.1154</v>
      </c>
      <c r="K725">
        <v>0.45350000000000001</v>
      </c>
      <c r="L725">
        <v>4.1019999999999997E-3</v>
      </c>
      <c r="M725">
        <v>-0.77090000000000003</v>
      </c>
      <c r="N725">
        <v>0.11360000000000001</v>
      </c>
      <c r="O725">
        <v>1.008</v>
      </c>
      <c r="P725">
        <v>30001</v>
      </c>
      <c r="Q725">
        <v>140000</v>
      </c>
    </row>
    <row r="726" spans="9:17" x14ac:dyDescent="0.25">
      <c r="I726" t="s">
        <v>834</v>
      </c>
      <c r="J726">
        <v>0.15479999999999999</v>
      </c>
      <c r="K726">
        <v>0.69810000000000005</v>
      </c>
      <c r="L726">
        <v>5.4679999999999998E-3</v>
      </c>
      <c r="M726">
        <v>-1.1910000000000001</v>
      </c>
      <c r="N726">
        <v>0.14560000000000001</v>
      </c>
      <c r="O726">
        <v>1.5580000000000001</v>
      </c>
      <c r="P726">
        <v>30001</v>
      </c>
      <c r="Q726">
        <v>140000</v>
      </c>
    </row>
    <row r="727" spans="9:17" x14ac:dyDescent="0.25">
      <c r="I727" t="s">
        <v>835</v>
      </c>
      <c r="J727">
        <v>0.6663</v>
      </c>
      <c r="K727">
        <v>0.8266</v>
      </c>
      <c r="L727">
        <v>1.405E-2</v>
      </c>
      <c r="M727">
        <v>-0.95109999999999995</v>
      </c>
      <c r="N727">
        <v>0.66369999999999996</v>
      </c>
      <c r="O727">
        <v>2.2959999999999998</v>
      </c>
      <c r="P727">
        <v>30001</v>
      </c>
      <c r="Q727">
        <v>140000</v>
      </c>
    </row>
    <row r="728" spans="9:17" x14ac:dyDescent="0.25">
      <c r="I728" t="s">
        <v>836</v>
      </c>
      <c r="J728">
        <v>0.44040000000000001</v>
      </c>
      <c r="K728">
        <v>0.86219999999999997</v>
      </c>
      <c r="L728">
        <v>1.5559999999999999E-2</v>
      </c>
      <c r="M728">
        <v>-1.252</v>
      </c>
      <c r="N728">
        <v>0.44280000000000003</v>
      </c>
      <c r="O728">
        <v>2.137</v>
      </c>
      <c r="P728">
        <v>30001</v>
      </c>
      <c r="Q728">
        <v>140000</v>
      </c>
    </row>
    <row r="729" spans="9:17" x14ac:dyDescent="0.25">
      <c r="I729" t="s">
        <v>837</v>
      </c>
      <c r="J729">
        <v>0.30109999999999998</v>
      </c>
      <c r="K729">
        <v>0.94740000000000002</v>
      </c>
      <c r="L729">
        <v>1.636E-2</v>
      </c>
      <c r="M729">
        <v>-1.5880000000000001</v>
      </c>
      <c r="N729">
        <v>0.31430000000000002</v>
      </c>
      <c r="O729">
        <v>2.14</v>
      </c>
      <c r="P729">
        <v>30001</v>
      </c>
      <c r="Q729">
        <v>140000</v>
      </c>
    </row>
    <row r="730" spans="9:17" x14ac:dyDescent="0.25">
      <c r="I730" t="s">
        <v>838</v>
      </c>
      <c r="J730">
        <v>0.81010000000000004</v>
      </c>
      <c r="K730">
        <v>0.94299999999999995</v>
      </c>
      <c r="L730">
        <v>1.6240000000000001E-2</v>
      </c>
      <c r="M730">
        <v>-1.0149999999999999</v>
      </c>
      <c r="N730">
        <v>0.80359999999999998</v>
      </c>
      <c r="O730">
        <v>2.6869999999999998</v>
      </c>
      <c r="P730">
        <v>30001</v>
      </c>
      <c r="Q730">
        <v>140000</v>
      </c>
    </row>
    <row r="731" spans="9:17" x14ac:dyDescent="0.25">
      <c r="I731" t="s">
        <v>1221</v>
      </c>
      <c r="J731">
        <v>2.8380000000000001</v>
      </c>
      <c r="K731">
        <v>0.97160000000000002</v>
      </c>
      <c r="L731">
        <v>1.7180000000000001E-2</v>
      </c>
      <c r="M731">
        <v>0.92149999999999999</v>
      </c>
      <c r="N731">
        <v>2.8420000000000001</v>
      </c>
      <c r="O731">
        <v>4.734</v>
      </c>
      <c r="P731">
        <v>30001</v>
      </c>
      <c r="Q731">
        <v>140000</v>
      </c>
    </row>
    <row r="732" spans="9:17" x14ac:dyDescent="0.25">
      <c r="I732" t="s">
        <v>839</v>
      </c>
      <c r="J732">
        <v>-0.1857</v>
      </c>
      <c r="K732">
        <v>0.53959999999999997</v>
      </c>
      <c r="L732">
        <v>3.8289999999999999E-3</v>
      </c>
      <c r="M732">
        <v>-1.3740000000000001</v>
      </c>
      <c r="N732">
        <v>-0.1389</v>
      </c>
      <c r="O732">
        <v>0.84909999999999997</v>
      </c>
      <c r="P732">
        <v>30001</v>
      </c>
      <c r="Q732">
        <v>140000</v>
      </c>
    </row>
    <row r="733" spans="9:17" x14ac:dyDescent="0.25">
      <c r="I733" t="s">
        <v>840</v>
      </c>
      <c r="J733">
        <v>-0.36620000000000003</v>
      </c>
      <c r="K733">
        <v>0.46710000000000002</v>
      </c>
      <c r="L733">
        <v>2.1090000000000002E-3</v>
      </c>
      <c r="M733">
        <v>-1.401</v>
      </c>
      <c r="N733">
        <v>-0.31180000000000002</v>
      </c>
      <c r="O733">
        <v>0.43590000000000001</v>
      </c>
      <c r="P733">
        <v>30001</v>
      </c>
      <c r="Q733">
        <v>140000</v>
      </c>
    </row>
    <row r="734" spans="9:17" x14ac:dyDescent="0.25">
      <c r="I734" t="s">
        <v>841</v>
      </c>
      <c r="J734">
        <v>0.9244</v>
      </c>
      <c r="K734">
        <v>0.77110000000000001</v>
      </c>
      <c r="L734">
        <v>8.3649999999999992E-3</v>
      </c>
      <c r="M734">
        <v>-0.62390000000000001</v>
      </c>
      <c r="N734">
        <v>0.93289999999999995</v>
      </c>
      <c r="O734">
        <v>2.4319999999999999</v>
      </c>
      <c r="P734">
        <v>30001</v>
      </c>
      <c r="Q734">
        <v>140000</v>
      </c>
    </row>
    <row r="735" spans="9:17" x14ac:dyDescent="0.25">
      <c r="I735" t="s">
        <v>842</v>
      </c>
      <c r="J735">
        <v>0.87290000000000001</v>
      </c>
      <c r="K735">
        <v>0.82330000000000003</v>
      </c>
      <c r="L735">
        <v>8.7299999999999999E-3</v>
      </c>
      <c r="M735">
        <v>-0.78949999999999998</v>
      </c>
      <c r="N735">
        <v>0.88219999999999998</v>
      </c>
      <c r="O735">
        <v>2.4820000000000002</v>
      </c>
      <c r="P735">
        <v>30001</v>
      </c>
      <c r="Q735">
        <v>140000</v>
      </c>
    </row>
    <row r="736" spans="9:17" x14ac:dyDescent="0.25">
      <c r="I736" t="s">
        <v>843</v>
      </c>
      <c r="J736">
        <v>-0.2571</v>
      </c>
      <c r="K736">
        <v>0.73319999999999996</v>
      </c>
      <c r="L736">
        <v>8.5109999999999995E-3</v>
      </c>
      <c r="M736">
        <v>-1.754</v>
      </c>
      <c r="N736">
        <v>-0.24479999999999999</v>
      </c>
      <c r="O736">
        <v>1.165</v>
      </c>
      <c r="P736">
        <v>30001</v>
      </c>
      <c r="Q736">
        <v>140000</v>
      </c>
    </row>
    <row r="737" spans="9:17" x14ac:dyDescent="0.25">
      <c r="I737" t="s">
        <v>844</v>
      </c>
      <c r="J737">
        <v>0.25390000000000001</v>
      </c>
      <c r="K737">
        <v>0.81910000000000005</v>
      </c>
      <c r="L737">
        <v>8.319E-3</v>
      </c>
      <c r="M737">
        <v>-1.385</v>
      </c>
      <c r="N737">
        <v>0.26100000000000001</v>
      </c>
      <c r="O737">
        <v>1.855</v>
      </c>
      <c r="P737">
        <v>30001</v>
      </c>
      <c r="Q737">
        <v>140000</v>
      </c>
    </row>
    <row r="738" spans="9:17" x14ac:dyDescent="0.25">
      <c r="I738" t="s">
        <v>845</v>
      </c>
      <c r="J738">
        <v>0.92079999999999995</v>
      </c>
      <c r="K738">
        <v>0.81069999999999998</v>
      </c>
      <c r="L738">
        <v>9.7900000000000001E-3</v>
      </c>
      <c r="M738">
        <v>-0.70760000000000001</v>
      </c>
      <c r="N738">
        <v>0.93079999999999996</v>
      </c>
      <c r="O738">
        <v>2.5049999999999999</v>
      </c>
      <c r="P738">
        <v>30001</v>
      </c>
      <c r="Q738">
        <v>140000</v>
      </c>
    </row>
    <row r="739" spans="9:17" x14ac:dyDescent="0.25">
      <c r="I739" t="s">
        <v>846</v>
      </c>
      <c r="J739">
        <v>0.96020000000000005</v>
      </c>
      <c r="K739">
        <v>0.93240000000000001</v>
      </c>
      <c r="L739">
        <v>9.7909999999999994E-3</v>
      </c>
      <c r="M739">
        <v>-0.85629999999999995</v>
      </c>
      <c r="N739">
        <v>0.95379999999999998</v>
      </c>
      <c r="O739">
        <v>2.823</v>
      </c>
      <c r="P739">
        <v>30001</v>
      </c>
      <c r="Q739">
        <v>140000</v>
      </c>
    </row>
    <row r="740" spans="9:17" x14ac:dyDescent="0.25">
      <c r="I740" t="s">
        <v>847</v>
      </c>
      <c r="J740">
        <v>1.472</v>
      </c>
      <c r="K740">
        <v>0.9234</v>
      </c>
      <c r="L740">
        <v>1.6469999999999999E-2</v>
      </c>
      <c r="M740">
        <v>-0.37130000000000002</v>
      </c>
      <c r="N740">
        <v>1.48</v>
      </c>
      <c r="O740">
        <v>3.2719999999999998</v>
      </c>
      <c r="P740">
        <v>30001</v>
      </c>
      <c r="Q740">
        <v>140000</v>
      </c>
    </row>
    <row r="741" spans="9:17" x14ac:dyDescent="0.25">
      <c r="I741" t="s">
        <v>848</v>
      </c>
      <c r="J741">
        <v>1.246</v>
      </c>
      <c r="K741">
        <v>0.9677</v>
      </c>
      <c r="L741">
        <v>1.821E-2</v>
      </c>
      <c r="M741">
        <v>-0.69089999999999996</v>
      </c>
      <c r="N741">
        <v>1.2549999999999999</v>
      </c>
      <c r="O741">
        <v>3.125</v>
      </c>
      <c r="P741">
        <v>30001</v>
      </c>
      <c r="Q741">
        <v>140000</v>
      </c>
    </row>
    <row r="742" spans="9:17" x14ac:dyDescent="0.25">
      <c r="I742" t="s">
        <v>849</v>
      </c>
      <c r="J742">
        <v>1.1060000000000001</v>
      </c>
      <c r="K742">
        <v>1.042</v>
      </c>
      <c r="L742">
        <v>1.874E-2</v>
      </c>
      <c r="M742">
        <v>-0.99760000000000004</v>
      </c>
      <c r="N742">
        <v>1.1220000000000001</v>
      </c>
      <c r="O742">
        <v>3.13</v>
      </c>
      <c r="P742">
        <v>30001</v>
      </c>
      <c r="Q742">
        <v>140000</v>
      </c>
    </row>
    <row r="743" spans="9:17" x14ac:dyDescent="0.25">
      <c r="I743" t="s">
        <v>850</v>
      </c>
      <c r="J743">
        <v>1.615</v>
      </c>
      <c r="K743">
        <v>1.0389999999999999</v>
      </c>
      <c r="L743">
        <v>1.8579999999999999E-2</v>
      </c>
      <c r="M743">
        <v>-0.43730000000000002</v>
      </c>
      <c r="N743">
        <v>1.6160000000000001</v>
      </c>
      <c r="O743">
        <v>3.6629999999999998</v>
      </c>
      <c r="P743">
        <v>30001</v>
      </c>
      <c r="Q743">
        <v>140000</v>
      </c>
    </row>
    <row r="744" spans="9:17" x14ac:dyDescent="0.25">
      <c r="I744" t="s">
        <v>1222</v>
      </c>
      <c r="J744">
        <v>3.6429999999999998</v>
      </c>
      <c r="K744">
        <v>1.0860000000000001</v>
      </c>
      <c r="L744">
        <v>2.018E-2</v>
      </c>
      <c r="M744">
        <v>1.494</v>
      </c>
      <c r="N744">
        <v>3.6459999999999999</v>
      </c>
      <c r="O744">
        <v>5.77</v>
      </c>
      <c r="P744">
        <v>30001</v>
      </c>
      <c r="Q744">
        <v>140000</v>
      </c>
    </row>
    <row r="745" spans="9:17" x14ac:dyDescent="0.25">
      <c r="I745" t="s">
        <v>851</v>
      </c>
      <c r="J745">
        <v>-0.18049999999999999</v>
      </c>
      <c r="K745">
        <v>0.53790000000000004</v>
      </c>
      <c r="L745">
        <v>3.8990000000000001E-3</v>
      </c>
      <c r="M745">
        <v>-1.365</v>
      </c>
      <c r="N745">
        <v>-0.13469999999999999</v>
      </c>
      <c r="O745">
        <v>0.85270000000000001</v>
      </c>
      <c r="P745">
        <v>30001</v>
      </c>
      <c r="Q745">
        <v>140000</v>
      </c>
    </row>
    <row r="746" spans="9:17" x14ac:dyDescent="0.25">
      <c r="I746" t="s">
        <v>852</v>
      </c>
      <c r="J746">
        <v>1.1100000000000001</v>
      </c>
      <c r="K746">
        <v>0.55259999999999998</v>
      </c>
      <c r="L746">
        <v>5.8250000000000003E-3</v>
      </c>
      <c r="M746">
        <v>2.7089999999999999E-2</v>
      </c>
      <c r="N746">
        <v>1.107</v>
      </c>
      <c r="O746">
        <v>2.1989999999999998</v>
      </c>
      <c r="P746">
        <v>30001</v>
      </c>
      <c r="Q746">
        <v>140000</v>
      </c>
    </row>
    <row r="747" spans="9:17" x14ac:dyDescent="0.25">
      <c r="I747" t="s">
        <v>853</v>
      </c>
      <c r="J747">
        <v>1.0589999999999999</v>
      </c>
      <c r="K747">
        <v>0.62339999999999995</v>
      </c>
      <c r="L747">
        <v>6.3020000000000003E-3</v>
      </c>
      <c r="M747">
        <v>-0.16980000000000001</v>
      </c>
      <c r="N747">
        <v>1.0580000000000001</v>
      </c>
      <c r="O747">
        <v>2.2770000000000001</v>
      </c>
      <c r="P747">
        <v>30001</v>
      </c>
      <c r="Q747">
        <v>140000</v>
      </c>
    </row>
    <row r="748" spans="9:17" x14ac:dyDescent="0.25">
      <c r="I748" t="s">
        <v>854</v>
      </c>
      <c r="J748">
        <v>-7.1330000000000005E-2</v>
      </c>
      <c r="K748">
        <v>0.49619999999999997</v>
      </c>
      <c r="L748">
        <v>5.6210000000000001E-3</v>
      </c>
      <c r="M748">
        <v>-1.042</v>
      </c>
      <c r="N748">
        <v>-7.3359999999999995E-2</v>
      </c>
      <c r="O748">
        <v>0.90959999999999996</v>
      </c>
      <c r="P748">
        <v>30001</v>
      </c>
      <c r="Q748">
        <v>140000</v>
      </c>
    </row>
    <row r="749" spans="9:17" x14ac:dyDescent="0.25">
      <c r="I749" t="s">
        <v>855</v>
      </c>
      <c r="J749">
        <v>0.43959999999999999</v>
      </c>
      <c r="K749">
        <v>0.61870000000000003</v>
      </c>
      <c r="L749">
        <v>5.3990000000000002E-3</v>
      </c>
      <c r="M749">
        <v>-0.7661</v>
      </c>
      <c r="N749">
        <v>0.43619999999999998</v>
      </c>
      <c r="O749">
        <v>1.667</v>
      </c>
      <c r="P749">
        <v>30001</v>
      </c>
      <c r="Q749">
        <v>140000</v>
      </c>
    </row>
    <row r="750" spans="9:17" x14ac:dyDescent="0.25">
      <c r="I750" t="s">
        <v>856</v>
      </c>
      <c r="J750">
        <v>1.1060000000000001</v>
      </c>
      <c r="K750">
        <v>0.6089</v>
      </c>
      <c r="L750">
        <v>7.28E-3</v>
      </c>
      <c r="M750">
        <v>-8.8550000000000004E-2</v>
      </c>
      <c r="N750">
        <v>1.107</v>
      </c>
      <c r="O750">
        <v>2.3069999999999999</v>
      </c>
      <c r="P750">
        <v>30001</v>
      </c>
      <c r="Q750">
        <v>140000</v>
      </c>
    </row>
    <row r="751" spans="9:17" x14ac:dyDescent="0.25">
      <c r="I751" t="s">
        <v>857</v>
      </c>
      <c r="J751">
        <v>1.1459999999999999</v>
      </c>
      <c r="K751">
        <v>0.76500000000000001</v>
      </c>
      <c r="L751">
        <v>7.3569999999999998E-3</v>
      </c>
      <c r="M751">
        <v>-0.28449999999999998</v>
      </c>
      <c r="N751">
        <v>1.121</v>
      </c>
      <c r="O751">
        <v>2.7120000000000002</v>
      </c>
      <c r="P751">
        <v>30001</v>
      </c>
      <c r="Q751">
        <v>140000</v>
      </c>
    </row>
    <row r="752" spans="9:17" x14ac:dyDescent="0.25">
      <c r="I752" t="s">
        <v>858</v>
      </c>
      <c r="J752">
        <v>1.657</v>
      </c>
      <c r="K752">
        <v>0.74739999999999995</v>
      </c>
      <c r="L752">
        <v>1.453E-2</v>
      </c>
      <c r="M752">
        <v>0.18010000000000001</v>
      </c>
      <c r="N752">
        <v>1.66</v>
      </c>
      <c r="O752">
        <v>3.1230000000000002</v>
      </c>
      <c r="P752">
        <v>30001</v>
      </c>
      <c r="Q752">
        <v>140000</v>
      </c>
    </row>
    <row r="753" spans="9:17" x14ac:dyDescent="0.25">
      <c r="I753" t="s">
        <v>859</v>
      </c>
      <c r="J753">
        <v>1.4319999999999999</v>
      </c>
      <c r="K753">
        <v>0.80120000000000002</v>
      </c>
      <c r="L753">
        <v>1.6369999999999999E-2</v>
      </c>
      <c r="M753">
        <v>-0.14990000000000001</v>
      </c>
      <c r="N753">
        <v>1.4370000000000001</v>
      </c>
      <c r="O753">
        <v>3</v>
      </c>
      <c r="P753">
        <v>30001</v>
      </c>
      <c r="Q753">
        <v>140000</v>
      </c>
    </row>
    <row r="754" spans="9:17" x14ac:dyDescent="0.25">
      <c r="I754" t="s">
        <v>860</v>
      </c>
      <c r="J754">
        <v>1.292</v>
      </c>
      <c r="K754">
        <v>0.88959999999999995</v>
      </c>
      <c r="L754">
        <v>1.6969999999999999E-2</v>
      </c>
      <c r="M754">
        <v>-0.48220000000000002</v>
      </c>
      <c r="N754">
        <v>1.306</v>
      </c>
      <c r="O754">
        <v>3.0129999999999999</v>
      </c>
      <c r="P754">
        <v>30001</v>
      </c>
      <c r="Q754">
        <v>140000</v>
      </c>
    </row>
    <row r="755" spans="9:17" x14ac:dyDescent="0.25">
      <c r="I755" t="s">
        <v>861</v>
      </c>
      <c r="J755">
        <v>1.8009999999999999</v>
      </c>
      <c r="K755">
        <v>0.88590000000000002</v>
      </c>
      <c r="L755">
        <v>1.6789999999999999E-2</v>
      </c>
      <c r="M755">
        <v>8.3790000000000003E-2</v>
      </c>
      <c r="N755">
        <v>1.7929999999999999</v>
      </c>
      <c r="O755">
        <v>3.5760000000000001</v>
      </c>
      <c r="P755">
        <v>30001</v>
      </c>
      <c r="Q755">
        <v>140000</v>
      </c>
    </row>
    <row r="756" spans="9:17" x14ac:dyDescent="0.25">
      <c r="I756" t="s">
        <v>1223</v>
      </c>
      <c r="J756">
        <v>3.8290000000000002</v>
      </c>
      <c r="K756">
        <v>0.94069999999999998</v>
      </c>
      <c r="L756">
        <v>1.8499999999999999E-2</v>
      </c>
      <c r="M756">
        <v>1.972</v>
      </c>
      <c r="N756">
        <v>3.8279999999999998</v>
      </c>
      <c r="O756">
        <v>5.6680000000000001</v>
      </c>
      <c r="P756">
        <v>30001</v>
      </c>
      <c r="Q756">
        <v>140000</v>
      </c>
    </row>
    <row r="757" spans="9:17" x14ac:dyDescent="0.25">
      <c r="I757" t="s">
        <v>862</v>
      </c>
      <c r="J757">
        <v>1.2909999999999999</v>
      </c>
      <c r="K757">
        <v>0.77290000000000003</v>
      </c>
      <c r="L757">
        <v>8.4580000000000002E-3</v>
      </c>
      <c r="M757">
        <v>-0.1956</v>
      </c>
      <c r="N757">
        <v>1.2729999999999999</v>
      </c>
      <c r="O757">
        <v>2.875</v>
      </c>
      <c r="P757">
        <v>30001</v>
      </c>
      <c r="Q757">
        <v>140000</v>
      </c>
    </row>
    <row r="758" spans="9:17" x14ac:dyDescent="0.25">
      <c r="I758" t="s">
        <v>863</v>
      </c>
      <c r="J758">
        <v>1.2390000000000001</v>
      </c>
      <c r="K758">
        <v>0.82489999999999997</v>
      </c>
      <c r="L758">
        <v>8.8079999999999999E-3</v>
      </c>
      <c r="M758">
        <v>-0.35759999999999997</v>
      </c>
      <c r="N758">
        <v>1.2230000000000001</v>
      </c>
      <c r="O758">
        <v>2.915</v>
      </c>
      <c r="P758">
        <v>30001</v>
      </c>
      <c r="Q758">
        <v>140000</v>
      </c>
    </row>
    <row r="759" spans="9:17" x14ac:dyDescent="0.25">
      <c r="I759" t="s">
        <v>864</v>
      </c>
      <c r="J759">
        <v>0.10920000000000001</v>
      </c>
      <c r="K759">
        <v>0.73109999999999997</v>
      </c>
      <c r="L759">
        <v>8.6090000000000003E-3</v>
      </c>
      <c r="M759">
        <v>-1.298</v>
      </c>
      <c r="N759">
        <v>9.3229999999999993E-2</v>
      </c>
      <c r="O759">
        <v>1.611</v>
      </c>
      <c r="P759">
        <v>30001</v>
      </c>
      <c r="Q759">
        <v>140000</v>
      </c>
    </row>
    <row r="760" spans="9:17" x14ac:dyDescent="0.25">
      <c r="I760" t="s">
        <v>865</v>
      </c>
      <c r="J760">
        <v>0.62009999999999998</v>
      </c>
      <c r="K760">
        <v>0.81789999999999996</v>
      </c>
      <c r="L760">
        <v>8.4150000000000006E-3</v>
      </c>
      <c r="M760">
        <v>-0.94989999999999997</v>
      </c>
      <c r="N760">
        <v>0.6038</v>
      </c>
      <c r="O760">
        <v>2.2799999999999998</v>
      </c>
      <c r="P760">
        <v>30001</v>
      </c>
      <c r="Q760">
        <v>140000</v>
      </c>
    </row>
    <row r="761" spans="9:17" x14ac:dyDescent="0.25">
      <c r="I761" t="s">
        <v>866</v>
      </c>
      <c r="J761">
        <v>1.2869999999999999</v>
      </c>
      <c r="K761">
        <v>0.81340000000000001</v>
      </c>
      <c r="L761">
        <v>9.9640000000000006E-3</v>
      </c>
      <c r="M761">
        <v>-0.28029999999999999</v>
      </c>
      <c r="N761">
        <v>1.274</v>
      </c>
      <c r="O761">
        <v>2.944</v>
      </c>
      <c r="P761">
        <v>30001</v>
      </c>
      <c r="Q761">
        <v>140000</v>
      </c>
    </row>
    <row r="762" spans="9:17" x14ac:dyDescent="0.25">
      <c r="I762" t="s">
        <v>867</v>
      </c>
      <c r="J762">
        <v>1.3260000000000001</v>
      </c>
      <c r="K762">
        <v>0.93400000000000005</v>
      </c>
      <c r="L762">
        <v>9.9439999999999997E-3</v>
      </c>
      <c r="M762">
        <v>-0.43140000000000001</v>
      </c>
      <c r="N762">
        <v>1.3</v>
      </c>
      <c r="O762">
        <v>3.2440000000000002</v>
      </c>
      <c r="P762">
        <v>30001</v>
      </c>
      <c r="Q762">
        <v>140000</v>
      </c>
    </row>
    <row r="763" spans="9:17" x14ac:dyDescent="0.25">
      <c r="I763" t="s">
        <v>868</v>
      </c>
      <c r="J763">
        <v>1.8380000000000001</v>
      </c>
      <c r="K763">
        <v>0.92390000000000005</v>
      </c>
      <c r="L763">
        <v>1.6570000000000001E-2</v>
      </c>
      <c r="M763">
        <v>4.2930000000000003E-2</v>
      </c>
      <c r="N763">
        <v>1.83</v>
      </c>
      <c r="O763">
        <v>3.6859999999999999</v>
      </c>
      <c r="P763">
        <v>30001</v>
      </c>
      <c r="Q763">
        <v>140000</v>
      </c>
    </row>
    <row r="764" spans="9:17" x14ac:dyDescent="0.25">
      <c r="I764" t="s">
        <v>869</v>
      </c>
      <c r="J764">
        <v>1.6120000000000001</v>
      </c>
      <c r="K764">
        <v>0.96760000000000002</v>
      </c>
      <c r="L764">
        <v>1.8319999999999999E-2</v>
      </c>
      <c r="M764">
        <v>-0.2666</v>
      </c>
      <c r="N764">
        <v>1.6020000000000001</v>
      </c>
      <c r="O764">
        <v>3.548</v>
      </c>
      <c r="P764">
        <v>30001</v>
      </c>
      <c r="Q764">
        <v>140000</v>
      </c>
    </row>
    <row r="765" spans="9:17" x14ac:dyDescent="0.25">
      <c r="I765" t="s">
        <v>870</v>
      </c>
      <c r="J765">
        <v>1.4730000000000001</v>
      </c>
      <c r="K765">
        <v>1.0409999999999999</v>
      </c>
      <c r="L765">
        <v>1.8839999999999999E-2</v>
      </c>
      <c r="M765">
        <v>-0.58620000000000005</v>
      </c>
      <c r="N765">
        <v>1.4730000000000001</v>
      </c>
      <c r="O765">
        <v>3.5350000000000001</v>
      </c>
      <c r="P765">
        <v>30001</v>
      </c>
      <c r="Q765">
        <v>140000</v>
      </c>
    </row>
    <row r="766" spans="9:17" x14ac:dyDescent="0.25">
      <c r="I766" t="s">
        <v>871</v>
      </c>
      <c r="J766">
        <v>1.982</v>
      </c>
      <c r="K766">
        <v>1.04</v>
      </c>
      <c r="L766">
        <v>1.8689999999999998E-2</v>
      </c>
      <c r="M766">
        <v>-2.189E-2</v>
      </c>
      <c r="N766">
        <v>1.9650000000000001</v>
      </c>
      <c r="O766">
        <v>4.0759999999999996</v>
      </c>
      <c r="P766">
        <v>30001</v>
      </c>
      <c r="Q766">
        <v>140000</v>
      </c>
    </row>
    <row r="767" spans="9:17" x14ac:dyDescent="0.25">
      <c r="I767" t="s">
        <v>1224</v>
      </c>
      <c r="J767">
        <v>4.0090000000000003</v>
      </c>
      <c r="K767">
        <v>1.0860000000000001</v>
      </c>
      <c r="L767">
        <v>2.0250000000000001E-2</v>
      </c>
      <c r="M767">
        <v>1.891</v>
      </c>
      <c r="N767">
        <v>3.9990000000000001</v>
      </c>
      <c r="O767">
        <v>6.1820000000000004</v>
      </c>
      <c r="P767">
        <v>30001</v>
      </c>
      <c r="Q767">
        <v>140000</v>
      </c>
    </row>
    <row r="768" spans="9:17" x14ac:dyDescent="0.25">
      <c r="I768" t="s">
        <v>872</v>
      </c>
      <c r="J768">
        <v>-5.1429999999999997E-2</v>
      </c>
      <c r="K768">
        <v>0.35489999999999999</v>
      </c>
      <c r="L768">
        <v>1.7160000000000001E-3</v>
      </c>
      <c r="M768">
        <v>-0.83699999999999997</v>
      </c>
      <c r="N768">
        <v>-3.014E-2</v>
      </c>
      <c r="O768">
        <v>0.65549999999999997</v>
      </c>
      <c r="P768">
        <v>30001</v>
      </c>
      <c r="Q768">
        <v>140000</v>
      </c>
    </row>
    <row r="769" spans="9:17" x14ac:dyDescent="0.25">
      <c r="I769" t="s">
        <v>873</v>
      </c>
      <c r="J769">
        <v>-1.181</v>
      </c>
      <c r="K769">
        <v>0.54200000000000004</v>
      </c>
      <c r="L769">
        <v>6.3489999999999996E-3</v>
      </c>
      <c r="M769">
        <v>-2.2370000000000001</v>
      </c>
      <c r="N769">
        <v>-1.1850000000000001</v>
      </c>
      <c r="O769">
        <v>-0.1128</v>
      </c>
      <c r="P769">
        <v>30001</v>
      </c>
      <c r="Q769">
        <v>140000</v>
      </c>
    </row>
    <row r="770" spans="9:17" x14ac:dyDescent="0.25">
      <c r="I770" t="s">
        <v>874</v>
      </c>
      <c r="J770">
        <v>-0.67049999999999998</v>
      </c>
      <c r="K770">
        <v>0.5968</v>
      </c>
      <c r="L770">
        <v>5.2420000000000001E-3</v>
      </c>
      <c r="M770">
        <v>-1.857</v>
      </c>
      <c r="N770">
        <v>-0.66710000000000003</v>
      </c>
      <c r="O770">
        <v>0.48849999999999999</v>
      </c>
      <c r="P770">
        <v>30001</v>
      </c>
      <c r="Q770">
        <v>140000</v>
      </c>
    </row>
    <row r="771" spans="9:17" x14ac:dyDescent="0.25">
      <c r="I771" t="s">
        <v>875</v>
      </c>
      <c r="J771">
        <v>-3.5920000000000001E-3</v>
      </c>
      <c r="K771">
        <v>0.48</v>
      </c>
      <c r="L771">
        <v>5.3210000000000002E-3</v>
      </c>
      <c r="M771">
        <v>-0.94979999999999998</v>
      </c>
      <c r="N771" s="38">
        <v>-7.2999999999999996E-4</v>
      </c>
      <c r="O771">
        <v>0.93600000000000005</v>
      </c>
      <c r="P771">
        <v>30001</v>
      </c>
      <c r="Q771">
        <v>140000</v>
      </c>
    </row>
    <row r="772" spans="9:17" x14ac:dyDescent="0.25">
      <c r="I772" t="s">
        <v>876</v>
      </c>
      <c r="J772">
        <v>3.5799999999999998E-2</v>
      </c>
      <c r="K772">
        <v>0.68789999999999996</v>
      </c>
      <c r="L772">
        <v>5.77E-3</v>
      </c>
      <c r="M772">
        <v>-1.2609999999999999</v>
      </c>
      <c r="N772">
        <v>1.6330000000000001E-2</v>
      </c>
      <c r="O772">
        <v>1.4430000000000001</v>
      </c>
      <c r="P772">
        <v>30001</v>
      </c>
      <c r="Q772">
        <v>140000</v>
      </c>
    </row>
    <row r="773" spans="9:17" x14ac:dyDescent="0.25">
      <c r="I773" t="s">
        <v>877</v>
      </c>
      <c r="J773">
        <v>0.54730000000000001</v>
      </c>
      <c r="K773">
        <v>0.73619999999999997</v>
      </c>
      <c r="L773">
        <v>1.4409999999999999E-2</v>
      </c>
      <c r="M773">
        <v>-0.88839999999999997</v>
      </c>
      <c r="N773">
        <v>0.54320000000000002</v>
      </c>
      <c r="O773">
        <v>1.99</v>
      </c>
      <c r="P773">
        <v>30001</v>
      </c>
      <c r="Q773">
        <v>140000</v>
      </c>
    </row>
    <row r="774" spans="9:17" x14ac:dyDescent="0.25">
      <c r="I774" t="s">
        <v>878</v>
      </c>
      <c r="J774">
        <v>0.32140000000000002</v>
      </c>
      <c r="K774">
        <v>0.78280000000000005</v>
      </c>
      <c r="L774">
        <v>1.6209999999999999E-2</v>
      </c>
      <c r="M774">
        <v>-1.214</v>
      </c>
      <c r="N774">
        <v>0.32140000000000002</v>
      </c>
      <c r="O774">
        <v>1.855</v>
      </c>
      <c r="P774">
        <v>30001</v>
      </c>
      <c r="Q774">
        <v>140000</v>
      </c>
    </row>
    <row r="775" spans="9:17" x14ac:dyDescent="0.25">
      <c r="I775" t="s">
        <v>879</v>
      </c>
      <c r="J775">
        <v>0.18210000000000001</v>
      </c>
      <c r="K775">
        <v>0.87460000000000004</v>
      </c>
      <c r="L775">
        <v>1.6840000000000001E-2</v>
      </c>
      <c r="M775">
        <v>-1.5649999999999999</v>
      </c>
      <c r="N775">
        <v>0.1913</v>
      </c>
      <c r="O775">
        <v>1.875</v>
      </c>
      <c r="P775">
        <v>30001</v>
      </c>
      <c r="Q775">
        <v>140000</v>
      </c>
    </row>
    <row r="776" spans="9:17" x14ac:dyDescent="0.25">
      <c r="I776" t="s">
        <v>880</v>
      </c>
      <c r="J776">
        <v>0.69110000000000005</v>
      </c>
      <c r="K776">
        <v>0.86819999999999997</v>
      </c>
      <c r="L776">
        <v>1.6660000000000001E-2</v>
      </c>
      <c r="M776">
        <v>-0.98080000000000001</v>
      </c>
      <c r="N776">
        <v>0.67579999999999996</v>
      </c>
      <c r="O776">
        <v>2.431</v>
      </c>
      <c r="P776">
        <v>30001</v>
      </c>
      <c r="Q776">
        <v>140000</v>
      </c>
    </row>
    <row r="777" spans="9:17" x14ac:dyDescent="0.25">
      <c r="I777" t="s">
        <v>1225</v>
      </c>
      <c r="J777">
        <v>2.7189999999999999</v>
      </c>
      <c r="K777">
        <v>0.91930000000000001</v>
      </c>
      <c r="L777">
        <v>1.8249999999999999E-2</v>
      </c>
      <c r="M777">
        <v>0.90690000000000004</v>
      </c>
      <c r="N777">
        <v>2.7229999999999999</v>
      </c>
      <c r="O777">
        <v>4.5170000000000003</v>
      </c>
      <c r="P777">
        <v>30001</v>
      </c>
      <c r="Q777">
        <v>140000</v>
      </c>
    </row>
    <row r="778" spans="9:17" x14ac:dyDescent="0.25">
      <c r="I778" t="s">
        <v>881</v>
      </c>
      <c r="J778">
        <v>-1.1299999999999999</v>
      </c>
      <c r="K778">
        <v>0.60540000000000005</v>
      </c>
      <c r="L778">
        <v>6.9839999999999998E-3</v>
      </c>
      <c r="M778">
        <v>-2.3079999999999998</v>
      </c>
      <c r="N778">
        <v>-1.135</v>
      </c>
      <c r="O778">
        <v>6.9860000000000005E-2</v>
      </c>
      <c r="P778">
        <v>30001</v>
      </c>
      <c r="Q778">
        <v>140000</v>
      </c>
    </row>
    <row r="779" spans="9:17" x14ac:dyDescent="0.25">
      <c r="I779" t="s">
        <v>882</v>
      </c>
      <c r="J779">
        <v>-0.61909999999999998</v>
      </c>
      <c r="K779">
        <v>0.6542</v>
      </c>
      <c r="L779">
        <v>5.757E-3</v>
      </c>
      <c r="M779">
        <v>-1.9119999999999999</v>
      </c>
      <c r="N779">
        <v>-0.61870000000000003</v>
      </c>
      <c r="O779">
        <v>0.66790000000000005</v>
      </c>
      <c r="P779">
        <v>30001</v>
      </c>
      <c r="Q779">
        <v>140000</v>
      </c>
    </row>
    <row r="780" spans="9:17" x14ac:dyDescent="0.25">
      <c r="I780" t="s">
        <v>883</v>
      </c>
      <c r="J780">
        <v>4.7840000000000001E-2</v>
      </c>
      <c r="K780">
        <v>0.57040000000000002</v>
      </c>
      <c r="L780">
        <v>6.0619999999999997E-3</v>
      </c>
      <c r="M780">
        <v>-1.0660000000000001</v>
      </c>
      <c r="N780">
        <v>4.4040000000000003E-2</v>
      </c>
      <c r="O780">
        <v>1.1870000000000001</v>
      </c>
      <c r="P780">
        <v>30001</v>
      </c>
      <c r="Q780">
        <v>140000</v>
      </c>
    </row>
    <row r="781" spans="9:17" x14ac:dyDescent="0.25">
      <c r="I781" t="s">
        <v>884</v>
      </c>
      <c r="J781">
        <v>8.7230000000000002E-2</v>
      </c>
      <c r="K781">
        <v>0.74970000000000003</v>
      </c>
      <c r="L781">
        <v>6.4029999999999998E-3</v>
      </c>
      <c r="M781">
        <v>-1.3260000000000001</v>
      </c>
      <c r="N781">
        <v>6.6189999999999999E-2</v>
      </c>
      <c r="O781">
        <v>1.615</v>
      </c>
      <c r="P781">
        <v>30001</v>
      </c>
      <c r="Q781">
        <v>140000</v>
      </c>
    </row>
    <row r="782" spans="9:17" x14ac:dyDescent="0.25">
      <c r="I782" t="s">
        <v>885</v>
      </c>
      <c r="J782">
        <v>0.5988</v>
      </c>
      <c r="K782">
        <v>0.78739999999999999</v>
      </c>
      <c r="L782">
        <v>1.4880000000000001E-2</v>
      </c>
      <c r="M782">
        <v>-0.93149999999999999</v>
      </c>
      <c r="N782">
        <v>0.59119999999999995</v>
      </c>
      <c r="O782">
        <v>2.1579999999999999</v>
      </c>
      <c r="P782">
        <v>30001</v>
      </c>
      <c r="Q782">
        <v>140000</v>
      </c>
    </row>
    <row r="783" spans="9:17" x14ac:dyDescent="0.25">
      <c r="I783" t="s">
        <v>886</v>
      </c>
      <c r="J783">
        <v>0.37290000000000001</v>
      </c>
      <c r="K783">
        <v>0.83250000000000002</v>
      </c>
      <c r="L783">
        <v>1.668E-2</v>
      </c>
      <c r="M783">
        <v>-1.2569999999999999</v>
      </c>
      <c r="N783">
        <v>0.36870000000000003</v>
      </c>
      <c r="O783">
        <v>2.012</v>
      </c>
      <c r="P783">
        <v>30001</v>
      </c>
      <c r="Q783">
        <v>140000</v>
      </c>
    </row>
    <row r="784" spans="9:17" x14ac:dyDescent="0.25">
      <c r="I784" t="s">
        <v>887</v>
      </c>
      <c r="J784">
        <v>0.23350000000000001</v>
      </c>
      <c r="K784">
        <v>0.91810000000000003</v>
      </c>
      <c r="L784">
        <v>1.7270000000000001E-2</v>
      </c>
      <c r="M784">
        <v>-1.587</v>
      </c>
      <c r="N784">
        <v>0.2366</v>
      </c>
      <c r="O784">
        <v>2.024</v>
      </c>
      <c r="P784">
        <v>30001</v>
      </c>
      <c r="Q784">
        <v>140000</v>
      </c>
    </row>
    <row r="785" spans="9:17" x14ac:dyDescent="0.25">
      <c r="I785" t="s">
        <v>888</v>
      </c>
      <c r="J785">
        <v>0.74260000000000004</v>
      </c>
      <c r="K785">
        <v>0.91310000000000002</v>
      </c>
      <c r="L785">
        <v>1.7080000000000001E-2</v>
      </c>
      <c r="M785">
        <v>-1.016</v>
      </c>
      <c r="N785">
        <v>0.72609999999999997</v>
      </c>
      <c r="O785">
        <v>2.577</v>
      </c>
      <c r="P785">
        <v>30001</v>
      </c>
      <c r="Q785">
        <v>140000</v>
      </c>
    </row>
    <row r="786" spans="9:17" x14ac:dyDescent="0.25">
      <c r="I786" t="s">
        <v>1226</v>
      </c>
      <c r="J786">
        <v>2.77</v>
      </c>
      <c r="K786">
        <v>0.96140000000000003</v>
      </c>
      <c r="L786">
        <v>1.8710000000000001E-2</v>
      </c>
      <c r="M786">
        <v>0.88490000000000002</v>
      </c>
      <c r="N786">
        <v>2.774</v>
      </c>
      <c r="O786">
        <v>4.6680000000000001</v>
      </c>
      <c r="P786">
        <v>30001</v>
      </c>
      <c r="Q786">
        <v>140000</v>
      </c>
    </row>
    <row r="787" spans="9:17" x14ac:dyDescent="0.25">
      <c r="I787" t="s">
        <v>889</v>
      </c>
      <c r="J787">
        <v>0.51090000000000002</v>
      </c>
      <c r="K787">
        <v>0.5081</v>
      </c>
      <c r="L787">
        <v>4.4460000000000003E-3</v>
      </c>
      <c r="M787">
        <v>-0.4476</v>
      </c>
      <c r="N787">
        <v>0.49480000000000002</v>
      </c>
      <c r="O787">
        <v>1.548</v>
      </c>
      <c r="P787">
        <v>30001</v>
      </c>
      <c r="Q787">
        <v>140000</v>
      </c>
    </row>
    <row r="788" spans="9:17" x14ac:dyDescent="0.25">
      <c r="I788" t="s">
        <v>890</v>
      </c>
      <c r="J788">
        <v>1.1779999999999999</v>
      </c>
      <c r="K788">
        <v>0.53300000000000003</v>
      </c>
      <c r="L788">
        <v>5.4270000000000004E-3</v>
      </c>
      <c r="M788">
        <v>0.15049999999999999</v>
      </c>
      <c r="N788">
        <v>1.1759999999999999</v>
      </c>
      <c r="O788">
        <v>2.2250000000000001</v>
      </c>
      <c r="P788">
        <v>30001</v>
      </c>
      <c r="Q788">
        <v>140000</v>
      </c>
    </row>
    <row r="789" spans="9:17" x14ac:dyDescent="0.25">
      <c r="I789" t="s">
        <v>891</v>
      </c>
      <c r="J789">
        <v>1.2170000000000001</v>
      </c>
      <c r="K789">
        <v>0.70009999999999994</v>
      </c>
      <c r="L789">
        <v>5.9839999999999997E-3</v>
      </c>
      <c r="M789">
        <v>-1.085E-2</v>
      </c>
      <c r="N789">
        <v>1.1779999999999999</v>
      </c>
      <c r="O789">
        <v>2.6880000000000002</v>
      </c>
      <c r="P789">
        <v>30001</v>
      </c>
      <c r="Q789">
        <v>140000</v>
      </c>
    </row>
    <row r="790" spans="9:17" x14ac:dyDescent="0.25">
      <c r="I790" t="s">
        <v>892</v>
      </c>
      <c r="J790">
        <v>1.7290000000000001</v>
      </c>
      <c r="K790">
        <v>0.59009999999999996</v>
      </c>
      <c r="L790">
        <v>1.017E-2</v>
      </c>
      <c r="M790">
        <v>0.55910000000000004</v>
      </c>
      <c r="N790">
        <v>1.732</v>
      </c>
      <c r="O790">
        <v>2.879</v>
      </c>
      <c r="P790">
        <v>30001</v>
      </c>
      <c r="Q790">
        <v>140000</v>
      </c>
    </row>
    <row r="791" spans="9:17" x14ac:dyDescent="0.25">
      <c r="I791" t="s">
        <v>893</v>
      </c>
      <c r="J791">
        <v>1.5029999999999999</v>
      </c>
      <c r="K791">
        <v>0.6633</v>
      </c>
      <c r="L791">
        <v>1.209E-2</v>
      </c>
      <c r="M791">
        <v>0.18959999999999999</v>
      </c>
      <c r="N791">
        <v>1.51</v>
      </c>
      <c r="O791">
        <v>2.7909999999999999</v>
      </c>
      <c r="P791">
        <v>30001</v>
      </c>
      <c r="Q791">
        <v>140000</v>
      </c>
    </row>
    <row r="792" spans="9:17" x14ac:dyDescent="0.25">
      <c r="I792" t="s">
        <v>894</v>
      </c>
      <c r="J792">
        <v>1.3640000000000001</v>
      </c>
      <c r="K792">
        <v>0.76319999999999999</v>
      </c>
      <c r="L792">
        <v>1.2930000000000001E-2</v>
      </c>
      <c r="M792">
        <v>-0.18540000000000001</v>
      </c>
      <c r="N792">
        <v>1.381</v>
      </c>
      <c r="O792">
        <v>2.8210000000000002</v>
      </c>
      <c r="P792">
        <v>30001</v>
      </c>
      <c r="Q792">
        <v>140000</v>
      </c>
    </row>
    <row r="793" spans="9:17" x14ac:dyDescent="0.25">
      <c r="I793" t="s">
        <v>895</v>
      </c>
      <c r="J793">
        <v>1.873</v>
      </c>
      <c r="K793">
        <v>0.7581</v>
      </c>
      <c r="L793">
        <v>1.2710000000000001E-2</v>
      </c>
      <c r="M793">
        <v>0.40889999999999999</v>
      </c>
      <c r="N793">
        <v>1.861</v>
      </c>
      <c r="O793">
        <v>3.4009999999999998</v>
      </c>
      <c r="P793">
        <v>30001</v>
      </c>
      <c r="Q793">
        <v>140000</v>
      </c>
    </row>
    <row r="794" spans="9:17" x14ac:dyDescent="0.25">
      <c r="I794" t="s">
        <v>1227</v>
      </c>
      <c r="J794">
        <v>3.9</v>
      </c>
      <c r="K794">
        <v>0.83979999999999999</v>
      </c>
      <c r="L794">
        <v>1.455E-2</v>
      </c>
      <c r="M794">
        <v>2.2330000000000001</v>
      </c>
      <c r="N794">
        <v>3.9089999999999998</v>
      </c>
      <c r="O794">
        <v>5.5279999999999996</v>
      </c>
      <c r="P794">
        <v>30001</v>
      </c>
      <c r="Q794">
        <v>140000</v>
      </c>
    </row>
    <row r="795" spans="9:17" x14ac:dyDescent="0.25">
      <c r="I795" t="s">
        <v>896</v>
      </c>
      <c r="J795">
        <v>0.66690000000000005</v>
      </c>
      <c r="K795">
        <v>0.55389999999999995</v>
      </c>
      <c r="L795">
        <v>5.3940000000000004E-3</v>
      </c>
      <c r="M795">
        <v>-0.34</v>
      </c>
      <c r="N795">
        <v>0.64190000000000003</v>
      </c>
      <c r="O795">
        <v>1.819</v>
      </c>
      <c r="P795">
        <v>30001</v>
      </c>
      <c r="Q795">
        <v>140000</v>
      </c>
    </row>
    <row r="796" spans="9:17" x14ac:dyDescent="0.25">
      <c r="I796" t="s">
        <v>897</v>
      </c>
      <c r="J796">
        <v>0.70630000000000004</v>
      </c>
      <c r="K796">
        <v>0.67989999999999995</v>
      </c>
      <c r="L796">
        <v>5.1859999999999996E-3</v>
      </c>
      <c r="M796">
        <v>-0.48039999999999999</v>
      </c>
      <c r="N796">
        <v>0.65339999999999998</v>
      </c>
      <c r="O796">
        <v>2.1669999999999998</v>
      </c>
      <c r="P796">
        <v>30001</v>
      </c>
      <c r="Q796">
        <v>140000</v>
      </c>
    </row>
    <row r="797" spans="9:17" x14ac:dyDescent="0.25">
      <c r="I797" t="s">
        <v>898</v>
      </c>
      <c r="J797">
        <v>1.218</v>
      </c>
      <c r="K797">
        <v>0.73919999999999997</v>
      </c>
      <c r="L797">
        <v>1.363E-2</v>
      </c>
      <c r="M797">
        <v>-0.2452</v>
      </c>
      <c r="N797">
        <v>1.2190000000000001</v>
      </c>
      <c r="O797">
        <v>2.661</v>
      </c>
      <c r="P797">
        <v>30001</v>
      </c>
      <c r="Q797">
        <v>140000</v>
      </c>
    </row>
    <row r="798" spans="9:17" x14ac:dyDescent="0.25">
      <c r="I798" t="s">
        <v>899</v>
      </c>
      <c r="J798">
        <v>0.9919</v>
      </c>
      <c r="K798">
        <v>0.79110000000000003</v>
      </c>
      <c r="L798">
        <v>1.553E-2</v>
      </c>
      <c r="M798">
        <v>-0.57479999999999998</v>
      </c>
      <c r="N798">
        <v>0.99370000000000003</v>
      </c>
      <c r="O798">
        <v>2.536</v>
      </c>
      <c r="P798">
        <v>30001</v>
      </c>
      <c r="Q798">
        <v>140000</v>
      </c>
    </row>
    <row r="799" spans="9:17" x14ac:dyDescent="0.25">
      <c r="I799" t="s">
        <v>900</v>
      </c>
      <c r="J799">
        <v>0.85260000000000002</v>
      </c>
      <c r="K799">
        <v>0.88119999999999998</v>
      </c>
      <c r="L799">
        <v>1.6129999999999999E-2</v>
      </c>
      <c r="M799">
        <v>-0.90900000000000003</v>
      </c>
      <c r="N799">
        <v>0.8679</v>
      </c>
      <c r="O799">
        <v>2.5489999999999999</v>
      </c>
      <c r="P799">
        <v>30001</v>
      </c>
      <c r="Q799">
        <v>140000</v>
      </c>
    </row>
    <row r="800" spans="9:17" x14ac:dyDescent="0.25">
      <c r="I800" t="s">
        <v>901</v>
      </c>
      <c r="J800">
        <v>1.3620000000000001</v>
      </c>
      <c r="K800">
        <v>0.876</v>
      </c>
      <c r="L800">
        <v>1.5910000000000001E-2</v>
      </c>
      <c r="M800">
        <v>-0.33939999999999998</v>
      </c>
      <c r="N800">
        <v>1.353</v>
      </c>
      <c r="O800">
        <v>3.1120000000000001</v>
      </c>
      <c r="P800">
        <v>30001</v>
      </c>
      <c r="Q800">
        <v>140000</v>
      </c>
    </row>
    <row r="801" spans="9:17" x14ac:dyDescent="0.25">
      <c r="I801" t="s">
        <v>1228</v>
      </c>
      <c r="J801">
        <v>3.3889999999999998</v>
      </c>
      <c r="K801">
        <v>0.93079999999999996</v>
      </c>
      <c r="L801">
        <v>1.7770000000000001E-2</v>
      </c>
      <c r="M801">
        <v>1.552</v>
      </c>
      <c r="N801">
        <v>3.3929999999999998</v>
      </c>
      <c r="O801">
        <v>5.202</v>
      </c>
      <c r="P801">
        <v>30001</v>
      </c>
      <c r="Q801">
        <v>140000</v>
      </c>
    </row>
    <row r="802" spans="9:17" x14ac:dyDescent="0.25">
      <c r="I802" t="s">
        <v>902</v>
      </c>
      <c r="J802">
        <v>3.9390000000000001E-2</v>
      </c>
      <c r="K802">
        <v>0.53139999999999998</v>
      </c>
      <c r="L802">
        <v>3.0790000000000001E-3</v>
      </c>
      <c r="M802">
        <v>-0.96970000000000001</v>
      </c>
      <c r="N802">
        <v>1.8790000000000001E-2</v>
      </c>
      <c r="O802">
        <v>1.147</v>
      </c>
      <c r="P802">
        <v>30001</v>
      </c>
      <c r="Q802">
        <v>140000</v>
      </c>
    </row>
    <row r="803" spans="9:17" x14ac:dyDescent="0.25">
      <c r="I803" t="s">
        <v>903</v>
      </c>
      <c r="J803">
        <v>0.55089999999999995</v>
      </c>
      <c r="K803">
        <v>0.68969999999999998</v>
      </c>
      <c r="L803">
        <v>1.206E-2</v>
      </c>
      <c r="M803">
        <v>-0.80510000000000004</v>
      </c>
      <c r="N803">
        <v>0.55030000000000001</v>
      </c>
      <c r="O803">
        <v>1.913</v>
      </c>
      <c r="P803">
        <v>30001</v>
      </c>
      <c r="Q803">
        <v>140000</v>
      </c>
    </row>
    <row r="804" spans="9:17" x14ac:dyDescent="0.25">
      <c r="I804" t="s">
        <v>904</v>
      </c>
      <c r="J804">
        <v>0.32500000000000001</v>
      </c>
      <c r="K804">
        <v>0.73299999999999998</v>
      </c>
      <c r="L804">
        <v>1.372E-2</v>
      </c>
      <c r="M804">
        <v>-1.1279999999999999</v>
      </c>
      <c r="N804">
        <v>0.32790000000000002</v>
      </c>
      <c r="O804">
        <v>1.764</v>
      </c>
      <c r="P804">
        <v>30001</v>
      </c>
      <c r="Q804">
        <v>140000</v>
      </c>
    </row>
    <row r="805" spans="9:17" x14ac:dyDescent="0.25">
      <c r="I805" t="s">
        <v>905</v>
      </c>
      <c r="J805">
        <v>0.1857</v>
      </c>
      <c r="K805">
        <v>0.83260000000000001</v>
      </c>
      <c r="L805">
        <v>1.4630000000000001E-2</v>
      </c>
      <c r="M805">
        <v>-1.4930000000000001</v>
      </c>
      <c r="N805">
        <v>0.20080000000000001</v>
      </c>
      <c r="O805">
        <v>1.7889999999999999</v>
      </c>
      <c r="P805">
        <v>30001</v>
      </c>
      <c r="Q805">
        <v>140000</v>
      </c>
    </row>
    <row r="806" spans="9:17" x14ac:dyDescent="0.25">
      <c r="I806" t="s">
        <v>906</v>
      </c>
      <c r="J806">
        <v>0.69469999999999998</v>
      </c>
      <c r="K806">
        <v>0.82689999999999997</v>
      </c>
      <c r="L806">
        <v>1.4489999999999999E-2</v>
      </c>
      <c r="M806">
        <v>-0.90559999999999996</v>
      </c>
      <c r="N806">
        <v>0.68710000000000004</v>
      </c>
      <c r="O806">
        <v>2.351</v>
      </c>
      <c r="P806">
        <v>30001</v>
      </c>
      <c r="Q806">
        <v>140000</v>
      </c>
    </row>
    <row r="807" spans="9:17" x14ac:dyDescent="0.25">
      <c r="I807" t="s">
        <v>1229</v>
      </c>
      <c r="J807">
        <v>2.722</v>
      </c>
      <c r="K807">
        <v>0.86250000000000004</v>
      </c>
      <c r="L807">
        <v>1.5599999999999999E-2</v>
      </c>
      <c r="M807">
        <v>1.0169999999999999</v>
      </c>
      <c r="N807">
        <v>2.7250000000000001</v>
      </c>
      <c r="O807">
        <v>4.41</v>
      </c>
      <c r="P807">
        <v>30001</v>
      </c>
      <c r="Q807">
        <v>140000</v>
      </c>
    </row>
    <row r="808" spans="9:17" x14ac:dyDescent="0.25">
      <c r="I808" t="s">
        <v>907</v>
      </c>
      <c r="J808">
        <v>0.51149999999999995</v>
      </c>
      <c r="K808">
        <v>0.83979999999999999</v>
      </c>
      <c r="L808">
        <v>1.3010000000000001E-2</v>
      </c>
      <c r="M808">
        <v>-1.1919999999999999</v>
      </c>
      <c r="N808">
        <v>0.5323</v>
      </c>
      <c r="O808">
        <v>2.1059999999999999</v>
      </c>
      <c r="P808">
        <v>30001</v>
      </c>
      <c r="Q808">
        <v>140000</v>
      </c>
    </row>
    <row r="809" spans="9:17" x14ac:dyDescent="0.25">
      <c r="I809" t="s">
        <v>908</v>
      </c>
      <c r="J809">
        <v>0.28560000000000002</v>
      </c>
      <c r="K809">
        <v>0.87660000000000005</v>
      </c>
      <c r="L809">
        <v>1.4710000000000001E-2</v>
      </c>
      <c r="M809">
        <v>-1.486</v>
      </c>
      <c r="N809">
        <v>0.30299999999999999</v>
      </c>
      <c r="O809">
        <v>1.952</v>
      </c>
      <c r="P809">
        <v>30001</v>
      </c>
      <c r="Q809">
        <v>140000</v>
      </c>
    </row>
    <row r="810" spans="9:17" x14ac:dyDescent="0.25">
      <c r="I810" t="s">
        <v>909</v>
      </c>
      <c r="J810">
        <v>0.14630000000000001</v>
      </c>
      <c r="K810">
        <v>0.96050000000000002</v>
      </c>
      <c r="L810">
        <v>1.555E-2</v>
      </c>
      <c r="M810">
        <v>-1.8109999999999999</v>
      </c>
      <c r="N810">
        <v>0.1719</v>
      </c>
      <c r="O810">
        <v>1.966</v>
      </c>
      <c r="P810">
        <v>30001</v>
      </c>
      <c r="Q810">
        <v>140000</v>
      </c>
    </row>
    <row r="811" spans="9:17" x14ac:dyDescent="0.25">
      <c r="I811" t="s">
        <v>910</v>
      </c>
      <c r="J811">
        <v>0.65529999999999999</v>
      </c>
      <c r="K811">
        <v>0.95499999999999996</v>
      </c>
      <c r="L811">
        <v>1.541E-2</v>
      </c>
      <c r="M811">
        <v>-1.242</v>
      </c>
      <c r="N811">
        <v>0.66400000000000003</v>
      </c>
      <c r="O811">
        <v>2.52</v>
      </c>
      <c r="P811">
        <v>30001</v>
      </c>
      <c r="Q811">
        <v>140000</v>
      </c>
    </row>
    <row r="812" spans="9:17" x14ac:dyDescent="0.25">
      <c r="I812" t="s">
        <v>1230</v>
      </c>
      <c r="J812">
        <v>2.6829999999999998</v>
      </c>
      <c r="K812">
        <v>0.99319999999999997</v>
      </c>
      <c r="L812">
        <v>1.66E-2</v>
      </c>
      <c r="M812">
        <v>0.69910000000000005</v>
      </c>
      <c r="N812">
        <v>2.694</v>
      </c>
      <c r="O812">
        <v>4.6020000000000003</v>
      </c>
      <c r="P812">
        <v>30001</v>
      </c>
      <c r="Q812">
        <v>140000</v>
      </c>
    </row>
    <row r="813" spans="9:17" x14ac:dyDescent="0.25">
      <c r="I813" t="s">
        <v>911</v>
      </c>
      <c r="J813">
        <v>-0.22589999999999999</v>
      </c>
      <c r="K813">
        <v>0.4763</v>
      </c>
      <c r="L813">
        <v>2.7529999999999998E-3</v>
      </c>
      <c r="M813">
        <v>-1.2609999999999999</v>
      </c>
      <c r="N813">
        <v>-0.18160000000000001</v>
      </c>
      <c r="O813">
        <v>0.66159999999999997</v>
      </c>
      <c r="P813">
        <v>30001</v>
      </c>
      <c r="Q813">
        <v>140000</v>
      </c>
    </row>
    <row r="814" spans="9:17" x14ac:dyDescent="0.25">
      <c r="I814" t="s">
        <v>912</v>
      </c>
      <c r="J814">
        <v>-0.36520000000000002</v>
      </c>
      <c r="K814">
        <v>0.55689999999999995</v>
      </c>
      <c r="L814">
        <v>4.2960000000000003E-3</v>
      </c>
      <c r="M814">
        <v>-1.61</v>
      </c>
      <c r="N814">
        <v>-0.29580000000000001</v>
      </c>
      <c r="O814">
        <v>0.61</v>
      </c>
      <c r="P814">
        <v>30001</v>
      </c>
      <c r="Q814">
        <v>140000</v>
      </c>
    </row>
    <row r="815" spans="9:17" x14ac:dyDescent="0.25">
      <c r="I815" t="s">
        <v>913</v>
      </c>
      <c r="J815">
        <v>0.14380000000000001</v>
      </c>
      <c r="K815">
        <v>0.52949999999999997</v>
      </c>
      <c r="L815">
        <v>3.9509999999999997E-3</v>
      </c>
      <c r="M815">
        <v>-0.88219999999999998</v>
      </c>
      <c r="N815">
        <v>0.10829999999999999</v>
      </c>
      <c r="O815">
        <v>1.288</v>
      </c>
      <c r="P815">
        <v>30001</v>
      </c>
      <c r="Q815">
        <v>140000</v>
      </c>
    </row>
    <row r="816" spans="9:17" x14ac:dyDescent="0.25">
      <c r="I816" t="s">
        <v>1231</v>
      </c>
      <c r="J816">
        <v>2.1709999999999998</v>
      </c>
      <c r="K816">
        <v>0.82140000000000002</v>
      </c>
      <c r="L816">
        <v>8.4049999999999993E-3</v>
      </c>
      <c r="M816">
        <v>0.53900000000000003</v>
      </c>
      <c r="N816">
        <v>2.1760000000000002</v>
      </c>
      <c r="O816">
        <v>3.7759999999999998</v>
      </c>
      <c r="P816">
        <v>30001</v>
      </c>
      <c r="Q816">
        <v>140000</v>
      </c>
    </row>
    <row r="817" spans="9:17" x14ac:dyDescent="0.25">
      <c r="I817" t="s">
        <v>914</v>
      </c>
      <c r="J817">
        <v>-0.13930000000000001</v>
      </c>
      <c r="K817">
        <v>0.52859999999999996</v>
      </c>
      <c r="L817">
        <v>3.5130000000000001E-3</v>
      </c>
      <c r="M817">
        <v>-1.2849999999999999</v>
      </c>
      <c r="N817">
        <v>-0.1052</v>
      </c>
      <c r="O817">
        <v>0.89259999999999995</v>
      </c>
      <c r="P817">
        <v>30001</v>
      </c>
      <c r="Q817">
        <v>140000</v>
      </c>
    </row>
    <row r="818" spans="9:17" x14ac:dyDescent="0.25">
      <c r="I818" t="s">
        <v>915</v>
      </c>
      <c r="J818">
        <v>0.36969999999999997</v>
      </c>
      <c r="K818">
        <v>0.55820000000000003</v>
      </c>
      <c r="L818">
        <v>3.9449999999999997E-3</v>
      </c>
      <c r="M818">
        <v>-0.60450000000000004</v>
      </c>
      <c r="N818">
        <v>0.29970000000000002</v>
      </c>
      <c r="O818">
        <v>1.6279999999999999</v>
      </c>
      <c r="P818">
        <v>30001</v>
      </c>
      <c r="Q818">
        <v>140000</v>
      </c>
    </row>
    <row r="819" spans="9:17" x14ac:dyDescent="0.25">
      <c r="I819" t="s">
        <v>1232</v>
      </c>
      <c r="J819">
        <v>2.3969999999999998</v>
      </c>
      <c r="K819">
        <v>0.82740000000000002</v>
      </c>
      <c r="L819">
        <v>7.7720000000000003E-3</v>
      </c>
      <c r="M819">
        <v>0.76659999999999995</v>
      </c>
      <c r="N819">
        <v>2.4020000000000001</v>
      </c>
      <c r="O819">
        <v>4.03</v>
      </c>
      <c r="P819">
        <v>30001</v>
      </c>
      <c r="Q819">
        <v>140000</v>
      </c>
    </row>
    <row r="820" spans="9:17" x14ac:dyDescent="0.25">
      <c r="I820" t="s">
        <v>916</v>
      </c>
      <c r="J820">
        <v>0.50900000000000001</v>
      </c>
      <c r="K820">
        <v>0.53120000000000001</v>
      </c>
      <c r="L820">
        <v>2.9619999999999998E-3</v>
      </c>
      <c r="M820">
        <v>-0.3634</v>
      </c>
      <c r="N820">
        <v>0.44379999999999997</v>
      </c>
      <c r="O820">
        <v>1.6919999999999999</v>
      </c>
      <c r="P820">
        <v>30001</v>
      </c>
      <c r="Q820">
        <v>140000</v>
      </c>
    </row>
    <row r="821" spans="9:17" x14ac:dyDescent="0.25">
      <c r="I821" t="s">
        <v>1233</v>
      </c>
      <c r="J821">
        <v>2.5369999999999999</v>
      </c>
      <c r="K821">
        <v>0.92659999999999998</v>
      </c>
      <c r="L821">
        <v>9.8250000000000004E-3</v>
      </c>
      <c r="M821">
        <v>0.72509999999999997</v>
      </c>
      <c r="N821">
        <v>2.532</v>
      </c>
      <c r="O821">
        <v>4.391</v>
      </c>
      <c r="P821">
        <v>30001</v>
      </c>
      <c r="Q821">
        <v>140000</v>
      </c>
    </row>
    <row r="822" spans="9:17" x14ac:dyDescent="0.25">
      <c r="I822" t="s">
        <v>1234</v>
      </c>
      <c r="J822">
        <v>2.028</v>
      </c>
      <c r="K822">
        <v>0.92359999999999998</v>
      </c>
      <c r="L822">
        <v>1.001E-2</v>
      </c>
      <c r="M822">
        <v>0.18859999999999999</v>
      </c>
      <c r="N822">
        <v>2.036</v>
      </c>
      <c r="O822">
        <v>3.823</v>
      </c>
      <c r="P822">
        <v>30001</v>
      </c>
      <c r="Q822">
        <v>140000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26" sqref="G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1" t="s">
        <v>2</v>
      </c>
      <c r="C1" s="11" t="s">
        <v>14</v>
      </c>
      <c r="D1" s="11" t="s">
        <v>15</v>
      </c>
      <c r="G1" s="11" t="s">
        <v>4</v>
      </c>
      <c r="H1" s="11" t="s">
        <v>14</v>
      </c>
      <c r="I1" s="11" t="s">
        <v>15</v>
      </c>
    </row>
    <row r="2" spans="1:9" x14ac:dyDescent="0.25">
      <c r="A2" s="7">
        <v>28</v>
      </c>
      <c r="B2" s="6" t="str">
        <f>VLOOKUP(A2,'WinBUGS output'!B:C,2,FALSE)</f>
        <v>Third-wave cognitive therapy individual + any AD</v>
      </c>
      <c r="C2" s="6">
        <f>VLOOKUP(A2,'WinBUGS output'!AC:AJ,7,FALSE)</f>
        <v>3</v>
      </c>
      <c r="D2" s="6" t="str">
        <f>"("&amp;VLOOKUP(A2,'WinBUGS output'!AC:AJ,6,FALSE)&amp;", "&amp;VLOOKUP(A2,'WinBUGS output'!AC:AJ,8,FALSE)&amp;")"</f>
        <v>(1, 16)</v>
      </c>
      <c r="F2" s="7">
        <v>17</v>
      </c>
      <c r="G2" s="4" t="str">
        <f>VLOOKUP(F2,'WinBUGS output'!E:F,2,FALSE)</f>
        <v>Combined (Exercise + AD/CBT)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(1, 1)</v>
      </c>
    </row>
    <row r="3" spans="1:9" x14ac:dyDescent="0.25">
      <c r="A3" s="7">
        <v>25</v>
      </c>
      <c r="B3" s="6" t="str">
        <f>VLOOKUP(A3,'WinBUGS output'!B:C,2,FALSE)</f>
        <v>CBT individual (under 15 sessions) + citalopram</v>
      </c>
      <c r="C3" s="6">
        <f>VLOOKUP(A3,'WinBUGS output'!AC:AJ,7,FALSE)</f>
        <v>4</v>
      </c>
      <c r="D3" s="6" t="str">
        <f>"("&amp;VLOOKUP(A3,'WinBUGS output'!AC:AJ,6,FALSE)&amp;", "&amp;VLOOKUP(A3,'WinBUGS output'!AC:AJ,8,FALSE)&amp;")"</f>
        <v>(1, 15)</v>
      </c>
      <c r="F3" s="7">
        <v>16</v>
      </c>
      <c r="G3" s="4" t="str">
        <f>VLOOKUP(F3,'WinBUGS output'!E:F,2,FALSE)</f>
        <v>Combined (Cognitive and cognitive behavioural therapies individual + AD)</v>
      </c>
      <c r="H3" s="6">
        <f>VLOOKUP(F3,'WinBUGS output'!AN:AU,7,FALSE)</f>
        <v>3</v>
      </c>
      <c r="I3" s="6" t="str">
        <f>"("&amp;VLOOKUP(F3,'WinBUGS output'!AN:AU,6,FALSE)&amp;", "&amp;VLOOKUP(F3,'WinBUGS output'!AN:AU,8,FALSE)&amp;")"</f>
        <v>(2, 11)</v>
      </c>
    </row>
    <row r="4" spans="1:9" x14ac:dyDescent="0.25">
      <c r="A4" s="7">
        <v>7</v>
      </c>
      <c r="B4" s="6" t="str">
        <f>VLOOKUP(A4,'WinBUGS output'!B:C,2,FALSE)</f>
        <v>Lofepramine</v>
      </c>
      <c r="C4" s="6">
        <f>VLOOKUP(A4,'WinBUGS output'!AC:AJ,7,FALSE)</f>
        <v>5</v>
      </c>
      <c r="D4" s="6" t="str">
        <f>"("&amp;VLOOKUP(A4,'WinBUGS output'!AC:AJ,6,FALSE)&amp;", "&amp;VLOOKUP(A4,'WinBUGS output'!AC:AJ,8,FALSE)&amp;")"</f>
        <v>(1, 16)</v>
      </c>
      <c r="F4" s="7">
        <v>6</v>
      </c>
      <c r="G4" s="4" t="str">
        <f>VLOOKUP(F4,'WinBUGS output'!E:F,2,FALSE)</f>
        <v>TCA</v>
      </c>
      <c r="H4" s="6">
        <f>VLOOKUP(F4,'WinBUGS output'!AN:AU,7,FALSE)</f>
        <v>4</v>
      </c>
      <c r="I4" s="6" t="str">
        <f>"("&amp;VLOOKUP(F4,'WinBUGS output'!AN:AU,6,FALSE)&amp;", "&amp;VLOOKUP(F4,'WinBUGS output'!AN:AU,8,FALSE)&amp;")"</f>
        <v>(2, 10)</v>
      </c>
    </row>
    <row r="5" spans="1:9" x14ac:dyDescent="0.25">
      <c r="A5" s="7">
        <v>26</v>
      </c>
      <c r="B5" s="6" t="str">
        <f>VLOOKUP(A5,'WinBUGS output'!B:C,2,FALSE)</f>
        <v>CBT individual (under 15 sessions) + escitalopram</v>
      </c>
      <c r="C5" s="6">
        <f>VLOOKUP(A5,'WinBUGS output'!AC:AJ,7,FALSE)</f>
        <v>6</v>
      </c>
      <c r="D5" s="6" t="str">
        <f>"("&amp;VLOOKUP(A5,'WinBUGS output'!AC:AJ,6,FALSE)&amp;", "&amp;VLOOKUP(A5,'WinBUGS output'!AC:AJ,8,FALSE)&amp;")"</f>
        <v>(1, 19)</v>
      </c>
      <c r="F5" s="7">
        <v>8</v>
      </c>
      <c r="G5" s="4" t="str">
        <f>VLOOKUP(F5,'WinBUGS output'!E:F,2,FALSE)</f>
        <v>Mirtazapine</v>
      </c>
      <c r="H5" s="6">
        <f>VLOOKUP(F5,'WinBUGS output'!AN:AU,7,FALSE)</f>
        <v>5</v>
      </c>
      <c r="I5" s="6" t="str">
        <f>"("&amp;VLOOKUP(F5,'WinBUGS output'!AN:AU,6,FALSE)&amp;", "&amp;VLOOKUP(F5,'WinBUGS output'!AN:AU,8,FALSE)&amp;")"</f>
        <v>(2, 11)</v>
      </c>
    </row>
    <row r="6" spans="1:9" x14ac:dyDescent="0.25">
      <c r="A6" s="7">
        <v>27</v>
      </c>
      <c r="B6" s="6" t="str">
        <f>VLOOKUP(A6,'WinBUGS output'!B:C,2,FALSE)</f>
        <v>CBT individual (over 15 sessions) + any AD</v>
      </c>
      <c r="C6" s="6">
        <f>VLOOKUP(A6,'WinBUGS output'!AC:AJ,7,FALSE)</f>
        <v>7</v>
      </c>
      <c r="D6" s="6" t="str">
        <f>"("&amp;VLOOKUP(A6,'WinBUGS output'!AC:AJ,6,FALSE)&amp;", "&amp;VLOOKUP(A6,'WinBUGS output'!AC:AJ,8,FALSE)&amp;")"</f>
        <v>(1, 24)</v>
      </c>
      <c r="F6" s="7">
        <v>14</v>
      </c>
      <c r="G6" s="4" t="str">
        <f>VLOOKUP(F6,'WinBUGS output'!E:F,2,FALSE)</f>
        <v>Behavioural therapies (individual)</v>
      </c>
      <c r="H6" s="6">
        <f>VLOOKUP(F6,'WinBUGS output'!AN:AU,7,FALSE)</f>
        <v>6</v>
      </c>
      <c r="I6" s="6" t="str">
        <f>"("&amp;VLOOKUP(F6,'WinBUGS output'!AN:AU,6,FALSE)&amp;", "&amp;VLOOKUP(F6,'WinBUGS output'!AN:AU,8,FALSE)&amp;")"</f>
        <v>(2, 12)</v>
      </c>
    </row>
    <row r="7" spans="1:9" x14ac:dyDescent="0.25">
      <c r="A7" s="7">
        <v>6</v>
      </c>
      <c r="B7" s="6" t="str">
        <f>VLOOKUP(A7,'WinBUGS output'!B:C,2,FALSE)</f>
        <v>Amitriptyline</v>
      </c>
      <c r="C7" s="6">
        <f>VLOOKUP(A7,'WinBUGS output'!AC:AJ,7,FALSE)</f>
        <v>7</v>
      </c>
      <c r="D7" s="6" t="str">
        <f>"("&amp;VLOOKUP(A7,'WinBUGS output'!AC:AJ,6,FALSE)&amp;", "&amp;VLOOKUP(A7,'WinBUGS output'!AC:AJ,8,FALSE)&amp;")"</f>
        <v>(2, 15)</v>
      </c>
      <c r="F7" s="7">
        <v>7</v>
      </c>
      <c r="G7" s="4" t="str">
        <f>VLOOKUP(F7,'WinBUGS output'!E:F,2,FALSE)</f>
        <v>SSRI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(3, 12)</v>
      </c>
    </row>
    <row r="8" spans="1:9" x14ac:dyDescent="0.25">
      <c r="A8" s="7">
        <v>12</v>
      </c>
      <c r="B8" s="6" t="str">
        <f>VLOOKUP(A8,'WinBUGS output'!B:C,2,FALSE)</f>
        <v>Mirtazapine</v>
      </c>
      <c r="C8" s="6">
        <f>VLOOKUP(A8,'WinBUGS output'!AC:AJ,7,FALSE)</f>
        <v>8</v>
      </c>
      <c r="D8" s="6" t="str">
        <f>"("&amp;VLOOKUP(A8,'WinBUGS output'!AC:AJ,6,FALSE)&amp;", "&amp;VLOOKUP(A8,'WinBUGS output'!AC:AJ,8,FALSE)&amp;")"</f>
        <v>(2, 17)</v>
      </c>
      <c r="F8" s="7">
        <v>12</v>
      </c>
      <c r="G8" s="4" t="str">
        <f>VLOOKUP(F8,'WinBUGS output'!E:F,2,FALSE)</f>
        <v>Interpersonal psychotherapy (IPT)</v>
      </c>
      <c r="H8" s="6">
        <f>VLOOKUP(F8,'WinBUGS output'!AN:AU,7,FALSE)</f>
        <v>7</v>
      </c>
      <c r="I8" s="6" t="str">
        <f>"("&amp;VLOOKUP(F8,'WinBUGS output'!AN:AU,6,FALSE)&amp;", "&amp;VLOOKUP(F8,'WinBUGS output'!AN:AU,8,FALSE)&amp;")"</f>
        <v>(2, 15)</v>
      </c>
    </row>
    <row r="9" spans="1:9" x14ac:dyDescent="0.25">
      <c r="A9" s="7">
        <v>9</v>
      </c>
      <c r="B9" s="6" t="str">
        <f>VLOOKUP(A9,'WinBUGS output'!B:C,2,FALSE)</f>
        <v>Escitalopram</v>
      </c>
      <c r="C9" s="6">
        <f>VLOOKUP(A9,'WinBUGS output'!AC:AJ,7,FALSE)</f>
        <v>9</v>
      </c>
      <c r="D9" s="6" t="str">
        <f>"("&amp;VLOOKUP(A9,'WinBUGS output'!AC:AJ,6,FALSE)&amp;", "&amp;VLOOKUP(A9,'WinBUGS output'!AC:AJ,8,FALSE)&amp;")"</f>
        <v>(3, 17)</v>
      </c>
      <c r="F9" s="7">
        <v>5</v>
      </c>
      <c r="G9" s="4" t="str">
        <f>VLOOKUP(F9,'WinBUGS output'!E:F,2,FALSE)</f>
        <v>Exercise</v>
      </c>
      <c r="H9" s="6">
        <f>VLOOKUP(F9,'WinBUGS output'!AN:AU,7,FALSE)</f>
        <v>9</v>
      </c>
      <c r="I9" s="6" t="str">
        <f>"("&amp;VLOOKUP(F9,'WinBUGS output'!AN:AU,6,FALSE)&amp;", "&amp;VLOOKUP(F9,'WinBUGS output'!AN:AU,8,FALSE)&amp;")"</f>
        <v>(2, 16)</v>
      </c>
    </row>
    <row r="10" spans="1:9" x14ac:dyDescent="0.25">
      <c r="A10" s="7">
        <v>21</v>
      </c>
      <c r="B10" s="6" t="str">
        <f>VLOOKUP(A10,'WinBUGS output'!B:C,2,FALSE)</f>
        <v>Behavioural activation (BA)</v>
      </c>
      <c r="C10" s="6">
        <f>VLOOKUP(A10,'WinBUGS output'!AC:AJ,7,FALSE)</f>
        <v>10</v>
      </c>
      <c r="D10" s="6" t="str">
        <f>"("&amp;VLOOKUP(A10,'WinBUGS output'!AC:AJ,6,FALSE)&amp;", "&amp;VLOOKUP(A10,'WinBUGS output'!AC:AJ,8,FALSE)&amp;")"</f>
        <v>(1, 19)</v>
      </c>
      <c r="F10" s="7">
        <v>15</v>
      </c>
      <c r="G10" s="4" t="str">
        <f>VLOOKUP(F10,'WinBUGS output'!E:F,2,FALSE)</f>
        <v>Cognitive and cognitive behavioural therapies (individual) [CBT/CT]</v>
      </c>
      <c r="H10" s="6">
        <f>VLOOKUP(F10,'WinBUGS output'!AN:AU,7,FALSE)</f>
        <v>9</v>
      </c>
      <c r="I10" s="6" t="str">
        <f>"("&amp;VLOOKUP(F10,'WinBUGS output'!AN:AU,6,FALSE)&amp;", "&amp;VLOOKUP(F10,'WinBUGS output'!AN:AU,8,FALSE)&amp;")"</f>
        <v>(3, 13)</v>
      </c>
    </row>
    <row r="11" spans="1:9" x14ac:dyDescent="0.25">
      <c r="A11" s="7">
        <v>24</v>
      </c>
      <c r="B11" s="6" t="str">
        <f>VLOOKUP(A11,'WinBUGS output'!B:C,2,FALSE)</f>
        <v>Third-wave cognitive therapy individual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(1, 21)</v>
      </c>
      <c r="F11" s="7">
        <v>9</v>
      </c>
      <c r="G11" s="4" t="str">
        <f>VLOOKUP(F11,'WinBUGS output'!E:F,2,FALSE)</f>
        <v>Short-term psychodynamic psychotherapies</v>
      </c>
      <c r="H11" s="6">
        <f>VLOOKUP(F11,'WinBUGS output'!AN:AU,7,FALSE)</f>
        <v>10</v>
      </c>
      <c r="I11" s="6" t="str">
        <f>"("&amp;VLOOKUP(F11,'WinBUGS output'!AN:AU,6,FALSE)&amp;", "&amp;VLOOKUP(F11,'WinBUGS output'!AN:AU,8,FALSE)&amp;")"</f>
        <v>(2, 17)</v>
      </c>
    </row>
    <row r="12" spans="1:9" x14ac:dyDescent="0.25">
      <c r="A12" s="7">
        <v>23</v>
      </c>
      <c r="B12" s="6" t="str">
        <f>VLOOKUP(A12,'WinBUGS output'!B:C,2,FALSE)</f>
        <v>CBT individual (over 15 sessions)</v>
      </c>
      <c r="C12" s="6">
        <f>VLOOKUP(A12,'WinBUGS output'!AC:AJ,7,FALSE)</f>
        <v>10</v>
      </c>
      <c r="D12" s="6" t="str">
        <f>"("&amp;VLOOKUP(A12,'WinBUGS output'!AC:AJ,6,FALSE)&amp;", "&amp;VLOOKUP(A12,'WinBUGS output'!AC:AJ,8,FALSE)&amp;")"</f>
        <v>(2, 18)</v>
      </c>
      <c r="F12" s="7">
        <v>1</v>
      </c>
      <c r="G12" s="4" t="str">
        <f>VLOOKUP(F12,'WinBUGS output'!E:F,2,FALSE)</f>
        <v>Pill placebo</v>
      </c>
      <c r="H12" s="6">
        <f>VLOOKUP(F12,'WinBUGS output'!AN:AU,7,FALSE)</f>
        <v>10</v>
      </c>
      <c r="I12" s="6" t="str">
        <f>"("&amp;VLOOKUP(F12,'WinBUGS output'!AN:AU,6,FALSE)&amp;", "&amp;VLOOKUP(F12,'WinBUGS output'!AN:AU,8,FALSE)&amp;")"</f>
        <v>(6, 16)</v>
      </c>
    </row>
    <row r="13" spans="1:9" x14ac:dyDescent="0.25">
      <c r="A13" s="7">
        <v>10</v>
      </c>
      <c r="B13" s="6" t="str">
        <f>VLOOKUP(A13,'WinBUGS output'!B:C,2,FALSE)</f>
        <v>Fluoxetine</v>
      </c>
      <c r="C13" s="6">
        <f>VLOOKUP(A13,'WinBUGS output'!AC:AJ,7,FALSE)</f>
        <v>10</v>
      </c>
      <c r="D13" s="6" t="str">
        <f>"("&amp;VLOOKUP(A13,'WinBUGS output'!AC:AJ,6,FALSE)&amp;", "&amp;VLOOKUP(A13,'WinBUGS output'!AC:AJ,8,FALSE)&amp;")"</f>
        <v>(4, 18)</v>
      </c>
      <c r="F13" s="7">
        <v>10</v>
      </c>
      <c r="G13" s="4" t="str">
        <f>VLOOKUP(F13,'WinBUGS output'!E:F,2,FALSE)</f>
        <v>Self-help with support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(4, 17)</v>
      </c>
    </row>
    <row r="14" spans="1:9" x14ac:dyDescent="0.25">
      <c r="A14" s="7">
        <v>17</v>
      </c>
      <c r="B14" s="6" t="str">
        <f>VLOOKUP(A14,'WinBUGS output'!B:C,2,FALSE)</f>
        <v>Interpersonal psychotherapy (IPT)</v>
      </c>
      <c r="C14" s="6">
        <f>VLOOKUP(A14,'WinBUGS output'!AC:AJ,7,FALSE)</f>
        <v>12</v>
      </c>
      <c r="D14" s="6" t="str">
        <f>"("&amp;VLOOKUP(A14,'WinBUGS output'!AC:AJ,6,FALSE)&amp;", "&amp;VLOOKUP(A14,'WinBUGS output'!AC:AJ,8,FALSE)&amp;")"</f>
        <v>(1, 23)</v>
      </c>
      <c r="F14" s="7">
        <v>13</v>
      </c>
      <c r="G14" s="4" t="str">
        <f>VLOOKUP(F14,'WinBUGS output'!E:F,2,FALSE)</f>
        <v>Counselling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(5, 17)</v>
      </c>
    </row>
    <row r="15" spans="1:9" x14ac:dyDescent="0.25">
      <c r="A15" s="7">
        <v>11</v>
      </c>
      <c r="B15" s="6" t="str">
        <f>VLOOKUP(A15,'WinBUGS output'!B:C,2,FALSE)</f>
        <v>Sertraline</v>
      </c>
      <c r="C15" s="6">
        <f>VLOOKUP(A15,'WinBUGS output'!AC:AJ,7,FALSE)</f>
        <v>12</v>
      </c>
      <c r="D15" s="6" t="str">
        <f>"("&amp;VLOOKUP(A15,'WinBUGS output'!AC:AJ,6,FALSE)&amp;", "&amp;VLOOKUP(A15,'WinBUGS output'!AC:AJ,8,FALSE)&amp;")"</f>
        <v>(5, 21)</v>
      </c>
      <c r="F15" s="7">
        <v>11</v>
      </c>
      <c r="G15" s="4" t="str">
        <f>VLOOKUP(F15,'WinBUGS output'!E:F,2,FALSE)</f>
        <v>Self-help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(8, 16)</v>
      </c>
    </row>
    <row r="16" spans="1:9" x14ac:dyDescent="0.25">
      <c r="A16" s="7">
        <v>8</v>
      </c>
      <c r="B16" s="6" t="str">
        <f>VLOOKUP(A16,'WinBUGS output'!B:C,2,FALSE)</f>
        <v>Citalopram</v>
      </c>
      <c r="C16" s="6">
        <f>VLOOKUP(A16,'WinBUGS output'!AC:AJ,7,FALSE)</f>
        <v>13</v>
      </c>
      <c r="D16" s="6" t="str">
        <f>"("&amp;VLOOKUP(A16,'WinBUGS output'!AC:AJ,6,FALSE)&amp;", "&amp;VLOOKUP(A16,'WinBUGS output'!AC:AJ,8,FALSE)&amp;")"</f>
        <v>(6, 20)</v>
      </c>
      <c r="F16" s="7">
        <v>4</v>
      </c>
      <c r="G16" s="4" t="str">
        <f>VLOOKUP(F16,'WinBUGS output'!E:F,2,FALSE)</f>
        <v>TAU</v>
      </c>
      <c r="H16" s="6">
        <f>VLOOKUP(F16,'WinBUGS output'!AN:AU,7,FALSE)</f>
        <v>15</v>
      </c>
      <c r="I16" s="6" t="str">
        <f>"("&amp;VLOOKUP(F16,'WinBUGS output'!AN:AU,6,FALSE)&amp;", "&amp;VLOOKUP(F16,'WinBUGS output'!AN:AU,8,FALSE)&amp;")"</f>
        <v>(11, 17)</v>
      </c>
    </row>
    <row r="17" spans="1:9" x14ac:dyDescent="0.25">
      <c r="A17" s="7">
        <v>5</v>
      </c>
      <c r="B17" s="6" t="str">
        <f>VLOOKUP(A17,'WinBUGS output'!B:C,2,FALSE)</f>
        <v>Exercise</v>
      </c>
      <c r="C17" s="6">
        <f>VLOOKUP(A17,'WinBUGS output'!AC:AJ,7,FALSE)</f>
        <v>16</v>
      </c>
      <c r="D17" s="6" t="str">
        <f>"("&amp;VLOOKUP(A17,'WinBUGS output'!AC:AJ,6,FALSE)&amp;", "&amp;VLOOKUP(A17,'WinBUGS output'!AC:AJ,8,FALSE)&amp;")"</f>
        <v>(1, 27)</v>
      </c>
      <c r="F17" s="7">
        <v>3</v>
      </c>
      <c r="G17" s="4" t="str">
        <f>VLOOKUP(F17,'WinBUGS output'!E:F,2,FALSE)</f>
        <v>Attention placebo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(7, 17)</v>
      </c>
    </row>
    <row r="18" spans="1:9" x14ac:dyDescent="0.25">
      <c r="A18" s="7">
        <v>1</v>
      </c>
      <c r="B18" s="6" t="str">
        <f>VLOOKUP(A18,'WinBUGS output'!B:C,2,FALSE)</f>
        <v>Pill placebo</v>
      </c>
      <c r="C18" s="6">
        <f>VLOOKUP(A18,'WinBUGS output'!AC:AJ,7,FALSE)</f>
        <v>17</v>
      </c>
      <c r="D18" s="6" t="str">
        <f>"("&amp;VLOOKUP(A18,'WinBUGS output'!AC:AJ,6,FALSE)&amp;", "&amp;VLOOKUP(A18,'WinBUGS output'!AC:AJ,8,FALSE)&amp;")"</f>
        <v>(12, 26)</v>
      </c>
      <c r="F18" s="7">
        <v>2</v>
      </c>
      <c r="G18" s="4" t="str">
        <f>VLOOKUP(F18,'WinBUGS output'!E:F,2,FALSE)</f>
        <v>No treatment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(12, 17)</v>
      </c>
    </row>
    <row r="19" spans="1:9" x14ac:dyDescent="0.25">
      <c r="A19" s="7">
        <v>18</v>
      </c>
      <c r="B19" s="6" t="str">
        <f>VLOOKUP(A19,'WinBUGS output'!B:C,2,FALSE)</f>
        <v>Emotion-focused therapy (EFT)</v>
      </c>
      <c r="C19" s="6">
        <f>VLOOKUP(A19,'WinBUGS output'!AC:AJ,7,FALSE)</f>
        <v>19</v>
      </c>
      <c r="D19" s="6" t="str">
        <f>"("&amp;VLOOKUP(A19,'WinBUGS output'!AC:AJ,6,FALSE)&amp;", "&amp;VLOOKUP(A19,'WinBUGS output'!AC:AJ,8,FALSE)&amp;")"</f>
        <v>(3, 27)</v>
      </c>
    </row>
    <row r="20" spans="1:9" x14ac:dyDescent="0.25">
      <c r="A20" s="7">
        <v>19</v>
      </c>
      <c r="B20" s="6" t="str">
        <f>VLOOKUP(A20,'WinBUGS output'!B:C,2,FALSE)</f>
        <v>Non-directive counselling</v>
      </c>
      <c r="C20" s="6">
        <f>VLOOKUP(A20,'WinBUGS output'!AC:AJ,7,FALSE)</f>
        <v>21</v>
      </c>
      <c r="D20" s="6" t="str">
        <f>"("&amp;VLOOKUP(A20,'WinBUGS output'!AC:AJ,6,FALSE)&amp;", "&amp;VLOOKUP(A20,'WinBUGS output'!AC:AJ,8,FALSE)&amp;")"</f>
        <v>(11, 27)</v>
      </c>
    </row>
    <row r="21" spans="1:9" x14ac:dyDescent="0.25">
      <c r="A21" s="7">
        <v>13</v>
      </c>
      <c r="B21" s="6" t="str">
        <f>VLOOKUP(A21,'WinBUGS output'!B:C,2,FALSE)</f>
        <v>Computerised-CBT (CCBT) with support</v>
      </c>
      <c r="C21" s="6">
        <f>VLOOKUP(A21,'WinBUGS output'!AC:AJ,7,FALSE)</f>
        <v>21</v>
      </c>
      <c r="D21" s="6" t="str">
        <f>"("&amp;VLOOKUP(A21,'WinBUGS output'!AC:AJ,6,FALSE)&amp;", "&amp;VLOOKUP(A21,'WinBUGS output'!AC:AJ,8,FALSE)&amp;")"</f>
        <v>(6, 28)</v>
      </c>
    </row>
    <row r="22" spans="1:9" x14ac:dyDescent="0.25">
      <c r="A22" s="7">
        <v>14</v>
      </c>
      <c r="B22" s="6" t="str">
        <f>VLOOKUP(A22,'WinBUGS output'!B:C,2,FALSE)</f>
        <v>Computerised cognitive bias modification</v>
      </c>
      <c r="C22" s="6">
        <f>VLOOKUP(A22,'WinBUGS output'!AC:AJ,7,FALSE)</f>
        <v>21</v>
      </c>
      <c r="D22" s="6" t="str">
        <f>"("&amp;VLOOKUP(A22,'WinBUGS output'!AC:AJ,6,FALSE)&amp;", "&amp;VLOOKUP(A22,'WinBUGS output'!AC:AJ,8,FALSE)&amp;")"</f>
        <v>(9, 27)</v>
      </c>
    </row>
    <row r="23" spans="1:9" x14ac:dyDescent="0.25">
      <c r="A23" s="7">
        <v>16</v>
      </c>
      <c r="B23" s="6" t="str">
        <f>VLOOKUP(A23,'WinBUGS output'!B:C,2,FALSE)</f>
        <v>Computerised-problem solving therapy</v>
      </c>
      <c r="C23" s="6">
        <f>VLOOKUP(A23,'WinBUGS output'!AC:AJ,7,FALSE)</f>
        <v>22</v>
      </c>
      <c r="D23" s="6" t="str">
        <f>"("&amp;VLOOKUP(A23,'WinBUGS output'!AC:AJ,6,FALSE)&amp;", "&amp;VLOOKUP(A23,'WinBUGS output'!AC:AJ,8,FALSE)&amp;")"</f>
        <v>(11, 27)</v>
      </c>
    </row>
    <row r="24" spans="1:9" x14ac:dyDescent="0.25">
      <c r="A24" s="7">
        <v>15</v>
      </c>
      <c r="B24" s="6" t="str">
        <f>VLOOKUP(A24,'WinBUGS output'!B:C,2,FALSE)</f>
        <v>Computerised-CBT (CCBT)</v>
      </c>
      <c r="C24" s="6">
        <f>VLOOKUP(A24,'WinBUGS output'!AC:AJ,7,FALSE)</f>
        <v>22</v>
      </c>
      <c r="D24" s="6" t="str">
        <f>"("&amp;VLOOKUP(A24,'WinBUGS output'!AC:AJ,6,FALSE)&amp;", "&amp;VLOOKUP(A24,'WinBUGS output'!AC:AJ,8,FALSE)&amp;")"</f>
        <v>(12, 27)</v>
      </c>
    </row>
    <row r="25" spans="1:9" x14ac:dyDescent="0.25">
      <c r="A25" s="7">
        <v>22</v>
      </c>
      <c r="B25" s="6" t="str">
        <f>VLOOKUP(A25,'WinBUGS output'!B:C,2,FALSE)</f>
        <v>CBT individual (under 15 sessions)</v>
      </c>
      <c r="C25" s="6">
        <f>VLOOKUP(A25,'WinBUGS output'!AC:AJ,7,FALSE)</f>
        <v>22</v>
      </c>
      <c r="D25" s="6" t="str">
        <f>"("&amp;VLOOKUP(A25,'WinBUGS output'!AC:AJ,6,FALSE)&amp;", "&amp;VLOOKUP(A25,'WinBUGS output'!AC:AJ,8,FALSE)&amp;")"</f>
        <v>(16, 27)</v>
      </c>
    </row>
    <row r="26" spans="1:9" x14ac:dyDescent="0.25">
      <c r="A26" s="7">
        <v>20</v>
      </c>
      <c r="B26" s="6" t="str">
        <f>VLOOKUP(A26,'WinBUGS output'!B:C,2,FALSE)</f>
        <v>Relational client-centered therapy</v>
      </c>
      <c r="C26" s="6">
        <f>VLOOKUP(A26,'WinBUGS output'!AC:AJ,7,FALSE)</f>
        <v>23</v>
      </c>
      <c r="D26" s="6" t="str">
        <f>"("&amp;VLOOKUP(A26,'WinBUGS output'!AC:AJ,6,FALSE)&amp;", "&amp;VLOOKUP(A26,'WinBUGS output'!AC:AJ,8,FALSE)&amp;")"</f>
        <v>(8, 28)</v>
      </c>
    </row>
    <row r="27" spans="1:9" x14ac:dyDescent="0.25">
      <c r="A27" s="7">
        <v>3</v>
      </c>
      <c r="B27" s="6" t="str">
        <f>VLOOKUP(A27,'WinBUGS output'!B:C,2,FALSE)</f>
        <v>Attention placebo</v>
      </c>
      <c r="C27" s="6">
        <f>VLOOKUP(A27,'WinBUGS output'!AC:AJ,7,FALSE)</f>
        <v>24</v>
      </c>
      <c r="D27" s="6" t="str">
        <f>"("&amp;VLOOKUP(A27,'WinBUGS output'!AC:AJ,6,FALSE)&amp;", "&amp;VLOOKUP(A27,'WinBUGS output'!AC:AJ,8,FALSE)&amp;")"</f>
        <v>(9, 28)</v>
      </c>
    </row>
    <row r="28" spans="1:9" x14ac:dyDescent="0.25">
      <c r="A28" s="7">
        <v>4</v>
      </c>
      <c r="B28" s="6" t="str">
        <f>VLOOKUP(A28,'WinBUGS output'!B:C,2,FALSE)</f>
        <v>TAU</v>
      </c>
      <c r="C28" s="6">
        <f>VLOOKUP(A28,'WinBUGS output'!AC:AJ,7,FALSE)</f>
        <v>26</v>
      </c>
      <c r="D28" s="6" t="str">
        <f>"("&amp;VLOOKUP(A28,'WinBUGS output'!AC:AJ,6,FALSE)&amp;", "&amp;VLOOKUP(A28,'WinBUGS output'!AC:AJ,8,FALSE)&amp;")"</f>
        <v>(21, 28)</v>
      </c>
    </row>
    <row r="29" spans="1:9" x14ac:dyDescent="0.25">
      <c r="A29" s="7">
        <v>2</v>
      </c>
      <c r="B29" s="6" t="str">
        <f>VLOOKUP(A29,'WinBUGS output'!B:C,2,FALSE)</f>
        <v>Waitlist</v>
      </c>
      <c r="C29" s="6">
        <f>VLOOKUP(A29,'WinBUGS output'!AC:AJ,7,FALSE)</f>
        <v>27</v>
      </c>
      <c r="D29" s="6" t="str">
        <f>"("&amp;VLOOKUP(A29,'WinBUGS output'!AC:AJ,6,FALSE)&amp;", "&amp;VLOOKUP(A29,'WinBUGS output'!AC:AJ,8,FALSE)&amp;")"</f>
        <v>(21, 28)</v>
      </c>
    </row>
  </sheetData>
  <sortState ref="A2:D30">
    <sortCondition ref="C2:C30"/>
    <sortCondition ref="D2:D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="75" zoomScaleNormal="75" workbookViewId="0"/>
  </sheetViews>
  <sheetFormatPr defaultRowHeight="15" x14ac:dyDescent="0.25"/>
  <cols>
    <col min="1" max="1" width="4.7109375" customWidth="1"/>
    <col min="2" max="2" width="54.28515625" bestFit="1" customWidth="1"/>
    <col min="4" max="4" width="64.7109375" bestFit="1" customWidth="1"/>
    <col min="5" max="5" width="6.5703125" customWidth="1"/>
  </cols>
  <sheetData>
    <row r="1" spans="1:12" ht="15.75" x14ac:dyDescent="0.25">
      <c r="A1" s="46"/>
      <c r="B1" s="47" t="s">
        <v>2</v>
      </c>
      <c r="C1" s="47" t="s">
        <v>3</v>
      </c>
      <c r="D1" s="47" t="s">
        <v>4</v>
      </c>
      <c r="E1" s="48"/>
      <c r="F1" s="47" t="s">
        <v>3</v>
      </c>
    </row>
    <row r="2" spans="1:12" x14ac:dyDescent="0.25">
      <c r="A2" s="50">
        <v>1</v>
      </c>
      <c r="B2" s="59" t="s">
        <v>0</v>
      </c>
      <c r="C2" s="2">
        <v>3316</v>
      </c>
      <c r="D2" s="49" t="s">
        <v>1</v>
      </c>
      <c r="E2" s="50">
        <v>1</v>
      </c>
      <c r="F2" s="45">
        <v>3316</v>
      </c>
      <c r="I2" s="44"/>
      <c r="J2" s="44"/>
      <c r="K2" s="44"/>
      <c r="L2" s="44"/>
    </row>
    <row r="3" spans="1:12" x14ac:dyDescent="0.25">
      <c r="A3" s="50">
        <v>2</v>
      </c>
      <c r="B3" s="59" t="s">
        <v>103</v>
      </c>
      <c r="C3" s="2">
        <v>128</v>
      </c>
      <c r="D3" s="49" t="s">
        <v>104</v>
      </c>
      <c r="E3" s="50">
        <v>2</v>
      </c>
      <c r="F3" s="45">
        <v>141</v>
      </c>
    </row>
    <row r="4" spans="1:12" x14ac:dyDescent="0.25">
      <c r="A4" s="50">
        <v>3</v>
      </c>
      <c r="B4" s="59" t="s">
        <v>104</v>
      </c>
      <c r="C4" s="2">
        <v>13</v>
      </c>
      <c r="D4" s="49"/>
      <c r="E4" s="50">
        <v>2</v>
      </c>
      <c r="F4" s="45"/>
    </row>
    <row r="5" spans="1:12" x14ac:dyDescent="0.25">
      <c r="A5" s="50">
        <v>4</v>
      </c>
      <c r="B5" s="59" t="s">
        <v>105</v>
      </c>
      <c r="C5" s="2">
        <v>13</v>
      </c>
      <c r="D5" s="49" t="s">
        <v>105</v>
      </c>
      <c r="E5" s="50">
        <v>3</v>
      </c>
      <c r="F5" s="45">
        <v>80</v>
      </c>
    </row>
    <row r="6" spans="1:12" x14ac:dyDescent="0.25">
      <c r="A6" s="50">
        <v>5</v>
      </c>
      <c r="B6" s="59" t="s">
        <v>106</v>
      </c>
      <c r="C6" s="2">
        <v>67</v>
      </c>
      <c r="D6" s="49"/>
      <c r="E6" s="50">
        <v>3</v>
      </c>
      <c r="F6" s="45"/>
    </row>
    <row r="7" spans="1:12" x14ac:dyDescent="0.25">
      <c r="A7" s="50">
        <v>6</v>
      </c>
      <c r="B7" s="59" t="s">
        <v>107</v>
      </c>
      <c r="C7" s="2">
        <v>689</v>
      </c>
      <c r="D7" s="49" t="s">
        <v>107</v>
      </c>
      <c r="E7" s="50">
        <v>4</v>
      </c>
      <c r="F7" s="45">
        <v>759</v>
      </c>
    </row>
    <row r="8" spans="1:12" x14ac:dyDescent="0.25">
      <c r="A8" s="50">
        <v>7</v>
      </c>
      <c r="B8" s="59" t="s">
        <v>108</v>
      </c>
      <c r="C8" s="2">
        <v>70</v>
      </c>
      <c r="D8" s="49"/>
      <c r="E8" s="50">
        <v>4</v>
      </c>
      <c r="F8" s="45"/>
    </row>
    <row r="9" spans="1:12" x14ac:dyDescent="0.25">
      <c r="A9" s="50">
        <v>8</v>
      </c>
      <c r="B9" s="59" t="s">
        <v>109</v>
      </c>
      <c r="C9" s="2">
        <v>10</v>
      </c>
      <c r="D9" s="49" t="s">
        <v>109</v>
      </c>
      <c r="E9" s="50">
        <v>5</v>
      </c>
      <c r="F9" s="45">
        <v>35</v>
      </c>
    </row>
    <row r="10" spans="1:12" x14ac:dyDescent="0.25">
      <c r="A10" s="50">
        <v>9</v>
      </c>
      <c r="B10" s="59" t="s">
        <v>110</v>
      </c>
      <c r="C10" s="2">
        <v>25</v>
      </c>
      <c r="D10" s="49"/>
      <c r="E10" s="50">
        <v>5</v>
      </c>
      <c r="F10" s="45"/>
    </row>
    <row r="11" spans="1:12" x14ac:dyDescent="0.25">
      <c r="A11" s="50">
        <v>10</v>
      </c>
      <c r="B11" s="59" t="s">
        <v>43</v>
      </c>
      <c r="C11" s="2">
        <v>1119</v>
      </c>
      <c r="D11" s="49" t="s">
        <v>42</v>
      </c>
      <c r="E11" s="50">
        <v>6</v>
      </c>
      <c r="F11" s="45">
        <v>1915</v>
      </c>
    </row>
    <row r="12" spans="1:12" x14ac:dyDescent="0.25">
      <c r="A12" s="50">
        <v>11</v>
      </c>
      <c r="B12" s="59" t="s">
        <v>44</v>
      </c>
      <c r="C12" s="2">
        <v>750</v>
      </c>
      <c r="D12" s="49"/>
      <c r="E12" s="50">
        <v>6</v>
      </c>
      <c r="F12" s="45"/>
    </row>
    <row r="13" spans="1:12" x14ac:dyDescent="0.25">
      <c r="A13" s="50">
        <v>12</v>
      </c>
      <c r="B13" s="59" t="s">
        <v>45</v>
      </c>
      <c r="C13" s="2">
        <v>46</v>
      </c>
      <c r="D13" s="49"/>
      <c r="E13" s="50">
        <v>6</v>
      </c>
      <c r="F13" s="45"/>
    </row>
    <row r="14" spans="1:12" x14ac:dyDescent="0.25">
      <c r="A14" s="50">
        <v>13</v>
      </c>
      <c r="B14" s="59" t="s">
        <v>47</v>
      </c>
      <c r="C14" s="2">
        <v>1254</v>
      </c>
      <c r="D14" s="49" t="s">
        <v>46</v>
      </c>
      <c r="E14" s="50">
        <v>7</v>
      </c>
      <c r="F14" s="45">
        <v>5488</v>
      </c>
    </row>
    <row r="15" spans="1:12" x14ac:dyDescent="0.25">
      <c r="A15" s="50">
        <v>14</v>
      </c>
      <c r="B15" s="59" t="s">
        <v>48</v>
      </c>
      <c r="C15" s="2">
        <v>1869</v>
      </c>
      <c r="D15" s="49"/>
      <c r="E15" s="50">
        <v>7</v>
      </c>
      <c r="F15" s="45"/>
    </row>
    <row r="16" spans="1:12" x14ac:dyDescent="0.25">
      <c r="A16" s="50">
        <v>15</v>
      </c>
      <c r="B16" s="59" t="s">
        <v>49</v>
      </c>
      <c r="C16" s="2">
        <v>1724</v>
      </c>
      <c r="D16" s="49"/>
      <c r="E16" s="50">
        <v>7</v>
      </c>
      <c r="F16" s="45"/>
    </row>
    <row r="17" spans="1:6" x14ac:dyDescent="0.25">
      <c r="A17" s="50">
        <v>16</v>
      </c>
      <c r="B17" s="59" t="s">
        <v>50</v>
      </c>
      <c r="C17" s="2">
        <v>641</v>
      </c>
      <c r="D17" s="49"/>
      <c r="E17" s="50">
        <v>7</v>
      </c>
      <c r="F17" s="45"/>
    </row>
    <row r="18" spans="1:6" x14ac:dyDescent="0.25">
      <c r="A18" s="50">
        <v>17</v>
      </c>
      <c r="B18" s="59" t="s">
        <v>111</v>
      </c>
      <c r="C18" s="2">
        <v>13</v>
      </c>
      <c r="D18" s="49" t="s">
        <v>111</v>
      </c>
      <c r="E18" s="50">
        <v>8</v>
      </c>
      <c r="F18" s="45">
        <v>13</v>
      </c>
    </row>
    <row r="19" spans="1:6" x14ac:dyDescent="0.25">
      <c r="A19" s="50">
        <v>18</v>
      </c>
      <c r="B19" s="59" t="s">
        <v>82</v>
      </c>
      <c r="C19" s="2">
        <v>592</v>
      </c>
      <c r="D19" s="49" t="s">
        <v>82</v>
      </c>
      <c r="E19" s="50">
        <v>9</v>
      </c>
      <c r="F19" s="45">
        <v>592</v>
      </c>
    </row>
    <row r="20" spans="1:6" x14ac:dyDescent="0.25">
      <c r="A20" s="50">
        <v>19</v>
      </c>
      <c r="B20" s="2" t="s">
        <v>1193</v>
      </c>
      <c r="C20" s="2">
        <v>44</v>
      </c>
      <c r="D20" s="49" t="s">
        <v>112</v>
      </c>
      <c r="E20" s="50">
        <v>10</v>
      </c>
      <c r="F20" s="45">
        <v>44</v>
      </c>
    </row>
    <row r="21" spans="1:6" x14ac:dyDescent="0.25">
      <c r="A21" s="50">
        <v>20</v>
      </c>
      <c r="B21" s="59" t="s">
        <v>113</v>
      </c>
      <c r="C21" s="2">
        <v>141</v>
      </c>
      <c r="D21" s="49" t="s">
        <v>114</v>
      </c>
      <c r="E21" s="50">
        <v>11</v>
      </c>
      <c r="F21" s="45">
        <v>166</v>
      </c>
    </row>
    <row r="22" spans="1:6" x14ac:dyDescent="0.25">
      <c r="A22" s="50">
        <v>21</v>
      </c>
      <c r="B22" s="59" t="s">
        <v>115</v>
      </c>
      <c r="C22" s="2">
        <v>25</v>
      </c>
      <c r="D22" s="49"/>
      <c r="E22" s="50">
        <v>11</v>
      </c>
      <c r="F22" s="45"/>
    </row>
    <row r="23" spans="1:6" x14ac:dyDescent="0.25">
      <c r="A23" s="50">
        <v>22</v>
      </c>
      <c r="B23" s="59" t="s">
        <v>116</v>
      </c>
      <c r="C23" s="2">
        <v>50</v>
      </c>
      <c r="D23" s="49" t="s">
        <v>117</v>
      </c>
      <c r="E23" s="50">
        <v>12</v>
      </c>
      <c r="F23" s="45">
        <v>576</v>
      </c>
    </row>
    <row r="24" spans="1:6" x14ac:dyDescent="0.25">
      <c r="A24" s="50">
        <v>23</v>
      </c>
      <c r="B24" s="59" t="s">
        <v>118</v>
      </c>
      <c r="C24" s="2">
        <v>26</v>
      </c>
      <c r="D24" s="49"/>
      <c r="E24" s="50">
        <v>12</v>
      </c>
      <c r="F24" s="45"/>
    </row>
    <row r="25" spans="1:6" x14ac:dyDescent="0.25">
      <c r="A25" s="50">
        <v>24</v>
      </c>
      <c r="B25" s="59" t="s">
        <v>119</v>
      </c>
      <c r="C25" s="2">
        <v>113</v>
      </c>
      <c r="D25" s="49"/>
      <c r="E25" s="50">
        <v>12</v>
      </c>
      <c r="F25" s="45"/>
    </row>
    <row r="26" spans="1:6" x14ac:dyDescent="0.25">
      <c r="A26" s="50">
        <v>25</v>
      </c>
      <c r="B26" s="59" t="s">
        <v>120</v>
      </c>
      <c r="C26" s="2">
        <v>299</v>
      </c>
      <c r="D26" s="49"/>
      <c r="E26" s="50">
        <v>12</v>
      </c>
      <c r="F26" s="45"/>
    </row>
    <row r="27" spans="1:6" x14ac:dyDescent="0.25">
      <c r="A27" s="50">
        <v>26</v>
      </c>
      <c r="B27" s="59" t="s">
        <v>121</v>
      </c>
      <c r="C27" s="2">
        <v>88</v>
      </c>
      <c r="D27" s="49"/>
      <c r="E27" s="50">
        <v>12</v>
      </c>
      <c r="F27" s="45"/>
    </row>
    <row r="28" spans="1:6" x14ac:dyDescent="0.25">
      <c r="A28" s="50">
        <v>27</v>
      </c>
      <c r="B28" s="59" t="s">
        <v>122</v>
      </c>
      <c r="C28" s="2">
        <v>95</v>
      </c>
      <c r="D28" s="49" t="s">
        <v>122</v>
      </c>
      <c r="E28" s="50">
        <v>13</v>
      </c>
      <c r="F28" s="45">
        <v>95</v>
      </c>
    </row>
    <row r="29" spans="1:6" x14ac:dyDescent="0.25">
      <c r="A29" s="50">
        <v>28</v>
      </c>
      <c r="B29" s="59" t="s">
        <v>123</v>
      </c>
      <c r="C29" s="2">
        <v>19</v>
      </c>
      <c r="D29" s="49" t="s">
        <v>124</v>
      </c>
      <c r="E29" s="50">
        <v>14</v>
      </c>
      <c r="F29" s="45">
        <v>120</v>
      </c>
    </row>
    <row r="30" spans="1:6" x14ac:dyDescent="0.25">
      <c r="A30" s="50">
        <v>29</v>
      </c>
      <c r="B30" s="59" t="s">
        <v>125</v>
      </c>
      <c r="C30" s="2">
        <v>82</v>
      </c>
      <c r="D30" s="49"/>
      <c r="E30" s="50">
        <v>14</v>
      </c>
      <c r="F30" s="45"/>
    </row>
    <row r="31" spans="1:6" x14ac:dyDescent="0.25">
      <c r="A31" s="50">
        <v>30</v>
      </c>
      <c r="B31" s="2" t="s">
        <v>126</v>
      </c>
      <c r="C31" s="2">
        <v>19</v>
      </c>
      <c r="D31" s="49"/>
      <c r="E31" s="50">
        <v>14</v>
      </c>
      <c r="F31" s="45"/>
    </row>
    <row r="32" spans="1:6" x14ac:dyDescent="0.25">
      <c r="A32" s="50">
        <v>31</v>
      </c>
      <c r="B32" s="59" t="s">
        <v>127</v>
      </c>
      <c r="C32" s="2">
        <v>182</v>
      </c>
      <c r="D32" s="49" t="s">
        <v>128</v>
      </c>
      <c r="E32" s="50">
        <v>15</v>
      </c>
      <c r="F32" s="45">
        <v>203</v>
      </c>
    </row>
    <row r="33" spans="1:6" x14ac:dyDescent="0.25">
      <c r="A33" s="50">
        <v>32</v>
      </c>
      <c r="B33" s="59" t="s">
        <v>129</v>
      </c>
      <c r="C33" s="2">
        <v>21</v>
      </c>
      <c r="D33" s="49"/>
      <c r="E33" s="50">
        <v>15</v>
      </c>
      <c r="F33" s="45"/>
    </row>
    <row r="34" spans="1:6" x14ac:dyDescent="0.25">
      <c r="A34" s="50">
        <v>33</v>
      </c>
      <c r="B34" s="59" t="s">
        <v>51</v>
      </c>
      <c r="C34" s="2">
        <v>174</v>
      </c>
      <c r="D34" s="49" t="s">
        <v>102</v>
      </c>
      <c r="E34" s="50">
        <v>16</v>
      </c>
      <c r="F34" s="45">
        <v>446</v>
      </c>
    </row>
    <row r="35" spans="1:6" x14ac:dyDescent="0.25">
      <c r="A35" s="50">
        <v>34</v>
      </c>
      <c r="B35" s="59" t="s">
        <v>130</v>
      </c>
      <c r="C35" s="2">
        <v>70</v>
      </c>
      <c r="D35" s="49"/>
      <c r="E35" s="50">
        <v>16</v>
      </c>
      <c r="F35" s="45"/>
    </row>
    <row r="36" spans="1:6" x14ac:dyDescent="0.25">
      <c r="A36" s="50">
        <v>35</v>
      </c>
      <c r="B36" s="59" t="s">
        <v>52</v>
      </c>
      <c r="C36" s="2">
        <v>191</v>
      </c>
      <c r="D36" s="49"/>
      <c r="E36" s="50">
        <v>16</v>
      </c>
      <c r="F36" s="45"/>
    </row>
    <row r="37" spans="1:6" x14ac:dyDescent="0.25">
      <c r="A37" s="50">
        <v>36</v>
      </c>
      <c r="B37" s="59" t="s">
        <v>131</v>
      </c>
      <c r="C37" s="2">
        <v>11</v>
      </c>
      <c r="D37" s="49"/>
      <c r="E37" s="50">
        <v>16</v>
      </c>
      <c r="F37" s="45"/>
    </row>
    <row r="38" spans="1:6" x14ac:dyDescent="0.25">
      <c r="A38" s="50">
        <v>37</v>
      </c>
      <c r="B38" s="59" t="s">
        <v>132</v>
      </c>
      <c r="C38" s="2">
        <v>40</v>
      </c>
      <c r="D38" s="49" t="s">
        <v>53</v>
      </c>
      <c r="E38" s="50">
        <v>18</v>
      </c>
      <c r="F38" s="45">
        <v>112</v>
      </c>
    </row>
    <row r="39" spans="1:6" x14ac:dyDescent="0.25">
      <c r="A39" s="50">
        <v>38</v>
      </c>
      <c r="B39" s="60" t="s">
        <v>1194</v>
      </c>
      <c r="C39" s="2">
        <v>52</v>
      </c>
      <c r="D39" s="49"/>
      <c r="E39" s="50">
        <v>18</v>
      </c>
      <c r="F39" s="45"/>
    </row>
    <row r="40" spans="1:6" x14ac:dyDescent="0.25">
      <c r="A40" s="50">
        <v>39</v>
      </c>
      <c r="B40" s="60" t="s">
        <v>133</v>
      </c>
      <c r="C40" s="2">
        <v>10</v>
      </c>
      <c r="D40" s="49"/>
      <c r="E40" s="50">
        <v>18</v>
      </c>
      <c r="F40" s="45"/>
    </row>
    <row r="41" spans="1:6" x14ac:dyDescent="0.25">
      <c r="A41" s="50">
        <v>40</v>
      </c>
      <c r="B41" s="59" t="s">
        <v>134</v>
      </c>
      <c r="C41" s="2">
        <v>10</v>
      </c>
      <c r="D41" s="2"/>
      <c r="E41" s="2"/>
      <c r="F41" s="2"/>
    </row>
    <row r="42" spans="1:6" x14ac:dyDescent="0.25">
      <c r="A42" s="50">
        <v>41</v>
      </c>
      <c r="B42" s="59" t="s">
        <v>135</v>
      </c>
      <c r="C42" s="2">
        <v>41</v>
      </c>
      <c r="D42" s="49" t="s">
        <v>136</v>
      </c>
      <c r="E42" s="50">
        <v>19</v>
      </c>
      <c r="F42" s="45">
        <v>41</v>
      </c>
    </row>
    <row r="43" spans="1:6" x14ac:dyDescent="0.25">
      <c r="D43" s="27"/>
      <c r="E43" s="25"/>
      <c r="F43" s="26"/>
    </row>
    <row r="44" spans="1:6" x14ac:dyDescent="0.25">
      <c r="D44" s="27"/>
      <c r="E44" s="25"/>
      <c r="F44" s="26"/>
    </row>
    <row r="45" spans="1:6" x14ac:dyDescent="0.25">
      <c r="D45" s="27"/>
      <c r="E45" s="25"/>
      <c r="F45" s="26"/>
    </row>
    <row r="46" spans="1:6" x14ac:dyDescent="0.25">
      <c r="D46" s="27"/>
      <c r="E46" s="25"/>
      <c r="F46" s="26"/>
    </row>
    <row r="47" spans="1:6" x14ac:dyDescent="0.25">
      <c r="D47" s="27"/>
      <c r="E47" s="25"/>
      <c r="F47" s="26"/>
    </row>
    <row r="48" spans="1:6" x14ac:dyDescent="0.25">
      <c r="D48" s="27"/>
      <c r="E48" s="25"/>
      <c r="F48" s="26"/>
    </row>
    <row r="49" spans="4:6" x14ac:dyDescent="0.25">
      <c r="D49" s="27"/>
      <c r="E49" s="25"/>
      <c r="F49" s="26"/>
    </row>
    <row r="50" spans="4:6" x14ac:dyDescent="0.25">
      <c r="D50" s="27"/>
      <c r="E50" s="25"/>
      <c r="F50" s="26"/>
    </row>
    <row r="51" spans="4:6" x14ac:dyDescent="0.25">
      <c r="D51" s="27"/>
      <c r="E51" s="25"/>
      <c r="F51" s="26"/>
    </row>
    <row r="52" spans="4:6" x14ac:dyDescent="0.25">
      <c r="D52" s="27"/>
      <c r="E52" s="25"/>
      <c r="F52" s="26"/>
    </row>
    <row r="53" spans="4:6" x14ac:dyDescent="0.25">
      <c r="D53" s="27"/>
      <c r="E53" s="25"/>
      <c r="F53" s="26"/>
    </row>
    <row r="54" spans="4:6" x14ac:dyDescent="0.25">
      <c r="D54" s="27"/>
      <c r="E54" s="25"/>
      <c r="F54" s="26"/>
    </row>
    <row r="55" spans="4:6" x14ac:dyDescent="0.25">
      <c r="D55" s="27"/>
      <c r="E55" s="25"/>
      <c r="F55" s="26"/>
    </row>
    <row r="56" spans="4:6" x14ac:dyDescent="0.25">
      <c r="D56" s="27"/>
      <c r="E56" s="25"/>
      <c r="F56" s="26"/>
    </row>
    <row r="57" spans="4:6" x14ac:dyDescent="0.25">
      <c r="D57" s="27"/>
      <c r="E57" s="25"/>
      <c r="F57" s="26"/>
    </row>
    <row r="58" spans="4:6" x14ac:dyDescent="0.25">
      <c r="D58" s="27"/>
      <c r="E58" s="25"/>
      <c r="F58" s="26"/>
    </row>
    <row r="59" spans="4:6" x14ac:dyDescent="0.25">
      <c r="D59" s="27"/>
      <c r="E59" s="25"/>
      <c r="F59" s="26"/>
    </row>
    <row r="60" spans="4:6" x14ac:dyDescent="0.25">
      <c r="D60" s="27"/>
      <c r="E60" s="25"/>
      <c r="F60" s="26"/>
    </row>
    <row r="61" spans="4:6" x14ac:dyDescent="0.25">
      <c r="D61" s="27"/>
      <c r="E61" s="25"/>
      <c r="F61" s="26"/>
    </row>
    <row r="62" spans="4:6" x14ac:dyDescent="0.25">
      <c r="D62" s="27"/>
      <c r="E62" s="25"/>
      <c r="F62" s="26"/>
    </row>
    <row r="63" spans="4:6" x14ac:dyDescent="0.25">
      <c r="D63" s="27"/>
      <c r="E63" s="25"/>
      <c r="F63" s="26"/>
    </row>
    <row r="64" spans="4:6" x14ac:dyDescent="0.25">
      <c r="D64" s="27"/>
      <c r="E64" s="25"/>
      <c r="F64" s="2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9" sqref="F9"/>
    </sheetView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20</v>
      </c>
      <c r="G1" t="s">
        <v>21</v>
      </c>
    </row>
    <row r="2" spans="1:10" x14ac:dyDescent="0.25">
      <c r="A2" t="s">
        <v>22</v>
      </c>
      <c r="B2" t="s">
        <v>23</v>
      </c>
      <c r="C2" t="s">
        <v>26</v>
      </c>
      <c r="D2" t="s">
        <v>27</v>
      </c>
      <c r="G2" t="s">
        <v>24</v>
      </c>
      <c r="H2" t="s">
        <v>25</v>
      </c>
      <c r="I2" t="s">
        <v>26</v>
      </c>
      <c r="J2" t="s">
        <v>27</v>
      </c>
    </row>
    <row r="3" spans="1:10" x14ac:dyDescent="0.25">
      <c r="A3" t="s">
        <v>1115</v>
      </c>
      <c r="B3" t="s">
        <v>1116</v>
      </c>
      <c r="C3" t="s">
        <v>1117</v>
      </c>
      <c r="D3" t="s">
        <v>1118</v>
      </c>
      <c r="G3">
        <v>1</v>
      </c>
      <c r="H3">
        <v>6</v>
      </c>
      <c r="I3">
        <v>2302</v>
      </c>
      <c r="J3">
        <v>18</v>
      </c>
    </row>
    <row r="4" spans="1:10" x14ac:dyDescent="0.25">
      <c r="A4">
        <v>1</v>
      </c>
      <c r="B4">
        <v>10</v>
      </c>
      <c r="C4">
        <v>849</v>
      </c>
      <c r="D4">
        <v>7</v>
      </c>
      <c r="G4">
        <v>4</v>
      </c>
      <c r="H4">
        <v>10</v>
      </c>
      <c r="I4">
        <v>87</v>
      </c>
      <c r="J4">
        <v>1</v>
      </c>
    </row>
    <row r="5" spans="1:10" x14ac:dyDescent="0.25">
      <c r="A5">
        <v>6</v>
      </c>
      <c r="B5">
        <v>19</v>
      </c>
      <c r="C5">
        <v>87</v>
      </c>
      <c r="D5">
        <v>1</v>
      </c>
      <c r="G5">
        <v>1</v>
      </c>
      <c r="H5">
        <v>7</v>
      </c>
      <c r="I5">
        <v>6237</v>
      </c>
      <c r="J5">
        <v>25</v>
      </c>
    </row>
    <row r="6" spans="1:10" x14ac:dyDescent="0.25">
      <c r="A6">
        <v>1</v>
      </c>
      <c r="B6">
        <v>16</v>
      </c>
      <c r="C6">
        <v>658</v>
      </c>
      <c r="D6">
        <v>3</v>
      </c>
      <c r="G6">
        <v>4</v>
      </c>
      <c r="H6">
        <v>11</v>
      </c>
      <c r="I6">
        <v>281</v>
      </c>
      <c r="J6">
        <v>1</v>
      </c>
    </row>
    <row r="7" spans="1:10" x14ac:dyDescent="0.25">
      <c r="A7">
        <v>6</v>
      </c>
      <c r="B7">
        <v>20</v>
      </c>
      <c r="C7">
        <v>281</v>
      </c>
      <c r="D7">
        <v>1</v>
      </c>
      <c r="G7">
        <v>6</v>
      </c>
      <c r="H7">
        <v>7</v>
      </c>
      <c r="I7">
        <v>1449</v>
      </c>
      <c r="J7">
        <v>10</v>
      </c>
    </row>
    <row r="8" spans="1:10" x14ac:dyDescent="0.25">
      <c r="A8">
        <v>10</v>
      </c>
      <c r="B8">
        <v>15</v>
      </c>
      <c r="C8">
        <v>608</v>
      </c>
      <c r="D8">
        <v>6</v>
      </c>
      <c r="G8">
        <v>7</v>
      </c>
      <c r="H8">
        <v>7</v>
      </c>
      <c r="I8">
        <v>3765</v>
      </c>
      <c r="J8">
        <v>16</v>
      </c>
    </row>
    <row r="9" spans="1:10" x14ac:dyDescent="0.25">
      <c r="A9">
        <v>14</v>
      </c>
      <c r="B9">
        <v>15</v>
      </c>
      <c r="C9">
        <v>543</v>
      </c>
      <c r="D9">
        <v>2</v>
      </c>
      <c r="G9">
        <v>1</v>
      </c>
      <c r="H9">
        <v>9</v>
      </c>
      <c r="I9">
        <v>387</v>
      </c>
      <c r="J9">
        <v>4</v>
      </c>
    </row>
    <row r="10" spans="1:10" x14ac:dyDescent="0.25">
      <c r="A10">
        <v>1</v>
      </c>
      <c r="B10">
        <v>18</v>
      </c>
      <c r="C10">
        <v>387</v>
      </c>
      <c r="D10">
        <v>4</v>
      </c>
      <c r="G10">
        <v>4</v>
      </c>
      <c r="H10">
        <v>15</v>
      </c>
      <c r="I10">
        <v>90</v>
      </c>
      <c r="J10">
        <v>2</v>
      </c>
    </row>
    <row r="11" spans="1:10" x14ac:dyDescent="0.25">
      <c r="A11">
        <v>1</v>
      </c>
      <c r="B11">
        <v>11</v>
      </c>
      <c r="C11">
        <v>1362</v>
      </c>
      <c r="D11">
        <v>10</v>
      </c>
      <c r="G11">
        <v>6</v>
      </c>
      <c r="H11">
        <v>9</v>
      </c>
      <c r="I11">
        <v>722</v>
      </c>
      <c r="J11">
        <v>5</v>
      </c>
    </row>
    <row r="12" spans="1:10" x14ac:dyDescent="0.25">
      <c r="A12">
        <v>6</v>
      </c>
      <c r="B12">
        <v>32</v>
      </c>
      <c r="C12">
        <v>43</v>
      </c>
      <c r="D12">
        <v>1</v>
      </c>
      <c r="G12">
        <v>7</v>
      </c>
      <c r="H12">
        <v>17</v>
      </c>
      <c r="I12">
        <v>185</v>
      </c>
      <c r="J12">
        <v>2</v>
      </c>
    </row>
    <row r="13" spans="1:10" x14ac:dyDescent="0.25">
      <c r="A13">
        <v>13</v>
      </c>
      <c r="B13">
        <v>14</v>
      </c>
      <c r="C13">
        <v>2154</v>
      </c>
      <c r="D13">
        <v>8</v>
      </c>
      <c r="G13">
        <v>7</v>
      </c>
      <c r="H13">
        <v>9</v>
      </c>
      <c r="I13">
        <v>270</v>
      </c>
      <c r="J13">
        <v>1</v>
      </c>
    </row>
    <row r="14" spans="1:10" x14ac:dyDescent="0.25">
      <c r="A14">
        <v>10</v>
      </c>
      <c r="B14">
        <v>18</v>
      </c>
      <c r="C14">
        <v>722</v>
      </c>
      <c r="D14">
        <v>5</v>
      </c>
      <c r="G14">
        <v>4</v>
      </c>
      <c r="H14">
        <v>5</v>
      </c>
      <c r="I14">
        <v>50</v>
      </c>
      <c r="J14">
        <v>1</v>
      </c>
    </row>
    <row r="15" spans="1:10" x14ac:dyDescent="0.25">
      <c r="A15">
        <v>14</v>
      </c>
      <c r="B15">
        <v>16</v>
      </c>
      <c r="C15">
        <v>215</v>
      </c>
      <c r="D15">
        <v>1</v>
      </c>
      <c r="G15">
        <v>7</v>
      </c>
      <c r="H15">
        <v>18</v>
      </c>
      <c r="I15">
        <v>82</v>
      </c>
      <c r="J15">
        <v>1</v>
      </c>
    </row>
    <row r="16" spans="1:10" x14ac:dyDescent="0.25">
      <c r="A16">
        <v>6</v>
      </c>
      <c r="B16">
        <v>31</v>
      </c>
      <c r="C16">
        <v>47</v>
      </c>
      <c r="D16">
        <v>1</v>
      </c>
      <c r="G16">
        <v>15</v>
      </c>
      <c r="H16">
        <v>16</v>
      </c>
      <c r="I16">
        <v>106</v>
      </c>
      <c r="J16">
        <v>1</v>
      </c>
    </row>
    <row r="17" spans="1:10" x14ac:dyDescent="0.25">
      <c r="A17">
        <v>1</v>
      </c>
      <c r="B17">
        <v>15</v>
      </c>
      <c r="C17">
        <v>2537</v>
      </c>
      <c r="D17">
        <v>11</v>
      </c>
      <c r="G17">
        <v>14</v>
      </c>
      <c r="H17">
        <v>14</v>
      </c>
      <c r="I17">
        <v>38</v>
      </c>
      <c r="J17">
        <v>1</v>
      </c>
    </row>
    <row r="18" spans="1:10" x14ac:dyDescent="0.25">
      <c r="A18">
        <v>14</v>
      </c>
      <c r="B18">
        <v>38</v>
      </c>
      <c r="C18">
        <v>105</v>
      </c>
      <c r="D18">
        <v>1</v>
      </c>
      <c r="G18">
        <v>4</v>
      </c>
      <c r="H18">
        <v>12</v>
      </c>
      <c r="I18">
        <v>750</v>
      </c>
      <c r="J18">
        <v>4</v>
      </c>
    </row>
    <row r="19" spans="1:10" x14ac:dyDescent="0.25">
      <c r="A19">
        <v>1</v>
      </c>
      <c r="B19">
        <v>13</v>
      </c>
      <c r="C19">
        <v>995</v>
      </c>
      <c r="D19">
        <v>4</v>
      </c>
      <c r="G19">
        <v>13</v>
      </c>
      <c r="H19">
        <v>16</v>
      </c>
      <c r="I19">
        <v>191</v>
      </c>
      <c r="J19">
        <v>2</v>
      </c>
    </row>
    <row r="20" spans="1:10" x14ac:dyDescent="0.25">
      <c r="A20">
        <v>10</v>
      </c>
      <c r="B20">
        <v>16</v>
      </c>
      <c r="C20">
        <v>308</v>
      </c>
      <c r="D20">
        <v>2</v>
      </c>
      <c r="G20">
        <v>14</v>
      </c>
      <c r="H20">
        <v>15</v>
      </c>
      <c r="I20">
        <v>25</v>
      </c>
      <c r="J20">
        <v>1</v>
      </c>
    </row>
    <row r="21" spans="1:10" x14ac:dyDescent="0.25">
      <c r="A21">
        <v>13</v>
      </c>
      <c r="B21">
        <v>18</v>
      </c>
      <c r="C21">
        <v>270</v>
      </c>
      <c r="D21">
        <v>1</v>
      </c>
      <c r="G21">
        <v>6</v>
      </c>
      <c r="H21">
        <v>16</v>
      </c>
      <c r="I21">
        <v>41</v>
      </c>
      <c r="J21">
        <v>1</v>
      </c>
    </row>
    <row r="22" spans="1:10" x14ac:dyDescent="0.25">
      <c r="A22">
        <v>14</v>
      </c>
      <c r="B22">
        <v>14</v>
      </c>
      <c r="C22">
        <v>399</v>
      </c>
      <c r="D22">
        <v>2</v>
      </c>
      <c r="G22">
        <v>4</v>
      </c>
      <c r="H22">
        <v>16</v>
      </c>
      <c r="I22">
        <v>408</v>
      </c>
      <c r="J22">
        <v>3</v>
      </c>
    </row>
    <row r="23" spans="1:10" x14ac:dyDescent="0.25">
      <c r="A23">
        <v>6</v>
      </c>
      <c r="B23">
        <v>9</v>
      </c>
      <c r="C23">
        <v>50</v>
      </c>
      <c r="D23">
        <v>1</v>
      </c>
      <c r="G23">
        <v>3</v>
      </c>
      <c r="H23">
        <v>5</v>
      </c>
      <c r="I23">
        <v>23</v>
      </c>
      <c r="J23">
        <v>1</v>
      </c>
    </row>
    <row r="24" spans="1:10" x14ac:dyDescent="0.25">
      <c r="A24">
        <v>1</v>
      </c>
      <c r="B24">
        <v>14</v>
      </c>
      <c r="C24">
        <v>2047</v>
      </c>
      <c r="D24">
        <v>7</v>
      </c>
      <c r="G24">
        <v>16</v>
      </c>
      <c r="H24">
        <v>16</v>
      </c>
      <c r="I24">
        <v>22</v>
      </c>
      <c r="J24">
        <v>1</v>
      </c>
    </row>
    <row r="25" spans="1:10" x14ac:dyDescent="0.25">
      <c r="A25">
        <v>13</v>
      </c>
      <c r="B25">
        <v>16</v>
      </c>
      <c r="C25">
        <v>51</v>
      </c>
      <c r="D25">
        <v>1</v>
      </c>
      <c r="G25">
        <v>2</v>
      </c>
      <c r="H25">
        <v>16</v>
      </c>
      <c r="I25">
        <v>30</v>
      </c>
      <c r="J25">
        <v>1</v>
      </c>
    </row>
    <row r="26" spans="1:10" x14ac:dyDescent="0.25">
      <c r="A26">
        <v>15</v>
      </c>
      <c r="B26">
        <v>41</v>
      </c>
      <c r="C26">
        <v>82</v>
      </c>
      <c r="D26">
        <v>1</v>
      </c>
      <c r="G26">
        <v>15</v>
      </c>
      <c r="H26">
        <v>15</v>
      </c>
      <c r="I26">
        <v>93</v>
      </c>
      <c r="J26">
        <v>1</v>
      </c>
    </row>
    <row r="27" spans="1:10" x14ac:dyDescent="0.25">
      <c r="A27">
        <v>31</v>
      </c>
      <c r="B27">
        <v>35</v>
      </c>
      <c r="C27">
        <v>106</v>
      </c>
      <c r="D27">
        <v>1</v>
      </c>
      <c r="G27">
        <v>3</v>
      </c>
      <c r="H27">
        <v>4</v>
      </c>
      <c r="I27">
        <v>134</v>
      </c>
      <c r="J27">
        <v>1</v>
      </c>
    </row>
    <row r="28" spans="1:10" x14ac:dyDescent="0.25">
      <c r="A28">
        <v>28</v>
      </c>
      <c r="B28">
        <v>30</v>
      </c>
      <c r="C28">
        <v>38</v>
      </c>
      <c r="D28">
        <v>1</v>
      </c>
      <c r="G28">
        <v>3</v>
      </c>
      <c r="H28">
        <v>16</v>
      </c>
      <c r="I28">
        <v>137</v>
      </c>
      <c r="J28">
        <v>1</v>
      </c>
    </row>
    <row r="29" spans="1:10" x14ac:dyDescent="0.25">
      <c r="A29">
        <v>6</v>
      </c>
      <c r="B29">
        <v>25</v>
      </c>
      <c r="C29">
        <v>654</v>
      </c>
      <c r="D29">
        <v>3</v>
      </c>
      <c r="G29">
        <v>6</v>
      </c>
      <c r="H29">
        <v>6</v>
      </c>
      <c r="I29">
        <v>94</v>
      </c>
      <c r="J29">
        <v>1</v>
      </c>
    </row>
    <row r="30" spans="1:10" x14ac:dyDescent="0.25">
      <c r="A30">
        <v>27</v>
      </c>
      <c r="B30">
        <v>35</v>
      </c>
      <c r="C30">
        <v>191</v>
      </c>
      <c r="D30">
        <v>2</v>
      </c>
      <c r="G30">
        <v>2</v>
      </c>
      <c r="H30">
        <v>12</v>
      </c>
      <c r="I30">
        <v>453</v>
      </c>
      <c r="J30">
        <v>5</v>
      </c>
    </row>
    <row r="31" spans="1:10" x14ac:dyDescent="0.25">
      <c r="A31">
        <v>29</v>
      </c>
      <c r="B31">
        <v>31</v>
      </c>
      <c r="C31">
        <v>25</v>
      </c>
      <c r="D31">
        <v>1</v>
      </c>
      <c r="G31">
        <v>12</v>
      </c>
      <c r="H31">
        <v>12</v>
      </c>
      <c r="I31">
        <v>357</v>
      </c>
      <c r="J31">
        <v>3</v>
      </c>
    </row>
    <row r="32" spans="1:10" x14ac:dyDescent="0.25">
      <c r="A32">
        <v>11</v>
      </c>
      <c r="B32">
        <v>16</v>
      </c>
      <c r="C32">
        <v>60</v>
      </c>
      <c r="D32">
        <v>1</v>
      </c>
      <c r="G32">
        <v>2</v>
      </c>
      <c r="H32">
        <v>11</v>
      </c>
      <c r="I32">
        <v>51</v>
      </c>
      <c r="J32">
        <v>1</v>
      </c>
    </row>
    <row r="33" spans="1:10" x14ac:dyDescent="0.25">
      <c r="A33">
        <v>11</v>
      </c>
      <c r="B33">
        <v>35</v>
      </c>
      <c r="C33">
        <v>41</v>
      </c>
      <c r="D33">
        <v>1</v>
      </c>
      <c r="G33">
        <v>11</v>
      </c>
      <c r="H33">
        <v>12</v>
      </c>
      <c r="I33">
        <v>50</v>
      </c>
      <c r="J33">
        <v>1</v>
      </c>
    </row>
    <row r="34" spans="1:10" x14ac:dyDescent="0.25">
      <c r="A34">
        <v>7</v>
      </c>
      <c r="B34">
        <v>33</v>
      </c>
      <c r="C34">
        <v>141</v>
      </c>
      <c r="D34">
        <v>1</v>
      </c>
      <c r="G34">
        <v>8</v>
      </c>
      <c r="H34">
        <v>17</v>
      </c>
      <c r="I34">
        <v>46</v>
      </c>
      <c r="J34">
        <v>2</v>
      </c>
    </row>
    <row r="35" spans="1:10" x14ac:dyDescent="0.25">
      <c r="A35">
        <v>4</v>
      </c>
      <c r="B35">
        <v>8</v>
      </c>
      <c r="C35">
        <v>23</v>
      </c>
      <c r="D35">
        <v>1</v>
      </c>
      <c r="G35">
        <v>17</v>
      </c>
      <c r="H35">
        <v>17</v>
      </c>
      <c r="I35">
        <v>20</v>
      </c>
      <c r="J35">
        <v>1</v>
      </c>
    </row>
    <row r="36" spans="1:10" x14ac:dyDescent="0.25">
      <c r="A36">
        <v>6</v>
      </c>
      <c r="B36">
        <v>22</v>
      </c>
      <c r="C36">
        <v>96</v>
      </c>
      <c r="D36">
        <v>1</v>
      </c>
      <c r="G36">
        <v>4</v>
      </c>
      <c r="H36">
        <v>14</v>
      </c>
      <c r="I36">
        <v>134</v>
      </c>
      <c r="J36">
        <v>1</v>
      </c>
    </row>
    <row r="37" spans="1:10" x14ac:dyDescent="0.25">
      <c r="A37">
        <v>35</v>
      </c>
      <c r="B37">
        <v>36</v>
      </c>
      <c r="C37">
        <v>22</v>
      </c>
      <c r="D37">
        <v>1</v>
      </c>
      <c r="G37">
        <v>14</v>
      </c>
      <c r="H37">
        <v>16</v>
      </c>
      <c r="I37">
        <v>130</v>
      </c>
      <c r="J37">
        <v>1</v>
      </c>
    </row>
    <row r="38" spans="1:10" x14ac:dyDescent="0.25">
      <c r="A38">
        <v>2</v>
      </c>
      <c r="B38">
        <v>35</v>
      </c>
      <c r="C38">
        <v>30</v>
      </c>
      <c r="D38">
        <v>1</v>
      </c>
      <c r="G38">
        <v>7</v>
      </c>
      <c r="H38">
        <v>16</v>
      </c>
      <c r="I38">
        <v>80</v>
      </c>
      <c r="J38">
        <v>1</v>
      </c>
    </row>
    <row r="39" spans="1:10" x14ac:dyDescent="0.25">
      <c r="A39">
        <v>31</v>
      </c>
      <c r="B39">
        <v>31</v>
      </c>
      <c r="C39">
        <v>93</v>
      </c>
      <c r="D39">
        <v>1</v>
      </c>
      <c r="G39">
        <v>16</v>
      </c>
      <c r="H39">
        <v>17</v>
      </c>
      <c r="I39">
        <v>80</v>
      </c>
      <c r="J39">
        <v>1</v>
      </c>
    </row>
    <row r="40" spans="1:10" x14ac:dyDescent="0.25">
      <c r="A40">
        <v>5</v>
      </c>
      <c r="B40">
        <v>6</v>
      </c>
      <c r="C40">
        <v>134</v>
      </c>
      <c r="D40">
        <v>1</v>
      </c>
    </row>
    <row r="41" spans="1:10" x14ac:dyDescent="0.25">
      <c r="A41">
        <v>5</v>
      </c>
      <c r="B41">
        <v>34</v>
      </c>
      <c r="C41">
        <v>137</v>
      </c>
      <c r="D41">
        <v>1</v>
      </c>
    </row>
    <row r="42" spans="1:10" x14ac:dyDescent="0.25">
      <c r="A42">
        <v>6</v>
      </c>
      <c r="B42">
        <v>34</v>
      </c>
      <c r="C42">
        <v>137</v>
      </c>
      <c r="D42">
        <v>1</v>
      </c>
    </row>
    <row r="43" spans="1:10" x14ac:dyDescent="0.25">
      <c r="A43">
        <v>15</v>
      </c>
      <c r="B43">
        <v>15</v>
      </c>
      <c r="C43">
        <v>183</v>
      </c>
      <c r="D43">
        <v>1</v>
      </c>
    </row>
    <row r="44" spans="1:10" x14ac:dyDescent="0.25">
      <c r="A44">
        <v>11</v>
      </c>
      <c r="B44">
        <v>15</v>
      </c>
      <c r="C44">
        <v>473</v>
      </c>
      <c r="D44">
        <v>1</v>
      </c>
    </row>
    <row r="45" spans="1:10" x14ac:dyDescent="0.25">
      <c r="A45">
        <v>1</v>
      </c>
      <c r="B45">
        <v>12</v>
      </c>
      <c r="C45">
        <v>91</v>
      </c>
      <c r="D45">
        <v>1</v>
      </c>
    </row>
    <row r="46" spans="1:10" x14ac:dyDescent="0.25">
      <c r="A46">
        <v>11</v>
      </c>
      <c r="B46">
        <v>12</v>
      </c>
      <c r="C46">
        <v>94</v>
      </c>
      <c r="D46">
        <v>1</v>
      </c>
    </row>
    <row r="47" spans="1:10" x14ac:dyDescent="0.25">
      <c r="A47">
        <v>13</v>
      </c>
      <c r="B47">
        <v>13</v>
      </c>
      <c r="C47">
        <v>220</v>
      </c>
      <c r="D47">
        <v>1</v>
      </c>
    </row>
    <row r="48" spans="1:10" x14ac:dyDescent="0.25">
      <c r="A48">
        <v>3</v>
      </c>
      <c r="B48">
        <v>23</v>
      </c>
      <c r="C48">
        <v>52</v>
      </c>
      <c r="D48">
        <v>2</v>
      </c>
    </row>
    <row r="49" spans="1:4" x14ac:dyDescent="0.25">
      <c r="A49">
        <v>23</v>
      </c>
      <c r="B49">
        <v>23</v>
      </c>
      <c r="C49">
        <v>26</v>
      </c>
      <c r="D49">
        <v>1</v>
      </c>
    </row>
    <row r="50" spans="1:4" x14ac:dyDescent="0.25">
      <c r="A50">
        <v>25</v>
      </c>
      <c r="B50">
        <v>25</v>
      </c>
      <c r="C50">
        <v>155</v>
      </c>
      <c r="D50">
        <v>1</v>
      </c>
    </row>
    <row r="51" spans="1:4" x14ac:dyDescent="0.25">
      <c r="A51">
        <v>2</v>
      </c>
      <c r="B51">
        <v>21</v>
      </c>
      <c r="C51">
        <v>51</v>
      </c>
      <c r="D51">
        <v>1</v>
      </c>
    </row>
    <row r="52" spans="1:4" x14ac:dyDescent="0.25">
      <c r="A52">
        <v>2</v>
      </c>
      <c r="B52">
        <v>24</v>
      </c>
      <c r="C52">
        <v>226</v>
      </c>
      <c r="D52">
        <v>2</v>
      </c>
    </row>
    <row r="53" spans="1:4" x14ac:dyDescent="0.25">
      <c r="A53">
        <v>21</v>
      </c>
      <c r="B53">
        <v>24</v>
      </c>
      <c r="C53">
        <v>50</v>
      </c>
      <c r="D53">
        <v>1</v>
      </c>
    </row>
    <row r="54" spans="1:4" x14ac:dyDescent="0.25">
      <c r="A54">
        <v>17</v>
      </c>
      <c r="B54">
        <v>39</v>
      </c>
      <c r="C54">
        <v>23</v>
      </c>
      <c r="D54">
        <v>1</v>
      </c>
    </row>
    <row r="55" spans="1:4" x14ac:dyDescent="0.25">
      <c r="A55">
        <v>17</v>
      </c>
      <c r="B55">
        <v>40</v>
      </c>
      <c r="C55">
        <v>23</v>
      </c>
      <c r="D55">
        <v>1</v>
      </c>
    </row>
    <row r="56" spans="1:4" x14ac:dyDescent="0.25">
      <c r="A56">
        <v>39</v>
      </c>
      <c r="B56">
        <v>40</v>
      </c>
      <c r="C56">
        <v>20</v>
      </c>
      <c r="D56">
        <v>1</v>
      </c>
    </row>
    <row r="57" spans="1:4" x14ac:dyDescent="0.25">
      <c r="A57">
        <v>2</v>
      </c>
      <c r="B57">
        <v>26</v>
      </c>
      <c r="C57">
        <v>175</v>
      </c>
      <c r="D57">
        <v>1</v>
      </c>
    </row>
    <row r="58" spans="1:4" x14ac:dyDescent="0.25">
      <c r="A58">
        <v>24</v>
      </c>
      <c r="B58">
        <v>26</v>
      </c>
      <c r="C58">
        <v>176</v>
      </c>
      <c r="D58">
        <v>1</v>
      </c>
    </row>
    <row r="59" spans="1:4" x14ac:dyDescent="0.25">
      <c r="A59">
        <v>6</v>
      </c>
      <c r="B59">
        <v>29</v>
      </c>
      <c r="C59">
        <v>134</v>
      </c>
      <c r="D59">
        <v>1</v>
      </c>
    </row>
    <row r="60" spans="1:4" x14ac:dyDescent="0.25">
      <c r="A60">
        <v>6</v>
      </c>
      <c r="B60">
        <v>33</v>
      </c>
      <c r="C60">
        <v>130</v>
      </c>
      <c r="D60">
        <v>1</v>
      </c>
    </row>
    <row r="61" spans="1:4" x14ac:dyDescent="0.25">
      <c r="A61">
        <v>29</v>
      </c>
      <c r="B61">
        <v>33</v>
      </c>
      <c r="C61">
        <v>130</v>
      </c>
      <c r="D61">
        <v>1</v>
      </c>
    </row>
    <row r="62" spans="1:4" x14ac:dyDescent="0.25">
      <c r="A62">
        <v>13</v>
      </c>
      <c r="B62">
        <v>33</v>
      </c>
      <c r="C62">
        <v>80</v>
      </c>
      <c r="D62">
        <v>1</v>
      </c>
    </row>
    <row r="63" spans="1:4" x14ac:dyDescent="0.25">
      <c r="A63">
        <v>13</v>
      </c>
      <c r="B63">
        <v>37</v>
      </c>
      <c r="C63">
        <v>80</v>
      </c>
      <c r="D63">
        <v>1</v>
      </c>
    </row>
    <row r="64" spans="1:4" x14ac:dyDescent="0.25">
      <c r="A64">
        <v>33</v>
      </c>
      <c r="B64">
        <v>37</v>
      </c>
      <c r="C64">
        <v>80</v>
      </c>
      <c r="D64">
        <v>1</v>
      </c>
    </row>
  </sheetData>
  <sortState ref="G3:J37">
    <sortCondition ref="G3:G37"/>
    <sortCondition ref="H3:H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topLeftCell="P1" workbookViewId="0">
      <selection activeCell="E1" sqref="E1"/>
    </sheetView>
  </sheetViews>
  <sheetFormatPr defaultRowHeight="15" x14ac:dyDescent="0.25"/>
  <sheetData>
    <row r="1" spans="1:21" x14ac:dyDescent="0.25">
      <c r="A1" t="s">
        <v>18</v>
      </c>
      <c r="E1" t="s">
        <v>18</v>
      </c>
      <c r="U1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workbookViewId="0">
      <selection activeCell="S12" sqref="S12"/>
    </sheetView>
  </sheetViews>
  <sheetFormatPr defaultRowHeight="15" x14ac:dyDescent="0.25"/>
  <cols>
    <col min="1" max="1" width="4.5703125" style="28" bestFit="1" customWidth="1"/>
    <col min="2" max="6" width="4.7109375" style="28" bestFit="1" customWidth="1"/>
    <col min="7" max="11" width="5.140625" style="28" bestFit="1" customWidth="1"/>
    <col min="12" max="12" width="4.7109375" style="28" bestFit="1" customWidth="1"/>
    <col min="13" max="13" width="5" style="28" bestFit="1" customWidth="1"/>
    <col min="14" max="16" width="4.7109375" style="28" bestFit="1" customWidth="1"/>
    <col min="17" max="17" width="2" style="28" bestFit="1" customWidth="1"/>
    <col min="18" max="18" width="16" style="28" bestFit="1" customWidth="1"/>
  </cols>
  <sheetData>
    <row r="1" spans="1:24" x14ac:dyDescent="0.25">
      <c r="A1" s="15" t="s">
        <v>1119</v>
      </c>
      <c r="B1" s="15" t="s">
        <v>1120</v>
      </c>
      <c r="C1" s="15" t="s">
        <v>1121</v>
      </c>
      <c r="D1" s="15" t="s">
        <v>1122</v>
      </c>
      <c r="E1" s="15" t="s">
        <v>1123</v>
      </c>
      <c r="F1" s="15" t="s">
        <v>1124</v>
      </c>
      <c r="G1" s="15" t="s">
        <v>1125</v>
      </c>
      <c r="H1" s="15" t="s">
        <v>1126</v>
      </c>
      <c r="I1" s="15" t="s">
        <v>1127</v>
      </c>
      <c r="J1" s="15" t="s">
        <v>36</v>
      </c>
      <c r="K1" s="15" t="s">
        <v>37</v>
      </c>
      <c r="L1" s="15" t="s">
        <v>38</v>
      </c>
      <c r="M1" s="15" t="s">
        <v>80</v>
      </c>
      <c r="N1" s="15" t="s">
        <v>39</v>
      </c>
      <c r="O1" s="15" t="s">
        <v>40</v>
      </c>
      <c r="P1" s="54"/>
      <c r="Q1" s="44"/>
      <c r="R1" s="44"/>
      <c r="S1" s="44"/>
      <c r="T1" s="44"/>
      <c r="U1" s="44"/>
      <c r="V1" s="51"/>
      <c r="W1" s="52"/>
    </row>
    <row r="2" spans="1:24" x14ac:dyDescent="0.25">
      <c r="A2" s="44">
        <v>2</v>
      </c>
      <c r="B2" s="44">
        <v>1</v>
      </c>
      <c r="C2" s="44">
        <v>10</v>
      </c>
      <c r="D2" s="44" t="s">
        <v>41</v>
      </c>
      <c r="E2" s="44" t="s">
        <v>41</v>
      </c>
      <c r="F2" s="44">
        <v>15</v>
      </c>
      <c r="G2" s="44">
        <v>13</v>
      </c>
      <c r="H2" s="44" t="s">
        <v>41</v>
      </c>
      <c r="I2" s="44" t="s">
        <v>41</v>
      </c>
      <c r="J2" s="44">
        <v>6</v>
      </c>
      <c r="K2" s="44">
        <v>10</v>
      </c>
      <c r="L2" s="44" t="s">
        <v>41</v>
      </c>
      <c r="M2" s="44" t="s">
        <v>41</v>
      </c>
      <c r="N2" s="15" t="s">
        <v>39</v>
      </c>
      <c r="O2" s="44" t="s">
        <v>1235</v>
      </c>
      <c r="P2" s="44"/>
      <c r="Q2" s="44"/>
      <c r="R2" s="44"/>
      <c r="S2" s="44"/>
      <c r="T2" s="44"/>
      <c r="U2" s="44"/>
      <c r="V2" s="54"/>
      <c r="W2" s="55"/>
    </row>
    <row r="3" spans="1:24" x14ac:dyDescent="0.25">
      <c r="A3" s="44">
        <v>2</v>
      </c>
      <c r="B3" s="44">
        <v>1</v>
      </c>
      <c r="C3" s="44">
        <v>10</v>
      </c>
      <c r="D3" s="44" t="s">
        <v>41</v>
      </c>
      <c r="E3" s="44" t="s">
        <v>41</v>
      </c>
      <c r="F3" s="44">
        <v>189</v>
      </c>
      <c r="G3" s="44">
        <v>120</v>
      </c>
      <c r="H3" s="44" t="s">
        <v>41</v>
      </c>
      <c r="I3" s="44" t="s">
        <v>41</v>
      </c>
      <c r="J3" s="44">
        <v>65</v>
      </c>
      <c r="K3" s="44">
        <v>85</v>
      </c>
      <c r="L3" s="44" t="s">
        <v>41</v>
      </c>
      <c r="M3" s="44" t="s">
        <v>41</v>
      </c>
      <c r="N3" s="15" t="s">
        <v>39</v>
      </c>
      <c r="O3" s="44" t="s">
        <v>1236</v>
      </c>
      <c r="P3" s="44"/>
      <c r="Q3" s="44"/>
      <c r="R3" s="44"/>
      <c r="S3" s="44"/>
      <c r="T3" s="44"/>
      <c r="U3" s="44"/>
      <c r="V3" s="54"/>
      <c r="W3" s="55"/>
    </row>
    <row r="4" spans="1:24" x14ac:dyDescent="0.25">
      <c r="A4" s="44">
        <v>2</v>
      </c>
      <c r="B4" s="44">
        <v>6</v>
      </c>
      <c r="C4" s="44">
        <v>19</v>
      </c>
      <c r="D4" s="44" t="s">
        <v>41</v>
      </c>
      <c r="E4" s="44" t="s">
        <v>41</v>
      </c>
      <c r="F4" s="44">
        <v>43</v>
      </c>
      <c r="G4" s="44">
        <v>44</v>
      </c>
      <c r="H4" s="44" t="s">
        <v>41</v>
      </c>
      <c r="I4" s="44" t="s">
        <v>41</v>
      </c>
      <c r="J4" s="44">
        <v>6</v>
      </c>
      <c r="K4" s="44">
        <v>13</v>
      </c>
      <c r="L4" s="44" t="s">
        <v>41</v>
      </c>
      <c r="M4" s="44" t="s">
        <v>41</v>
      </c>
      <c r="N4" s="15" t="s">
        <v>39</v>
      </c>
      <c r="O4" s="44" t="s">
        <v>1139</v>
      </c>
      <c r="P4" s="44"/>
      <c r="Q4" s="44"/>
      <c r="R4" s="44"/>
      <c r="S4" s="44"/>
      <c r="T4" s="44"/>
      <c r="U4" s="44"/>
      <c r="V4" s="54"/>
      <c r="W4" s="55"/>
    </row>
    <row r="5" spans="1:24" x14ac:dyDescent="0.25">
      <c r="A5" s="44">
        <v>2</v>
      </c>
      <c r="B5" s="44">
        <v>1</v>
      </c>
      <c r="C5" s="44">
        <v>16</v>
      </c>
      <c r="D5" s="44" t="s">
        <v>41</v>
      </c>
      <c r="E5" s="44" t="s">
        <v>41</v>
      </c>
      <c r="F5" s="44">
        <v>129</v>
      </c>
      <c r="G5" s="44">
        <v>129</v>
      </c>
      <c r="H5" s="44" t="s">
        <v>41</v>
      </c>
      <c r="I5" s="44" t="s">
        <v>41</v>
      </c>
      <c r="J5" s="44">
        <v>45</v>
      </c>
      <c r="K5" s="44">
        <v>71</v>
      </c>
      <c r="L5" s="44" t="s">
        <v>41</v>
      </c>
      <c r="M5" s="44" t="s">
        <v>41</v>
      </c>
      <c r="N5" s="15" t="s">
        <v>39</v>
      </c>
      <c r="O5" s="44" t="s">
        <v>101</v>
      </c>
      <c r="P5" s="44"/>
      <c r="Q5" s="44"/>
      <c r="R5" s="44"/>
      <c r="S5" s="44"/>
      <c r="T5" s="44"/>
      <c r="U5" s="44"/>
      <c r="V5" s="54"/>
      <c r="W5" s="55"/>
    </row>
    <row r="6" spans="1:24" x14ac:dyDescent="0.25">
      <c r="A6" s="44">
        <v>2</v>
      </c>
      <c r="B6" s="44">
        <v>6</v>
      </c>
      <c r="C6" s="44">
        <v>20</v>
      </c>
      <c r="D6" s="44" t="s">
        <v>41</v>
      </c>
      <c r="E6" s="44" t="s">
        <v>41</v>
      </c>
      <c r="F6" s="44">
        <v>140</v>
      </c>
      <c r="G6" s="44">
        <v>141</v>
      </c>
      <c r="H6" s="44" t="s">
        <v>41</v>
      </c>
      <c r="I6" s="44" t="s">
        <v>41</v>
      </c>
      <c r="J6" s="44">
        <v>25</v>
      </c>
      <c r="K6" s="44">
        <v>43</v>
      </c>
      <c r="L6" s="44" t="s">
        <v>41</v>
      </c>
      <c r="M6" s="44" t="s">
        <v>41</v>
      </c>
      <c r="N6" s="15" t="s">
        <v>39</v>
      </c>
      <c r="O6" s="44" t="s">
        <v>1135</v>
      </c>
      <c r="P6" s="44"/>
      <c r="Q6" s="44"/>
      <c r="R6" s="44"/>
      <c r="S6" s="44"/>
      <c r="T6" s="44"/>
      <c r="U6" s="44"/>
      <c r="V6" s="54"/>
      <c r="W6" s="55"/>
    </row>
    <row r="7" spans="1:24" x14ac:dyDescent="0.25">
      <c r="A7" s="44">
        <v>2</v>
      </c>
      <c r="B7" s="44">
        <v>10</v>
      </c>
      <c r="C7" s="44">
        <v>15</v>
      </c>
      <c r="D7" s="44" t="s">
        <v>41</v>
      </c>
      <c r="E7" s="44" t="s">
        <v>41</v>
      </c>
      <c r="F7" s="44">
        <v>22</v>
      </c>
      <c r="G7" s="44">
        <v>20</v>
      </c>
      <c r="H7" s="44" t="s">
        <v>41</v>
      </c>
      <c r="I7" s="44" t="s">
        <v>41</v>
      </c>
      <c r="J7" s="44">
        <v>16</v>
      </c>
      <c r="K7" s="44">
        <v>12</v>
      </c>
      <c r="L7" s="44" t="s">
        <v>41</v>
      </c>
      <c r="M7" s="44" t="s">
        <v>41</v>
      </c>
      <c r="N7" s="15" t="s">
        <v>39</v>
      </c>
      <c r="O7" s="44" t="s">
        <v>1237</v>
      </c>
      <c r="P7" s="44"/>
      <c r="Q7" s="44"/>
      <c r="R7" s="44"/>
      <c r="S7" s="44"/>
      <c r="T7" s="44"/>
      <c r="U7" s="44"/>
      <c r="V7" s="54"/>
      <c r="W7" s="55"/>
    </row>
    <row r="8" spans="1:24" x14ac:dyDescent="0.25">
      <c r="A8" s="44">
        <v>2</v>
      </c>
      <c r="B8" s="44">
        <v>14</v>
      </c>
      <c r="C8" s="44">
        <v>15</v>
      </c>
      <c r="D8" s="44" t="s">
        <v>41</v>
      </c>
      <c r="E8" s="44" t="s">
        <v>41</v>
      </c>
      <c r="F8" s="44">
        <v>102</v>
      </c>
      <c r="G8" s="44">
        <v>103</v>
      </c>
      <c r="H8" s="44" t="s">
        <v>41</v>
      </c>
      <c r="I8" s="44" t="s">
        <v>41</v>
      </c>
      <c r="J8" s="44">
        <v>64</v>
      </c>
      <c r="K8" s="44">
        <v>66</v>
      </c>
      <c r="L8" s="44" t="s">
        <v>41</v>
      </c>
      <c r="M8" s="44" t="s">
        <v>41</v>
      </c>
      <c r="N8" s="15" t="s">
        <v>39</v>
      </c>
      <c r="O8" s="44" t="s">
        <v>1128</v>
      </c>
      <c r="P8" s="44"/>
      <c r="Q8" s="44"/>
      <c r="R8" s="44"/>
      <c r="S8" s="44"/>
      <c r="T8" s="44"/>
      <c r="U8" s="44"/>
      <c r="V8" s="54"/>
      <c r="W8" s="55"/>
    </row>
    <row r="9" spans="1:24" x14ac:dyDescent="0.25">
      <c r="A9" s="44">
        <v>2</v>
      </c>
      <c r="B9" s="44">
        <v>1</v>
      </c>
      <c r="C9" s="44">
        <v>18</v>
      </c>
      <c r="D9" s="44" t="s">
        <v>41</v>
      </c>
      <c r="E9" s="44" t="s">
        <v>41</v>
      </c>
      <c r="F9" s="44">
        <v>50</v>
      </c>
      <c r="G9" s="44">
        <v>50</v>
      </c>
      <c r="H9" s="44" t="s">
        <v>41</v>
      </c>
      <c r="I9" s="44" t="s">
        <v>41</v>
      </c>
      <c r="J9" s="44">
        <v>13</v>
      </c>
      <c r="K9" s="44">
        <v>20</v>
      </c>
      <c r="L9" s="44" t="s">
        <v>41</v>
      </c>
      <c r="M9" s="44" t="s">
        <v>41</v>
      </c>
      <c r="N9" s="15" t="s">
        <v>39</v>
      </c>
      <c r="O9" s="44" t="s">
        <v>1238</v>
      </c>
      <c r="P9" s="44"/>
      <c r="Q9" s="44"/>
      <c r="R9" s="44"/>
      <c r="S9" s="44"/>
      <c r="T9" s="44"/>
      <c r="U9" s="44"/>
      <c r="V9" s="54"/>
      <c r="W9" s="55"/>
    </row>
    <row r="10" spans="1:24" x14ac:dyDescent="0.25">
      <c r="A10" s="44">
        <v>2</v>
      </c>
      <c r="B10" s="44">
        <v>1</v>
      </c>
      <c r="C10" s="44">
        <v>10</v>
      </c>
      <c r="D10" s="44" t="s">
        <v>41</v>
      </c>
      <c r="E10" s="44" t="s">
        <v>41</v>
      </c>
      <c r="F10" s="44">
        <v>87</v>
      </c>
      <c r="G10" s="44">
        <v>85</v>
      </c>
      <c r="H10" s="44" t="s">
        <v>41</v>
      </c>
      <c r="I10" s="44" t="s">
        <v>41</v>
      </c>
      <c r="J10" s="44">
        <v>36</v>
      </c>
      <c r="K10" s="44">
        <v>49</v>
      </c>
      <c r="L10" s="44" t="s">
        <v>41</v>
      </c>
      <c r="M10" s="44" t="s">
        <v>41</v>
      </c>
      <c r="N10" s="15" t="s">
        <v>39</v>
      </c>
      <c r="O10" s="44" t="s">
        <v>1239</v>
      </c>
      <c r="P10" s="44"/>
      <c r="Q10" s="44"/>
      <c r="R10" s="44"/>
      <c r="S10" s="44"/>
      <c r="T10" s="44"/>
      <c r="U10" s="44"/>
      <c r="V10" s="54"/>
      <c r="W10" s="55"/>
    </row>
    <row r="11" spans="1:24" x14ac:dyDescent="0.25">
      <c r="A11" s="44">
        <v>2</v>
      </c>
      <c r="B11" s="44">
        <v>1</v>
      </c>
      <c r="C11" s="44">
        <v>11</v>
      </c>
      <c r="D11" s="44" t="s">
        <v>41</v>
      </c>
      <c r="E11" s="44" t="s">
        <v>41</v>
      </c>
      <c r="F11" s="44">
        <v>18</v>
      </c>
      <c r="G11" s="44">
        <v>18</v>
      </c>
      <c r="H11" s="44" t="s">
        <v>41</v>
      </c>
      <c r="I11" s="44" t="s">
        <v>41</v>
      </c>
      <c r="J11" s="44">
        <v>5</v>
      </c>
      <c r="K11" s="44">
        <v>12</v>
      </c>
      <c r="L11" s="44" t="s">
        <v>41</v>
      </c>
      <c r="M11" s="44" t="s">
        <v>41</v>
      </c>
      <c r="N11" s="15" t="s">
        <v>39</v>
      </c>
      <c r="O11" s="44" t="s">
        <v>1240</v>
      </c>
      <c r="P11" s="44"/>
      <c r="Q11" s="44"/>
      <c r="R11" s="44"/>
      <c r="S11" s="44"/>
      <c r="T11" s="44"/>
      <c r="U11" s="44"/>
      <c r="V11" s="54"/>
      <c r="W11" s="55"/>
    </row>
    <row r="12" spans="1:24" x14ac:dyDescent="0.25">
      <c r="A12" s="44">
        <v>2</v>
      </c>
      <c r="B12" s="44">
        <v>6</v>
      </c>
      <c r="C12" s="44">
        <v>32</v>
      </c>
      <c r="D12" s="44" t="s">
        <v>41</v>
      </c>
      <c r="E12" s="44" t="s">
        <v>41</v>
      </c>
      <c r="F12" s="44">
        <v>22</v>
      </c>
      <c r="G12" s="44">
        <v>21</v>
      </c>
      <c r="H12" s="44" t="s">
        <v>41</v>
      </c>
      <c r="I12" s="44" t="s">
        <v>41</v>
      </c>
      <c r="J12" s="44">
        <v>4</v>
      </c>
      <c r="K12" s="44">
        <v>9</v>
      </c>
      <c r="L12" s="44" t="s">
        <v>41</v>
      </c>
      <c r="M12" s="44" t="s">
        <v>41</v>
      </c>
      <c r="N12" s="15" t="s">
        <v>39</v>
      </c>
      <c r="O12" s="44" t="s">
        <v>1140</v>
      </c>
      <c r="P12" s="44"/>
      <c r="Q12" s="44"/>
      <c r="R12" s="44"/>
      <c r="S12" s="44"/>
      <c r="T12" s="44"/>
      <c r="U12" s="44"/>
      <c r="V12" s="54"/>
      <c r="W12" s="55"/>
    </row>
    <row r="13" spans="1:24" x14ac:dyDescent="0.25">
      <c r="A13" s="44">
        <v>2</v>
      </c>
      <c r="B13" s="44">
        <v>13</v>
      </c>
      <c r="C13" s="44">
        <v>14</v>
      </c>
      <c r="D13" s="44" t="s">
        <v>41</v>
      </c>
      <c r="E13" s="44" t="s">
        <v>41</v>
      </c>
      <c r="F13" s="44">
        <v>152</v>
      </c>
      <c r="G13" s="44">
        <v>142</v>
      </c>
      <c r="H13" s="44" t="s">
        <v>41</v>
      </c>
      <c r="I13" s="44" t="s">
        <v>41</v>
      </c>
      <c r="J13" s="44">
        <v>87</v>
      </c>
      <c r="K13" s="44">
        <v>105</v>
      </c>
      <c r="L13" s="44" t="s">
        <v>41</v>
      </c>
      <c r="M13" s="44" t="s">
        <v>41</v>
      </c>
      <c r="N13" s="15" t="s">
        <v>39</v>
      </c>
      <c r="O13" s="44" t="s">
        <v>1134</v>
      </c>
      <c r="P13" s="44"/>
      <c r="Q13" s="44"/>
      <c r="R13" s="44"/>
      <c r="S13" s="44"/>
      <c r="T13" s="44"/>
      <c r="U13" s="44"/>
      <c r="V13" s="54"/>
      <c r="W13" s="55"/>
    </row>
    <row r="14" spans="1:24" x14ac:dyDescent="0.25">
      <c r="A14" s="44">
        <v>2</v>
      </c>
      <c r="B14" s="44">
        <v>10</v>
      </c>
      <c r="C14" s="44">
        <v>18</v>
      </c>
      <c r="D14" s="44" t="s">
        <v>41</v>
      </c>
      <c r="E14" s="44" t="s">
        <v>41</v>
      </c>
      <c r="F14" s="44">
        <v>77</v>
      </c>
      <c r="G14" s="44">
        <v>79</v>
      </c>
      <c r="H14" s="44" t="s">
        <v>41</v>
      </c>
      <c r="I14" s="44" t="s">
        <v>41</v>
      </c>
      <c r="J14" s="44">
        <v>41</v>
      </c>
      <c r="K14" s="44">
        <v>38</v>
      </c>
      <c r="L14" s="44" t="s">
        <v>41</v>
      </c>
      <c r="M14" s="44" t="s">
        <v>41</v>
      </c>
      <c r="N14" s="15" t="s">
        <v>39</v>
      </c>
      <c r="O14" s="44" t="s">
        <v>91</v>
      </c>
      <c r="P14" s="44"/>
      <c r="Q14" s="44"/>
      <c r="R14" s="44"/>
      <c r="S14" s="44"/>
      <c r="T14" s="44"/>
      <c r="U14" s="44"/>
      <c r="V14" s="54"/>
      <c r="W14" s="55"/>
    </row>
    <row r="15" spans="1:24" x14ac:dyDescent="0.25">
      <c r="A15" s="44">
        <v>2</v>
      </c>
      <c r="B15" s="44">
        <v>14</v>
      </c>
      <c r="C15" s="44">
        <v>16</v>
      </c>
      <c r="D15" s="44" t="s">
        <v>41</v>
      </c>
      <c r="E15" s="44" t="s">
        <v>41</v>
      </c>
      <c r="F15" s="44">
        <v>107</v>
      </c>
      <c r="G15" s="44">
        <v>108</v>
      </c>
      <c r="H15" s="44" t="s">
        <v>41</v>
      </c>
      <c r="I15" s="44" t="s">
        <v>41</v>
      </c>
      <c r="J15" s="44">
        <v>78</v>
      </c>
      <c r="K15" s="44">
        <v>75</v>
      </c>
      <c r="L15" s="44" t="s">
        <v>41</v>
      </c>
      <c r="M15" s="44" t="s">
        <v>41</v>
      </c>
      <c r="N15" s="15" t="s">
        <v>39</v>
      </c>
      <c r="O15" s="44" t="s">
        <v>1138</v>
      </c>
      <c r="P15" s="44"/>
      <c r="Q15" s="44"/>
      <c r="R15" s="44"/>
      <c r="S15" s="44"/>
      <c r="T15" s="44"/>
      <c r="U15" s="44"/>
      <c r="V15" s="54"/>
      <c r="W15" s="55"/>
      <c r="X15" s="24"/>
    </row>
    <row r="16" spans="1:24" x14ac:dyDescent="0.25">
      <c r="A16" s="44">
        <v>2</v>
      </c>
      <c r="B16" s="44">
        <v>10</v>
      </c>
      <c r="C16" s="44">
        <v>15</v>
      </c>
      <c r="D16" s="44" t="s">
        <v>41</v>
      </c>
      <c r="E16" s="44" t="s">
        <v>41</v>
      </c>
      <c r="F16" s="44">
        <v>33</v>
      </c>
      <c r="G16" s="44">
        <v>32</v>
      </c>
      <c r="H16" s="44" t="s">
        <v>41</v>
      </c>
      <c r="I16" s="44" t="s">
        <v>41</v>
      </c>
      <c r="J16" s="44">
        <v>18</v>
      </c>
      <c r="K16" s="44">
        <v>16</v>
      </c>
      <c r="L16" s="44" t="s">
        <v>41</v>
      </c>
      <c r="M16" s="44" t="s">
        <v>41</v>
      </c>
      <c r="N16" s="15" t="s">
        <v>39</v>
      </c>
      <c r="O16" s="44" t="s">
        <v>1133</v>
      </c>
      <c r="P16" s="44"/>
      <c r="Q16" s="44"/>
      <c r="R16" s="44"/>
      <c r="S16" s="44"/>
      <c r="T16" s="44"/>
      <c r="U16" s="44"/>
      <c r="V16" s="54"/>
      <c r="W16" s="55"/>
      <c r="X16" s="24"/>
    </row>
    <row r="17" spans="1:24" x14ac:dyDescent="0.25">
      <c r="A17" s="44">
        <v>2</v>
      </c>
      <c r="B17" s="44">
        <v>6</v>
      </c>
      <c r="C17" s="44">
        <v>31</v>
      </c>
      <c r="D17" s="44" t="s">
        <v>41</v>
      </c>
      <c r="E17" s="44" t="s">
        <v>41</v>
      </c>
      <c r="F17" s="44">
        <v>24</v>
      </c>
      <c r="G17" s="44">
        <v>23</v>
      </c>
      <c r="H17" s="44" t="s">
        <v>41</v>
      </c>
      <c r="I17" s="44" t="s">
        <v>41</v>
      </c>
      <c r="J17" s="44">
        <v>4</v>
      </c>
      <c r="K17" s="44">
        <v>11</v>
      </c>
      <c r="L17" s="44" t="s">
        <v>41</v>
      </c>
      <c r="M17" s="44" t="s">
        <v>41</v>
      </c>
      <c r="N17" s="15" t="s">
        <v>39</v>
      </c>
      <c r="O17" s="44" t="s">
        <v>1141</v>
      </c>
      <c r="P17" s="44"/>
      <c r="Q17" s="44"/>
      <c r="R17" s="44"/>
      <c r="S17" s="44"/>
      <c r="T17" s="44"/>
      <c r="U17" s="44"/>
      <c r="V17" s="54"/>
      <c r="W17" s="55"/>
      <c r="X17" s="24"/>
    </row>
    <row r="18" spans="1:24" x14ac:dyDescent="0.25">
      <c r="A18" s="44">
        <v>2</v>
      </c>
      <c r="B18" s="44">
        <v>1</v>
      </c>
      <c r="C18" s="44">
        <v>11</v>
      </c>
      <c r="D18" s="44" t="s">
        <v>41</v>
      </c>
      <c r="E18" s="44" t="s">
        <v>41</v>
      </c>
      <c r="F18" s="44">
        <v>60</v>
      </c>
      <c r="G18" s="44">
        <v>60</v>
      </c>
      <c r="H18" s="44" t="s">
        <v>41</v>
      </c>
      <c r="I18" s="44" t="s">
        <v>41</v>
      </c>
      <c r="J18" s="44">
        <v>21</v>
      </c>
      <c r="K18" s="44">
        <v>37</v>
      </c>
      <c r="L18" s="44" t="s">
        <v>41</v>
      </c>
      <c r="M18" s="44" t="s">
        <v>41</v>
      </c>
      <c r="N18" s="15" t="s">
        <v>39</v>
      </c>
      <c r="O18" s="44" t="s">
        <v>81</v>
      </c>
      <c r="P18" s="44"/>
      <c r="Q18" s="44"/>
      <c r="R18" s="44"/>
      <c r="S18" s="44"/>
      <c r="T18" s="44"/>
      <c r="U18" s="44"/>
      <c r="V18" s="54"/>
      <c r="W18" s="55"/>
      <c r="X18" s="15"/>
    </row>
    <row r="19" spans="1:24" x14ac:dyDescent="0.25">
      <c r="A19" s="44">
        <v>2</v>
      </c>
      <c r="B19" s="44">
        <v>1</v>
      </c>
      <c r="C19" s="44">
        <v>11</v>
      </c>
      <c r="D19" s="44" t="s">
        <v>41</v>
      </c>
      <c r="E19" s="44" t="s">
        <v>41</v>
      </c>
      <c r="F19" s="44">
        <v>37</v>
      </c>
      <c r="G19" s="44">
        <v>40</v>
      </c>
      <c r="H19" s="44" t="s">
        <v>41</v>
      </c>
      <c r="I19" s="44" t="s">
        <v>41</v>
      </c>
      <c r="J19" s="44">
        <v>5</v>
      </c>
      <c r="K19" s="44">
        <v>11</v>
      </c>
      <c r="L19" s="44" t="s">
        <v>41</v>
      </c>
      <c r="M19" s="44" t="s">
        <v>41</v>
      </c>
      <c r="N19" s="15" t="s">
        <v>39</v>
      </c>
      <c r="O19" s="44" t="s">
        <v>1241</v>
      </c>
      <c r="P19" s="44"/>
      <c r="Q19" s="44"/>
      <c r="R19" s="44"/>
      <c r="S19" s="44"/>
      <c r="T19" s="44"/>
      <c r="U19" s="44"/>
      <c r="V19" s="54"/>
      <c r="W19" s="55"/>
    </row>
    <row r="20" spans="1:24" x14ac:dyDescent="0.25">
      <c r="A20" s="44">
        <v>2</v>
      </c>
      <c r="B20" s="44">
        <v>1</v>
      </c>
      <c r="C20" s="44">
        <v>10</v>
      </c>
      <c r="D20" s="44" t="s">
        <v>41</v>
      </c>
      <c r="E20" s="44" t="s">
        <v>41</v>
      </c>
      <c r="F20" s="44">
        <v>22</v>
      </c>
      <c r="G20" s="44">
        <v>19</v>
      </c>
      <c r="H20" s="44" t="s">
        <v>41</v>
      </c>
      <c r="I20" s="44" t="s">
        <v>41</v>
      </c>
      <c r="J20" s="44">
        <v>6</v>
      </c>
      <c r="K20" s="44">
        <v>6</v>
      </c>
      <c r="L20" s="44" t="s">
        <v>41</v>
      </c>
      <c r="M20" s="44" t="s">
        <v>41</v>
      </c>
      <c r="N20" s="15" t="s">
        <v>39</v>
      </c>
      <c r="O20" s="44" t="s">
        <v>1242</v>
      </c>
      <c r="P20" s="44"/>
      <c r="Q20" s="44"/>
      <c r="R20" s="44"/>
      <c r="S20" s="44"/>
      <c r="T20" s="44"/>
      <c r="U20" s="44"/>
      <c r="V20" s="54"/>
      <c r="W20" s="55"/>
    </row>
    <row r="21" spans="1:24" x14ac:dyDescent="0.25">
      <c r="A21" s="44">
        <v>2</v>
      </c>
      <c r="B21" s="44">
        <v>1</v>
      </c>
      <c r="C21" s="44">
        <v>16</v>
      </c>
      <c r="D21" s="44" t="s">
        <v>41</v>
      </c>
      <c r="E21" s="44" t="s">
        <v>41</v>
      </c>
      <c r="F21" s="44">
        <v>101</v>
      </c>
      <c r="G21" s="44">
        <v>99</v>
      </c>
      <c r="H21" s="44" t="s">
        <v>41</v>
      </c>
      <c r="I21" s="44" t="s">
        <v>41</v>
      </c>
      <c r="J21" s="44">
        <v>42</v>
      </c>
      <c r="K21" s="44">
        <v>55</v>
      </c>
      <c r="L21" s="44" t="s">
        <v>41</v>
      </c>
      <c r="M21" s="44" t="s">
        <v>41</v>
      </c>
      <c r="N21" s="15" t="s">
        <v>39</v>
      </c>
      <c r="O21" s="44" t="s">
        <v>1243</v>
      </c>
      <c r="P21" s="44"/>
      <c r="Q21" s="44"/>
      <c r="R21" s="44"/>
      <c r="S21" s="44"/>
      <c r="T21" s="44"/>
      <c r="U21" s="44"/>
      <c r="V21" s="54"/>
      <c r="W21" s="55"/>
    </row>
    <row r="22" spans="1:24" x14ac:dyDescent="0.25">
      <c r="A22" s="44">
        <v>2</v>
      </c>
      <c r="B22" s="44">
        <v>1</v>
      </c>
      <c r="C22" s="44">
        <v>15</v>
      </c>
      <c r="D22" s="44" t="s">
        <v>41</v>
      </c>
      <c r="E22" s="44" t="s">
        <v>41</v>
      </c>
      <c r="F22" s="44">
        <v>28</v>
      </c>
      <c r="G22" s="44">
        <v>26</v>
      </c>
      <c r="H22" s="44" t="s">
        <v>41</v>
      </c>
      <c r="I22" s="44" t="s">
        <v>41</v>
      </c>
      <c r="J22" s="44">
        <v>6</v>
      </c>
      <c r="K22" s="44">
        <v>12</v>
      </c>
      <c r="L22" s="44" t="s">
        <v>41</v>
      </c>
      <c r="M22" s="44" t="s">
        <v>41</v>
      </c>
      <c r="N22" s="15" t="s">
        <v>39</v>
      </c>
      <c r="O22" s="44" t="s">
        <v>1130</v>
      </c>
      <c r="P22" s="44"/>
      <c r="Q22" s="44"/>
      <c r="R22" s="44"/>
      <c r="S22" s="44"/>
      <c r="T22" s="44"/>
      <c r="U22" s="44"/>
      <c r="V22" s="54"/>
      <c r="W22" s="55"/>
    </row>
    <row r="23" spans="1:24" x14ac:dyDescent="0.25">
      <c r="A23" s="44">
        <v>2</v>
      </c>
      <c r="B23" s="44">
        <v>1</v>
      </c>
      <c r="C23" s="44">
        <v>15</v>
      </c>
      <c r="D23" s="44" t="s">
        <v>41</v>
      </c>
      <c r="E23" s="44" t="s">
        <v>41</v>
      </c>
      <c r="F23" s="44">
        <v>98</v>
      </c>
      <c r="G23" s="44">
        <v>103</v>
      </c>
      <c r="H23" s="44" t="s">
        <v>41</v>
      </c>
      <c r="I23" s="44" t="s">
        <v>41</v>
      </c>
      <c r="J23" s="44">
        <v>38</v>
      </c>
      <c r="K23" s="44">
        <v>53</v>
      </c>
      <c r="L23" s="44" t="s">
        <v>41</v>
      </c>
      <c r="M23" s="44" t="s">
        <v>41</v>
      </c>
      <c r="N23" s="15" t="s">
        <v>39</v>
      </c>
      <c r="O23" s="44" t="s">
        <v>1244</v>
      </c>
      <c r="P23" s="44"/>
      <c r="Q23" s="44"/>
      <c r="R23" s="44"/>
      <c r="S23" s="44"/>
      <c r="T23" s="44"/>
      <c r="U23" s="44"/>
      <c r="V23" s="54"/>
      <c r="W23" s="55"/>
    </row>
    <row r="24" spans="1:24" x14ac:dyDescent="0.25">
      <c r="A24" s="44">
        <v>2</v>
      </c>
      <c r="B24" s="44">
        <v>1</v>
      </c>
      <c r="C24" s="44">
        <v>18</v>
      </c>
      <c r="D24" s="44" t="s">
        <v>41</v>
      </c>
      <c r="E24" s="44" t="s">
        <v>41</v>
      </c>
      <c r="F24" s="44">
        <v>42</v>
      </c>
      <c r="G24" s="44">
        <v>45</v>
      </c>
      <c r="H24" s="44" t="s">
        <v>41</v>
      </c>
      <c r="I24" s="44" t="s">
        <v>41</v>
      </c>
      <c r="J24" s="44">
        <v>11</v>
      </c>
      <c r="K24" s="44">
        <v>22</v>
      </c>
      <c r="L24" s="44" t="s">
        <v>41</v>
      </c>
      <c r="M24" s="44" t="s">
        <v>41</v>
      </c>
      <c r="N24" s="15" t="s">
        <v>39</v>
      </c>
      <c r="O24" s="44" t="s">
        <v>1245</v>
      </c>
      <c r="P24" s="44"/>
      <c r="Q24" s="44"/>
      <c r="R24" s="44"/>
      <c r="S24" s="44"/>
      <c r="T24" s="44"/>
      <c r="U24" s="44"/>
      <c r="V24" s="54"/>
      <c r="W24" s="55"/>
    </row>
    <row r="25" spans="1:24" x14ac:dyDescent="0.25">
      <c r="A25" s="44">
        <v>2</v>
      </c>
      <c r="B25" s="44">
        <v>10</v>
      </c>
      <c r="C25" s="44">
        <v>15</v>
      </c>
      <c r="D25" s="44" t="s">
        <v>41</v>
      </c>
      <c r="E25" s="44" t="s">
        <v>41</v>
      </c>
      <c r="F25" s="44">
        <v>75</v>
      </c>
      <c r="G25" s="44">
        <v>67</v>
      </c>
      <c r="H25" s="44" t="s">
        <v>41</v>
      </c>
      <c r="I25" s="44" t="s">
        <v>41</v>
      </c>
      <c r="J25" s="44">
        <v>51</v>
      </c>
      <c r="K25" s="44">
        <v>40</v>
      </c>
      <c r="L25" s="44" t="s">
        <v>41</v>
      </c>
      <c r="M25" s="44" t="s">
        <v>41</v>
      </c>
      <c r="N25" s="15" t="s">
        <v>39</v>
      </c>
      <c r="O25" s="44" t="s">
        <v>95</v>
      </c>
      <c r="P25" s="44"/>
      <c r="Q25" s="44"/>
      <c r="R25" s="44"/>
      <c r="S25" s="44"/>
      <c r="T25" s="44"/>
      <c r="U25" s="44"/>
      <c r="V25" s="54"/>
      <c r="W25" s="55"/>
    </row>
    <row r="26" spans="1:24" x14ac:dyDescent="0.25">
      <c r="A26" s="44">
        <v>2</v>
      </c>
      <c r="B26" s="44">
        <v>10</v>
      </c>
      <c r="C26" s="44">
        <v>15</v>
      </c>
      <c r="D26" s="44" t="s">
        <v>41</v>
      </c>
      <c r="E26" s="44" t="s">
        <v>41</v>
      </c>
      <c r="F26" s="44">
        <v>80</v>
      </c>
      <c r="G26" s="44">
        <v>77</v>
      </c>
      <c r="H26" s="44" t="s">
        <v>41</v>
      </c>
      <c r="I26" s="44" t="s">
        <v>41</v>
      </c>
      <c r="J26" s="44">
        <v>58</v>
      </c>
      <c r="K26" s="44">
        <v>57</v>
      </c>
      <c r="L26" s="44" t="s">
        <v>41</v>
      </c>
      <c r="M26" s="44" t="s">
        <v>41</v>
      </c>
      <c r="N26" s="15" t="s">
        <v>39</v>
      </c>
      <c r="O26" s="44" t="s">
        <v>1129</v>
      </c>
      <c r="P26" s="44"/>
      <c r="Q26" s="44"/>
      <c r="R26" s="44"/>
      <c r="S26" s="44"/>
      <c r="T26" s="44"/>
      <c r="U26" s="44"/>
      <c r="V26" s="54"/>
      <c r="W26" s="55"/>
    </row>
    <row r="27" spans="1:24" x14ac:dyDescent="0.25">
      <c r="A27" s="44">
        <v>2</v>
      </c>
      <c r="B27" s="44">
        <v>14</v>
      </c>
      <c r="C27" s="44">
        <v>38</v>
      </c>
      <c r="D27" s="44" t="s">
        <v>41</v>
      </c>
      <c r="E27" s="44" t="s">
        <v>41</v>
      </c>
      <c r="F27" s="44">
        <v>53</v>
      </c>
      <c r="G27" s="44">
        <v>52</v>
      </c>
      <c r="H27" s="44" t="s">
        <v>41</v>
      </c>
      <c r="I27" s="44" t="s">
        <v>41</v>
      </c>
      <c r="J27" s="44">
        <v>31</v>
      </c>
      <c r="K27" s="44">
        <v>30</v>
      </c>
      <c r="L27" s="44" t="s">
        <v>41</v>
      </c>
      <c r="M27" s="44" t="s">
        <v>41</v>
      </c>
      <c r="N27" s="15" t="s">
        <v>39</v>
      </c>
      <c r="O27" s="44" t="s">
        <v>1246</v>
      </c>
      <c r="P27" s="44"/>
      <c r="Q27" s="44"/>
      <c r="R27" s="44"/>
      <c r="S27" s="44"/>
      <c r="T27" s="44"/>
      <c r="U27" s="44"/>
      <c r="V27" s="54"/>
      <c r="W27" s="55"/>
    </row>
    <row r="28" spans="1:24" x14ac:dyDescent="0.25">
      <c r="A28" s="44">
        <v>2</v>
      </c>
      <c r="B28" s="44">
        <v>1</v>
      </c>
      <c r="C28" s="44">
        <v>15</v>
      </c>
      <c r="D28" s="44" t="s">
        <v>41</v>
      </c>
      <c r="E28" s="44" t="s">
        <v>41</v>
      </c>
      <c r="F28" s="44">
        <v>119</v>
      </c>
      <c r="G28" s="44">
        <v>121</v>
      </c>
      <c r="H28" s="44" t="s">
        <v>41</v>
      </c>
      <c r="I28" s="44" t="s">
        <v>41</v>
      </c>
      <c r="J28" s="44">
        <v>31</v>
      </c>
      <c r="K28" s="44">
        <v>55</v>
      </c>
      <c r="L28" s="44" t="s">
        <v>41</v>
      </c>
      <c r="M28" s="44" t="s">
        <v>41</v>
      </c>
      <c r="N28" s="15" t="s">
        <v>39</v>
      </c>
      <c r="O28" s="44" t="s">
        <v>88</v>
      </c>
      <c r="P28" s="44"/>
      <c r="Q28" s="44"/>
      <c r="R28" s="44"/>
      <c r="S28" s="44"/>
      <c r="T28" s="44"/>
      <c r="U28" s="44"/>
      <c r="V28" s="54"/>
      <c r="W28" s="55"/>
    </row>
    <row r="29" spans="1:24" x14ac:dyDescent="0.25">
      <c r="A29" s="44">
        <v>2</v>
      </c>
      <c r="B29" s="44">
        <v>1</v>
      </c>
      <c r="C29" s="44">
        <v>13</v>
      </c>
      <c r="D29" s="44" t="s">
        <v>41</v>
      </c>
      <c r="E29" s="44" t="s">
        <v>41</v>
      </c>
      <c r="F29" s="44">
        <v>91</v>
      </c>
      <c r="G29" s="44">
        <v>89</v>
      </c>
      <c r="H29" s="44" t="s">
        <v>41</v>
      </c>
      <c r="I29" s="44" t="s">
        <v>41</v>
      </c>
      <c r="J29" s="44">
        <v>24</v>
      </c>
      <c r="K29" s="44">
        <v>37</v>
      </c>
      <c r="L29" s="44" t="s">
        <v>41</v>
      </c>
      <c r="M29" s="44" t="s">
        <v>41</v>
      </c>
      <c r="N29" s="15" t="s">
        <v>39</v>
      </c>
      <c r="O29" s="44" t="s">
        <v>93</v>
      </c>
      <c r="P29" s="44"/>
      <c r="Q29" s="44"/>
      <c r="R29" s="44"/>
      <c r="S29" s="44"/>
      <c r="T29" s="44"/>
      <c r="U29" s="44"/>
      <c r="V29" s="54"/>
      <c r="W29" s="55"/>
    </row>
    <row r="30" spans="1:24" x14ac:dyDescent="0.25">
      <c r="A30" s="44">
        <v>2</v>
      </c>
      <c r="B30" s="44">
        <v>10</v>
      </c>
      <c r="C30" s="44">
        <v>16</v>
      </c>
      <c r="D30" s="44" t="s">
        <v>41</v>
      </c>
      <c r="E30" s="44" t="s">
        <v>41</v>
      </c>
      <c r="F30" s="44">
        <v>124</v>
      </c>
      <c r="G30" s="44">
        <v>116</v>
      </c>
      <c r="H30" s="44" t="s">
        <v>41</v>
      </c>
      <c r="I30" s="44" t="s">
        <v>41</v>
      </c>
      <c r="J30" s="44">
        <v>71</v>
      </c>
      <c r="K30" s="44">
        <v>51</v>
      </c>
      <c r="L30" s="44" t="s">
        <v>41</v>
      </c>
      <c r="M30" s="44" t="s">
        <v>41</v>
      </c>
      <c r="N30" s="15" t="s">
        <v>39</v>
      </c>
      <c r="O30" s="44" t="s">
        <v>1247</v>
      </c>
      <c r="P30" s="44"/>
      <c r="Q30" s="44"/>
      <c r="R30" s="44"/>
      <c r="S30" s="44"/>
      <c r="T30" s="44"/>
      <c r="U30" s="44"/>
      <c r="V30" s="54"/>
      <c r="W30" s="55"/>
    </row>
    <row r="31" spans="1:24" x14ac:dyDescent="0.25">
      <c r="A31" s="44">
        <v>2</v>
      </c>
      <c r="B31" s="44">
        <v>1</v>
      </c>
      <c r="C31" s="44">
        <v>15</v>
      </c>
      <c r="D31" s="44" t="s">
        <v>41</v>
      </c>
      <c r="E31" s="44" t="s">
        <v>41</v>
      </c>
      <c r="F31" s="44">
        <v>152</v>
      </c>
      <c r="G31" s="44">
        <v>154</v>
      </c>
      <c r="H31" s="44" t="s">
        <v>41</v>
      </c>
      <c r="I31" s="44" t="s">
        <v>41</v>
      </c>
      <c r="J31" s="44">
        <v>76</v>
      </c>
      <c r="K31" s="44">
        <v>88</v>
      </c>
      <c r="L31" s="44" t="s">
        <v>41</v>
      </c>
      <c r="M31" s="44" t="s">
        <v>41</v>
      </c>
      <c r="N31" s="15" t="s">
        <v>39</v>
      </c>
      <c r="O31" s="44" t="s">
        <v>1248</v>
      </c>
      <c r="P31" s="44"/>
      <c r="Q31" s="44"/>
      <c r="R31" s="44"/>
      <c r="S31" s="44"/>
      <c r="T31" s="44"/>
      <c r="U31" s="44"/>
      <c r="V31" s="54"/>
      <c r="W31" s="55"/>
    </row>
    <row r="32" spans="1:24" x14ac:dyDescent="0.25">
      <c r="A32" s="44">
        <v>2</v>
      </c>
      <c r="B32" s="44">
        <v>1</v>
      </c>
      <c r="C32" s="44">
        <v>16</v>
      </c>
      <c r="D32" s="44" t="s">
        <v>41</v>
      </c>
      <c r="E32" s="44" t="s">
        <v>41</v>
      </c>
      <c r="F32" s="44">
        <v>101</v>
      </c>
      <c r="G32" s="44">
        <v>99</v>
      </c>
      <c r="H32" s="44" t="s">
        <v>41</v>
      </c>
      <c r="I32" s="44" t="s">
        <v>41</v>
      </c>
      <c r="J32" s="44">
        <v>40</v>
      </c>
      <c r="K32" s="44">
        <v>50</v>
      </c>
      <c r="L32" s="44" t="s">
        <v>41</v>
      </c>
      <c r="M32" s="44" t="s">
        <v>41</v>
      </c>
      <c r="N32" s="15" t="s">
        <v>39</v>
      </c>
      <c r="O32" s="44" t="s">
        <v>1249</v>
      </c>
      <c r="P32" s="44"/>
      <c r="Q32" s="44"/>
      <c r="R32" s="44"/>
      <c r="S32" s="44"/>
      <c r="T32" s="44"/>
      <c r="U32" s="44"/>
      <c r="V32" s="54"/>
      <c r="W32" s="55"/>
    </row>
    <row r="33" spans="1:23" x14ac:dyDescent="0.25">
      <c r="A33" s="44">
        <v>2</v>
      </c>
      <c r="B33" s="44">
        <v>1</v>
      </c>
      <c r="C33" s="44">
        <v>11</v>
      </c>
      <c r="D33" s="44" t="s">
        <v>41</v>
      </c>
      <c r="E33" s="44" t="s">
        <v>41</v>
      </c>
      <c r="F33" s="44">
        <v>45</v>
      </c>
      <c r="G33" s="44">
        <v>45</v>
      </c>
      <c r="H33" s="44" t="s">
        <v>41</v>
      </c>
      <c r="I33" s="44" t="s">
        <v>41</v>
      </c>
      <c r="J33" s="44">
        <v>14</v>
      </c>
      <c r="K33" s="44">
        <v>22</v>
      </c>
      <c r="L33" s="44" t="s">
        <v>41</v>
      </c>
      <c r="M33" s="44" t="s">
        <v>41</v>
      </c>
      <c r="N33" s="15" t="s">
        <v>39</v>
      </c>
      <c r="O33" s="44" t="s">
        <v>1250</v>
      </c>
      <c r="P33" s="44"/>
      <c r="Q33" s="44"/>
      <c r="R33" s="44"/>
      <c r="S33" s="44"/>
      <c r="T33" s="44"/>
      <c r="U33" s="44"/>
      <c r="V33" s="54"/>
      <c r="W33" s="55"/>
    </row>
    <row r="34" spans="1:23" x14ac:dyDescent="0.25">
      <c r="A34" s="44">
        <v>2</v>
      </c>
      <c r="B34" s="44">
        <v>10</v>
      </c>
      <c r="C34" s="44">
        <v>15</v>
      </c>
      <c r="D34" s="44" t="s">
        <v>41</v>
      </c>
      <c r="E34" s="44" t="s">
        <v>41</v>
      </c>
      <c r="F34" s="44">
        <v>71</v>
      </c>
      <c r="G34" s="44">
        <v>65</v>
      </c>
      <c r="H34" s="44" t="s">
        <v>41</v>
      </c>
      <c r="I34" s="44" t="s">
        <v>41</v>
      </c>
      <c r="J34" s="44">
        <v>31</v>
      </c>
      <c r="K34" s="44">
        <v>27</v>
      </c>
      <c r="L34" s="44" t="s">
        <v>41</v>
      </c>
      <c r="M34" s="44" t="s">
        <v>41</v>
      </c>
      <c r="N34" s="15" t="s">
        <v>39</v>
      </c>
      <c r="O34" s="44" t="s">
        <v>89</v>
      </c>
      <c r="P34" s="44"/>
      <c r="Q34" s="44"/>
      <c r="R34" s="44"/>
      <c r="S34" s="44"/>
      <c r="T34" s="44"/>
      <c r="U34" s="44"/>
      <c r="V34" s="54"/>
      <c r="W34" s="55"/>
    </row>
    <row r="35" spans="1:23" x14ac:dyDescent="0.25">
      <c r="A35" s="44">
        <v>2</v>
      </c>
      <c r="B35" s="44">
        <v>13</v>
      </c>
      <c r="C35" s="44">
        <v>18</v>
      </c>
      <c r="D35" s="44" t="s">
        <v>41</v>
      </c>
      <c r="E35" s="44" t="s">
        <v>41</v>
      </c>
      <c r="F35" s="44">
        <v>133</v>
      </c>
      <c r="G35" s="44">
        <v>137</v>
      </c>
      <c r="H35" s="44" t="s">
        <v>41</v>
      </c>
      <c r="I35" s="44" t="s">
        <v>41</v>
      </c>
      <c r="J35" s="44">
        <v>117</v>
      </c>
      <c r="K35" s="44">
        <v>116</v>
      </c>
      <c r="L35" s="44" t="s">
        <v>41</v>
      </c>
      <c r="M35" s="44" t="s">
        <v>41</v>
      </c>
      <c r="N35" s="15" t="s">
        <v>39</v>
      </c>
      <c r="O35" s="44" t="s">
        <v>92</v>
      </c>
      <c r="P35" s="44"/>
      <c r="Q35" s="44"/>
      <c r="R35" s="44"/>
      <c r="S35" s="44"/>
      <c r="T35" s="44"/>
      <c r="U35" s="44"/>
      <c r="V35" s="54"/>
      <c r="W35" s="55"/>
    </row>
    <row r="36" spans="1:23" x14ac:dyDescent="0.25">
      <c r="A36" s="44">
        <v>2</v>
      </c>
      <c r="B36" s="44">
        <v>1</v>
      </c>
      <c r="C36" s="44">
        <v>11</v>
      </c>
      <c r="D36" s="44" t="s">
        <v>41</v>
      </c>
      <c r="E36" s="44" t="s">
        <v>41</v>
      </c>
      <c r="F36" s="44">
        <v>14</v>
      </c>
      <c r="G36" s="44">
        <v>29</v>
      </c>
      <c r="H36" s="44" t="s">
        <v>41</v>
      </c>
      <c r="I36" s="44" t="s">
        <v>41</v>
      </c>
      <c r="J36" s="44">
        <v>3</v>
      </c>
      <c r="K36" s="44">
        <v>11</v>
      </c>
      <c r="L36" s="44" t="s">
        <v>41</v>
      </c>
      <c r="M36" s="44" t="s">
        <v>41</v>
      </c>
      <c r="N36" s="15" t="s">
        <v>39</v>
      </c>
      <c r="O36" s="44" t="s">
        <v>1251</v>
      </c>
      <c r="P36" s="44"/>
      <c r="Q36" s="44"/>
      <c r="R36" s="44"/>
      <c r="S36" s="44"/>
      <c r="T36" s="44"/>
      <c r="U36" s="44"/>
      <c r="V36" s="54"/>
      <c r="W36" s="55"/>
    </row>
    <row r="37" spans="1:23" x14ac:dyDescent="0.25">
      <c r="A37" s="44">
        <v>2</v>
      </c>
      <c r="B37" s="44">
        <v>1</v>
      </c>
      <c r="C37" s="44">
        <v>10</v>
      </c>
      <c r="D37" s="44" t="s">
        <v>41</v>
      </c>
      <c r="E37" s="44" t="s">
        <v>41</v>
      </c>
      <c r="F37" s="44">
        <v>49</v>
      </c>
      <c r="G37" s="44">
        <v>50</v>
      </c>
      <c r="H37" s="44" t="s">
        <v>41</v>
      </c>
      <c r="I37" s="44" t="s">
        <v>41</v>
      </c>
      <c r="J37" s="44">
        <v>8</v>
      </c>
      <c r="K37" s="44">
        <v>20</v>
      </c>
      <c r="L37" s="44" t="s">
        <v>41</v>
      </c>
      <c r="M37" s="44" t="s">
        <v>41</v>
      </c>
      <c r="N37" s="15" t="s">
        <v>39</v>
      </c>
      <c r="O37" s="44" t="s">
        <v>1252</v>
      </c>
      <c r="P37" s="44"/>
      <c r="Q37" s="44"/>
      <c r="R37" s="44"/>
      <c r="S37" s="44"/>
      <c r="T37" s="44"/>
      <c r="U37" s="44"/>
      <c r="V37" s="54"/>
      <c r="W37" s="55"/>
    </row>
    <row r="38" spans="1:23" x14ac:dyDescent="0.25">
      <c r="A38" s="44">
        <v>2</v>
      </c>
      <c r="B38" s="44">
        <v>1</v>
      </c>
      <c r="C38" s="44">
        <v>11</v>
      </c>
      <c r="D38" s="44" t="s">
        <v>41</v>
      </c>
      <c r="E38" s="44" t="s">
        <v>41</v>
      </c>
      <c r="F38" s="44">
        <v>78</v>
      </c>
      <c r="G38" s="44">
        <v>73</v>
      </c>
      <c r="H38" s="44" t="s">
        <v>41</v>
      </c>
      <c r="I38" s="44" t="s">
        <v>41</v>
      </c>
      <c r="J38" s="44">
        <v>25</v>
      </c>
      <c r="K38" s="44">
        <v>26</v>
      </c>
      <c r="L38" s="44" t="s">
        <v>41</v>
      </c>
      <c r="M38" s="44" t="s">
        <v>41</v>
      </c>
      <c r="N38" s="15" t="s">
        <v>39</v>
      </c>
      <c r="O38" s="44" t="s">
        <v>87</v>
      </c>
      <c r="P38" s="44"/>
      <c r="Q38" s="44"/>
      <c r="R38" s="44"/>
      <c r="S38" s="44"/>
      <c r="T38" s="44"/>
      <c r="U38" s="44"/>
      <c r="V38" s="54"/>
      <c r="W38" s="55"/>
    </row>
    <row r="39" spans="1:23" x14ac:dyDescent="0.25">
      <c r="A39" s="44">
        <v>2</v>
      </c>
      <c r="B39" s="44">
        <v>14</v>
      </c>
      <c r="C39" s="44">
        <v>14</v>
      </c>
      <c r="D39" s="44" t="s">
        <v>41</v>
      </c>
      <c r="E39" s="44" t="s">
        <v>41</v>
      </c>
      <c r="F39" s="44">
        <v>78</v>
      </c>
      <c r="G39" s="44">
        <v>80</v>
      </c>
      <c r="H39" s="44" t="s">
        <v>41</v>
      </c>
      <c r="I39" s="44" t="s">
        <v>41</v>
      </c>
      <c r="J39" s="44">
        <v>28</v>
      </c>
      <c r="K39" s="44">
        <v>35</v>
      </c>
      <c r="L39" s="44" t="s">
        <v>41</v>
      </c>
      <c r="M39" s="44" t="s">
        <v>41</v>
      </c>
      <c r="N39" s="15" t="s">
        <v>39</v>
      </c>
      <c r="O39" s="44" t="s">
        <v>1136</v>
      </c>
      <c r="P39" s="44"/>
      <c r="Q39" s="44"/>
      <c r="R39" s="44"/>
      <c r="S39" s="44"/>
      <c r="T39" s="44"/>
      <c r="U39" s="44"/>
      <c r="V39" s="54"/>
      <c r="W39" s="55"/>
    </row>
    <row r="40" spans="1:23" x14ac:dyDescent="0.25">
      <c r="A40" s="44">
        <v>2</v>
      </c>
      <c r="B40" s="44">
        <v>6</v>
      </c>
      <c r="C40" s="44">
        <v>9</v>
      </c>
      <c r="D40" s="44" t="s">
        <v>41</v>
      </c>
      <c r="E40" s="44" t="s">
        <v>41</v>
      </c>
      <c r="F40" s="44">
        <v>25</v>
      </c>
      <c r="G40" s="44">
        <v>25</v>
      </c>
      <c r="H40" s="44" t="s">
        <v>41</v>
      </c>
      <c r="I40" s="44" t="s">
        <v>41</v>
      </c>
      <c r="J40" s="44">
        <v>15</v>
      </c>
      <c r="K40" s="44">
        <v>21</v>
      </c>
      <c r="L40" s="44" t="s">
        <v>41</v>
      </c>
      <c r="M40" s="44" t="s">
        <v>41</v>
      </c>
      <c r="N40" s="15" t="s">
        <v>39</v>
      </c>
      <c r="O40" s="44" t="s">
        <v>1131</v>
      </c>
      <c r="P40" s="44"/>
      <c r="Q40" s="44"/>
      <c r="R40" s="44"/>
      <c r="S40" s="44"/>
      <c r="T40" s="44"/>
      <c r="U40" s="44"/>
      <c r="V40" s="54"/>
      <c r="W40" s="55"/>
    </row>
    <row r="41" spans="1:23" x14ac:dyDescent="0.25">
      <c r="A41" s="44">
        <v>2</v>
      </c>
      <c r="B41" s="44">
        <v>1</v>
      </c>
      <c r="C41" s="44">
        <v>14</v>
      </c>
      <c r="D41" s="44" t="s">
        <v>41</v>
      </c>
      <c r="E41" s="44" t="s">
        <v>41</v>
      </c>
      <c r="F41" s="44">
        <v>135</v>
      </c>
      <c r="G41" s="44">
        <v>132</v>
      </c>
      <c r="H41" s="44" t="s">
        <v>41</v>
      </c>
      <c r="I41" s="44" t="s">
        <v>41</v>
      </c>
      <c r="J41" s="44">
        <v>51</v>
      </c>
      <c r="K41" s="44">
        <v>59</v>
      </c>
      <c r="L41" s="44" t="s">
        <v>41</v>
      </c>
      <c r="M41" s="44" t="s">
        <v>41</v>
      </c>
      <c r="N41" s="15" t="s">
        <v>39</v>
      </c>
      <c r="O41" s="44" t="s">
        <v>1137</v>
      </c>
      <c r="P41" s="44"/>
      <c r="Q41" s="44"/>
      <c r="R41" s="44"/>
      <c r="S41" s="44"/>
      <c r="T41" s="44"/>
      <c r="U41" s="44"/>
      <c r="V41" s="54"/>
      <c r="W41" s="55"/>
    </row>
    <row r="42" spans="1:23" x14ac:dyDescent="0.25">
      <c r="A42" s="44">
        <v>2</v>
      </c>
      <c r="B42" s="44">
        <v>13</v>
      </c>
      <c r="C42" s="44">
        <v>16</v>
      </c>
      <c r="D42" s="44" t="s">
        <v>41</v>
      </c>
      <c r="E42" s="44" t="s">
        <v>41</v>
      </c>
      <c r="F42" s="44">
        <v>25</v>
      </c>
      <c r="G42" s="44">
        <v>26</v>
      </c>
      <c r="H42" s="44" t="s">
        <v>41</v>
      </c>
      <c r="I42" s="44" t="s">
        <v>41</v>
      </c>
      <c r="J42" s="44">
        <v>10</v>
      </c>
      <c r="K42" s="44">
        <v>6</v>
      </c>
      <c r="L42" s="44" t="s">
        <v>41</v>
      </c>
      <c r="M42" s="44" t="s">
        <v>41</v>
      </c>
      <c r="N42" s="15" t="s">
        <v>39</v>
      </c>
      <c r="O42" s="44" t="s">
        <v>1132</v>
      </c>
      <c r="P42" s="44"/>
      <c r="Q42" s="44"/>
      <c r="R42" s="44"/>
      <c r="S42" s="44"/>
      <c r="T42" s="44"/>
      <c r="U42" s="44"/>
      <c r="V42" s="57"/>
      <c r="W42" s="55"/>
    </row>
    <row r="43" spans="1:23" x14ac:dyDescent="0.25">
      <c r="A43" s="44">
        <v>2</v>
      </c>
      <c r="B43" s="44">
        <v>10</v>
      </c>
      <c r="C43" s="44">
        <v>18</v>
      </c>
      <c r="D43" s="44" t="s">
        <v>41</v>
      </c>
      <c r="E43" s="44" t="s">
        <v>41</v>
      </c>
      <c r="F43" s="44">
        <v>126</v>
      </c>
      <c r="G43" s="44">
        <v>125</v>
      </c>
      <c r="H43" s="44" t="s">
        <v>41</v>
      </c>
      <c r="I43" s="44" t="s">
        <v>41</v>
      </c>
      <c r="J43" s="44">
        <v>80</v>
      </c>
      <c r="K43" s="44">
        <v>81</v>
      </c>
      <c r="L43" s="44" t="s">
        <v>41</v>
      </c>
      <c r="M43" s="44" t="s">
        <v>41</v>
      </c>
      <c r="N43" s="15" t="s">
        <v>39</v>
      </c>
      <c r="O43" s="44" t="s">
        <v>1253</v>
      </c>
      <c r="P43" s="44"/>
      <c r="Q43" s="44"/>
      <c r="R43" s="44"/>
      <c r="S43" s="44"/>
      <c r="T43" s="44"/>
      <c r="U43" s="44"/>
      <c r="V43" s="15"/>
      <c r="W43" s="44"/>
    </row>
    <row r="44" spans="1:23" x14ac:dyDescent="0.25">
      <c r="A44" s="44">
        <v>2</v>
      </c>
      <c r="B44" s="44">
        <v>1</v>
      </c>
      <c r="C44" s="44">
        <v>15</v>
      </c>
      <c r="D44" s="44" t="s">
        <v>41</v>
      </c>
      <c r="E44" s="44" t="s">
        <v>41</v>
      </c>
      <c r="F44" s="44">
        <v>128</v>
      </c>
      <c r="G44" s="44">
        <v>127</v>
      </c>
      <c r="H44" s="44" t="s">
        <v>41</v>
      </c>
      <c r="I44" s="44" t="s">
        <v>41</v>
      </c>
      <c r="J44" s="44">
        <v>27</v>
      </c>
      <c r="K44" s="44">
        <v>45</v>
      </c>
      <c r="L44" s="44" t="s">
        <v>41</v>
      </c>
      <c r="M44" s="44" t="s">
        <v>41</v>
      </c>
      <c r="N44" s="15" t="s">
        <v>39</v>
      </c>
      <c r="O44" s="44" t="s">
        <v>98</v>
      </c>
      <c r="P44" s="44"/>
      <c r="Q44" s="44"/>
      <c r="R44" s="44"/>
      <c r="S44" s="44"/>
      <c r="T44" s="44"/>
      <c r="U44" s="44"/>
      <c r="V44" s="54"/>
      <c r="W44" s="44"/>
    </row>
    <row r="45" spans="1:23" x14ac:dyDescent="0.25">
      <c r="A45" s="44">
        <v>2</v>
      </c>
      <c r="B45" s="44">
        <v>1</v>
      </c>
      <c r="C45" s="44">
        <v>11</v>
      </c>
      <c r="D45" s="44" t="s">
        <v>41</v>
      </c>
      <c r="E45" s="44" t="s">
        <v>41</v>
      </c>
      <c r="F45" s="44">
        <v>83</v>
      </c>
      <c r="G45" s="44">
        <v>83</v>
      </c>
      <c r="H45" s="44" t="s">
        <v>41</v>
      </c>
      <c r="I45" s="44" t="s">
        <v>41</v>
      </c>
      <c r="J45" s="44">
        <v>35</v>
      </c>
      <c r="K45" s="44">
        <v>33</v>
      </c>
      <c r="L45" s="44" t="s">
        <v>41</v>
      </c>
      <c r="M45" s="44" t="s">
        <v>41</v>
      </c>
      <c r="N45" s="15" t="s">
        <v>39</v>
      </c>
      <c r="O45" s="44" t="s">
        <v>1254</v>
      </c>
      <c r="P45" s="44"/>
      <c r="Q45" s="44"/>
      <c r="R45" s="44"/>
      <c r="S45" s="44"/>
      <c r="T45" s="44"/>
      <c r="U45" s="44"/>
      <c r="V45" s="54"/>
      <c r="W45" s="44"/>
    </row>
    <row r="46" spans="1:23" x14ac:dyDescent="0.25">
      <c r="A46" s="44">
        <v>2</v>
      </c>
      <c r="B46" s="44">
        <v>1</v>
      </c>
      <c r="C46" s="44">
        <v>15</v>
      </c>
      <c r="D46" s="44" t="s">
        <v>41</v>
      </c>
      <c r="E46" s="44" t="s">
        <v>41</v>
      </c>
      <c r="F46" s="44">
        <v>95</v>
      </c>
      <c r="G46" s="44">
        <v>99</v>
      </c>
      <c r="H46" s="44" t="s">
        <v>41</v>
      </c>
      <c r="I46" s="44" t="s">
        <v>41</v>
      </c>
      <c r="J46" s="44">
        <v>35</v>
      </c>
      <c r="K46" s="44">
        <v>35</v>
      </c>
      <c r="L46" s="44" t="s">
        <v>41</v>
      </c>
      <c r="M46" s="44" t="s">
        <v>41</v>
      </c>
      <c r="N46" s="15" t="s">
        <v>39</v>
      </c>
      <c r="O46" s="44" t="s">
        <v>97</v>
      </c>
      <c r="P46" s="44"/>
      <c r="Q46" s="44"/>
      <c r="R46" s="44"/>
      <c r="S46" s="44"/>
      <c r="T46" s="44"/>
      <c r="U46" s="44"/>
      <c r="V46" s="54"/>
      <c r="W46" s="44"/>
    </row>
    <row r="47" spans="1:23" x14ac:dyDescent="0.25">
      <c r="A47" s="44">
        <v>2</v>
      </c>
      <c r="B47" s="44">
        <v>1</v>
      </c>
      <c r="C47" s="44">
        <v>14</v>
      </c>
      <c r="D47" s="44" t="s">
        <v>41</v>
      </c>
      <c r="E47" s="44" t="s">
        <v>41</v>
      </c>
      <c r="F47" s="44">
        <v>189</v>
      </c>
      <c r="G47" s="44">
        <v>191</v>
      </c>
      <c r="H47" s="44" t="s">
        <v>41</v>
      </c>
      <c r="I47" s="44" t="s">
        <v>41</v>
      </c>
      <c r="J47" s="44">
        <v>79</v>
      </c>
      <c r="K47" s="44">
        <v>103</v>
      </c>
      <c r="L47" s="44" t="s">
        <v>41</v>
      </c>
      <c r="M47" s="44" t="s">
        <v>41</v>
      </c>
      <c r="N47" s="15" t="s">
        <v>39</v>
      </c>
      <c r="O47" s="44" t="s">
        <v>94</v>
      </c>
      <c r="P47" s="44"/>
      <c r="Q47" s="44"/>
      <c r="R47" s="44"/>
      <c r="S47" s="44"/>
      <c r="T47" s="44"/>
      <c r="U47" s="44"/>
      <c r="V47" s="54"/>
      <c r="W47" s="44"/>
    </row>
    <row r="48" spans="1:23" x14ac:dyDescent="0.25">
      <c r="A48" s="44">
        <v>3</v>
      </c>
      <c r="B48" s="44">
        <v>1</v>
      </c>
      <c r="C48" s="44">
        <v>14</v>
      </c>
      <c r="D48" s="44">
        <v>15</v>
      </c>
      <c r="E48" s="44" t="s">
        <v>41</v>
      </c>
      <c r="F48" s="44">
        <v>180</v>
      </c>
      <c r="G48" s="44">
        <v>174</v>
      </c>
      <c r="H48" s="44">
        <v>164</v>
      </c>
      <c r="I48" s="44" t="s">
        <v>41</v>
      </c>
      <c r="J48" s="44">
        <v>85</v>
      </c>
      <c r="K48" s="44">
        <v>78</v>
      </c>
      <c r="L48" s="44">
        <v>61</v>
      </c>
      <c r="M48" s="44" t="s">
        <v>41</v>
      </c>
      <c r="N48" s="15" t="s">
        <v>39</v>
      </c>
      <c r="O48" s="44" t="s">
        <v>86</v>
      </c>
      <c r="P48" s="44"/>
      <c r="Q48" s="44"/>
      <c r="R48" s="44"/>
      <c r="S48" s="44"/>
      <c r="T48" s="44"/>
      <c r="U48" s="44"/>
      <c r="V48" s="54"/>
      <c r="W48" s="44"/>
    </row>
    <row r="49" spans="1:24" x14ac:dyDescent="0.25">
      <c r="A49" s="44">
        <v>3</v>
      </c>
      <c r="B49" s="44">
        <v>5</v>
      </c>
      <c r="C49" s="44">
        <v>6</v>
      </c>
      <c r="D49" s="44">
        <v>34</v>
      </c>
      <c r="E49" s="44" t="s">
        <v>41</v>
      </c>
      <c r="F49" s="44">
        <v>67</v>
      </c>
      <c r="G49" s="44">
        <v>67</v>
      </c>
      <c r="H49" s="44">
        <v>70</v>
      </c>
      <c r="I49" s="44" t="s">
        <v>41</v>
      </c>
      <c r="J49" s="44">
        <v>12</v>
      </c>
      <c r="K49" s="44">
        <v>13</v>
      </c>
      <c r="L49" s="44">
        <v>21</v>
      </c>
      <c r="M49" s="44" t="s">
        <v>41</v>
      </c>
      <c r="N49" s="15" t="s">
        <v>39</v>
      </c>
      <c r="O49" s="44" t="s">
        <v>1142</v>
      </c>
      <c r="P49" s="44"/>
      <c r="Q49" s="44"/>
      <c r="R49" s="44"/>
      <c r="S49" s="44"/>
      <c r="T49" s="44"/>
      <c r="U49" s="44"/>
      <c r="V49" s="54"/>
      <c r="W49" s="44"/>
    </row>
    <row r="50" spans="1:24" x14ac:dyDescent="0.25">
      <c r="A50" s="44">
        <v>3</v>
      </c>
      <c r="B50" s="44">
        <v>1</v>
      </c>
      <c r="C50" s="44">
        <v>15</v>
      </c>
      <c r="D50" s="44">
        <v>15</v>
      </c>
      <c r="E50" s="44" t="s">
        <v>41</v>
      </c>
      <c r="F50" s="44">
        <v>78</v>
      </c>
      <c r="G50" s="44">
        <v>91</v>
      </c>
      <c r="H50" s="44">
        <v>92</v>
      </c>
      <c r="I50" s="44" t="s">
        <v>41</v>
      </c>
      <c r="J50" s="44">
        <v>18</v>
      </c>
      <c r="K50" s="44">
        <v>45</v>
      </c>
      <c r="L50" s="44">
        <v>44</v>
      </c>
      <c r="M50" s="44" t="s">
        <v>41</v>
      </c>
      <c r="N50" s="15" t="s">
        <v>39</v>
      </c>
      <c r="O50" s="44" t="s">
        <v>85</v>
      </c>
      <c r="P50" s="44"/>
      <c r="Q50" s="44"/>
      <c r="R50" s="44"/>
      <c r="S50" s="44"/>
      <c r="T50" s="44"/>
      <c r="U50" s="44"/>
      <c r="V50" s="54"/>
      <c r="W50" s="44"/>
    </row>
    <row r="51" spans="1:24" x14ac:dyDescent="0.25">
      <c r="A51" s="44">
        <v>3</v>
      </c>
      <c r="B51" s="44">
        <v>1</v>
      </c>
      <c r="C51" s="44">
        <v>11</v>
      </c>
      <c r="D51" s="44">
        <v>15</v>
      </c>
      <c r="E51" s="44" t="s">
        <v>41</v>
      </c>
      <c r="F51" s="44">
        <v>225</v>
      </c>
      <c r="G51" s="44">
        <v>238</v>
      </c>
      <c r="H51" s="44">
        <v>235</v>
      </c>
      <c r="I51" s="44" t="s">
        <v>41</v>
      </c>
      <c r="J51" s="44">
        <v>87</v>
      </c>
      <c r="K51" s="44">
        <v>156</v>
      </c>
      <c r="L51" s="44">
        <v>163</v>
      </c>
      <c r="M51" s="44" t="s">
        <v>41</v>
      </c>
      <c r="N51" s="15" t="s">
        <v>39</v>
      </c>
      <c r="O51" s="44" t="s">
        <v>1255</v>
      </c>
      <c r="P51" s="44"/>
      <c r="Q51" s="44"/>
      <c r="R51" s="44"/>
      <c r="S51" s="44"/>
      <c r="T51" s="44"/>
      <c r="U51" s="44"/>
      <c r="V51" s="54"/>
      <c r="W51" s="44"/>
    </row>
    <row r="52" spans="1:24" x14ac:dyDescent="0.25">
      <c r="A52" s="44">
        <v>3</v>
      </c>
      <c r="B52" s="44">
        <v>1</v>
      </c>
      <c r="C52" s="44">
        <v>11</v>
      </c>
      <c r="D52" s="44">
        <v>12</v>
      </c>
      <c r="E52" s="44" t="s">
        <v>41</v>
      </c>
      <c r="F52" s="44">
        <v>45</v>
      </c>
      <c r="G52" s="44">
        <v>48</v>
      </c>
      <c r="H52" s="44">
        <v>46</v>
      </c>
      <c r="I52" s="44" t="s">
        <v>41</v>
      </c>
      <c r="J52" s="44">
        <v>9</v>
      </c>
      <c r="K52" s="44">
        <v>25</v>
      </c>
      <c r="L52" s="44">
        <v>28</v>
      </c>
      <c r="M52" s="44" t="s">
        <v>41</v>
      </c>
      <c r="N52" s="15" t="s">
        <v>39</v>
      </c>
      <c r="O52" s="44" t="s">
        <v>83</v>
      </c>
      <c r="P52" s="44"/>
      <c r="Q52" s="44"/>
      <c r="R52" s="44"/>
      <c r="S52" s="44"/>
      <c r="T52" s="44"/>
      <c r="U52" s="44"/>
      <c r="V52" s="54"/>
      <c r="W52" s="44"/>
    </row>
    <row r="53" spans="1:24" x14ac:dyDescent="0.25">
      <c r="A53" s="44">
        <v>3</v>
      </c>
      <c r="B53" s="44">
        <v>1</v>
      </c>
      <c r="C53" s="44">
        <v>13</v>
      </c>
      <c r="D53" s="44">
        <v>14</v>
      </c>
      <c r="E53" s="44" t="s">
        <v>41</v>
      </c>
      <c r="F53" s="44">
        <v>154</v>
      </c>
      <c r="G53" s="44">
        <v>160</v>
      </c>
      <c r="H53" s="44">
        <v>155</v>
      </c>
      <c r="I53" s="44" t="s">
        <v>41</v>
      </c>
      <c r="J53" s="44">
        <v>68</v>
      </c>
      <c r="K53" s="44">
        <v>81</v>
      </c>
      <c r="L53" s="44">
        <v>95</v>
      </c>
      <c r="M53" s="44" t="s">
        <v>41</v>
      </c>
      <c r="N53" s="15" t="s">
        <v>39</v>
      </c>
      <c r="O53" s="44" t="s">
        <v>84</v>
      </c>
      <c r="P53" s="44"/>
      <c r="Q53" s="44"/>
      <c r="R53" s="44"/>
      <c r="S53" s="44"/>
      <c r="T53" s="44"/>
      <c r="U53" s="44"/>
      <c r="V53" s="54"/>
      <c r="W53" s="44"/>
    </row>
    <row r="54" spans="1:24" x14ac:dyDescent="0.25">
      <c r="A54" s="44">
        <v>3</v>
      </c>
      <c r="B54" s="44">
        <v>1</v>
      </c>
      <c r="C54" s="44">
        <v>13</v>
      </c>
      <c r="D54" s="44">
        <v>14</v>
      </c>
      <c r="E54" s="44" t="s">
        <v>41</v>
      </c>
      <c r="F54" s="44">
        <v>129</v>
      </c>
      <c r="G54" s="44">
        <v>128</v>
      </c>
      <c r="H54" s="44">
        <v>129</v>
      </c>
      <c r="I54" s="44" t="s">
        <v>41</v>
      </c>
      <c r="J54" s="44">
        <v>51</v>
      </c>
      <c r="K54" s="44">
        <v>61</v>
      </c>
      <c r="L54" s="44">
        <v>57</v>
      </c>
      <c r="M54" s="44" t="s">
        <v>41</v>
      </c>
      <c r="N54" s="15" t="s">
        <v>39</v>
      </c>
      <c r="O54" s="44" t="s">
        <v>1143</v>
      </c>
      <c r="P54" s="44"/>
      <c r="Q54" s="44"/>
      <c r="R54" s="44"/>
      <c r="S54" s="44"/>
      <c r="T54" s="44"/>
      <c r="U54" s="44"/>
      <c r="V54" s="54"/>
      <c r="W54" s="44"/>
    </row>
    <row r="55" spans="1:24" x14ac:dyDescent="0.25">
      <c r="A55" s="44">
        <v>3</v>
      </c>
      <c r="B55" s="44">
        <v>1</v>
      </c>
      <c r="C55" s="44">
        <v>10</v>
      </c>
      <c r="D55" s="44">
        <v>18</v>
      </c>
      <c r="E55" s="44" t="s">
        <v>41</v>
      </c>
      <c r="F55" s="44">
        <v>50</v>
      </c>
      <c r="G55" s="44">
        <v>50</v>
      </c>
      <c r="H55" s="44">
        <v>50</v>
      </c>
      <c r="I55" s="44" t="s">
        <v>41</v>
      </c>
      <c r="J55" s="44">
        <v>13</v>
      </c>
      <c r="K55" s="44">
        <v>23</v>
      </c>
      <c r="L55" s="44">
        <v>29</v>
      </c>
      <c r="M55" s="44" t="s">
        <v>41</v>
      </c>
      <c r="N55" s="15" t="s">
        <v>39</v>
      </c>
      <c r="O55" s="44" t="s">
        <v>1256</v>
      </c>
      <c r="P55" s="44"/>
      <c r="Q55" s="44"/>
      <c r="R55" s="44"/>
      <c r="S55" s="44"/>
      <c r="T55" s="44"/>
      <c r="U55" s="44"/>
      <c r="V55" s="54"/>
      <c r="W55" s="44"/>
    </row>
    <row r="56" spans="1:24" x14ac:dyDescent="0.25">
      <c r="A56" s="44">
        <v>3</v>
      </c>
      <c r="B56" s="44">
        <v>13</v>
      </c>
      <c r="C56" s="44">
        <v>13</v>
      </c>
      <c r="D56" s="44">
        <v>14</v>
      </c>
      <c r="E56" s="44" t="s">
        <v>41</v>
      </c>
      <c r="F56" s="44">
        <v>110</v>
      </c>
      <c r="G56" s="44">
        <v>110</v>
      </c>
      <c r="H56" s="44">
        <v>110</v>
      </c>
      <c r="I56" s="44" t="s">
        <v>41</v>
      </c>
      <c r="J56" s="44">
        <v>47</v>
      </c>
      <c r="K56" s="44">
        <v>90</v>
      </c>
      <c r="L56" s="44">
        <v>103</v>
      </c>
      <c r="M56" s="44" t="s">
        <v>41</v>
      </c>
      <c r="N56" s="15" t="s">
        <v>39</v>
      </c>
      <c r="O56" s="44" t="s">
        <v>1257</v>
      </c>
      <c r="P56" s="44"/>
      <c r="Q56" s="44"/>
      <c r="R56" s="44"/>
      <c r="S56" s="44"/>
      <c r="T56" s="44"/>
      <c r="U56" s="44"/>
      <c r="V56" s="54"/>
      <c r="W56" s="44"/>
    </row>
    <row r="57" spans="1:24" x14ac:dyDescent="0.25">
      <c r="A57" s="44">
        <v>3</v>
      </c>
      <c r="B57" s="44">
        <v>1</v>
      </c>
      <c r="C57" s="44">
        <v>10</v>
      </c>
      <c r="D57" s="44">
        <v>18</v>
      </c>
      <c r="E57" s="44" t="s">
        <v>41</v>
      </c>
      <c r="F57" s="44">
        <v>50</v>
      </c>
      <c r="G57" s="44">
        <v>50</v>
      </c>
      <c r="H57" s="44">
        <v>50</v>
      </c>
      <c r="I57" s="44" t="s">
        <v>41</v>
      </c>
      <c r="J57" s="44">
        <v>14</v>
      </c>
      <c r="K57" s="44">
        <v>26</v>
      </c>
      <c r="L57" s="44">
        <v>25</v>
      </c>
      <c r="M57" s="44" t="s">
        <v>41</v>
      </c>
      <c r="N57" s="15" t="s">
        <v>39</v>
      </c>
      <c r="O57" s="44" t="s">
        <v>1258</v>
      </c>
      <c r="P57" s="44"/>
      <c r="Q57" s="44"/>
      <c r="R57" s="44"/>
      <c r="S57" s="44"/>
      <c r="T57" s="44"/>
      <c r="U57" s="44"/>
      <c r="V57" s="54"/>
      <c r="W57" s="44"/>
    </row>
    <row r="58" spans="1:24" x14ac:dyDescent="0.25">
      <c r="A58" s="44">
        <v>4</v>
      </c>
      <c r="B58" s="44">
        <v>1</v>
      </c>
      <c r="C58" s="44">
        <v>13</v>
      </c>
      <c r="D58" s="44">
        <v>14</v>
      </c>
      <c r="E58" s="44">
        <v>14</v>
      </c>
      <c r="F58" s="44">
        <v>119</v>
      </c>
      <c r="G58" s="44">
        <v>125</v>
      </c>
      <c r="H58" s="44">
        <v>118</v>
      </c>
      <c r="I58" s="44">
        <v>123</v>
      </c>
      <c r="J58" s="44">
        <v>54</v>
      </c>
      <c r="K58" s="44">
        <v>57</v>
      </c>
      <c r="L58" s="44">
        <v>59</v>
      </c>
      <c r="M58" s="44">
        <v>64</v>
      </c>
      <c r="N58" s="15" t="s">
        <v>39</v>
      </c>
      <c r="O58" s="44" t="s">
        <v>1144</v>
      </c>
      <c r="P58" s="44"/>
      <c r="Q58" s="44"/>
      <c r="R58" s="44"/>
      <c r="S58" s="44"/>
      <c r="T58" s="44"/>
      <c r="U58" s="44"/>
      <c r="V58" s="54"/>
      <c r="W58" s="44"/>
      <c r="X58" s="15"/>
    </row>
    <row r="59" spans="1:24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54"/>
      <c r="W59" s="44"/>
    </row>
    <row r="60" spans="1:24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54"/>
      <c r="W60" s="44"/>
    </row>
    <row r="61" spans="1:24" x14ac:dyDescent="0.25">
      <c r="A61" s="54" t="s">
        <v>1145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44"/>
      <c r="Q61" s="44"/>
      <c r="R61" s="44"/>
      <c r="S61" s="44"/>
      <c r="T61" s="44"/>
      <c r="U61" s="44"/>
      <c r="V61" s="54"/>
      <c r="W61" s="44"/>
    </row>
    <row r="62" spans="1:24" x14ac:dyDescent="0.25">
      <c r="A62" s="54" t="s">
        <v>1146</v>
      </c>
      <c r="B62" s="57" t="s">
        <v>1147</v>
      </c>
      <c r="C62" s="57" t="s">
        <v>1148</v>
      </c>
      <c r="D62" s="54" t="s">
        <v>1149</v>
      </c>
      <c r="E62" s="54" t="s">
        <v>1150</v>
      </c>
      <c r="F62" s="54" t="s">
        <v>1151</v>
      </c>
      <c r="G62" s="54" t="s">
        <v>1152</v>
      </c>
      <c r="H62" s="54" t="s">
        <v>1153</v>
      </c>
      <c r="I62" s="54" t="s">
        <v>1154</v>
      </c>
      <c r="J62" s="57" t="s">
        <v>1155</v>
      </c>
      <c r="K62" s="15" t="s">
        <v>39</v>
      </c>
      <c r="L62" s="15" t="s">
        <v>40</v>
      </c>
      <c r="M62" s="44"/>
      <c r="N62" s="44"/>
      <c r="O62" s="44"/>
      <c r="P62" s="44"/>
      <c r="Q62" s="44"/>
      <c r="R62" s="44"/>
      <c r="S62" s="44"/>
      <c r="T62" s="44"/>
      <c r="U62" s="44"/>
      <c r="V62" s="54"/>
      <c r="W62" s="44"/>
    </row>
    <row r="63" spans="1:24" x14ac:dyDescent="0.25">
      <c r="A63" s="44">
        <v>2</v>
      </c>
      <c r="B63" s="44">
        <v>1</v>
      </c>
      <c r="C63" s="44">
        <v>15</v>
      </c>
      <c r="D63" s="44" t="s">
        <v>41</v>
      </c>
      <c r="E63" s="44">
        <v>-6.4</v>
      </c>
      <c r="F63" s="44">
        <v>6.7</v>
      </c>
      <c r="G63" s="44">
        <v>72</v>
      </c>
      <c r="H63" s="44">
        <v>-8.6</v>
      </c>
      <c r="I63" s="44">
        <v>6.3</v>
      </c>
      <c r="J63" s="44">
        <v>72</v>
      </c>
      <c r="K63" s="15" t="s">
        <v>39</v>
      </c>
      <c r="L63" s="44" t="s">
        <v>100</v>
      </c>
      <c r="M63" s="44"/>
      <c r="N63" s="44"/>
      <c r="O63" s="44"/>
      <c r="P63" s="44"/>
      <c r="Q63" s="44"/>
      <c r="R63" s="44"/>
      <c r="S63" s="44"/>
      <c r="T63" s="44"/>
      <c r="U63" s="44"/>
      <c r="V63" s="54"/>
      <c r="W63" s="44"/>
    </row>
    <row r="64" spans="1:24" x14ac:dyDescent="0.25">
      <c r="A64" s="44">
        <v>2</v>
      </c>
      <c r="B64" s="44">
        <v>13</v>
      </c>
      <c r="C64" s="44">
        <v>14</v>
      </c>
      <c r="D64" s="44" t="s">
        <v>41</v>
      </c>
      <c r="E64" s="44">
        <v>-20.5</v>
      </c>
      <c r="F64" s="44">
        <v>9.8000000000000007</v>
      </c>
      <c r="G64" s="44">
        <v>182</v>
      </c>
      <c r="H64" s="44">
        <v>-21.3</v>
      </c>
      <c r="I64" s="44">
        <v>8.6999999999999993</v>
      </c>
      <c r="J64" s="44">
        <v>175</v>
      </c>
      <c r="K64" s="15" t="s">
        <v>39</v>
      </c>
      <c r="L64" s="44" t="s">
        <v>1259</v>
      </c>
      <c r="M64" s="44"/>
      <c r="N64" s="44"/>
      <c r="O64" s="44"/>
      <c r="P64" s="44"/>
      <c r="Q64" s="44"/>
      <c r="R64" s="44"/>
      <c r="S64" s="44"/>
      <c r="T64" s="44"/>
      <c r="U64" s="44"/>
      <c r="V64" s="54"/>
      <c r="W64" s="44"/>
    </row>
    <row r="65" spans="1:23" x14ac:dyDescent="0.25">
      <c r="A65" s="44">
        <v>2</v>
      </c>
      <c r="B65" s="44">
        <v>1</v>
      </c>
      <c r="C65" s="44">
        <v>11</v>
      </c>
      <c r="D65" s="44" t="s">
        <v>41</v>
      </c>
      <c r="E65" s="44">
        <v>-8.6999999999999993</v>
      </c>
      <c r="F65" s="44">
        <v>11.5</v>
      </c>
      <c r="G65" s="44">
        <v>59</v>
      </c>
      <c r="H65" s="44">
        <v>-12.9</v>
      </c>
      <c r="I65" s="44">
        <v>10.4</v>
      </c>
      <c r="J65" s="44">
        <v>64</v>
      </c>
      <c r="K65" s="15" t="s">
        <v>39</v>
      </c>
      <c r="L65" s="44" t="s">
        <v>99</v>
      </c>
      <c r="M65" s="44"/>
      <c r="N65" s="44"/>
      <c r="O65" s="44"/>
      <c r="P65" s="44"/>
      <c r="Q65" s="44"/>
      <c r="R65" s="44"/>
      <c r="S65" s="44"/>
      <c r="T65" s="44"/>
      <c r="U65" s="44"/>
      <c r="V65" s="54"/>
      <c r="W65" s="44"/>
    </row>
    <row r="66" spans="1:23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54"/>
      <c r="W66" s="44"/>
    </row>
    <row r="67" spans="1:23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54"/>
      <c r="W67" s="44"/>
    </row>
    <row r="68" spans="1:23" x14ac:dyDescent="0.25">
      <c r="A68" s="54" t="s">
        <v>1156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15"/>
      <c r="U68" s="15"/>
      <c r="V68" s="54"/>
      <c r="W68" s="54"/>
    </row>
    <row r="69" spans="1:23" x14ac:dyDescent="0.25">
      <c r="A69" s="54" t="s">
        <v>29</v>
      </c>
      <c r="B69" s="54" t="s">
        <v>30</v>
      </c>
      <c r="C69" s="54" t="s">
        <v>31</v>
      </c>
      <c r="D69" s="54" t="s">
        <v>32</v>
      </c>
      <c r="E69" s="15" t="s">
        <v>33</v>
      </c>
      <c r="F69" s="54" t="s">
        <v>1157</v>
      </c>
      <c r="G69" s="54" t="s">
        <v>1158</v>
      </c>
      <c r="H69" s="54" t="s">
        <v>1159</v>
      </c>
      <c r="I69" s="54" t="s">
        <v>1160</v>
      </c>
      <c r="J69" s="15" t="s">
        <v>34</v>
      </c>
      <c r="K69" s="54" t="s">
        <v>1161</v>
      </c>
      <c r="L69" s="54" t="s">
        <v>1162</v>
      </c>
      <c r="M69" s="54" t="s">
        <v>1163</v>
      </c>
      <c r="N69" s="54" t="s">
        <v>1164</v>
      </c>
      <c r="O69" s="15" t="s">
        <v>35</v>
      </c>
      <c r="P69" s="54" t="s">
        <v>1165</v>
      </c>
      <c r="Q69" s="54" t="s">
        <v>1166</v>
      </c>
      <c r="R69" s="54" t="s">
        <v>1167</v>
      </c>
      <c r="S69" s="54" t="s">
        <v>1168</v>
      </c>
      <c r="T69" s="51" t="s">
        <v>1169</v>
      </c>
      <c r="U69" s="54" t="s">
        <v>39</v>
      </c>
      <c r="V69" s="51" t="s">
        <v>1260</v>
      </c>
      <c r="W69" s="54"/>
    </row>
    <row r="70" spans="1:23" x14ac:dyDescent="0.25">
      <c r="A70" s="44">
        <v>2</v>
      </c>
      <c r="B70" s="44">
        <v>15</v>
      </c>
      <c r="C70" s="44">
        <v>41</v>
      </c>
      <c r="D70" s="44" t="s">
        <v>41</v>
      </c>
      <c r="E70" s="44">
        <v>41</v>
      </c>
      <c r="F70" s="44">
        <v>25.6</v>
      </c>
      <c r="G70" s="44">
        <v>2.5</v>
      </c>
      <c r="H70" s="44">
        <v>14.8</v>
      </c>
      <c r="I70" s="44">
        <v>5.3</v>
      </c>
      <c r="J70" s="44">
        <v>41</v>
      </c>
      <c r="K70" s="44">
        <v>26.3</v>
      </c>
      <c r="L70" s="44">
        <v>2.5</v>
      </c>
      <c r="M70" s="44">
        <v>8.6</v>
      </c>
      <c r="N70" s="44">
        <v>5.4</v>
      </c>
      <c r="O70" s="44" t="s">
        <v>41</v>
      </c>
      <c r="P70" s="44" t="s">
        <v>41</v>
      </c>
      <c r="Q70" s="44" t="s">
        <v>41</v>
      </c>
      <c r="R70" s="44" t="s">
        <v>41</v>
      </c>
      <c r="S70" s="44" t="s">
        <v>41</v>
      </c>
      <c r="T70" s="44">
        <v>0.5</v>
      </c>
      <c r="U70" s="54" t="s">
        <v>39</v>
      </c>
      <c r="V70" s="44" t="s">
        <v>1170</v>
      </c>
      <c r="W70" s="44"/>
    </row>
    <row r="71" spans="1:23" x14ac:dyDescent="0.25">
      <c r="A71" s="44">
        <v>2</v>
      </c>
      <c r="B71" s="44">
        <v>31</v>
      </c>
      <c r="C71" s="44">
        <v>35</v>
      </c>
      <c r="D71" s="44" t="s">
        <v>41</v>
      </c>
      <c r="E71" s="44">
        <v>56</v>
      </c>
      <c r="F71" s="44">
        <v>29.3</v>
      </c>
      <c r="G71" s="44">
        <v>6.6</v>
      </c>
      <c r="H71" s="44">
        <v>9.1</v>
      </c>
      <c r="I71" s="44">
        <v>7.9</v>
      </c>
      <c r="J71" s="44">
        <v>50</v>
      </c>
      <c r="K71" s="44">
        <v>29.8</v>
      </c>
      <c r="L71" s="44">
        <v>6.3</v>
      </c>
      <c r="M71" s="44">
        <v>10.1</v>
      </c>
      <c r="N71" s="44">
        <v>9.6</v>
      </c>
      <c r="O71" s="44" t="s">
        <v>41</v>
      </c>
      <c r="P71" s="44" t="s">
        <v>41</v>
      </c>
      <c r="Q71" s="44" t="s">
        <v>41</v>
      </c>
      <c r="R71" s="44" t="s">
        <v>41</v>
      </c>
      <c r="S71" s="44" t="s">
        <v>41</v>
      </c>
      <c r="T71" s="44">
        <v>0.5</v>
      </c>
      <c r="U71" s="54" t="s">
        <v>39</v>
      </c>
      <c r="V71" s="44" t="s">
        <v>1171</v>
      </c>
      <c r="W71" s="44"/>
    </row>
    <row r="72" spans="1:23" x14ac:dyDescent="0.25">
      <c r="A72" s="44">
        <v>2</v>
      </c>
      <c r="B72" s="44">
        <v>28</v>
      </c>
      <c r="C72" s="44">
        <v>30</v>
      </c>
      <c r="D72" s="44" t="s">
        <v>41</v>
      </c>
      <c r="E72" s="44">
        <v>19</v>
      </c>
      <c r="F72" s="44">
        <v>26.2</v>
      </c>
      <c r="G72" s="44">
        <v>7.1</v>
      </c>
      <c r="H72" s="44">
        <v>5</v>
      </c>
      <c r="I72" s="44">
        <v>5.7</v>
      </c>
      <c r="J72" s="44">
        <v>19</v>
      </c>
      <c r="K72" s="44">
        <v>26.3</v>
      </c>
      <c r="L72" s="44">
        <v>7.4</v>
      </c>
      <c r="M72" s="44">
        <v>9.9</v>
      </c>
      <c r="N72" s="44">
        <v>9.1</v>
      </c>
      <c r="O72" s="44" t="s">
        <v>41</v>
      </c>
      <c r="P72" s="44" t="s">
        <v>41</v>
      </c>
      <c r="Q72" s="44" t="s">
        <v>41</v>
      </c>
      <c r="R72" s="44" t="s">
        <v>41</v>
      </c>
      <c r="S72" s="44" t="s">
        <v>41</v>
      </c>
      <c r="T72" s="44">
        <v>0.5</v>
      </c>
      <c r="U72" s="54" t="s">
        <v>39</v>
      </c>
      <c r="V72" s="44" t="s">
        <v>1172</v>
      </c>
      <c r="W72" s="44"/>
    </row>
    <row r="73" spans="1:23" x14ac:dyDescent="0.25">
      <c r="A73" s="44">
        <v>2</v>
      </c>
      <c r="B73" s="44">
        <v>6</v>
      </c>
      <c r="C73" s="44">
        <v>25</v>
      </c>
      <c r="D73" s="44" t="s">
        <v>41</v>
      </c>
      <c r="E73" s="44">
        <v>155</v>
      </c>
      <c r="F73" s="44">
        <v>31.2</v>
      </c>
      <c r="G73" s="44">
        <v>11.7</v>
      </c>
      <c r="H73" s="44">
        <v>26.2</v>
      </c>
      <c r="I73" s="44">
        <v>13.3</v>
      </c>
      <c r="J73" s="44">
        <v>144</v>
      </c>
      <c r="K73" s="44">
        <v>30.5</v>
      </c>
      <c r="L73" s="44">
        <v>12.3</v>
      </c>
      <c r="M73" s="44">
        <v>23.1</v>
      </c>
      <c r="N73" s="44">
        <v>11.9</v>
      </c>
      <c r="O73" s="44" t="s">
        <v>41</v>
      </c>
      <c r="P73" s="44" t="s">
        <v>41</v>
      </c>
      <c r="Q73" s="44" t="s">
        <v>41</v>
      </c>
      <c r="R73" s="44" t="s">
        <v>41</v>
      </c>
      <c r="S73" s="44" t="s">
        <v>41</v>
      </c>
      <c r="T73" s="44">
        <v>0.5</v>
      </c>
      <c r="U73" s="54" t="s">
        <v>39</v>
      </c>
      <c r="V73" s="44" t="s">
        <v>1173</v>
      </c>
      <c r="W73" s="44"/>
    </row>
    <row r="74" spans="1:23" x14ac:dyDescent="0.25">
      <c r="A74" s="44">
        <v>2</v>
      </c>
      <c r="B74" s="44">
        <v>10</v>
      </c>
      <c r="C74" s="44">
        <v>15</v>
      </c>
      <c r="D74" s="44" t="s">
        <v>41</v>
      </c>
      <c r="E74" s="44">
        <v>31</v>
      </c>
      <c r="F74" s="44">
        <v>23.9</v>
      </c>
      <c r="G74" s="44">
        <v>3.7</v>
      </c>
      <c r="H74" s="44">
        <v>10.8</v>
      </c>
      <c r="I74" s="44">
        <v>5.3</v>
      </c>
      <c r="J74" s="44">
        <v>35</v>
      </c>
      <c r="K74" s="44">
        <v>24.9</v>
      </c>
      <c r="L74" s="44">
        <v>4.0999999999999996</v>
      </c>
      <c r="M74" s="44">
        <v>9.9</v>
      </c>
      <c r="N74" s="44">
        <v>6.3</v>
      </c>
      <c r="O74" s="44" t="s">
        <v>41</v>
      </c>
      <c r="P74" s="44" t="s">
        <v>41</v>
      </c>
      <c r="Q74" s="44" t="s">
        <v>41</v>
      </c>
      <c r="R74" s="44" t="s">
        <v>41</v>
      </c>
      <c r="S74" s="44" t="s">
        <v>41</v>
      </c>
      <c r="T74" s="44">
        <v>0.5</v>
      </c>
      <c r="U74" s="54" t="s">
        <v>39</v>
      </c>
      <c r="V74" s="44" t="s">
        <v>1261</v>
      </c>
      <c r="W74" s="44"/>
    </row>
    <row r="75" spans="1:23" x14ac:dyDescent="0.25">
      <c r="A75" s="44">
        <v>2</v>
      </c>
      <c r="B75" s="44">
        <v>10</v>
      </c>
      <c r="C75" s="44">
        <v>18</v>
      </c>
      <c r="D75" s="44" t="s">
        <v>41</v>
      </c>
      <c r="E75" s="44">
        <v>59</v>
      </c>
      <c r="F75" s="44">
        <v>30.3</v>
      </c>
      <c r="G75" s="44">
        <v>6.6</v>
      </c>
      <c r="H75" s="44">
        <v>10.9</v>
      </c>
      <c r="I75" s="44">
        <v>7.4</v>
      </c>
      <c r="J75" s="44">
        <v>56</v>
      </c>
      <c r="K75" s="44">
        <v>32.5</v>
      </c>
      <c r="L75" s="44">
        <v>6.1</v>
      </c>
      <c r="M75" s="44">
        <v>14.2</v>
      </c>
      <c r="N75" s="44">
        <v>9.8000000000000007</v>
      </c>
      <c r="O75" s="44" t="s">
        <v>41</v>
      </c>
      <c r="P75" s="44" t="s">
        <v>41</v>
      </c>
      <c r="Q75" s="44" t="s">
        <v>41</v>
      </c>
      <c r="R75" s="44" t="s">
        <v>41</v>
      </c>
      <c r="S75" s="44" t="s">
        <v>41</v>
      </c>
      <c r="T75" s="44">
        <v>0.5</v>
      </c>
      <c r="U75" s="54" t="s">
        <v>39</v>
      </c>
      <c r="V75" s="44" t="s">
        <v>96</v>
      </c>
      <c r="W75" s="44"/>
    </row>
    <row r="76" spans="1:23" x14ac:dyDescent="0.25">
      <c r="A76" s="44">
        <v>2</v>
      </c>
      <c r="B76" s="44">
        <v>27</v>
      </c>
      <c r="C76" s="44">
        <v>35</v>
      </c>
      <c r="D76" s="44" t="s">
        <v>41</v>
      </c>
      <c r="E76" s="44">
        <v>75</v>
      </c>
      <c r="F76" s="44">
        <v>31.2</v>
      </c>
      <c r="G76" s="44">
        <v>8.9</v>
      </c>
      <c r="H76" s="44">
        <v>16</v>
      </c>
      <c r="I76" s="44">
        <v>14.6</v>
      </c>
      <c r="J76" s="44">
        <v>76</v>
      </c>
      <c r="K76" s="44">
        <v>28.4</v>
      </c>
      <c r="L76" s="44">
        <v>9</v>
      </c>
      <c r="M76" s="44">
        <v>13.7</v>
      </c>
      <c r="N76" s="44">
        <v>11.6</v>
      </c>
      <c r="O76" s="44" t="s">
        <v>41</v>
      </c>
      <c r="P76" s="44" t="s">
        <v>41</v>
      </c>
      <c r="Q76" s="44" t="s">
        <v>41</v>
      </c>
      <c r="R76" s="44" t="s">
        <v>41</v>
      </c>
      <c r="S76" s="44" t="s">
        <v>41</v>
      </c>
      <c r="T76" s="44">
        <v>0.5</v>
      </c>
      <c r="U76" s="54" t="s">
        <v>39</v>
      </c>
      <c r="V76" s="44" t="s">
        <v>1174</v>
      </c>
      <c r="W76" s="44"/>
    </row>
    <row r="77" spans="1:23" x14ac:dyDescent="0.25">
      <c r="A77" s="44">
        <v>2</v>
      </c>
      <c r="B77" s="44">
        <v>29</v>
      </c>
      <c r="C77" s="44">
        <v>31</v>
      </c>
      <c r="D77" s="44" t="s">
        <v>41</v>
      </c>
      <c r="E77" s="44">
        <v>15</v>
      </c>
      <c r="F77" s="44">
        <v>37.1</v>
      </c>
      <c r="G77" s="44">
        <v>13.4</v>
      </c>
      <c r="H77" s="44">
        <v>30.2</v>
      </c>
      <c r="I77" s="44">
        <v>17</v>
      </c>
      <c r="J77" s="44">
        <v>10</v>
      </c>
      <c r="K77" s="44">
        <v>35.1</v>
      </c>
      <c r="L77" s="44">
        <v>7.4</v>
      </c>
      <c r="M77" s="44">
        <v>19.100000000000001</v>
      </c>
      <c r="N77" s="44">
        <v>13.1</v>
      </c>
      <c r="O77" s="44" t="s">
        <v>41</v>
      </c>
      <c r="P77" s="44" t="s">
        <v>41</v>
      </c>
      <c r="Q77" s="44" t="s">
        <v>41</v>
      </c>
      <c r="R77" s="44" t="s">
        <v>41</v>
      </c>
      <c r="S77" s="44" t="s">
        <v>41</v>
      </c>
      <c r="T77" s="44">
        <v>0.5</v>
      </c>
      <c r="U77" s="54" t="s">
        <v>39</v>
      </c>
      <c r="V77" s="44" t="s">
        <v>1175</v>
      </c>
      <c r="W77" s="44"/>
    </row>
    <row r="78" spans="1:23" x14ac:dyDescent="0.25">
      <c r="A78" s="44">
        <v>2</v>
      </c>
      <c r="B78" s="44">
        <v>11</v>
      </c>
      <c r="C78" s="44">
        <v>16</v>
      </c>
      <c r="D78" s="44" t="s">
        <v>41</v>
      </c>
      <c r="E78" s="44">
        <v>30</v>
      </c>
      <c r="F78" s="44">
        <v>27.8</v>
      </c>
      <c r="G78" s="44">
        <v>2.2999999999999998</v>
      </c>
      <c r="H78" s="44">
        <v>13.7</v>
      </c>
      <c r="I78" s="44">
        <v>4.7</v>
      </c>
      <c r="J78" s="44">
        <v>30</v>
      </c>
      <c r="K78" s="44">
        <v>25.9</v>
      </c>
      <c r="L78" s="44">
        <v>1.2</v>
      </c>
      <c r="M78" s="44">
        <v>14.2</v>
      </c>
      <c r="N78" s="44">
        <v>3.5</v>
      </c>
      <c r="O78" s="44" t="s">
        <v>41</v>
      </c>
      <c r="P78" s="44" t="s">
        <v>41</v>
      </c>
      <c r="Q78" s="44" t="s">
        <v>41</v>
      </c>
      <c r="R78" s="44" t="s">
        <v>41</v>
      </c>
      <c r="S78" s="44" t="s">
        <v>41</v>
      </c>
      <c r="T78" s="44">
        <v>0.5</v>
      </c>
      <c r="U78" s="54" t="s">
        <v>39</v>
      </c>
      <c r="V78" s="44" t="s">
        <v>1176</v>
      </c>
      <c r="W78" s="44"/>
    </row>
    <row r="79" spans="1:23" x14ac:dyDescent="0.25">
      <c r="A79" s="44">
        <v>2</v>
      </c>
      <c r="B79" s="44">
        <v>10</v>
      </c>
      <c r="C79" s="44">
        <v>16</v>
      </c>
      <c r="D79" s="44" t="s">
        <v>41</v>
      </c>
      <c r="E79" s="44">
        <v>34</v>
      </c>
      <c r="F79" s="44">
        <v>32</v>
      </c>
      <c r="G79" s="44">
        <v>4.8</v>
      </c>
      <c r="H79" s="44">
        <v>16</v>
      </c>
      <c r="I79" s="44">
        <v>6.1</v>
      </c>
      <c r="J79" s="44">
        <v>34</v>
      </c>
      <c r="K79" s="44">
        <v>33</v>
      </c>
      <c r="L79" s="44">
        <v>5.4</v>
      </c>
      <c r="M79" s="44">
        <v>16</v>
      </c>
      <c r="N79" s="44">
        <v>6.5</v>
      </c>
      <c r="O79" s="44" t="s">
        <v>41</v>
      </c>
      <c r="P79" s="44" t="s">
        <v>41</v>
      </c>
      <c r="Q79" s="44" t="s">
        <v>41</v>
      </c>
      <c r="R79" s="44" t="s">
        <v>41</v>
      </c>
      <c r="S79" s="44" t="s">
        <v>41</v>
      </c>
      <c r="T79" s="44">
        <v>0.5</v>
      </c>
      <c r="U79" s="54" t="s">
        <v>39</v>
      </c>
      <c r="V79" s="44" t="s">
        <v>1177</v>
      </c>
      <c r="W79" s="44"/>
    </row>
    <row r="80" spans="1:23" x14ac:dyDescent="0.25">
      <c r="A80" s="44">
        <v>2</v>
      </c>
      <c r="B80" s="44">
        <v>11</v>
      </c>
      <c r="C80" s="44">
        <v>35</v>
      </c>
      <c r="D80" s="44" t="s">
        <v>41</v>
      </c>
      <c r="E80" s="44">
        <v>22</v>
      </c>
      <c r="F80" s="44">
        <v>30.09</v>
      </c>
      <c r="G80" s="44">
        <v>6.16</v>
      </c>
      <c r="H80" s="44">
        <v>17.45</v>
      </c>
      <c r="I80" s="44">
        <v>12.47</v>
      </c>
      <c r="J80" s="44">
        <v>19</v>
      </c>
      <c r="K80" s="44">
        <v>30.2</v>
      </c>
      <c r="L80" s="44">
        <v>6.6</v>
      </c>
      <c r="M80" s="44">
        <v>7.3</v>
      </c>
      <c r="N80" s="44">
        <v>7.7</v>
      </c>
      <c r="O80" s="44" t="s">
        <v>41</v>
      </c>
      <c r="P80" s="44" t="s">
        <v>41</v>
      </c>
      <c r="Q80" s="44" t="s">
        <v>41</v>
      </c>
      <c r="R80" s="44" t="s">
        <v>41</v>
      </c>
      <c r="S80" s="44" t="s">
        <v>41</v>
      </c>
      <c r="T80" s="44">
        <v>0.5</v>
      </c>
      <c r="U80" s="54" t="s">
        <v>39</v>
      </c>
      <c r="V80" s="44" t="s">
        <v>90</v>
      </c>
      <c r="W80" s="44"/>
    </row>
    <row r="81" spans="1:23" x14ac:dyDescent="0.25">
      <c r="A81" s="44">
        <v>2</v>
      </c>
      <c r="B81" s="44">
        <v>7</v>
      </c>
      <c r="C81" s="44">
        <v>33</v>
      </c>
      <c r="D81" s="44" t="s">
        <v>41</v>
      </c>
      <c r="E81" s="44">
        <v>70</v>
      </c>
      <c r="F81" s="44">
        <v>29.81</v>
      </c>
      <c r="G81" s="44">
        <v>8.14</v>
      </c>
      <c r="H81" s="44">
        <v>22.16</v>
      </c>
      <c r="I81" s="44">
        <v>12.74</v>
      </c>
      <c r="J81" s="44">
        <v>71</v>
      </c>
      <c r="K81" s="44">
        <v>32.04</v>
      </c>
      <c r="L81" s="44">
        <v>9.68</v>
      </c>
      <c r="M81" s="44">
        <v>23.28</v>
      </c>
      <c r="N81" s="44">
        <v>13.24</v>
      </c>
      <c r="O81" s="44" t="s">
        <v>41</v>
      </c>
      <c r="P81" s="44" t="s">
        <v>41</v>
      </c>
      <c r="Q81" s="44" t="s">
        <v>41</v>
      </c>
      <c r="R81" s="44" t="s">
        <v>41</v>
      </c>
      <c r="S81" s="44" t="s">
        <v>41</v>
      </c>
      <c r="T81" s="44">
        <v>0.5</v>
      </c>
      <c r="U81" s="54" t="s">
        <v>39</v>
      </c>
      <c r="V81" s="44" t="s">
        <v>1178</v>
      </c>
      <c r="W81" s="44"/>
    </row>
    <row r="82" spans="1:23" x14ac:dyDescent="0.25">
      <c r="A82" s="44">
        <v>2</v>
      </c>
      <c r="B82" s="44">
        <v>4</v>
      </c>
      <c r="C82" s="44">
        <v>8</v>
      </c>
      <c r="D82" s="44" t="s">
        <v>41</v>
      </c>
      <c r="E82" s="44">
        <v>13</v>
      </c>
      <c r="F82" s="44">
        <v>28.7</v>
      </c>
      <c r="G82" s="44">
        <v>8.6</v>
      </c>
      <c r="H82" s="44">
        <v>21.4</v>
      </c>
      <c r="I82" s="44">
        <v>7.7</v>
      </c>
      <c r="J82" s="44">
        <v>10</v>
      </c>
      <c r="K82" s="44">
        <v>28.8</v>
      </c>
      <c r="L82" s="44">
        <v>9.9</v>
      </c>
      <c r="M82" s="44">
        <v>17.100000000000001</v>
      </c>
      <c r="N82" s="44">
        <v>11.1</v>
      </c>
      <c r="O82" s="44" t="s">
        <v>41</v>
      </c>
      <c r="P82" s="44" t="s">
        <v>41</v>
      </c>
      <c r="Q82" s="44" t="s">
        <v>41</v>
      </c>
      <c r="R82" s="44" t="s">
        <v>41</v>
      </c>
      <c r="S82" s="44" t="s">
        <v>41</v>
      </c>
      <c r="T82" s="44">
        <v>0.5</v>
      </c>
      <c r="U82" s="54" t="s">
        <v>39</v>
      </c>
      <c r="V82" s="44" t="s">
        <v>1179</v>
      </c>
      <c r="W82" s="44"/>
    </row>
    <row r="83" spans="1:23" x14ac:dyDescent="0.25">
      <c r="A83" s="44">
        <v>2</v>
      </c>
      <c r="B83" s="44">
        <v>6</v>
      </c>
      <c r="C83" s="44">
        <v>22</v>
      </c>
      <c r="D83" s="44" t="s">
        <v>41</v>
      </c>
      <c r="E83" s="44">
        <v>46</v>
      </c>
      <c r="F83" s="44">
        <v>27.1</v>
      </c>
      <c r="G83" s="44">
        <v>10.5</v>
      </c>
      <c r="H83" s="44">
        <v>21.2</v>
      </c>
      <c r="I83" s="44">
        <v>12.5</v>
      </c>
      <c r="J83" s="44">
        <v>50</v>
      </c>
      <c r="K83" s="44">
        <v>27.5</v>
      </c>
      <c r="L83" s="44">
        <v>9.8000000000000007</v>
      </c>
      <c r="M83" s="44">
        <v>21.6</v>
      </c>
      <c r="N83" s="44">
        <v>12.2</v>
      </c>
      <c r="O83" s="44" t="s">
        <v>41</v>
      </c>
      <c r="P83" s="44" t="s">
        <v>41</v>
      </c>
      <c r="Q83" s="44" t="s">
        <v>41</v>
      </c>
      <c r="R83" s="44" t="s">
        <v>41</v>
      </c>
      <c r="S83" s="44" t="s">
        <v>41</v>
      </c>
      <c r="T83" s="44">
        <v>0.5</v>
      </c>
      <c r="U83" s="54" t="s">
        <v>39</v>
      </c>
      <c r="V83" s="44" t="s">
        <v>1180</v>
      </c>
      <c r="W83" s="44"/>
    </row>
    <row r="84" spans="1:23" x14ac:dyDescent="0.25">
      <c r="A84" s="44">
        <v>2</v>
      </c>
      <c r="B84" s="44">
        <v>35</v>
      </c>
      <c r="C84" s="44">
        <v>36</v>
      </c>
      <c r="D84" s="44" t="s">
        <v>41</v>
      </c>
      <c r="E84" s="44">
        <v>11</v>
      </c>
      <c r="F84" s="44">
        <v>27</v>
      </c>
      <c r="G84" s="44">
        <v>3.2</v>
      </c>
      <c r="H84" s="44">
        <v>14.3</v>
      </c>
      <c r="I84" s="44">
        <v>8.9</v>
      </c>
      <c r="J84" s="44">
        <v>11</v>
      </c>
      <c r="K84" s="44">
        <v>31.2</v>
      </c>
      <c r="L84" s="44">
        <v>6.8</v>
      </c>
      <c r="M84" s="44">
        <v>11.6</v>
      </c>
      <c r="N84" s="44">
        <v>8.1</v>
      </c>
      <c r="O84" s="44" t="s">
        <v>41</v>
      </c>
      <c r="P84" s="44" t="s">
        <v>41</v>
      </c>
      <c r="Q84" s="44" t="s">
        <v>41</v>
      </c>
      <c r="R84" s="44" t="s">
        <v>41</v>
      </c>
      <c r="S84" s="44" t="s">
        <v>41</v>
      </c>
      <c r="T84" s="44">
        <v>0.5</v>
      </c>
      <c r="U84" s="54" t="s">
        <v>39</v>
      </c>
      <c r="V84" s="44" t="s">
        <v>1181</v>
      </c>
      <c r="W84" s="44"/>
    </row>
    <row r="85" spans="1:23" x14ac:dyDescent="0.25">
      <c r="A85" s="44">
        <v>2</v>
      </c>
      <c r="B85" s="44">
        <v>2</v>
      </c>
      <c r="C85" s="44">
        <v>35</v>
      </c>
      <c r="D85" s="44" t="s">
        <v>41</v>
      </c>
      <c r="E85" s="44">
        <v>15</v>
      </c>
      <c r="F85" s="44">
        <v>28.3</v>
      </c>
      <c r="G85" s="44">
        <v>5.6</v>
      </c>
      <c r="H85" s="44">
        <v>20.5</v>
      </c>
      <c r="I85" s="44">
        <v>10.7</v>
      </c>
      <c r="J85" s="44">
        <v>15</v>
      </c>
      <c r="K85" s="44">
        <v>28.3</v>
      </c>
      <c r="L85" s="44">
        <v>7</v>
      </c>
      <c r="M85" s="44">
        <v>10.9</v>
      </c>
      <c r="N85" s="44">
        <v>7.7</v>
      </c>
      <c r="O85" s="44" t="s">
        <v>41</v>
      </c>
      <c r="P85" s="44" t="s">
        <v>41</v>
      </c>
      <c r="Q85" s="44" t="s">
        <v>41</v>
      </c>
      <c r="R85" s="44" t="s">
        <v>41</v>
      </c>
      <c r="S85" s="44" t="s">
        <v>41</v>
      </c>
      <c r="T85" s="44">
        <v>0.5</v>
      </c>
      <c r="U85" s="54" t="s">
        <v>39</v>
      </c>
      <c r="V85" s="44" t="s">
        <v>1182</v>
      </c>
      <c r="W85" s="44"/>
    </row>
    <row r="86" spans="1:23" x14ac:dyDescent="0.25">
      <c r="A86" s="44">
        <v>2</v>
      </c>
      <c r="B86" s="44">
        <v>27</v>
      </c>
      <c r="C86" s="44">
        <v>35</v>
      </c>
      <c r="D86" s="44" t="s">
        <v>41</v>
      </c>
      <c r="E86" s="44">
        <v>20</v>
      </c>
      <c r="F86" s="44">
        <v>24.8</v>
      </c>
      <c r="G86" s="44">
        <v>6</v>
      </c>
      <c r="H86" s="44">
        <v>15.6</v>
      </c>
      <c r="I86" s="44">
        <v>11.6</v>
      </c>
      <c r="J86" s="44">
        <v>20</v>
      </c>
      <c r="K86" s="44">
        <v>26.1</v>
      </c>
      <c r="L86" s="44">
        <v>8.1999999999999993</v>
      </c>
      <c r="M86" s="44">
        <v>14.5</v>
      </c>
      <c r="N86" s="44">
        <v>10</v>
      </c>
      <c r="O86" s="44" t="s">
        <v>41</v>
      </c>
      <c r="P86" s="44" t="s">
        <v>41</v>
      </c>
      <c r="Q86" s="44" t="s">
        <v>41</v>
      </c>
      <c r="R86" s="44" t="s">
        <v>41</v>
      </c>
      <c r="S86" s="44" t="s">
        <v>41</v>
      </c>
      <c r="T86" s="44">
        <v>0.5</v>
      </c>
      <c r="U86" s="54" t="s">
        <v>39</v>
      </c>
      <c r="V86" s="44" t="s">
        <v>1183</v>
      </c>
      <c r="W86" s="44"/>
    </row>
    <row r="87" spans="1:23" x14ac:dyDescent="0.25">
      <c r="A87" s="44">
        <v>2</v>
      </c>
      <c r="B87" s="44">
        <v>31</v>
      </c>
      <c r="C87" s="44">
        <v>31</v>
      </c>
      <c r="D87" s="44" t="s">
        <v>41</v>
      </c>
      <c r="E87" s="44">
        <v>46</v>
      </c>
      <c r="F87" s="44">
        <v>29</v>
      </c>
      <c r="G87" s="44">
        <v>8.1</v>
      </c>
      <c r="H87" s="44">
        <v>15.2</v>
      </c>
      <c r="I87" s="44">
        <v>11.5</v>
      </c>
      <c r="J87" s="44">
        <v>47</v>
      </c>
      <c r="K87" s="44">
        <v>27.3</v>
      </c>
      <c r="L87" s="44">
        <v>7.9</v>
      </c>
      <c r="M87" s="44">
        <v>13.7</v>
      </c>
      <c r="N87" s="44">
        <v>10.7</v>
      </c>
      <c r="O87" s="44" t="s">
        <v>41</v>
      </c>
      <c r="P87" s="44" t="s">
        <v>41</v>
      </c>
      <c r="Q87" s="44" t="s">
        <v>41</v>
      </c>
      <c r="R87" s="44" t="s">
        <v>41</v>
      </c>
      <c r="S87" s="44" t="s">
        <v>41</v>
      </c>
      <c r="T87" s="44">
        <v>0.5</v>
      </c>
      <c r="U87" s="54" t="s">
        <v>39</v>
      </c>
      <c r="V87" s="44" t="s">
        <v>1184</v>
      </c>
      <c r="W87" s="44"/>
    </row>
    <row r="88" spans="1:23" x14ac:dyDescent="0.25">
      <c r="A88" s="44">
        <v>3</v>
      </c>
      <c r="B88" s="44">
        <v>3</v>
      </c>
      <c r="C88" s="44">
        <v>23</v>
      </c>
      <c r="D88" s="44">
        <v>23</v>
      </c>
      <c r="E88" s="44">
        <v>13</v>
      </c>
      <c r="F88" s="44">
        <v>29.54</v>
      </c>
      <c r="G88" s="44">
        <v>6.98</v>
      </c>
      <c r="H88" s="44">
        <v>26.92</v>
      </c>
      <c r="I88" s="44">
        <v>11.49</v>
      </c>
      <c r="J88" s="44">
        <v>13</v>
      </c>
      <c r="K88" s="44">
        <v>33.619999999999997</v>
      </c>
      <c r="L88" s="44">
        <v>7.89</v>
      </c>
      <c r="M88" s="44">
        <v>21.15</v>
      </c>
      <c r="N88" s="44">
        <v>10.11</v>
      </c>
      <c r="O88" s="44">
        <v>13</v>
      </c>
      <c r="P88" s="44">
        <v>29.62</v>
      </c>
      <c r="Q88" s="44">
        <v>9.33</v>
      </c>
      <c r="R88" s="44">
        <v>25.69</v>
      </c>
      <c r="S88" s="44">
        <v>11.33</v>
      </c>
      <c r="T88" s="44">
        <v>0.5</v>
      </c>
      <c r="U88" s="54" t="s">
        <v>39</v>
      </c>
      <c r="V88" s="44" t="s">
        <v>1185</v>
      </c>
      <c r="W88" s="44"/>
    </row>
    <row r="89" spans="1:23" x14ac:dyDescent="0.25">
      <c r="A89" s="44">
        <v>3</v>
      </c>
      <c r="B89" s="44">
        <v>6</v>
      </c>
      <c r="C89" s="44">
        <v>25</v>
      </c>
      <c r="D89" s="44">
        <v>25</v>
      </c>
      <c r="E89" s="44">
        <v>100</v>
      </c>
      <c r="F89" s="44">
        <v>28</v>
      </c>
      <c r="G89" s="44">
        <v>13.6</v>
      </c>
      <c r="H89" s="44">
        <v>22.3</v>
      </c>
      <c r="I89" s="44">
        <v>13.8</v>
      </c>
      <c r="J89" s="44">
        <v>75</v>
      </c>
      <c r="K89" s="44">
        <v>30.3</v>
      </c>
      <c r="L89" s="44">
        <v>11.9</v>
      </c>
      <c r="M89" s="44">
        <v>18.2</v>
      </c>
      <c r="N89" s="44">
        <v>12.8</v>
      </c>
      <c r="O89" s="44">
        <v>80</v>
      </c>
      <c r="P89" s="44">
        <v>31.3</v>
      </c>
      <c r="Q89" s="44">
        <v>13.2</v>
      </c>
      <c r="R89" s="44">
        <v>19</v>
      </c>
      <c r="S89" s="44">
        <v>13.1</v>
      </c>
      <c r="T89" s="44">
        <v>0.5</v>
      </c>
      <c r="U89" s="54" t="s">
        <v>39</v>
      </c>
      <c r="V89" s="44" t="s">
        <v>1186</v>
      </c>
      <c r="W89" s="44"/>
    </row>
    <row r="90" spans="1:23" x14ac:dyDescent="0.25">
      <c r="A90" s="44">
        <v>3</v>
      </c>
      <c r="B90" s="44">
        <v>2</v>
      </c>
      <c r="C90" s="44">
        <v>21</v>
      </c>
      <c r="D90" s="44">
        <v>24</v>
      </c>
      <c r="E90" s="44">
        <v>26</v>
      </c>
      <c r="F90" s="44">
        <v>29.8</v>
      </c>
      <c r="G90" s="44">
        <v>8.6</v>
      </c>
      <c r="H90" s="44">
        <v>28.5</v>
      </c>
      <c r="I90" s="44">
        <v>9.4</v>
      </c>
      <c r="J90" s="44">
        <v>25</v>
      </c>
      <c r="K90" s="44">
        <v>28.8</v>
      </c>
      <c r="L90" s="44">
        <v>8.1999999999999993</v>
      </c>
      <c r="M90" s="44">
        <v>17.3</v>
      </c>
      <c r="N90" s="44">
        <v>102</v>
      </c>
      <c r="O90" s="44">
        <v>25</v>
      </c>
      <c r="P90" s="44">
        <v>29.8</v>
      </c>
      <c r="Q90" s="44">
        <v>8.6</v>
      </c>
      <c r="R90" s="44">
        <v>20.8</v>
      </c>
      <c r="S90" s="44">
        <v>13.5</v>
      </c>
      <c r="T90" s="44">
        <v>0.5</v>
      </c>
      <c r="U90" s="54" t="s">
        <v>39</v>
      </c>
      <c r="V90" s="44" t="s">
        <v>1187</v>
      </c>
      <c r="W90" s="44"/>
    </row>
    <row r="91" spans="1:23" x14ac:dyDescent="0.25">
      <c r="A91" s="44">
        <v>3</v>
      </c>
      <c r="B91" s="44">
        <v>17</v>
      </c>
      <c r="C91" s="44">
        <v>39</v>
      </c>
      <c r="D91" s="44">
        <v>40</v>
      </c>
      <c r="E91" s="44">
        <v>13</v>
      </c>
      <c r="F91" s="44">
        <v>34.299999999999997</v>
      </c>
      <c r="G91" s="44">
        <v>6.5</v>
      </c>
      <c r="H91" s="44">
        <v>25.6</v>
      </c>
      <c r="I91" s="44">
        <v>3.6</v>
      </c>
      <c r="J91" s="44">
        <v>10</v>
      </c>
      <c r="K91" s="44">
        <v>34.4</v>
      </c>
      <c r="L91" s="44">
        <v>5.5</v>
      </c>
      <c r="M91" s="44">
        <v>18.3</v>
      </c>
      <c r="N91" s="44">
        <v>4.5999999999999996</v>
      </c>
      <c r="O91" s="44">
        <v>10</v>
      </c>
      <c r="P91" s="44">
        <v>37.1</v>
      </c>
      <c r="Q91" s="44">
        <v>4</v>
      </c>
      <c r="R91" s="44">
        <v>16.100000000000001</v>
      </c>
      <c r="S91" s="44">
        <v>2.5</v>
      </c>
      <c r="T91" s="44">
        <v>0.5</v>
      </c>
      <c r="U91" s="54" t="s">
        <v>39</v>
      </c>
      <c r="V91" s="44" t="s">
        <v>1188</v>
      </c>
      <c r="W91" s="44"/>
    </row>
    <row r="92" spans="1:23" x14ac:dyDescent="0.25">
      <c r="A92" s="44">
        <v>3</v>
      </c>
      <c r="B92" s="44">
        <v>2</v>
      </c>
      <c r="C92" s="44">
        <v>24</v>
      </c>
      <c r="D92" s="44">
        <v>26</v>
      </c>
      <c r="E92" s="44">
        <v>87</v>
      </c>
      <c r="F92" s="44">
        <v>32.1</v>
      </c>
      <c r="G92" s="44">
        <v>9.3000000000000007</v>
      </c>
      <c r="H92" s="44">
        <v>25.2</v>
      </c>
      <c r="I92" s="44">
        <v>9.9</v>
      </c>
      <c r="J92" s="44">
        <v>88</v>
      </c>
      <c r="K92" s="44">
        <v>31.2</v>
      </c>
      <c r="L92" s="44">
        <v>9.3000000000000007</v>
      </c>
      <c r="M92" s="44">
        <v>19.399999999999999</v>
      </c>
      <c r="N92" s="44">
        <v>11.3</v>
      </c>
      <c r="O92" s="44">
        <v>88</v>
      </c>
      <c r="P92" s="44">
        <v>31.9</v>
      </c>
      <c r="Q92" s="44">
        <v>9.3000000000000007</v>
      </c>
      <c r="R92" s="44">
        <v>20.6</v>
      </c>
      <c r="S92" s="44">
        <v>11.3</v>
      </c>
      <c r="T92" s="44">
        <v>0.5</v>
      </c>
      <c r="U92" s="54" t="s">
        <v>39</v>
      </c>
      <c r="V92" s="44" t="s">
        <v>1189</v>
      </c>
      <c r="W92" s="44"/>
    </row>
    <row r="93" spans="1:23" x14ac:dyDescent="0.25">
      <c r="A93" s="44">
        <v>3</v>
      </c>
      <c r="B93" s="44">
        <v>6</v>
      </c>
      <c r="C93" s="44">
        <v>29</v>
      </c>
      <c r="D93" s="44">
        <v>33</v>
      </c>
      <c r="E93" s="44">
        <v>67</v>
      </c>
      <c r="F93" s="44">
        <v>26.5</v>
      </c>
      <c r="G93" s="44">
        <v>8.9</v>
      </c>
      <c r="H93" s="44">
        <v>18.3</v>
      </c>
      <c r="I93" s="44">
        <v>12.4</v>
      </c>
      <c r="J93" s="44">
        <v>67</v>
      </c>
      <c r="K93" s="44">
        <v>25.4</v>
      </c>
      <c r="L93" s="44">
        <v>8.6</v>
      </c>
      <c r="M93" s="44">
        <v>12.9</v>
      </c>
      <c r="N93" s="44">
        <v>9.3000000000000007</v>
      </c>
      <c r="O93" s="44">
        <v>63</v>
      </c>
      <c r="P93" s="44">
        <v>27.6</v>
      </c>
      <c r="Q93" s="44">
        <v>8.4</v>
      </c>
      <c r="R93" s="44">
        <v>14.3</v>
      </c>
      <c r="S93" s="44">
        <v>10.8</v>
      </c>
      <c r="T93" s="44">
        <v>0.5</v>
      </c>
      <c r="U93" s="54" t="s">
        <v>39</v>
      </c>
      <c r="V93" s="44" t="s">
        <v>1190</v>
      </c>
      <c r="W93" s="44"/>
    </row>
    <row r="94" spans="1:23" x14ac:dyDescent="0.25">
      <c r="A94" s="44">
        <v>3</v>
      </c>
      <c r="B94" s="44">
        <v>13</v>
      </c>
      <c r="C94" s="44">
        <v>33</v>
      </c>
      <c r="D94" s="44">
        <v>37</v>
      </c>
      <c r="E94" s="44">
        <v>40</v>
      </c>
      <c r="F94" s="44">
        <v>45.8</v>
      </c>
      <c r="G94" s="44">
        <v>5.6</v>
      </c>
      <c r="H94" s="44">
        <v>23.4</v>
      </c>
      <c r="I94" s="44">
        <v>4.2</v>
      </c>
      <c r="J94" s="44">
        <v>40</v>
      </c>
      <c r="K94" s="44">
        <v>40.299999999999997</v>
      </c>
      <c r="L94" s="44">
        <v>6.8</v>
      </c>
      <c r="M94" s="44">
        <v>25.6</v>
      </c>
      <c r="N94" s="44">
        <v>5.0999999999999996</v>
      </c>
      <c r="O94" s="44">
        <v>40</v>
      </c>
      <c r="P94" s="44">
        <v>42.3</v>
      </c>
      <c r="Q94" s="44">
        <v>4.9000000000000004</v>
      </c>
      <c r="R94" s="44">
        <v>19.2</v>
      </c>
      <c r="S94" s="44">
        <v>5.7</v>
      </c>
      <c r="T94" s="44">
        <v>0.5</v>
      </c>
      <c r="U94" s="54" t="s">
        <v>39</v>
      </c>
      <c r="V94" s="44" t="s">
        <v>1191</v>
      </c>
      <c r="W94" s="44"/>
    </row>
  </sheetData>
  <autoFilter ref="B1:F68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C24" sqref="C24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ht="15.75" thickBot="1" x14ac:dyDescent="0.3">
      <c r="A1" s="39" t="s">
        <v>8</v>
      </c>
      <c r="B1" s="40" t="s">
        <v>9</v>
      </c>
      <c r="C1" s="40" t="s">
        <v>10</v>
      </c>
      <c r="D1" s="40" t="s">
        <v>11</v>
      </c>
      <c r="E1" s="40" t="s">
        <v>12</v>
      </c>
      <c r="H1" s="17" t="s">
        <v>28</v>
      </c>
    </row>
    <row r="2" spans="1:8" ht="15.75" thickBot="1" x14ac:dyDescent="0.3">
      <c r="A2" s="41" t="s">
        <v>13</v>
      </c>
      <c r="B2" s="42" t="s">
        <v>1263</v>
      </c>
      <c r="C2" s="43">
        <v>194.1</v>
      </c>
      <c r="D2" s="43">
        <v>191</v>
      </c>
      <c r="E2" s="43">
        <f>1115.93-23.567</f>
        <v>1092.3630000000001</v>
      </c>
    </row>
    <row r="3" spans="1:8" ht="15.75" thickBot="1" x14ac:dyDescent="0.3">
      <c r="A3" s="41" t="s">
        <v>1192</v>
      </c>
      <c r="B3" s="42" t="s">
        <v>1262</v>
      </c>
      <c r="C3" s="43">
        <v>190.6</v>
      </c>
      <c r="D3" s="43">
        <v>191</v>
      </c>
      <c r="E3" s="43">
        <v>1096.95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2" bestFit="1" customWidth="1"/>
  </cols>
  <sheetData>
    <row r="1" spans="1:9" x14ac:dyDescent="0.25">
      <c r="B1" s="1" t="s">
        <v>7</v>
      </c>
      <c r="G1" s="1" t="s">
        <v>7</v>
      </c>
    </row>
    <row r="3" spans="1:9" x14ac:dyDescent="0.25">
      <c r="B3" s="8" t="s">
        <v>2</v>
      </c>
      <c r="C3" s="9" t="s">
        <v>70</v>
      </c>
      <c r="D3" s="9" t="s">
        <v>71</v>
      </c>
      <c r="E3" s="10"/>
      <c r="G3" s="8" t="s">
        <v>4</v>
      </c>
      <c r="H3" s="9" t="s">
        <v>70</v>
      </c>
      <c r="I3" s="9" t="s">
        <v>71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lors'!B$4:G$43,4,FALSE),2)</f>
        <v>-1.21</v>
      </c>
      <c r="D4" s="3" t="str">
        <f>"("&amp;FIXED(VLOOKUP(A4,'Direct lors'!B$4:G$43,5,FALSE),2)&amp;", "&amp;FIXED(VLOOKUP(A4,'Direct lors'!B$4:G$43,6,FALSE),2)&amp;")"</f>
        <v>(-2.63, 0.17)</v>
      </c>
      <c r="F4" s="1">
        <v>2</v>
      </c>
      <c r="G4" s="2" t="str">
        <f>VLOOKUP(F4,'WinBUGS output'!D:F,3,FALSE)</f>
        <v>No treatment</v>
      </c>
      <c r="H4" s="3" t="str">
        <f>FIXED(VLOOKUP(F4,'Direct lors'!O$4:T$20,4,FALSE),2)</f>
        <v>-1.27</v>
      </c>
      <c r="I4" s="3" t="str">
        <f>"("&amp;FIXED(VLOOKUP(F4,'Direct lors'!O$4:T$20,5,FALSE),2)&amp;", "&amp;FIXED(VLOOKUP(F4,'Direct lors'!O$4:T$20,6,FALSE),2)&amp;")"</f>
        <v>(-2.80, 0.23)</v>
      </c>
    </row>
    <row r="5" spans="1:9" x14ac:dyDescent="0.25">
      <c r="A5" s="1">
        <v>3</v>
      </c>
      <c r="B5" s="3" t="str">
        <f>VLOOKUP(A5,'WinBUGS output'!A:C,3,FALSE)</f>
        <v>No treatment</v>
      </c>
      <c r="C5" s="45" t="str">
        <f>FIXED(VLOOKUP(A5,'Direct lors'!B$4:G$43,4,FALSE),2)</f>
        <v>-1.32</v>
      </c>
      <c r="D5" s="45" t="str">
        <f>"("&amp;FIXED(VLOOKUP(A5,'Direct lors'!B$4:G$43,5,FALSE),2)&amp;", "&amp;FIXED(VLOOKUP(A5,'Direct lors'!B$4:G$43,6,FALSE),2)&amp;")"</f>
        <v>(-2.92, 0.22)</v>
      </c>
      <c r="F5" s="1">
        <v>3</v>
      </c>
      <c r="G5" s="2" t="str">
        <f>VLOOKUP(F5,'WinBUGS output'!D:F,3,FALSE)</f>
        <v>Attention placebo</v>
      </c>
      <c r="H5" s="3" t="str">
        <f>FIXED(VLOOKUP(F5,'Direct lors'!O$4:T$20,4,FALSE),2)</f>
        <v>-0.83</v>
      </c>
      <c r="I5" s="3" t="str">
        <f>"("&amp;FIXED(VLOOKUP(F5,'Direct lors'!O$4:T$20,5,FALSE),2)&amp;", "&amp;FIXED(VLOOKUP(F5,'Direct lors'!O$4:T$20,6,FALSE),2)&amp;")"</f>
        <v>(-2.52, 0.84)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45" t="str">
        <f>FIXED(VLOOKUP(A6,'Direct lors'!B$4:G$43,4,FALSE),2)</f>
        <v>-0.81</v>
      </c>
      <c r="D6" s="45" t="str">
        <f>"("&amp;FIXED(VLOOKUP(A6,'Direct lors'!B$4:G$43,5,FALSE),2)&amp;", "&amp;FIXED(VLOOKUP(A6,'Direct lors'!B$4:G$43,6,FALSE),2)&amp;")"</f>
        <v>(-2.57, 0.93)</v>
      </c>
      <c r="F6" s="1">
        <v>4</v>
      </c>
      <c r="G6" s="2" t="str">
        <f>VLOOKUP(F6,'WinBUGS output'!D:F,3,FALSE)</f>
        <v>TAU</v>
      </c>
      <c r="H6" s="3" t="str">
        <f>FIXED(VLOOKUP(F6,'Direct lors'!O$4:T$20,4,FALSE),2)</f>
        <v>-0.96</v>
      </c>
      <c r="I6" s="3" t="str">
        <f>"("&amp;FIXED(VLOOKUP(F6,'Direct lors'!O$4:T$20,5,FALSE),2)&amp;", "&amp;FIXED(VLOOKUP(F6,'Direct lors'!O$4:T$20,6,FALSE),2)&amp;")"</f>
        <v>(-2.24, 0.32)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45" t="str">
        <f>FIXED(VLOOKUP(A7,'Direct lors'!B$4:G$43,4,FALSE),2)</f>
        <v>-0.86</v>
      </c>
      <c r="D7" s="45" t="str">
        <f>"("&amp;FIXED(VLOOKUP(A7,'Direct lors'!B$4:G$43,5,FALSE),2)&amp;", "&amp;FIXED(VLOOKUP(A7,'Direct lors'!B$4:G$43,6,FALSE),2)&amp;")"</f>
        <v>(-2.44, 0.72)</v>
      </c>
      <c r="F7" s="1">
        <v>5</v>
      </c>
      <c r="G7" s="2" t="str">
        <f>VLOOKUP(F7,'WinBUGS output'!D:F,3,FALSE)</f>
        <v>Exercise</v>
      </c>
      <c r="H7" s="3" t="str">
        <f>FIXED(VLOOKUP(F7,'Direct lors'!O$4:T$20,4,FALSE),2)</f>
        <v>0.20</v>
      </c>
      <c r="I7" s="3" t="str">
        <f>"("&amp;FIXED(VLOOKUP(F7,'Direct lors'!O$4:T$20,5,FALSE),2)&amp;", "&amp;FIXED(VLOOKUP(F7,'Direct lors'!O$4:T$20,6,FALSE),2)&amp;")"</f>
        <v>(-1.65, 2.06)</v>
      </c>
    </row>
    <row r="8" spans="1:9" x14ac:dyDescent="0.25">
      <c r="A8" s="1">
        <v>6</v>
      </c>
      <c r="B8" s="3" t="str">
        <f>VLOOKUP(A8,'WinBUGS output'!A:C,3,FALSE)</f>
        <v>TAU</v>
      </c>
      <c r="C8" s="45" t="str">
        <f>FIXED(VLOOKUP(A8,'Direct lors'!B$4:G$43,4,FALSE),2)</f>
        <v>-1.00</v>
      </c>
      <c r="D8" s="45" t="str">
        <f>"("&amp;FIXED(VLOOKUP(A8,'Direct lors'!B$4:G$43,5,FALSE),2)&amp;", "&amp;FIXED(VLOOKUP(A8,'Direct lors'!B$4:G$43,6,FALSE),2)&amp;")"</f>
        <v>(-2.21, 0.17)</v>
      </c>
      <c r="F8" s="1">
        <v>6</v>
      </c>
      <c r="G8" s="2" t="str">
        <f>VLOOKUP(F8,'WinBUGS output'!D:F,3,FALSE)</f>
        <v>TCA</v>
      </c>
      <c r="H8" s="3" t="str">
        <f>FIXED(VLOOKUP(F8,'Direct lors'!O$4:T$20,4,FALSE),2)</f>
        <v>0.83</v>
      </c>
      <c r="I8" s="3" t="str">
        <f>"("&amp;FIXED(VLOOKUP(F8,'Direct lors'!O$4:T$20,5,FALSE),2)&amp;", "&amp;FIXED(VLOOKUP(F8,'Direct lors'!O$4:T$20,6,FALSE),2)&amp;")"</f>
        <v>(0.35, 1.39)</v>
      </c>
    </row>
    <row r="9" spans="1:9" x14ac:dyDescent="0.25">
      <c r="A9" s="1">
        <v>7</v>
      </c>
      <c r="B9" s="3" t="str">
        <f>VLOOKUP(A9,'WinBUGS output'!A:C,3,FALSE)</f>
        <v>Enhanced TAU</v>
      </c>
      <c r="C9" s="45" t="str">
        <f>FIXED(VLOOKUP(A9,'Direct lors'!B$4:G$43,4,FALSE),2)</f>
        <v>-0.91</v>
      </c>
      <c r="D9" s="45" t="str">
        <f>"("&amp;FIXED(VLOOKUP(A9,'Direct lors'!B$4:G$43,5,FALSE),2)&amp;", "&amp;FIXED(VLOOKUP(A9,'Direct lors'!B$4:G$43,6,FALSE),2)&amp;")"</f>
        <v>(-2.20, 0.39)</v>
      </c>
      <c r="F9" s="1">
        <v>7</v>
      </c>
      <c r="G9" s="2" t="str">
        <f>VLOOKUP(F9,'WinBUGS output'!D:F,3,FALSE)</f>
        <v>SSRI</v>
      </c>
      <c r="H9" s="3" t="str">
        <f>FIXED(VLOOKUP(F9,'Direct lors'!O$4:T$20,4,FALSE),2)</f>
        <v>0.57</v>
      </c>
      <c r="I9" s="3" t="str">
        <f>"("&amp;FIXED(VLOOKUP(F9,'Direct lors'!O$4:T$20,5,FALSE),2)&amp;", "&amp;FIXED(VLOOKUP(F9,'Direct lors'!O$4:T$20,6,FALSE),2)&amp;")"</f>
        <v>(0.20, 0.94)</v>
      </c>
    </row>
    <row r="10" spans="1:9" x14ac:dyDescent="0.25">
      <c r="A10" s="1">
        <v>8</v>
      </c>
      <c r="B10" s="3" t="str">
        <f>VLOOKUP(A10,'WinBUGS output'!A:C,3,FALSE)</f>
        <v>Exercise</v>
      </c>
      <c r="C10" s="45" t="str">
        <f>FIXED(VLOOKUP(A10,'Direct lors'!B$4:G$43,4,FALSE),2)</f>
        <v>0.19</v>
      </c>
      <c r="D10" s="45" t="str">
        <f>"("&amp;FIXED(VLOOKUP(A10,'Direct lors'!B$4:G$43,5,FALSE),2)&amp;", "&amp;FIXED(VLOOKUP(A10,'Direct lors'!B$4:G$43,6,FALSE),2)&amp;")"</f>
        <v>(-1.71, 2.06)</v>
      </c>
      <c r="F10" s="1">
        <v>8</v>
      </c>
      <c r="G10" s="2" t="str">
        <f>VLOOKUP(F10,'WinBUGS output'!D:F,3,FALSE)</f>
        <v>Any AD</v>
      </c>
      <c r="H10" s="3" t="str">
        <f>FIXED(VLOOKUP(F10,'Direct lors'!O$4:T$20,4,FALSE),2)</f>
        <v>-2.72</v>
      </c>
      <c r="I10" s="3" t="str">
        <f>"("&amp;FIXED(VLOOKUP(F10,'Direct lors'!O$4:T$20,5,FALSE),2)&amp;", "&amp;FIXED(VLOOKUP(F10,'Direct lors'!O$4:T$20,6,FALSE),2)&amp;")"</f>
        <v>(-4.84, -0.56)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45" t="str">
        <f>FIXED(VLOOKUP(A11,'Direct lors'!B$4:G$43,4,FALSE),2)</f>
        <v>0.22</v>
      </c>
      <c r="D11" s="45" t="str">
        <f>"("&amp;FIXED(VLOOKUP(A11,'Direct lors'!B$4:G$43,5,FALSE),2)&amp;", "&amp;FIXED(VLOOKUP(A11,'Direct lors'!B$4:G$43,6,FALSE),2)&amp;")"</f>
        <v>(-1.58, 2.05)</v>
      </c>
      <c r="F11" s="1">
        <v>9</v>
      </c>
      <c r="G11" s="2" t="str">
        <f>VLOOKUP(F11,'WinBUGS output'!D:F,3,FALSE)</f>
        <v>Mirtazapine</v>
      </c>
      <c r="H11" s="3" t="str">
        <f>FIXED(VLOOKUP(F11,'Direct lors'!O$4:T$20,4,FALSE),2)</f>
        <v>0.78</v>
      </c>
      <c r="I11" s="3" t="str">
        <f>"("&amp;FIXED(VLOOKUP(F11,'Direct lors'!O$4:T$20,5,FALSE),2)&amp;", "&amp;FIXED(VLOOKUP(F11,'Direct lors'!O$4:T$20,6,FALSE),2)&amp;")"</f>
        <v>(0.33, 1.23)</v>
      </c>
    </row>
    <row r="12" spans="1:9" x14ac:dyDescent="0.25">
      <c r="A12" s="1">
        <v>10</v>
      </c>
      <c r="B12" s="3" t="str">
        <f>VLOOKUP(A12,'WinBUGS output'!A:C,3,FALSE)</f>
        <v>Amitriptyline</v>
      </c>
      <c r="C12" s="45" t="str">
        <f>FIXED(VLOOKUP(A12,'Direct lors'!B$4:G$43,4,FALSE),2)</f>
        <v>0.83</v>
      </c>
      <c r="D12" s="45" t="str">
        <f>"("&amp;FIXED(VLOOKUP(A12,'Direct lors'!B$4:G$43,5,FALSE),2)&amp;", "&amp;FIXED(VLOOKUP(A12,'Direct lors'!B$4:G$43,6,FALSE),2)&amp;")"</f>
        <v>(0.53, 1.15)</v>
      </c>
      <c r="F12" s="1">
        <v>10</v>
      </c>
      <c r="G12" s="2" t="str">
        <f>VLOOKUP(F12,'WinBUGS output'!D:F,3,FALSE)</f>
        <v>Short-term psychodynamic psychotherapies</v>
      </c>
      <c r="H12" s="3" t="str">
        <f>FIXED(VLOOKUP(F12,'Direct lors'!O$4:T$20,4,FALSE),2)</f>
        <v>-0.01</v>
      </c>
      <c r="I12" s="3" t="str">
        <f>"("&amp;FIXED(VLOOKUP(F12,'Direct lors'!O$4:T$20,5,FALSE),2)&amp;", "&amp;FIXED(VLOOKUP(F12,'Direct lors'!O$4:T$20,6,FALSE),2)&amp;")"</f>
        <v>(-2.01, 1.96)</v>
      </c>
    </row>
    <row r="13" spans="1:9" x14ac:dyDescent="0.25">
      <c r="A13" s="1">
        <v>11</v>
      </c>
      <c r="B13" s="3" t="str">
        <f>VLOOKUP(A13,'WinBUGS output'!A:C,3,FALSE)</f>
        <v>Imipramine</v>
      </c>
      <c r="C13" s="45" t="str">
        <f>FIXED(VLOOKUP(A13,'Direct lors'!B$4:G$43,4,FALSE),2)</f>
        <v>0.73</v>
      </c>
      <c r="D13" s="45" t="str">
        <f>"("&amp;FIXED(VLOOKUP(A13,'Direct lors'!B$4:G$43,5,FALSE),2)&amp;", "&amp;FIXED(VLOOKUP(A13,'Direct lors'!B$4:G$43,6,FALSE),2)&amp;")"</f>
        <v>(0.37, 1.06)</v>
      </c>
      <c r="F13" s="1">
        <v>11</v>
      </c>
      <c r="G13" s="2" t="str">
        <f>VLOOKUP(F13,'WinBUGS output'!D:F,3,FALSE)</f>
        <v>Self-help with support</v>
      </c>
      <c r="H13" s="3" t="str">
        <f>FIXED(VLOOKUP(F13,'Direct lors'!O$4:T$20,4,FALSE),2)</f>
        <v>-0.45</v>
      </c>
      <c r="I13" s="3" t="str">
        <f>"("&amp;FIXED(VLOOKUP(F13,'Direct lors'!O$4:T$20,5,FALSE),2)&amp;", "&amp;FIXED(VLOOKUP(F13,'Direct lors'!O$4:T$20,6,FALSE),2)&amp;")"</f>
        <v>(-2.05, 1.13)</v>
      </c>
    </row>
    <row r="14" spans="1:9" x14ac:dyDescent="0.25">
      <c r="A14" s="1">
        <v>12</v>
      </c>
      <c r="B14" s="3" t="str">
        <f>VLOOKUP(A14,'WinBUGS output'!A:C,3,FALSE)</f>
        <v>Lofepramine</v>
      </c>
      <c r="C14" s="45" t="str">
        <f>FIXED(VLOOKUP(A14,'Direct lors'!B$4:G$43,4,FALSE),2)</f>
        <v>0.94</v>
      </c>
      <c r="D14" s="45" t="str">
        <f>"("&amp;FIXED(VLOOKUP(A14,'Direct lors'!B$4:G$43,5,FALSE),2)&amp;", "&amp;FIXED(VLOOKUP(A14,'Direct lors'!B$4:G$43,6,FALSE),2)&amp;")"</f>
        <v>(0.35, 1.74)</v>
      </c>
      <c r="F14" s="1">
        <v>12</v>
      </c>
      <c r="G14" s="2" t="str">
        <f>VLOOKUP(F14,'WinBUGS output'!D:F,3,FALSE)</f>
        <v>Self-help</v>
      </c>
      <c r="H14" s="3" t="str">
        <f>FIXED(VLOOKUP(F14,'Direct lors'!O$4:T$20,4,FALSE),2)</f>
        <v>-0.55</v>
      </c>
      <c r="I14" s="3" t="str">
        <f>"("&amp;FIXED(VLOOKUP(F14,'Direct lors'!O$4:T$20,5,FALSE),2)&amp;", "&amp;FIXED(VLOOKUP(F14,'Direct lors'!O$4:T$20,6,FALSE),2)&amp;")"</f>
        <v>(-1.93, 0.77)</v>
      </c>
    </row>
    <row r="15" spans="1:9" x14ac:dyDescent="0.25">
      <c r="A15" s="1">
        <v>13</v>
      </c>
      <c r="B15" s="3" t="str">
        <f>VLOOKUP(A15,'WinBUGS output'!A:C,3,FALSE)</f>
        <v>Citalopram</v>
      </c>
      <c r="C15" s="45" t="str">
        <f>FIXED(VLOOKUP(A15,'Direct lors'!B$4:G$43,4,FALSE),2)</f>
        <v>0.48</v>
      </c>
      <c r="D15" s="45" t="str">
        <f>"("&amp;FIXED(VLOOKUP(A15,'Direct lors'!B$4:G$43,5,FALSE),2)&amp;", "&amp;FIXED(VLOOKUP(A15,'Direct lors'!B$4:G$43,6,FALSE),2)&amp;")"</f>
        <v>(0.11, 0.82)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lors'!O$4:T$20,4,FALSE),2)</f>
        <v>0.50</v>
      </c>
      <c r="I15" s="3" t="str">
        <f>"("&amp;FIXED(VLOOKUP(F15,'Direct lors'!O$4:T$20,5,FALSE),2)&amp;", "&amp;FIXED(VLOOKUP(F15,'Direct lors'!O$4:T$20,6,FALSE),2)&amp;")"</f>
        <v>(-1.07, 2.06)</v>
      </c>
    </row>
    <row r="16" spans="1:9" x14ac:dyDescent="0.25">
      <c r="A16" s="1">
        <v>14</v>
      </c>
      <c r="B16" s="3" t="str">
        <f>VLOOKUP(A16,'WinBUGS output'!A:C,3,FALSE)</f>
        <v>Escitalopram</v>
      </c>
      <c r="C16" s="45" t="str">
        <f>FIXED(VLOOKUP(A16,'Direct lors'!B$4:G$43,4,FALSE),2)</f>
        <v>0.67</v>
      </c>
      <c r="D16" s="45" t="str">
        <f>"("&amp;FIXED(VLOOKUP(A16,'Direct lors'!B$4:G$43,5,FALSE),2)&amp;", "&amp;FIXED(VLOOKUP(A16,'Direct lors'!B$4:G$43,6,FALSE),2)&amp;")"</f>
        <v>(0.37, 0.99)</v>
      </c>
      <c r="F16" s="1">
        <v>14</v>
      </c>
      <c r="G16" s="2" t="str">
        <f>VLOOKUP(F16,'WinBUGS output'!D:F,3,FALSE)</f>
        <v>Counselling</v>
      </c>
      <c r="H16" s="3" t="str">
        <f>FIXED(VLOOKUP(F16,'Direct lors'!O$4:T$20,4,FALSE),2)</f>
        <v>-0.48</v>
      </c>
      <c r="I16" s="3" t="str">
        <f>"("&amp;FIXED(VLOOKUP(F16,'Direct lors'!O$4:T$20,5,FALSE),2)&amp;", "&amp;FIXED(VLOOKUP(F16,'Direct lors'!O$4:T$20,6,FALSE),2)&amp;")"</f>
        <v>(-2.08, 1.07)</v>
      </c>
    </row>
    <row r="17" spans="1:9" x14ac:dyDescent="0.25">
      <c r="A17" s="1">
        <v>15</v>
      </c>
      <c r="B17" s="3" t="str">
        <f>VLOOKUP(A17,'WinBUGS output'!A:C,3,FALSE)</f>
        <v>Fluoxetine</v>
      </c>
      <c r="C17" s="45" t="str">
        <f>FIXED(VLOOKUP(A17,'Direct lors'!B$4:G$43,4,FALSE),2)</f>
        <v>0.64</v>
      </c>
      <c r="D17" s="45" t="str">
        <f>"("&amp;FIXED(VLOOKUP(A17,'Direct lors'!B$4:G$43,5,FALSE),2)&amp;", "&amp;FIXED(VLOOKUP(A17,'Direct lors'!B$4:G$43,6,FALSE),2)&amp;")"</f>
        <v>(0.37, 0.91)</v>
      </c>
      <c r="F17" s="1">
        <v>15</v>
      </c>
      <c r="G17" s="2" t="str">
        <f>VLOOKUP(F17,'WinBUGS output'!D:F,3,FALSE)</f>
        <v>Behavioural therapies (individual)</v>
      </c>
      <c r="H17" s="3" t="str">
        <f>FIXED(VLOOKUP(F17,'Direct lors'!O$4:T$20,4,FALSE),2)</f>
        <v>0.60</v>
      </c>
      <c r="I17" s="3" t="str">
        <f>"("&amp;FIXED(VLOOKUP(F17,'Direct lors'!O$4:T$20,5,FALSE),2)&amp;", "&amp;FIXED(VLOOKUP(F17,'Direct lors'!O$4:T$20,6,FALSE),2)&amp;")"</f>
        <v>(-0.76, 1.95)</v>
      </c>
    </row>
    <row r="18" spans="1:9" x14ac:dyDescent="0.25">
      <c r="A18" s="1">
        <v>16</v>
      </c>
      <c r="B18" s="3" t="str">
        <f>VLOOKUP(A18,'WinBUGS output'!A:C,3,FALSE)</f>
        <v>Sertraline</v>
      </c>
      <c r="C18" s="45" t="str">
        <f>FIXED(VLOOKUP(A18,'Direct lors'!B$4:G$43,4,FALSE),2)</f>
        <v>0.51</v>
      </c>
      <c r="D18" s="45" t="str">
        <f>"("&amp;FIXED(VLOOKUP(A18,'Direct lors'!B$4:G$43,5,FALSE),2)&amp;", "&amp;FIXED(VLOOKUP(A18,'Direct lors'!B$4:G$43,6,FALSE),2)&amp;")"</f>
        <v>(0.13, 0.86)</v>
      </c>
      <c r="F18" s="1">
        <v>16</v>
      </c>
      <c r="G18" s="2" t="str">
        <f>VLOOKUP(F18,'WinBUGS output'!D:F,3,FALSE)</f>
        <v>Cognitive and cognitive behavioural therapies (individual) [CBT/CT]</v>
      </c>
      <c r="H18" s="3" t="str">
        <f>FIXED(VLOOKUP(F18,'Direct lors'!O$4:T$20,4,FALSE),2)</f>
        <v>0.16</v>
      </c>
      <c r="I18" s="3" t="str">
        <f>"("&amp;FIXED(VLOOKUP(F18,'Direct lors'!O$4:T$20,5,FALSE),2)&amp;", "&amp;FIXED(VLOOKUP(F18,'Direct lors'!O$4:T$20,6,FALSE),2)&amp;")"</f>
        <v>(-0.99, 1.35)</v>
      </c>
    </row>
    <row r="19" spans="1:9" x14ac:dyDescent="0.25">
      <c r="A19" s="1">
        <v>17</v>
      </c>
      <c r="B19" s="3" t="str">
        <f>VLOOKUP(A19,'WinBUGS output'!A:C,3,FALSE)</f>
        <v>Any AD</v>
      </c>
      <c r="C19" s="45" t="str">
        <f>FIXED(VLOOKUP(A19,'Direct lors'!B$4:G$43,4,FALSE),2)</f>
        <v>-2.72</v>
      </c>
      <c r="D19" s="45" t="str">
        <f>"("&amp;FIXED(VLOOKUP(A19,'Direct lors'!B$4:G$43,5,FALSE),2)&amp;", "&amp;FIXED(VLOOKUP(A19,'Direct lors'!B$4:G$43,6,FALSE),2)&amp;")"</f>
        <v>(-4.68, -0.76)</v>
      </c>
      <c r="F19" s="1">
        <v>17</v>
      </c>
      <c r="G19" s="2" t="str">
        <f>VLOOKUP(F19,'WinBUGS output'!D:F,3,FALSE)</f>
        <v>Combined (Cognitive and cognitive behavioural therapies individual + AD)</v>
      </c>
      <c r="H19" s="3" t="str">
        <f>FIXED(VLOOKUP(F19,'Direct lors'!O$4:T$20,4,FALSE),2)</f>
        <v>1.05</v>
      </c>
      <c r="I19" s="3" t="str">
        <f>"("&amp;FIXED(VLOOKUP(F19,'Direct lors'!O$4:T$20,5,FALSE),2)&amp;", "&amp;FIXED(VLOOKUP(F19,'Direct lors'!O$4:T$20,6,FALSE),2)&amp;")"</f>
        <v>(0.00, 2.10)</v>
      </c>
    </row>
    <row r="20" spans="1:9" x14ac:dyDescent="0.25">
      <c r="A20" s="1">
        <v>18</v>
      </c>
      <c r="B20" s="3" t="str">
        <f>VLOOKUP(A20,'WinBUGS output'!A:C,3,FALSE)</f>
        <v>Mirtazapine</v>
      </c>
      <c r="C20" s="45" t="str">
        <f>FIXED(VLOOKUP(A20,'Direct lors'!B$4:G$43,4,FALSE),2)</f>
        <v>0.78</v>
      </c>
      <c r="D20" s="45" t="str">
        <f>"("&amp;FIXED(VLOOKUP(A20,'Direct lors'!B$4:G$43,5,FALSE),2)&amp;", "&amp;FIXED(VLOOKUP(A20,'Direct lors'!B$4:G$43,6,FALSE),2)&amp;")"</f>
        <v>(0.33, 1.23)</v>
      </c>
      <c r="F20" s="1">
        <v>18</v>
      </c>
      <c r="G20" s="2" t="str">
        <f>VLOOKUP(F20,'WinBUGS output'!D:F,3,FALSE)</f>
        <v>Combined (Exercise + AD/CBT)</v>
      </c>
      <c r="H20" s="3" t="str">
        <f>FIXED(VLOOKUP(F20,'Direct lors'!O$4:T$20,4,FALSE),2)</f>
        <v>3.34</v>
      </c>
      <c r="I20" s="3" t="str">
        <f>"("&amp;FIXED(VLOOKUP(F20,'Direct lors'!O$4:T$20,5,FALSE),2)&amp;", "&amp;FIXED(VLOOKUP(F20,'Direct lors'!O$4:T$20,6,FALSE),2)&amp;")"</f>
        <v>(1.79, 4.86)</v>
      </c>
    </row>
    <row r="21" spans="1:9" x14ac:dyDescent="0.25">
      <c r="A21" s="1">
        <v>19</v>
      </c>
      <c r="B21" s="3" t="str">
        <f>VLOOKUP(A21,'WinBUGS output'!A:C,3,FALSE)</f>
        <v>Short-term psychodymic psychotherapy individual + TAU</v>
      </c>
      <c r="C21" s="45" t="str">
        <f>FIXED(VLOOKUP(A21,'Direct lors'!B$4:G$43,4,FALSE),2)</f>
        <v>-0.02</v>
      </c>
      <c r="D21" s="45" t="str">
        <f>"("&amp;FIXED(VLOOKUP(A21,'Direct lors'!B$4:G$43,5,FALSE),2)&amp;", "&amp;FIXED(VLOOKUP(A21,'Direct lors'!B$4:G$43,6,FALSE),2)&amp;")"</f>
        <v>(-1.94, 1.88)</v>
      </c>
    </row>
    <row r="22" spans="1:9" x14ac:dyDescent="0.25">
      <c r="A22" s="1">
        <v>20</v>
      </c>
      <c r="B22" s="3" t="str">
        <f>VLOOKUP(A22,'WinBUGS output'!A:C,3,FALSE)</f>
        <v>Cognitive bibliotherapy with support + TAU</v>
      </c>
      <c r="C22" s="45" t="str">
        <f>FIXED(VLOOKUP(A22,'Direct lors'!B$4:G$43,4,FALSE),2)</f>
        <v>-0.41</v>
      </c>
      <c r="D22" s="45" t="str">
        <f>"("&amp;FIXED(VLOOKUP(A22,'Direct lors'!B$4:G$43,5,FALSE),2)&amp;", "&amp;FIXED(VLOOKUP(A22,'Direct lors'!B$4:G$43,6,FALSE),2)&amp;")"</f>
        <v>(-1.94, 1.11)</v>
      </c>
    </row>
    <row r="23" spans="1:9" x14ac:dyDescent="0.25">
      <c r="A23" s="1">
        <v>21</v>
      </c>
      <c r="B23" s="3" t="str">
        <f>VLOOKUP(A23,'WinBUGS output'!A:C,3,FALSE)</f>
        <v>Computerised-CBT (CCBT) with support</v>
      </c>
      <c r="C23" s="45" t="str">
        <f>FIXED(VLOOKUP(A23,'Direct lors'!B$4:G$43,4,FALSE),2)</f>
        <v>-0.49</v>
      </c>
      <c r="D23" s="45" t="str">
        <f>"("&amp;FIXED(VLOOKUP(A23,'Direct lors'!B$4:G$43,5,FALSE),2)&amp;", "&amp;FIXED(VLOOKUP(A23,'Direct lors'!B$4:G$43,6,FALSE),2)&amp;")"</f>
        <v>(-2.13, 1.11)</v>
      </c>
    </row>
    <row r="24" spans="1:9" x14ac:dyDescent="0.25">
      <c r="A24" s="1">
        <v>22</v>
      </c>
      <c r="B24" s="3" t="str">
        <f>VLOOKUP(A24,'WinBUGS output'!A:C,3,FALSE)</f>
        <v>Cognitive bibliotherapy + TAU</v>
      </c>
      <c r="C24" s="45" t="str">
        <f>FIXED(VLOOKUP(A24,'Direct lors'!B$4:G$43,4,FALSE),2)</f>
        <v>-0.64</v>
      </c>
      <c r="D24" s="45" t="str">
        <f>"("&amp;FIXED(VLOOKUP(A24,'Direct lors'!B$4:G$43,5,FALSE),2)&amp;", "&amp;FIXED(VLOOKUP(A24,'Direct lors'!B$4:G$43,6,FALSE),2)&amp;")"</f>
        <v>(-2.08, 0.72)</v>
      </c>
    </row>
    <row r="25" spans="1:9" x14ac:dyDescent="0.25">
      <c r="A25" s="1">
        <v>23</v>
      </c>
      <c r="B25" s="3" t="str">
        <f>VLOOKUP(A25,'WinBUGS output'!A:C,3,FALSE)</f>
        <v>Computerised cognitive bias modification</v>
      </c>
      <c r="C25" s="45" t="str">
        <f>FIXED(VLOOKUP(A25,'Direct lors'!B$4:G$43,4,FALSE),2)</f>
        <v>-0.50</v>
      </c>
      <c r="D25" s="45" t="str">
        <f>"("&amp;FIXED(VLOOKUP(A25,'Direct lors'!B$4:G$43,5,FALSE),2)&amp;", "&amp;FIXED(VLOOKUP(A25,'Direct lors'!B$4:G$43,6,FALSE),2)&amp;")"</f>
        <v>(-1.98, 0.95)</v>
      </c>
    </row>
    <row r="26" spans="1:9" x14ac:dyDescent="0.25">
      <c r="A26" s="1">
        <v>24</v>
      </c>
      <c r="B26" s="3" t="str">
        <f>VLOOKUP(A26,'WinBUGS output'!A:C,3,FALSE)</f>
        <v>Computerised-CBT (CCBT)</v>
      </c>
      <c r="C26" s="45" t="str">
        <f>FIXED(VLOOKUP(A26,'Direct lors'!B$4:G$43,4,FALSE),2)</f>
        <v>-0.60</v>
      </c>
      <c r="D26" s="45" t="str">
        <f>"("&amp;FIXED(VLOOKUP(A26,'Direct lors'!B$4:G$43,5,FALSE),2)&amp;", "&amp;FIXED(VLOOKUP(A26,'Direct lors'!B$4:G$43,6,FALSE),2)&amp;")"</f>
        <v>(-2.01, 0.77)</v>
      </c>
    </row>
    <row r="27" spans="1:9" x14ac:dyDescent="0.25">
      <c r="A27" s="1">
        <v>25</v>
      </c>
      <c r="B27" s="3" t="str">
        <f>VLOOKUP(A27,'WinBUGS output'!A:C,3,FALSE)</f>
        <v>Computerised-CBT (CCBT) + TAU</v>
      </c>
      <c r="C27" s="45" t="str">
        <f>FIXED(VLOOKUP(A27,'Direct lors'!B$4:G$43,4,FALSE),2)</f>
        <v>-0.47</v>
      </c>
      <c r="D27" s="45" t="str">
        <f>"("&amp;FIXED(VLOOKUP(A27,'Direct lors'!B$4:G$43,5,FALSE),2)&amp;", "&amp;FIXED(VLOOKUP(A27,'Direct lors'!B$4:G$43,6,FALSE),2)&amp;")"</f>
        <v>(-1.81, 0.82)</v>
      </c>
    </row>
    <row r="28" spans="1:9" x14ac:dyDescent="0.25">
      <c r="A28" s="1">
        <v>26</v>
      </c>
      <c r="B28" s="3" t="str">
        <f>VLOOKUP(A28,'WinBUGS output'!A:C,3,FALSE)</f>
        <v>Computerised-problem solving therapy</v>
      </c>
      <c r="C28" s="45" t="str">
        <f>FIXED(VLOOKUP(A28,'Direct lors'!B$4:G$43,4,FALSE),2)</f>
        <v>-0.55</v>
      </c>
      <c r="D28" s="45" t="str">
        <f>"("&amp;FIXED(VLOOKUP(A28,'Direct lors'!B$4:G$43,5,FALSE),2)&amp;", "&amp;FIXED(VLOOKUP(A28,'Direct lors'!B$4:G$43,6,FALSE),2)&amp;")"</f>
        <v>(-2.00, 0.84)</v>
      </c>
    </row>
    <row r="29" spans="1:9" x14ac:dyDescent="0.25">
      <c r="A29" s="1">
        <v>27</v>
      </c>
      <c r="B29" s="3" t="str">
        <f>VLOOKUP(A29,'WinBUGS output'!A:C,3,FALSE)</f>
        <v>Interpersonal psychotherapy (IPT)</v>
      </c>
      <c r="C29" s="45" t="str">
        <f>FIXED(VLOOKUP(A29,'Direct lors'!B$4:G$43,4,FALSE),2)</f>
        <v>0.50</v>
      </c>
      <c r="D29" s="45" t="str">
        <f>"("&amp;FIXED(VLOOKUP(A29,'Direct lors'!B$4:G$43,5,FALSE),2)&amp;", "&amp;FIXED(VLOOKUP(A29,'Direct lors'!B$4:G$43,6,FALSE),2)&amp;")"</f>
        <v>(-0.96, 1.96)</v>
      </c>
    </row>
    <row r="30" spans="1:9" x14ac:dyDescent="0.25">
      <c r="A30" s="1">
        <v>28</v>
      </c>
      <c r="B30" s="3" t="str">
        <f>VLOOKUP(A30,'WinBUGS output'!A:C,3,FALSE)</f>
        <v>Emotion-focused therapy (EFT)</v>
      </c>
      <c r="C30" s="45" t="str">
        <f>FIXED(VLOOKUP(A30,'Direct lors'!B$4:G$43,4,FALSE),2)</f>
        <v>-0.31</v>
      </c>
      <c r="D30" s="45" t="str">
        <f>"("&amp;FIXED(VLOOKUP(A30,'Direct lors'!B$4:G$43,5,FALSE),2)&amp;", "&amp;FIXED(VLOOKUP(A30,'Direct lors'!B$4:G$43,6,FALSE),2)&amp;")"</f>
        <v>(-2.03, 1.45)</v>
      </c>
    </row>
    <row r="31" spans="1:9" x14ac:dyDescent="0.25">
      <c r="A31" s="1">
        <v>29</v>
      </c>
      <c r="B31" s="3" t="str">
        <f>VLOOKUP(A31,'WinBUGS output'!A:C,3,FALSE)</f>
        <v>Non-directive counselling</v>
      </c>
      <c r="C31" s="45" t="str">
        <f>FIXED(VLOOKUP(A31,'Direct lors'!B$4:G$43,4,FALSE),2)</f>
        <v>-0.49</v>
      </c>
      <c r="D31" s="45" t="str">
        <f>"("&amp;FIXED(VLOOKUP(A31,'Direct lors'!B$4:G$43,5,FALSE),2)&amp;", "&amp;FIXED(VLOOKUP(A31,'Direct lors'!B$4:G$43,6,FALSE),2)&amp;")"</f>
        <v>(-1.85, 0.86)</v>
      </c>
    </row>
    <row r="32" spans="1:9" x14ac:dyDescent="0.25">
      <c r="A32" s="1">
        <v>30</v>
      </c>
      <c r="B32" s="3" t="str">
        <f>VLOOKUP(A32,'WinBUGS output'!A:C,3,FALSE)</f>
        <v>Relational client-centered therapy</v>
      </c>
      <c r="C32" s="45" t="str">
        <f>FIXED(VLOOKUP(A32,'Direct lors'!B$4:G$43,4,FALSE),2)</f>
        <v>-0.66</v>
      </c>
      <c r="D32" s="45" t="str">
        <f>"("&amp;FIXED(VLOOKUP(A32,'Direct lors'!B$4:G$43,5,FALSE),2)&amp;", "&amp;FIXED(VLOOKUP(A32,'Direct lors'!B$4:G$43,6,FALSE),2)&amp;")"</f>
        <v>(-2.45, 1.03)</v>
      </c>
    </row>
    <row r="33" spans="1:5" x14ac:dyDescent="0.25">
      <c r="A33" s="1">
        <v>31</v>
      </c>
      <c r="B33" s="3" t="str">
        <f>VLOOKUP(A33,'WinBUGS output'!A:C,3,FALSE)</f>
        <v>Behavioural activation (BA)</v>
      </c>
      <c r="C33" s="45" t="str">
        <f>FIXED(VLOOKUP(A33,'Direct lors'!B$4:G$43,4,FALSE),2)</f>
        <v>0.62</v>
      </c>
      <c r="D33" s="45" t="str">
        <f>"("&amp;FIXED(VLOOKUP(A33,'Direct lors'!B$4:G$43,5,FALSE),2)&amp;", "&amp;FIXED(VLOOKUP(A33,'Direct lors'!B$4:G$43,6,FALSE),2)&amp;")"</f>
        <v>(-0.68, 1.91)</v>
      </c>
    </row>
    <row r="34" spans="1:5" x14ac:dyDescent="0.25">
      <c r="A34" s="1">
        <v>32</v>
      </c>
      <c r="B34" s="3" t="str">
        <f>VLOOKUP(A34,'WinBUGS output'!A:C,3,FALSE)</f>
        <v>Behavioural activation (BA) + TAU</v>
      </c>
      <c r="C34" s="45" t="str">
        <f>FIXED(VLOOKUP(A34,'Direct lors'!B$4:G$43,4,FALSE),2)</f>
        <v>0.57</v>
      </c>
      <c r="D34" s="45" t="str">
        <f>"("&amp;FIXED(VLOOKUP(A34,'Direct lors'!B$4:G$43,5,FALSE),2)&amp;", "&amp;FIXED(VLOOKUP(A34,'Direct lors'!B$4:G$43,6,FALSE),2)&amp;")"</f>
        <v>(-0.84, 1.96)</v>
      </c>
    </row>
    <row r="35" spans="1:5" x14ac:dyDescent="0.25">
      <c r="A35" s="1">
        <v>33</v>
      </c>
      <c r="B35" s="3" t="str">
        <f>VLOOKUP(A35,'WinBUGS output'!A:C,3,FALSE)</f>
        <v>CBT individual (under 15 sessions)</v>
      </c>
      <c r="C35" s="45" t="str">
        <f>FIXED(VLOOKUP(A35,'Direct lors'!B$4:G$43,4,FALSE),2)</f>
        <v>-0.57</v>
      </c>
      <c r="D35" s="45" t="str">
        <f>"("&amp;FIXED(VLOOKUP(A35,'Direct lors'!B$4:G$43,5,FALSE),2)&amp;", "&amp;FIXED(VLOOKUP(A35,'Direct lors'!B$4:G$43,6,FALSE),2)&amp;")"</f>
        <v>(-1.62, 0.50)</v>
      </c>
    </row>
    <row r="36" spans="1:5" x14ac:dyDescent="0.25">
      <c r="A36" s="1">
        <v>34</v>
      </c>
      <c r="B36" s="3" t="str">
        <f>VLOOKUP(A36,'WinBUGS output'!A:C,3,FALSE)</f>
        <v>CBT individual (under 15 sessions) + TAU</v>
      </c>
      <c r="C36" s="45" t="str">
        <f>FIXED(VLOOKUP(A36,'Direct lors'!B$4:G$43,4,FALSE),2)</f>
        <v>-0.05</v>
      </c>
      <c r="D36" s="45" t="str">
        <f>"("&amp;FIXED(VLOOKUP(A36,'Direct lors'!B$4:G$43,5,FALSE),2)&amp;", "&amp;FIXED(VLOOKUP(A36,'Direct lors'!B$4:G$43,6,FALSE),2)&amp;")"</f>
        <v>(-1.39, 1.28)</v>
      </c>
    </row>
    <row r="37" spans="1:5" x14ac:dyDescent="0.25">
      <c r="A37" s="1">
        <v>35</v>
      </c>
      <c r="B37" s="3" t="str">
        <f>VLOOKUP(A37,'WinBUGS output'!A:C,3,FALSE)</f>
        <v>CBT individual (over 15 sessions)</v>
      </c>
      <c r="C37" s="45" t="str">
        <f>FIXED(VLOOKUP(A37,'Direct lors'!B$4:G$43,4,FALSE),2)</f>
        <v>0.61</v>
      </c>
      <c r="D37" s="45" t="str">
        <f>"("&amp;FIXED(VLOOKUP(A37,'Direct lors'!B$4:G$43,5,FALSE),2)&amp;", "&amp;FIXED(VLOOKUP(A37,'Direct lors'!B$4:G$43,6,FALSE),2)&amp;")"</f>
        <v>(-0.53, 1.77)</v>
      </c>
    </row>
    <row r="38" spans="1:5" x14ac:dyDescent="0.25">
      <c r="A38" s="1">
        <v>36</v>
      </c>
      <c r="B38" s="3" t="str">
        <f>VLOOKUP(A38,'WinBUGS output'!A:C,3,FALSE)</f>
        <v>Third-wave cognitive therapy individual</v>
      </c>
      <c r="C38" s="45" t="str">
        <f>FIXED(VLOOKUP(A38,'Direct lors'!B$4:G$43,4,FALSE),2)</f>
        <v>0.63</v>
      </c>
      <c r="D38" s="45" t="str">
        <f>"("&amp;FIXED(VLOOKUP(A38,'Direct lors'!B$4:G$43,5,FALSE),2)&amp;", "&amp;FIXED(VLOOKUP(A38,'Direct lors'!B$4:G$43,6,FALSE),2)&amp;")"</f>
        <v>(-0.77, 2.21)</v>
      </c>
    </row>
    <row r="39" spans="1:5" x14ac:dyDescent="0.25">
      <c r="A39" s="1">
        <v>37</v>
      </c>
      <c r="B39" s="3" t="str">
        <f>VLOOKUP(A39,'WinBUGS output'!A:C,3,FALSE)</f>
        <v>CBT individual (under 15 sessions) + citalopram</v>
      </c>
      <c r="C39" s="45" t="str">
        <f>FIXED(VLOOKUP(A39,'Direct lors'!B$4:G$43,4,FALSE),2)</f>
        <v>1.16</v>
      </c>
      <c r="D39" s="45" t="str">
        <f>"("&amp;FIXED(VLOOKUP(A39,'Direct lors'!B$4:G$43,5,FALSE),2)&amp;", "&amp;FIXED(VLOOKUP(A39,'Direct lors'!B$4:G$43,6,FALSE),2)&amp;")"</f>
        <v>(0.17, 2.17)</v>
      </c>
    </row>
    <row r="40" spans="1:5" x14ac:dyDescent="0.25">
      <c r="A40" s="1">
        <v>38</v>
      </c>
      <c r="B40" s="3" t="str">
        <f>VLOOKUP(A40,'WinBUGS output'!A:C,3,FALSE)</f>
        <v>CBT individual (under 15 sessions) + escitalopram</v>
      </c>
      <c r="C40" s="45" t="str">
        <f>FIXED(VLOOKUP(A40,'Direct lors'!B$4:G$43,4,FALSE),2)</f>
        <v>0.94</v>
      </c>
      <c r="D40" s="45" t="str">
        <f>"("&amp;FIXED(VLOOKUP(A40,'Direct lors'!B$4:G$43,5,FALSE),2)&amp;", "&amp;FIXED(VLOOKUP(A40,'Direct lors'!B$4:G$43,6,FALSE),2)&amp;")"</f>
        <v>(-0.09, 1.95)</v>
      </c>
    </row>
    <row r="41" spans="1:5" x14ac:dyDescent="0.25">
      <c r="A41" s="1">
        <v>39</v>
      </c>
      <c r="B41" s="3" t="str">
        <f>VLOOKUP(A41,'WinBUGS output'!A:C,3,FALSE)</f>
        <v>CBT individual (over 15 sessions) + any AD</v>
      </c>
      <c r="C41" s="45" t="str">
        <f>FIXED(VLOOKUP(A41,'Direct lors'!B$4:G$43,4,FALSE),2)</f>
        <v>0.82</v>
      </c>
      <c r="D41" s="45" t="str">
        <f>"("&amp;FIXED(VLOOKUP(A41,'Direct lors'!B$4:G$43,5,FALSE),2)&amp;", "&amp;FIXED(VLOOKUP(A41,'Direct lors'!B$4:G$43,6,FALSE),2)&amp;")"</f>
        <v>(-0.57, 2.05)</v>
      </c>
    </row>
    <row r="42" spans="1:5" x14ac:dyDescent="0.25">
      <c r="A42" s="1">
        <v>40</v>
      </c>
      <c r="B42" s="3" t="str">
        <f>VLOOKUP(A42,'WinBUGS output'!A:C,3,FALSE)</f>
        <v>Third-wave cognitive therapy individual + any AD</v>
      </c>
      <c r="C42" s="45" t="str">
        <f>FIXED(VLOOKUP(A42,'Direct lors'!B$4:G$43,4,FALSE),2)</f>
        <v>1.29</v>
      </c>
      <c r="D42" s="45" t="str">
        <f>"("&amp;FIXED(VLOOKUP(A42,'Direct lors'!B$4:G$43,5,FALSE),2)&amp;", "&amp;FIXED(VLOOKUP(A42,'Direct lors'!B$4:G$43,6,FALSE),2)&amp;")"</f>
        <v>(0.06, 2.66)</v>
      </c>
    </row>
    <row r="43" spans="1:5" x14ac:dyDescent="0.25">
      <c r="A43" s="1">
        <v>41</v>
      </c>
      <c r="B43" s="45" t="str">
        <f>VLOOKUP(A43,'WinBUGS output'!A:C,3,FALSE)</f>
        <v>Exercise + Fluoxetine</v>
      </c>
      <c r="C43" s="45" t="str">
        <f>FIXED(VLOOKUP(A43,'Direct lors'!B$4:G$43,4,FALSE),2)</f>
        <v>3.34</v>
      </c>
      <c r="D43" s="45" t="str">
        <f>"("&amp;FIXED(VLOOKUP(A43,'Direct lors'!B$4:G$43,5,FALSE),2)&amp;", "&amp;FIXED(VLOOKUP(A43,'Direct lors'!B$4:G$43,6,FALSE),2)&amp;")"</f>
        <v>(2.04, 4.63)</v>
      </c>
      <c r="E43"/>
    </row>
    <row r="44" spans="1:5" x14ac:dyDescent="0.25">
      <c r="B44"/>
      <c r="C44"/>
      <c r="D44"/>
    </row>
    <row r="45" spans="1:5" x14ac:dyDescent="0.25">
      <c r="B45"/>
      <c r="C45"/>
      <c r="D45"/>
    </row>
    <row r="46" spans="1:5" x14ac:dyDescent="0.25">
      <c r="B46"/>
      <c r="C46"/>
      <c r="D46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7</v>
      </c>
      <c r="G1" s="1" t="s">
        <v>7</v>
      </c>
    </row>
    <row r="3" spans="1:9" x14ac:dyDescent="0.25">
      <c r="B3" s="8" t="s">
        <v>2</v>
      </c>
      <c r="C3" s="8" t="s">
        <v>72</v>
      </c>
      <c r="D3" s="9" t="s">
        <v>71</v>
      </c>
      <c r="E3" s="10" t="s">
        <v>73</v>
      </c>
      <c r="G3" s="8" t="s">
        <v>4</v>
      </c>
      <c r="H3" s="8" t="s">
        <v>72</v>
      </c>
      <c r="I3" s="9" t="s">
        <v>71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lors'!B$4:G$43,4,FALSE)),2)</f>
        <v>0.30</v>
      </c>
      <c r="D4" s="3" t="str">
        <f>"("&amp;FIXED(EXP(VLOOKUP(A4,'Direct lors'!B$4:G$43,5,FALSE)),2)&amp;", "&amp;FIXED(EXP(VLOOKUP(A4,'Direct lors'!B$4:G$43,6,FALSE)),2)&amp;")"</f>
        <v>(0.07, 1.19)</v>
      </c>
      <c r="F4" s="1">
        <v>2</v>
      </c>
      <c r="G4" s="2" t="str">
        <f>VLOOKUP(F4,'WinBUGS output'!D:F,3,FALSE)</f>
        <v>No treatment</v>
      </c>
      <c r="H4" s="3" t="str">
        <f>FIXED(EXP(VLOOKUP(F4,'Direct lors'!O$4:T$20,4,FALSE)),2)</f>
        <v>0.28</v>
      </c>
      <c r="I4" s="3" t="str">
        <f>"("&amp;FIXED(EXP(VLOOKUP(F4,'Direct lors'!O$4:T$20,5,FALSE)),2)&amp;", "&amp;FIXED(EXP(VLOOKUP(F4,'Direct lors'!O$4:T$20,6,FALSE)),2)&amp;")"</f>
        <v>(0.06, 1.26)</v>
      </c>
    </row>
    <row r="5" spans="1:9" x14ac:dyDescent="0.25">
      <c r="A5" s="1">
        <v>3</v>
      </c>
      <c r="B5" s="3" t="str">
        <f>VLOOKUP(A5,'WinBUGS output'!A:C,3,FALSE)</f>
        <v>No treatment</v>
      </c>
      <c r="C5" s="45" t="str">
        <f>FIXED(EXP(VLOOKUP(A5,'Direct lors'!B$4:G$43,4,FALSE)),2)</f>
        <v>0.27</v>
      </c>
      <c r="D5" s="45" t="str">
        <f>"("&amp;FIXED(EXP(VLOOKUP(A5,'Direct lors'!B$4:G$43,5,FALSE)),2)&amp;", "&amp;FIXED(EXP(VLOOKUP(A5,'Direct lors'!B$4:G$43,6,FALSE)),2)&amp;")"</f>
        <v>(0.05, 1.25)</v>
      </c>
      <c r="F5" s="1">
        <v>3</v>
      </c>
      <c r="G5" s="2" t="str">
        <f>VLOOKUP(F5,'WinBUGS output'!D:F,3,FALSE)</f>
        <v>Attention placebo</v>
      </c>
      <c r="H5" s="3" t="str">
        <f>FIXED(EXP(VLOOKUP(F5,'Direct lors'!O$4:T$20,4,FALSE)),2)</f>
        <v>0.44</v>
      </c>
      <c r="I5" s="3" t="str">
        <f>"("&amp;FIXED(EXP(VLOOKUP(F5,'Direct lors'!O$4:T$20,5,FALSE)),2)&amp;", "&amp;FIXED(EXP(VLOOKUP(F5,'Direct lors'!O$4:T$20,6,FALSE)),2)&amp;")"</f>
        <v>(0.08, 2.32)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45" t="str">
        <f>FIXED(EXP(VLOOKUP(A6,'Direct lors'!B$4:G$43,4,FALSE)),2)</f>
        <v>0.44</v>
      </c>
      <c r="D6" s="45" t="str">
        <f>"("&amp;FIXED(EXP(VLOOKUP(A6,'Direct lors'!B$4:G$43,5,FALSE)),2)&amp;", "&amp;FIXED(EXP(VLOOKUP(A6,'Direct lors'!B$4:G$43,6,FALSE)),2)&amp;")"</f>
        <v>(0.08, 2.53)</v>
      </c>
      <c r="F6" s="1">
        <v>4</v>
      </c>
      <c r="G6" s="2" t="str">
        <f>VLOOKUP(F6,'WinBUGS output'!D:F,3,FALSE)</f>
        <v>TAU</v>
      </c>
      <c r="H6" s="3" t="str">
        <f>FIXED(EXP(VLOOKUP(F6,'Direct lors'!O$4:T$20,4,FALSE)),2)</f>
        <v>0.38</v>
      </c>
      <c r="I6" s="3" t="str">
        <f>"("&amp;FIXED(EXP(VLOOKUP(F6,'Direct lors'!O$4:T$20,5,FALSE)),2)&amp;", "&amp;FIXED(EXP(VLOOKUP(F6,'Direct lors'!O$4:T$20,6,FALSE)),2)&amp;")"</f>
        <v>(0.11, 1.38)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45" t="str">
        <f>FIXED(EXP(VLOOKUP(A7,'Direct lors'!B$4:G$43,4,FALSE)),2)</f>
        <v>0.42</v>
      </c>
      <c r="D7" s="45" t="str">
        <f>"("&amp;FIXED(EXP(VLOOKUP(A7,'Direct lors'!B$4:G$43,5,FALSE)),2)&amp;", "&amp;FIXED(EXP(VLOOKUP(A7,'Direct lors'!B$4:G$43,6,FALSE)),2)&amp;")"</f>
        <v>(0.09, 2.05)</v>
      </c>
      <c r="F7" s="1">
        <v>5</v>
      </c>
      <c r="G7" s="2" t="str">
        <f>VLOOKUP(F7,'WinBUGS output'!D:F,3,FALSE)</f>
        <v>Exercise</v>
      </c>
      <c r="H7" s="3" t="str">
        <f>FIXED(EXP(VLOOKUP(F7,'Direct lors'!O$4:T$20,4,FALSE)),2)</f>
        <v>1.22</v>
      </c>
      <c r="I7" s="3" t="str">
        <f>"("&amp;FIXED(EXP(VLOOKUP(F7,'Direct lors'!O$4:T$20,5,FALSE)),2)&amp;", "&amp;FIXED(EXP(VLOOKUP(F7,'Direct lors'!O$4:T$20,6,FALSE)),2)&amp;")"</f>
        <v>(0.19, 7.85)</v>
      </c>
    </row>
    <row r="8" spans="1:9" x14ac:dyDescent="0.25">
      <c r="A8" s="1">
        <v>6</v>
      </c>
      <c r="B8" s="3" t="str">
        <f>VLOOKUP(A8,'WinBUGS output'!A:C,3,FALSE)</f>
        <v>TAU</v>
      </c>
      <c r="C8" s="45" t="str">
        <f>FIXED(EXP(VLOOKUP(A8,'Direct lors'!B$4:G$43,4,FALSE)),2)</f>
        <v>0.37</v>
      </c>
      <c r="D8" s="45" t="str">
        <f>"("&amp;FIXED(EXP(VLOOKUP(A8,'Direct lors'!B$4:G$43,5,FALSE)),2)&amp;", "&amp;FIXED(EXP(VLOOKUP(A8,'Direct lors'!B$4:G$43,6,FALSE)),2)&amp;")"</f>
        <v>(0.11, 1.19)</v>
      </c>
      <c r="F8" s="1">
        <v>6</v>
      </c>
      <c r="G8" s="2" t="str">
        <f>VLOOKUP(F8,'WinBUGS output'!D:F,3,FALSE)</f>
        <v>TCA</v>
      </c>
      <c r="H8" s="3" t="str">
        <f>FIXED(EXP(VLOOKUP(F8,'Direct lors'!O$4:T$20,4,FALSE)),2)</f>
        <v>2.29</v>
      </c>
      <c r="I8" s="3" t="str">
        <f>"("&amp;FIXED(EXP(VLOOKUP(F8,'Direct lors'!O$4:T$20,5,FALSE)),2)&amp;", "&amp;FIXED(EXP(VLOOKUP(F8,'Direct lors'!O$4:T$20,6,FALSE)),2)&amp;")"</f>
        <v>(1.42, 4.01)</v>
      </c>
    </row>
    <row r="9" spans="1:9" x14ac:dyDescent="0.25">
      <c r="A9" s="1">
        <v>7</v>
      </c>
      <c r="B9" s="3" t="str">
        <f>VLOOKUP(A9,'WinBUGS output'!A:C,3,FALSE)</f>
        <v>Enhanced TAU</v>
      </c>
      <c r="C9" s="45" t="str">
        <f>FIXED(EXP(VLOOKUP(A9,'Direct lors'!B$4:G$43,4,FALSE)),2)</f>
        <v>0.40</v>
      </c>
      <c r="D9" s="45" t="str">
        <f>"("&amp;FIXED(EXP(VLOOKUP(A9,'Direct lors'!B$4:G$43,5,FALSE)),2)&amp;", "&amp;FIXED(EXP(VLOOKUP(A9,'Direct lors'!B$4:G$43,6,FALSE)),2)&amp;")"</f>
        <v>(0.11, 1.48)</v>
      </c>
      <c r="F9" s="1">
        <v>7</v>
      </c>
      <c r="G9" s="2" t="str">
        <f>VLOOKUP(F9,'WinBUGS output'!D:F,3,FALSE)</f>
        <v>SSRI</v>
      </c>
      <c r="H9" s="3" t="str">
        <f>FIXED(EXP(VLOOKUP(F9,'Direct lors'!O$4:T$20,4,FALSE)),2)</f>
        <v>1.77</v>
      </c>
      <c r="I9" s="3" t="str">
        <f>"("&amp;FIXED(EXP(VLOOKUP(F9,'Direct lors'!O$4:T$20,5,FALSE)),2)&amp;", "&amp;FIXED(EXP(VLOOKUP(F9,'Direct lors'!O$4:T$20,6,FALSE)),2)&amp;")"</f>
        <v>(1.22, 2.56)</v>
      </c>
    </row>
    <row r="10" spans="1:9" x14ac:dyDescent="0.25">
      <c r="A10" s="1">
        <v>8</v>
      </c>
      <c r="B10" s="3" t="str">
        <f>VLOOKUP(A10,'WinBUGS output'!A:C,3,FALSE)</f>
        <v>Exercise</v>
      </c>
      <c r="C10" s="45" t="str">
        <f>FIXED(EXP(VLOOKUP(A10,'Direct lors'!B$4:G$43,4,FALSE)),2)</f>
        <v>1.21</v>
      </c>
      <c r="D10" s="45" t="str">
        <f>"("&amp;FIXED(EXP(VLOOKUP(A10,'Direct lors'!B$4:G$43,5,FALSE)),2)&amp;", "&amp;FIXED(EXP(VLOOKUP(A10,'Direct lors'!B$4:G$43,6,FALSE)),2)&amp;")"</f>
        <v>(0.18, 7.85)</v>
      </c>
      <c r="F10" s="1">
        <v>8</v>
      </c>
      <c r="G10" s="2" t="str">
        <f>VLOOKUP(F10,'WinBUGS output'!D:F,3,FALSE)</f>
        <v>Any AD</v>
      </c>
      <c r="H10" s="3" t="str">
        <f>FIXED(EXP(VLOOKUP(F10,'Direct lors'!O$4:T$20,4,FALSE)),2)</f>
        <v>0.07</v>
      </c>
      <c r="I10" s="3" t="str">
        <f>"("&amp;FIXED(EXP(VLOOKUP(F10,'Direct lors'!O$4:T$20,5,FALSE)),2)&amp;", "&amp;FIXED(EXP(VLOOKUP(F10,'Direct lors'!O$4:T$20,6,FALSE)),2)&amp;")"</f>
        <v>(0.01, 0.57)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45" t="str">
        <f>FIXED(EXP(VLOOKUP(A11,'Direct lors'!B$4:G$43,4,FALSE)),2)</f>
        <v>1.25</v>
      </c>
      <c r="D11" s="45" t="str">
        <f>"("&amp;FIXED(EXP(VLOOKUP(A11,'Direct lors'!B$4:G$43,5,FALSE)),2)&amp;", "&amp;FIXED(EXP(VLOOKUP(A11,'Direct lors'!B$4:G$43,6,FALSE)),2)&amp;")"</f>
        <v>(0.21, 7.77)</v>
      </c>
      <c r="F11" s="1">
        <v>9</v>
      </c>
      <c r="G11" s="2" t="str">
        <f>VLOOKUP(F11,'WinBUGS output'!D:F,3,FALSE)</f>
        <v>Mirtazapine</v>
      </c>
      <c r="H11" s="3" t="str">
        <f>FIXED(EXP(VLOOKUP(F11,'Direct lors'!O$4:T$20,4,FALSE)),2)</f>
        <v>2.18</v>
      </c>
      <c r="I11" s="3" t="str">
        <f>"("&amp;FIXED(EXP(VLOOKUP(F11,'Direct lors'!O$4:T$20,5,FALSE)),2)&amp;", "&amp;FIXED(EXP(VLOOKUP(F11,'Direct lors'!O$4:T$20,6,FALSE)),2)&amp;")"</f>
        <v>(1.39, 3.42)</v>
      </c>
    </row>
    <row r="12" spans="1:9" x14ac:dyDescent="0.25">
      <c r="A12" s="1">
        <v>10</v>
      </c>
      <c r="B12" s="3" t="str">
        <f>VLOOKUP(A12,'WinBUGS output'!A:C,3,FALSE)</f>
        <v>Amitriptyline</v>
      </c>
      <c r="C12" s="45" t="str">
        <f>FIXED(EXP(VLOOKUP(A12,'Direct lors'!B$4:G$43,4,FALSE)),2)</f>
        <v>2.29</v>
      </c>
      <c r="D12" s="45" t="str">
        <f>"("&amp;FIXED(EXP(VLOOKUP(A12,'Direct lors'!B$4:G$43,5,FALSE)),2)&amp;", "&amp;FIXED(EXP(VLOOKUP(A12,'Direct lors'!B$4:G$43,6,FALSE)),2)&amp;")"</f>
        <v>(1.70, 3.16)</v>
      </c>
      <c r="F12" s="1">
        <v>10</v>
      </c>
      <c r="G12" s="2" t="str">
        <f>VLOOKUP(F12,'WinBUGS output'!D:F,3,FALSE)</f>
        <v>Short-term psychodynamic psychotherapies</v>
      </c>
      <c r="H12" s="3" t="str">
        <f>FIXED(EXP(VLOOKUP(F12,'Direct lors'!O$4:T$20,4,FALSE)),2)</f>
        <v>0.99</v>
      </c>
      <c r="I12" s="3" t="str">
        <f>"("&amp;FIXED(EXP(VLOOKUP(F12,'Direct lors'!O$4:T$20,5,FALSE)),2)&amp;", "&amp;FIXED(EXP(VLOOKUP(F12,'Direct lors'!O$4:T$20,6,FALSE)),2)&amp;")"</f>
        <v>(0.13, 7.10)</v>
      </c>
    </row>
    <row r="13" spans="1:9" x14ac:dyDescent="0.25">
      <c r="A13" s="1">
        <v>11</v>
      </c>
      <c r="B13" s="3" t="str">
        <f>VLOOKUP(A13,'WinBUGS output'!A:C,3,FALSE)</f>
        <v>Imipramine</v>
      </c>
      <c r="C13" s="45" t="str">
        <f>FIXED(EXP(VLOOKUP(A13,'Direct lors'!B$4:G$43,4,FALSE)),2)</f>
        <v>2.08</v>
      </c>
      <c r="D13" s="45" t="str">
        <f>"("&amp;FIXED(EXP(VLOOKUP(A13,'Direct lors'!B$4:G$43,5,FALSE)),2)&amp;", "&amp;FIXED(EXP(VLOOKUP(A13,'Direct lors'!B$4:G$43,6,FALSE)),2)&amp;")"</f>
        <v>(1.45, 2.89)</v>
      </c>
      <c r="F13" s="1">
        <v>11</v>
      </c>
      <c r="G13" s="2" t="str">
        <f>VLOOKUP(F13,'WinBUGS output'!D:F,3,FALSE)</f>
        <v>Self-help with support</v>
      </c>
      <c r="H13" s="3" t="str">
        <f>FIXED(EXP(VLOOKUP(F13,'Direct lors'!O$4:T$20,4,FALSE)),2)</f>
        <v>0.64</v>
      </c>
      <c r="I13" s="3" t="str">
        <f>"("&amp;FIXED(EXP(VLOOKUP(F13,'Direct lors'!O$4:T$20,5,FALSE)),2)&amp;", "&amp;FIXED(EXP(VLOOKUP(F13,'Direct lors'!O$4:T$20,6,FALSE)),2)&amp;")"</f>
        <v>(0.13, 3.10)</v>
      </c>
    </row>
    <row r="14" spans="1:9" x14ac:dyDescent="0.25">
      <c r="A14" s="1">
        <v>12</v>
      </c>
      <c r="B14" s="3" t="str">
        <f>VLOOKUP(A14,'WinBUGS output'!A:C,3,FALSE)</f>
        <v>Lofepramine</v>
      </c>
      <c r="C14" s="45" t="str">
        <f>FIXED(EXP(VLOOKUP(A14,'Direct lors'!B$4:G$43,4,FALSE)),2)</f>
        <v>2.56</v>
      </c>
      <c r="D14" s="45" t="str">
        <f>"("&amp;FIXED(EXP(VLOOKUP(A14,'Direct lors'!B$4:G$43,5,FALSE)),2)&amp;", "&amp;FIXED(EXP(VLOOKUP(A14,'Direct lors'!B$4:G$43,6,FALSE)),2)&amp;")"</f>
        <v>(1.42, 5.70)</v>
      </c>
      <c r="F14" s="1">
        <v>12</v>
      </c>
      <c r="G14" s="2" t="str">
        <f>VLOOKUP(F14,'WinBUGS output'!D:F,3,FALSE)</f>
        <v>Self-help</v>
      </c>
      <c r="H14" s="3" t="str">
        <f>FIXED(EXP(VLOOKUP(F14,'Direct lors'!O$4:T$20,4,FALSE)),2)</f>
        <v>0.58</v>
      </c>
      <c r="I14" s="3" t="str">
        <f>"("&amp;FIXED(EXP(VLOOKUP(F14,'Direct lors'!O$4:T$20,5,FALSE)),2)&amp;", "&amp;FIXED(EXP(VLOOKUP(F14,'Direct lors'!O$4:T$20,6,FALSE)),2)&amp;")"</f>
        <v>(0.15, 2.16)</v>
      </c>
    </row>
    <row r="15" spans="1:9" x14ac:dyDescent="0.25">
      <c r="A15" s="1">
        <v>13</v>
      </c>
      <c r="B15" s="3" t="str">
        <f>VLOOKUP(A15,'WinBUGS output'!A:C,3,FALSE)</f>
        <v>Citalopram</v>
      </c>
      <c r="C15" s="45" t="str">
        <f>FIXED(EXP(VLOOKUP(A15,'Direct lors'!B$4:G$43,4,FALSE)),2)</f>
        <v>1.62</v>
      </c>
      <c r="D15" s="45" t="str">
        <f>"("&amp;FIXED(EXP(VLOOKUP(A15,'Direct lors'!B$4:G$43,5,FALSE)),2)&amp;", "&amp;FIXED(EXP(VLOOKUP(A15,'Direct lors'!B$4:G$43,6,FALSE)),2)&amp;")"</f>
        <v>(1.12, 2.27)</v>
      </c>
      <c r="F15" s="1">
        <v>13</v>
      </c>
      <c r="G15" s="2" t="str">
        <f>VLOOKUP(F15,'WinBUGS output'!D:F,3,FALSE)</f>
        <v>Interpersonal psychotherapy (IPT)</v>
      </c>
      <c r="H15" s="3" t="str">
        <f>FIXED(EXP(VLOOKUP(F15,'Direct lors'!O$4:T$20,4,FALSE)),2)</f>
        <v>1.65</v>
      </c>
      <c r="I15" s="3" t="str">
        <f>"("&amp;FIXED(EXP(VLOOKUP(F15,'Direct lors'!O$4:T$20,5,FALSE)),2)&amp;", "&amp;FIXED(EXP(VLOOKUP(F15,'Direct lors'!O$4:T$20,6,FALSE)),2)&amp;")"</f>
        <v>(0.34, 7.85)</v>
      </c>
    </row>
    <row r="16" spans="1:9" x14ac:dyDescent="0.25">
      <c r="A16" s="1">
        <v>14</v>
      </c>
      <c r="B16" s="3" t="str">
        <f>VLOOKUP(A16,'WinBUGS output'!A:C,3,FALSE)</f>
        <v>Escitalopram</v>
      </c>
      <c r="C16" s="45" t="str">
        <f>FIXED(EXP(VLOOKUP(A16,'Direct lors'!B$4:G$43,4,FALSE)),2)</f>
        <v>1.95</v>
      </c>
      <c r="D16" s="45" t="str">
        <f>"("&amp;FIXED(EXP(VLOOKUP(A16,'Direct lors'!B$4:G$43,5,FALSE)),2)&amp;", "&amp;FIXED(EXP(VLOOKUP(A16,'Direct lors'!B$4:G$43,6,FALSE)),2)&amp;")"</f>
        <v>(1.45, 2.69)</v>
      </c>
      <c r="F16" s="1">
        <v>14</v>
      </c>
      <c r="G16" s="2" t="str">
        <f>VLOOKUP(F16,'WinBUGS output'!D:F,3,FALSE)</f>
        <v>Counselling</v>
      </c>
      <c r="H16" s="3" t="str">
        <f>FIXED(EXP(VLOOKUP(F16,'Direct lors'!O$4:T$20,4,FALSE)),2)</f>
        <v>0.62</v>
      </c>
      <c r="I16" s="3" t="str">
        <f>"("&amp;FIXED(EXP(VLOOKUP(F16,'Direct lors'!O$4:T$20,5,FALSE)),2)&amp;", "&amp;FIXED(EXP(VLOOKUP(F16,'Direct lors'!O$4:T$20,6,FALSE)),2)&amp;")"</f>
        <v>(0.12, 2.92)</v>
      </c>
    </row>
    <row r="17" spans="1:9" x14ac:dyDescent="0.25">
      <c r="A17" s="1">
        <v>15</v>
      </c>
      <c r="B17" s="3" t="str">
        <f>VLOOKUP(A17,'WinBUGS output'!A:C,3,FALSE)</f>
        <v>Fluoxetine</v>
      </c>
      <c r="C17" s="45" t="str">
        <f>FIXED(EXP(VLOOKUP(A17,'Direct lors'!B$4:G$43,4,FALSE)),2)</f>
        <v>1.90</v>
      </c>
      <c r="D17" s="45" t="str">
        <f>"("&amp;FIXED(EXP(VLOOKUP(A17,'Direct lors'!B$4:G$43,5,FALSE)),2)&amp;", "&amp;FIXED(EXP(VLOOKUP(A17,'Direct lors'!B$4:G$43,6,FALSE)),2)&amp;")"</f>
        <v>(1.45, 2.48)</v>
      </c>
      <c r="F17" s="1">
        <v>15</v>
      </c>
      <c r="G17" s="2" t="str">
        <f>VLOOKUP(F17,'WinBUGS output'!D:F,3,FALSE)</f>
        <v>Behavioural therapies (individual)</v>
      </c>
      <c r="H17" s="3" t="str">
        <f>FIXED(EXP(VLOOKUP(F17,'Direct lors'!O$4:T$20,4,FALSE)),2)</f>
        <v>1.82</v>
      </c>
      <c r="I17" s="3" t="str">
        <f>"("&amp;FIXED(EXP(VLOOKUP(F17,'Direct lors'!O$4:T$20,5,FALSE)),2)&amp;", "&amp;FIXED(EXP(VLOOKUP(F17,'Direct lors'!O$4:T$20,6,FALSE)),2)&amp;")"</f>
        <v>(0.47, 7.03)</v>
      </c>
    </row>
    <row r="18" spans="1:9" x14ac:dyDescent="0.25">
      <c r="A18" s="1">
        <v>16</v>
      </c>
      <c r="B18" s="3" t="str">
        <f>VLOOKUP(A18,'WinBUGS output'!A:C,3,FALSE)</f>
        <v>Sertraline</v>
      </c>
      <c r="C18" s="45" t="str">
        <f>FIXED(EXP(VLOOKUP(A18,'Direct lors'!B$4:G$43,4,FALSE)),2)</f>
        <v>1.67</v>
      </c>
      <c r="D18" s="45" t="str">
        <f>"("&amp;FIXED(EXP(VLOOKUP(A18,'Direct lors'!B$4:G$43,5,FALSE)),2)&amp;", "&amp;FIXED(EXP(VLOOKUP(A18,'Direct lors'!B$4:G$43,6,FALSE)),2)&amp;")"</f>
        <v>(1.14, 2.36)</v>
      </c>
      <c r="F18" s="1">
        <v>16</v>
      </c>
      <c r="G18" s="2" t="str">
        <f>VLOOKUP(F18,'WinBUGS output'!D:F,3,FALSE)</f>
        <v>Cognitive and cognitive behavioural therapies (individual) [CBT/CT]</v>
      </c>
      <c r="H18" s="3" t="str">
        <f>FIXED(EXP(VLOOKUP(F18,'Direct lors'!O$4:T$20,4,FALSE)),2)</f>
        <v>1.17</v>
      </c>
      <c r="I18" s="3" t="str">
        <f>"("&amp;FIXED(EXP(VLOOKUP(F18,'Direct lors'!O$4:T$20,5,FALSE)),2)&amp;", "&amp;FIXED(EXP(VLOOKUP(F18,'Direct lors'!O$4:T$20,6,FALSE)),2)&amp;")"</f>
        <v>(0.37, 3.86)</v>
      </c>
    </row>
    <row r="19" spans="1:9" x14ac:dyDescent="0.25">
      <c r="A19" s="1">
        <v>17</v>
      </c>
      <c r="B19" s="3" t="str">
        <f>VLOOKUP(A19,'WinBUGS output'!A:C,3,FALSE)</f>
        <v>Any AD</v>
      </c>
      <c r="C19" s="45" t="str">
        <f>FIXED(EXP(VLOOKUP(A19,'Direct lors'!B$4:G$43,4,FALSE)),2)</f>
        <v>0.07</v>
      </c>
      <c r="D19" s="45" t="str">
        <f>"("&amp;FIXED(EXP(VLOOKUP(A19,'Direct lors'!B$4:G$43,5,FALSE)),2)&amp;", "&amp;FIXED(EXP(VLOOKUP(A19,'Direct lors'!B$4:G$43,6,FALSE)),2)&amp;")"</f>
        <v>(0.01, 0.47)</v>
      </c>
      <c r="F19" s="1">
        <v>17</v>
      </c>
      <c r="G19" s="2" t="str">
        <f>VLOOKUP(F19,'WinBUGS output'!D:F,3,FALSE)</f>
        <v>Combined (Cognitive and cognitive behavioural therapies individual + AD)</v>
      </c>
      <c r="H19" s="3" t="str">
        <f>FIXED(EXP(VLOOKUP(F19,'Direct lors'!O$4:T$20,4,FALSE)),2)</f>
        <v>2.86</v>
      </c>
      <c r="I19" s="3" t="str">
        <f>"("&amp;FIXED(EXP(VLOOKUP(F19,'Direct lors'!O$4:T$20,5,FALSE)),2)&amp;", "&amp;FIXED(EXP(VLOOKUP(F19,'Direct lors'!O$4:T$20,6,FALSE)),2)&amp;")"</f>
        <v>(1.00, 8.17)</v>
      </c>
    </row>
    <row r="20" spans="1:9" x14ac:dyDescent="0.25">
      <c r="A20" s="1">
        <v>18</v>
      </c>
      <c r="B20" s="3" t="str">
        <f>VLOOKUP(A20,'WinBUGS output'!A:C,3,FALSE)</f>
        <v>Mirtazapine</v>
      </c>
      <c r="C20" s="45" t="str">
        <f>FIXED(EXP(VLOOKUP(A20,'Direct lors'!B$4:G$43,4,FALSE)),2)</f>
        <v>2.18</v>
      </c>
      <c r="D20" s="45" t="str">
        <f>"("&amp;FIXED(EXP(VLOOKUP(A20,'Direct lors'!B$4:G$43,5,FALSE)),2)&amp;", "&amp;FIXED(EXP(VLOOKUP(A20,'Direct lors'!B$4:G$43,6,FALSE)),2)&amp;")"</f>
        <v>(1.39, 3.42)</v>
      </c>
      <c r="F20" s="1">
        <v>18</v>
      </c>
      <c r="G20" s="2" t="str">
        <f>VLOOKUP(F20,'WinBUGS output'!D:F,3,FALSE)</f>
        <v>Combined (Exercise + AD/CBT)</v>
      </c>
      <c r="H20" s="3" t="str">
        <f>FIXED(EXP(VLOOKUP(F20,'Direct lors'!O$4:T$20,4,FALSE)),2)</f>
        <v>28.22</v>
      </c>
      <c r="I20" s="3" t="str">
        <f>"("&amp;FIXED(EXP(VLOOKUP(F20,'Direct lors'!O$4:T$20,5,FALSE)),2)&amp;", "&amp;FIXED(EXP(VLOOKUP(F20,'Direct lors'!O$4:T$20,6,FALSE)),2)&amp;")"</f>
        <v>(5.99, 129.02)</v>
      </c>
    </row>
    <row r="21" spans="1:9" x14ac:dyDescent="0.25">
      <c r="A21" s="1">
        <v>19</v>
      </c>
      <c r="B21" s="3" t="str">
        <f>VLOOKUP(A21,'WinBUGS output'!A:C,3,FALSE)</f>
        <v>Short-term psychodymic psychotherapy individual + TAU</v>
      </c>
      <c r="C21" s="45" t="str">
        <f>FIXED(EXP(VLOOKUP(A21,'Direct lors'!B$4:G$43,4,FALSE)),2)</f>
        <v>0.98</v>
      </c>
      <c r="D21" s="45" t="str">
        <f>"("&amp;FIXED(EXP(VLOOKUP(A21,'Direct lors'!B$4:G$43,5,FALSE)),2)&amp;", "&amp;FIXED(EXP(VLOOKUP(A21,'Direct lors'!B$4:G$43,6,FALSE)),2)&amp;")"</f>
        <v>(0.14, 6.55)</v>
      </c>
    </row>
    <row r="22" spans="1:9" x14ac:dyDescent="0.25">
      <c r="A22" s="1">
        <v>20</v>
      </c>
      <c r="B22" s="3" t="str">
        <f>VLOOKUP(A22,'WinBUGS output'!A:C,3,FALSE)</f>
        <v>Cognitive bibliotherapy with support + TAU</v>
      </c>
      <c r="C22" s="45" t="str">
        <f>FIXED(EXP(VLOOKUP(A22,'Direct lors'!B$4:G$43,4,FALSE)),2)</f>
        <v>0.66</v>
      </c>
      <c r="D22" s="45" t="str">
        <f>"("&amp;FIXED(EXP(VLOOKUP(A22,'Direct lors'!B$4:G$43,5,FALSE)),2)&amp;", "&amp;FIXED(EXP(VLOOKUP(A22,'Direct lors'!B$4:G$43,6,FALSE)),2)&amp;")"</f>
        <v>(0.14, 3.03)</v>
      </c>
    </row>
    <row r="23" spans="1:9" x14ac:dyDescent="0.25">
      <c r="A23" s="1">
        <v>21</v>
      </c>
      <c r="B23" s="3" t="str">
        <f>VLOOKUP(A23,'WinBUGS output'!A:C,3,FALSE)</f>
        <v>Computerised-CBT (CCBT) with support</v>
      </c>
      <c r="C23" s="45" t="str">
        <f>FIXED(EXP(VLOOKUP(A23,'Direct lors'!B$4:G$43,4,FALSE)),2)</f>
        <v>0.61</v>
      </c>
      <c r="D23" s="45" t="str">
        <f>"("&amp;FIXED(EXP(VLOOKUP(A23,'Direct lors'!B$4:G$43,5,FALSE)),2)&amp;", "&amp;FIXED(EXP(VLOOKUP(A23,'Direct lors'!B$4:G$43,6,FALSE)),2)&amp;")"</f>
        <v>(0.12, 3.03)</v>
      </c>
    </row>
    <row r="24" spans="1:9" x14ac:dyDescent="0.25">
      <c r="A24" s="1">
        <v>22</v>
      </c>
      <c r="B24" s="3" t="str">
        <f>VLOOKUP(A24,'WinBUGS output'!A:C,3,FALSE)</f>
        <v>Cognitive bibliotherapy + TAU</v>
      </c>
      <c r="C24" s="45" t="str">
        <f>FIXED(EXP(VLOOKUP(A24,'Direct lors'!B$4:G$43,4,FALSE)),2)</f>
        <v>0.53</v>
      </c>
      <c r="D24" s="45" t="str">
        <f>"("&amp;FIXED(EXP(VLOOKUP(A24,'Direct lors'!B$4:G$43,5,FALSE)),2)&amp;", "&amp;FIXED(EXP(VLOOKUP(A24,'Direct lors'!B$4:G$43,6,FALSE)),2)&amp;")"</f>
        <v>(0.12, 2.05)</v>
      </c>
    </row>
    <row r="25" spans="1:9" x14ac:dyDescent="0.25">
      <c r="A25" s="1">
        <v>23</v>
      </c>
      <c r="B25" s="3" t="str">
        <f>VLOOKUP(A25,'WinBUGS output'!A:C,3,FALSE)</f>
        <v>Computerised cognitive bias modification</v>
      </c>
      <c r="C25" s="45" t="str">
        <f>FIXED(EXP(VLOOKUP(A25,'Direct lors'!B$4:G$43,4,FALSE)),2)</f>
        <v>0.61</v>
      </c>
      <c r="D25" s="45" t="str">
        <f>"("&amp;FIXED(EXP(VLOOKUP(A25,'Direct lors'!B$4:G$43,5,FALSE)),2)&amp;", "&amp;FIXED(EXP(VLOOKUP(A25,'Direct lors'!B$4:G$43,6,FALSE)),2)&amp;")"</f>
        <v>(0.14, 2.59)</v>
      </c>
    </row>
    <row r="26" spans="1:9" x14ac:dyDescent="0.25">
      <c r="A26" s="1">
        <v>24</v>
      </c>
      <c r="B26" s="3" t="str">
        <f>VLOOKUP(A26,'WinBUGS output'!A:C,3,FALSE)</f>
        <v>Computerised-CBT (CCBT)</v>
      </c>
      <c r="C26" s="45" t="str">
        <f>FIXED(EXP(VLOOKUP(A26,'Direct lors'!B$4:G$43,4,FALSE)),2)</f>
        <v>0.55</v>
      </c>
      <c r="D26" s="45" t="str">
        <f>"("&amp;FIXED(EXP(VLOOKUP(A26,'Direct lors'!B$4:G$43,5,FALSE)),2)&amp;", "&amp;FIXED(EXP(VLOOKUP(A26,'Direct lors'!B$4:G$43,6,FALSE)),2)&amp;")"</f>
        <v>(0.13, 2.16)</v>
      </c>
    </row>
    <row r="27" spans="1:9" x14ac:dyDescent="0.25">
      <c r="A27" s="1">
        <v>25</v>
      </c>
      <c r="B27" s="3" t="str">
        <f>VLOOKUP(A27,'WinBUGS output'!A:C,3,FALSE)</f>
        <v>Computerised-CBT (CCBT) + TAU</v>
      </c>
      <c r="C27" s="45" t="str">
        <f>FIXED(EXP(VLOOKUP(A27,'Direct lors'!B$4:G$43,4,FALSE)),2)</f>
        <v>0.63</v>
      </c>
      <c r="D27" s="45" t="str">
        <f>"("&amp;FIXED(EXP(VLOOKUP(A27,'Direct lors'!B$4:G$43,5,FALSE)),2)&amp;", "&amp;FIXED(EXP(VLOOKUP(A27,'Direct lors'!B$4:G$43,6,FALSE)),2)&amp;")"</f>
        <v>(0.16, 2.27)</v>
      </c>
    </row>
    <row r="28" spans="1:9" x14ac:dyDescent="0.25">
      <c r="A28" s="1">
        <v>26</v>
      </c>
      <c r="B28" s="3" t="str">
        <f>VLOOKUP(A28,'WinBUGS output'!A:C,3,FALSE)</f>
        <v>Computerised-problem solving therapy</v>
      </c>
      <c r="C28" s="45" t="str">
        <f>FIXED(EXP(VLOOKUP(A28,'Direct lors'!B$4:G$43,4,FALSE)),2)</f>
        <v>0.58</v>
      </c>
      <c r="D28" s="45" t="str">
        <f>"("&amp;FIXED(EXP(VLOOKUP(A28,'Direct lors'!B$4:G$43,5,FALSE)),2)&amp;", "&amp;FIXED(EXP(VLOOKUP(A28,'Direct lors'!B$4:G$43,6,FALSE)),2)&amp;")"</f>
        <v>(0.14, 2.32)</v>
      </c>
    </row>
    <row r="29" spans="1:9" x14ac:dyDescent="0.25">
      <c r="A29" s="1">
        <v>27</v>
      </c>
      <c r="B29" s="3" t="str">
        <f>VLOOKUP(A29,'WinBUGS output'!A:C,3,FALSE)</f>
        <v>Interpersonal psychotherapy (IPT)</v>
      </c>
      <c r="C29" s="45" t="str">
        <f>FIXED(EXP(VLOOKUP(A29,'Direct lors'!B$4:G$43,4,FALSE)),2)</f>
        <v>1.65</v>
      </c>
      <c r="D29" s="45" t="str">
        <f>"("&amp;FIXED(EXP(VLOOKUP(A29,'Direct lors'!B$4:G$43,5,FALSE)),2)&amp;", "&amp;FIXED(EXP(VLOOKUP(A29,'Direct lors'!B$4:G$43,6,FALSE)),2)&amp;")"</f>
        <v>(0.38, 7.10)</v>
      </c>
    </row>
    <row r="30" spans="1:9" x14ac:dyDescent="0.25">
      <c r="A30" s="1">
        <v>28</v>
      </c>
      <c r="B30" s="3" t="str">
        <f>VLOOKUP(A30,'WinBUGS output'!A:C,3,FALSE)</f>
        <v>Emotion-focused therapy (EFT)</v>
      </c>
      <c r="C30" s="45" t="str">
        <f>FIXED(EXP(VLOOKUP(A30,'Direct lors'!B$4:G$43,4,FALSE)),2)</f>
        <v>0.73</v>
      </c>
      <c r="D30" s="45" t="str">
        <f>"("&amp;FIXED(EXP(VLOOKUP(A30,'Direct lors'!B$4:G$43,5,FALSE)),2)&amp;", "&amp;FIXED(EXP(VLOOKUP(A30,'Direct lors'!B$4:G$43,6,FALSE)),2)&amp;")"</f>
        <v>(0.13, 4.26)</v>
      </c>
    </row>
    <row r="31" spans="1:9" x14ac:dyDescent="0.25">
      <c r="A31" s="1">
        <v>29</v>
      </c>
      <c r="B31" s="3" t="str">
        <f>VLOOKUP(A31,'WinBUGS output'!A:C,3,FALSE)</f>
        <v>Non-directive counselling</v>
      </c>
      <c r="C31" s="45" t="str">
        <f>FIXED(EXP(VLOOKUP(A31,'Direct lors'!B$4:G$43,4,FALSE)),2)</f>
        <v>0.61</v>
      </c>
      <c r="D31" s="45" t="str">
        <f>"("&amp;FIXED(EXP(VLOOKUP(A31,'Direct lors'!B$4:G$43,5,FALSE)),2)&amp;", "&amp;FIXED(EXP(VLOOKUP(A31,'Direct lors'!B$4:G$43,6,FALSE)),2)&amp;")"</f>
        <v>(0.16, 2.36)</v>
      </c>
    </row>
    <row r="32" spans="1:9" x14ac:dyDescent="0.25">
      <c r="A32" s="1">
        <v>30</v>
      </c>
      <c r="B32" s="3" t="str">
        <f>VLOOKUP(A32,'WinBUGS output'!A:C,3,FALSE)</f>
        <v>Relational client-centered therapy</v>
      </c>
      <c r="C32" s="45" t="str">
        <f>FIXED(EXP(VLOOKUP(A32,'Direct lors'!B$4:G$43,4,FALSE)),2)</f>
        <v>0.52</v>
      </c>
      <c r="D32" s="45" t="str">
        <f>"("&amp;FIXED(EXP(VLOOKUP(A32,'Direct lors'!B$4:G$43,5,FALSE)),2)&amp;", "&amp;FIXED(EXP(VLOOKUP(A32,'Direct lors'!B$4:G$43,6,FALSE)),2)&amp;")"</f>
        <v>(0.09, 2.80)</v>
      </c>
    </row>
    <row r="33" spans="1:4" x14ac:dyDescent="0.25">
      <c r="A33" s="1">
        <v>31</v>
      </c>
      <c r="B33" s="3" t="str">
        <f>VLOOKUP(A33,'WinBUGS output'!A:C,3,FALSE)</f>
        <v>Behavioural activation (BA)</v>
      </c>
      <c r="C33" s="45" t="str">
        <f>FIXED(EXP(VLOOKUP(A33,'Direct lors'!B$4:G$43,4,FALSE)),2)</f>
        <v>1.86</v>
      </c>
      <c r="D33" s="45" t="str">
        <f>"("&amp;FIXED(EXP(VLOOKUP(A33,'Direct lors'!B$4:G$43,5,FALSE)),2)&amp;", "&amp;FIXED(EXP(VLOOKUP(A33,'Direct lors'!B$4:G$43,6,FALSE)),2)&amp;")"</f>
        <v>(0.51, 6.75)</v>
      </c>
    </row>
    <row r="34" spans="1:4" x14ac:dyDescent="0.25">
      <c r="A34" s="1">
        <v>32</v>
      </c>
      <c r="B34" s="3" t="str">
        <f>VLOOKUP(A34,'WinBUGS output'!A:C,3,FALSE)</f>
        <v>Behavioural activation (BA) + TAU</v>
      </c>
      <c r="C34" s="45" t="str">
        <f>FIXED(EXP(VLOOKUP(A34,'Direct lors'!B$4:G$43,4,FALSE)),2)</f>
        <v>1.77</v>
      </c>
      <c r="D34" s="45" t="str">
        <f>"("&amp;FIXED(EXP(VLOOKUP(A34,'Direct lors'!B$4:G$43,5,FALSE)),2)&amp;", "&amp;FIXED(EXP(VLOOKUP(A34,'Direct lors'!B$4:G$43,6,FALSE)),2)&amp;")"</f>
        <v>(0.43, 7.10)</v>
      </c>
    </row>
    <row r="35" spans="1:4" x14ac:dyDescent="0.25">
      <c r="A35" s="1">
        <v>33</v>
      </c>
      <c r="B35" s="3" t="str">
        <f>VLOOKUP(A35,'WinBUGS output'!A:C,3,FALSE)</f>
        <v>CBT individual (under 15 sessions)</v>
      </c>
      <c r="C35" s="45" t="str">
        <f>FIXED(EXP(VLOOKUP(A35,'Direct lors'!B$4:G$43,4,FALSE)),2)</f>
        <v>0.57</v>
      </c>
      <c r="D35" s="45" t="str">
        <f>"("&amp;FIXED(EXP(VLOOKUP(A35,'Direct lors'!B$4:G$43,5,FALSE)),2)&amp;", "&amp;FIXED(EXP(VLOOKUP(A35,'Direct lors'!B$4:G$43,6,FALSE)),2)&amp;")"</f>
        <v>(0.20, 1.65)</v>
      </c>
    </row>
    <row r="36" spans="1:4" x14ac:dyDescent="0.25">
      <c r="A36" s="1">
        <v>34</v>
      </c>
      <c r="B36" s="3" t="str">
        <f>VLOOKUP(A36,'WinBUGS output'!A:C,3,FALSE)</f>
        <v>CBT individual (under 15 sessions) + TAU</v>
      </c>
      <c r="C36" s="45" t="str">
        <f>FIXED(EXP(VLOOKUP(A36,'Direct lors'!B$4:G$43,4,FALSE)),2)</f>
        <v>0.95</v>
      </c>
      <c r="D36" s="45" t="str">
        <f>"("&amp;FIXED(EXP(VLOOKUP(A36,'Direct lors'!B$4:G$43,5,FALSE)),2)&amp;", "&amp;FIXED(EXP(VLOOKUP(A36,'Direct lors'!B$4:G$43,6,FALSE)),2)&amp;")"</f>
        <v>(0.25, 3.60)</v>
      </c>
    </row>
    <row r="37" spans="1:4" x14ac:dyDescent="0.25">
      <c r="A37" s="1">
        <v>35</v>
      </c>
      <c r="B37" s="3" t="str">
        <f>VLOOKUP(A37,'WinBUGS output'!A:C,3,FALSE)</f>
        <v>CBT individual (over 15 sessions)</v>
      </c>
      <c r="C37" s="45" t="str">
        <f>FIXED(EXP(VLOOKUP(A37,'Direct lors'!B$4:G$43,4,FALSE)),2)</f>
        <v>1.84</v>
      </c>
      <c r="D37" s="45" t="str">
        <f>"("&amp;FIXED(EXP(VLOOKUP(A37,'Direct lors'!B$4:G$43,5,FALSE)),2)&amp;", "&amp;FIXED(EXP(VLOOKUP(A37,'Direct lors'!B$4:G$43,6,FALSE)),2)&amp;")"</f>
        <v>(0.59, 5.87)</v>
      </c>
    </row>
    <row r="38" spans="1:4" x14ac:dyDescent="0.25">
      <c r="A38" s="1">
        <v>36</v>
      </c>
      <c r="B38" s="3" t="str">
        <f>VLOOKUP(A38,'WinBUGS output'!A:C,3,FALSE)</f>
        <v>Third-wave cognitive therapy individual</v>
      </c>
      <c r="C38" s="45" t="str">
        <f>FIXED(EXP(VLOOKUP(A38,'Direct lors'!B$4:G$43,4,FALSE)),2)</f>
        <v>1.88</v>
      </c>
      <c r="D38" s="45" t="str">
        <f>"("&amp;FIXED(EXP(VLOOKUP(A38,'Direct lors'!B$4:G$43,5,FALSE)),2)&amp;", "&amp;FIXED(EXP(VLOOKUP(A38,'Direct lors'!B$4:G$43,6,FALSE)),2)&amp;")"</f>
        <v>(0.46, 9.12)</v>
      </c>
    </row>
    <row r="39" spans="1:4" x14ac:dyDescent="0.25">
      <c r="A39" s="1">
        <v>37</v>
      </c>
      <c r="B39" s="3" t="str">
        <f>VLOOKUP(A39,'WinBUGS output'!A:C,3,FALSE)</f>
        <v>CBT individual (under 15 sessions) + citalopram</v>
      </c>
      <c r="C39" s="45" t="str">
        <f>FIXED(EXP(VLOOKUP(A39,'Direct lors'!B$4:G$43,4,FALSE)),2)</f>
        <v>3.19</v>
      </c>
      <c r="D39" s="45" t="str">
        <f>"("&amp;FIXED(EXP(VLOOKUP(A39,'Direct lors'!B$4:G$43,5,FALSE)),2)&amp;", "&amp;FIXED(EXP(VLOOKUP(A39,'Direct lors'!B$4:G$43,6,FALSE)),2)&amp;")"</f>
        <v>(1.19, 8.76)</v>
      </c>
    </row>
    <row r="40" spans="1:4" x14ac:dyDescent="0.25">
      <c r="A40" s="1">
        <v>38</v>
      </c>
      <c r="B40" s="3" t="str">
        <f>VLOOKUP(A40,'WinBUGS output'!A:C,3,FALSE)</f>
        <v>CBT individual (under 15 sessions) + escitalopram</v>
      </c>
      <c r="C40" s="45" t="str">
        <f>FIXED(EXP(VLOOKUP(A40,'Direct lors'!B$4:G$43,4,FALSE)),2)</f>
        <v>2.56</v>
      </c>
      <c r="D40" s="45" t="str">
        <f>"("&amp;FIXED(EXP(VLOOKUP(A40,'Direct lors'!B$4:G$43,5,FALSE)),2)&amp;", "&amp;FIXED(EXP(VLOOKUP(A40,'Direct lors'!B$4:G$43,6,FALSE)),2)&amp;")"</f>
        <v>(0.91, 7.03)</v>
      </c>
    </row>
    <row r="41" spans="1:4" x14ac:dyDescent="0.25">
      <c r="A41" s="1">
        <v>39</v>
      </c>
      <c r="B41" s="3" t="str">
        <f>VLOOKUP(A41,'WinBUGS output'!A:C,3,FALSE)</f>
        <v>CBT individual (over 15 sessions) + any AD</v>
      </c>
      <c r="C41" s="45" t="str">
        <f>FIXED(EXP(VLOOKUP(A41,'Direct lors'!B$4:G$43,4,FALSE)),2)</f>
        <v>2.27</v>
      </c>
      <c r="D41" s="45" t="str">
        <f>"("&amp;FIXED(EXP(VLOOKUP(A41,'Direct lors'!B$4:G$43,5,FALSE)),2)&amp;", "&amp;FIXED(EXP(VLOOKUP(A41,'Direct lors'!B$4:G$43,6,FALSE)),2)&amp;")"</f>
        <v>(0.57, 7.77)</v>
      </c>
    </row>
    <row r="42" spans="1:4" x14ac:dyDescent="0.25">
      <c r="A42" s="1">
        <v>40</v>
      </c>
      <c r="B42" s="3" t="str">
        <f>VLOOKUP(A42,'WinBUGS output'!A:C,3,FALSE)</f>
        <v>Third-wave cognitive therapy individual + any AD</v>
      </c>
      <c r="C42" s="45" t="str">
        <f>FIXED(EXP(VLOOKUP(A42,'Direct lors'!B$4:G$43,4,FALSE)),2)</f>
        <v>3.63</v>
      </c>
      <c r="D42" s="45" t="str">
        <f>"("&amp;FIXED(EXP(VLOOKUP(A42,'Direct lors'!B$4:G$43,5,FALSE)),2)&amp;", "&amp;FIXED(EXP(VLOOKUP(A42,'Direct lors'!B$4:G$43,6,FALSE)),2)&amp;")"</f>
        <v>(1.06, 14.30)</v>
      </c>
    </row>
    <row r="43" spans="1:4" x14ac:dyDescent="0.25">
      <c r="A43" s="1">
        <v>41</v>
      </c>
      <c r="B43" s="45" t="str">
        <f>VLOOKUP(A43,'WinBUGS output'!A:C,3,FALSE)</f>
        <v>Exercise + Fluoxetine</v>
      </c>
      <c r="C43" s="45" t="str">
        <f>FIXED(EXP(VLOOKUP(A43,'Direct lors'!B$4:G$43,4,FALSE)),2)</f>
        <v>28.22</v>
      </c>
      <c r="D43" s="45" t="str">
        <f>"("&amp;FIXED(EXP(VLOOKUP(A43,'Direct lors'!B$4:G$43,5,FALSE)),2)&amp;", "&amp;FIXED(EXP(VLOOKUP(A43,'Direct lors'!B$4:G$43,6,FALSE)),2)&amp;")"</f>
        <v>(7.69, 102.51)</v>
      </c>
    </row>
    <row r="44" spans="1:4" x14ac:dyDescent="0.25">
      <c r="B44"/>
      <c r="C44"/>
      <c r="D44"/>
    </row>
    <row r="45" spans="1:4" x14ac:dyDescent="0.25">
      <c r="B45"/>
      <c r="C45"/>
      <c r="D45"/>
    </row>
    <row r="46" spans="1:4" x14ac:dyDescent="0.25">
      <c r="B46"/>
      <c r="C46"/>
      <c r="D46"/>
    </row>
    <row r="47" spans="1:4" x14ac:dyDescent="0.25">
      <c r="B47"/>
      <c r="C47"/>
      <c r="D47"/>
    </row>
    <row r="48" spans="1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52" spans="2:5" x14ac:dyDescent="0.25">
      <c r="B52"/>
      <c r="C52"/>
      <c r="D52"/>
    </row>
    <row r="53" spans="2:5" x14ac:dyDescent="0.25">
      <c r="B53"/>
      <c r="C53"/>
      <c r="D53"/>
    </row>
    <row r="54" spans="2:5" x14ac:dyDescent="0.25">
      <c r="B54"/>
      <c r="C54"/>
      <c r="D54"/>
    </row>
    <row r="55" spans="2:5" x14ac:dyDescent="0.25">
      <c r="B55"/>
      <c r="C55"/>
      <c r="D55"/>
    </row>
    <row r="56" spans="2:5" x14ac:dyDescent="0.25">
      <c r="B56"/>
      <c r="C56"/>
      <c r="D56"/>
    </row>
    <row r="57" spans="2:5" x14ac:dyDescent="0.25">
      <c r="B57"/>
      <c r="C57"/>
      <c r="D57"/>
    </row>
    <row r="58" spans="2:5" x14ac:dyDescent="0.25">
      <c r="B58"/>
      <c r="C58"/>
      <c r="D58"/>
    </row>
    <row r="59" spans="2:5" x14ac:dyDescent="0.25">
      <c r="B59"/>
      <c r="C59"/>
      <c r="D59"/>
    </row>
    <row r="60" spans="2:5" x14ac:dyDescent="0.25">
      <c r="B60"/>
      <c r="C60"/>
      <c r="D60"/>
    </row>
    <row r="61" spans="2:5" x14ac:dyDescent="0.25">
      <c r="B61"/>
      <c r="C61"/>
      <c r="D61"/>
    </row>
    <row r="62" spans="2:5" x14ac:dyDescent="0.25">
      <c r="B62"/>
      <c r="C62"/>
      <c r="D62"/>
    </row>
    <row r="63" spans="2:5" x14ac:dyDescent="0.25">
      <c r="B63"/>
      <c r="C63"/>
      <c r="D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E92"/>
    </row>
    <row r="93" spans="2:5" x14ac:dyDescent="0.25">
      <c r="E93"/>
    </row>
    <row r="94" spans="2:5" x14ac:dyDescent="0.25">
      <c r="E94"/>
    </row>
    <row r="95" spans="2:5" x14ac:dyDescent="0.25">
      <c r="E95"/>
    </row>
    <row r="96" spans="2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3"/>
  <sheetViews>
    <sheetView workbookViewId="0"/>
  </sheetViews>
  <sheetFormatPr defaultRowHeight="15" x14ac:dyDescent="0.25"/>
  <cols>
    <col min="1" max="1" width="5.140625" style="12" customWidth="1"/>
    <col min="2" max="2" width="5" style="12" customWidth="1"/>
    <col min="3" max="3" width="56.140625" style="12" bestFit="1" customWidth="1"/>
    <col min="4" max="4" width="56.28515625" style="12" bestFit="1" customWidth="1"/>
    <col min="5" max="5" width="16" style="12" bestFit="1" customWidth="1"/>
    <col min="6" max="7" width="9.140625" style="12"/>
    <col min="8" max="8" width="16" style="12" bestFit="1" customWidth="1"/>
    <col min="9" max="10" width="9.140625" style="12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2" bestFit="1" customWidth="1"/>
    <col min="25" max="25" width="56.28515625" style="12" bestFit="1" customWidth="1"/>
    <col min="26" max="26" width="11.5703125" style="12" bestFit="1" customWidth="1"/>
    <col min="27" max="28" width="9.140625" style="12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62" t="s">
        <v>74</v>
      </c>
      <c r="D1" s="62"/>
      <c r="E1" s="62"/>
      <c r="F1" s="62"/>
      <c r="G1" s="62"/>
      <c r="H1" s="62"/>
      <c r="I1" s="62"/>
      <c r="J1" s="62"/>
      <c r="P1" s="62" t="s">
        <v>75</v>
      </c>
      <c r="Q1" s="62"/>
      <c r="R1" s="62"/>
      <c r="S1" s="62"/>
      <c r="T1" s="62"/>
      <c r="U1" s="20"/>
      <c r="V1" s="20"/>
      <c r="W1" s="20"/>
      <c r="X1" s="62" t="s">
        <v>76</v>
      </c>
      <c r="Y1" s="62"/>
      <c r="Z1" s="62"/>
      <c r="AA1" s="62"/>
      <c r="AB1" s="62"/>
      <c r="AF1" s="62" t="s">
        <v>77</v>
      </c>
      <c r="AG1" s="62"/>
      <c r="AH1" s="62"/>
      <c r="AI1" s="62"/>
      <c r="AJ1" s="62"/>
    </row>
    <row r="2" spans="1:36" x14ac:dyDescent="0.25">
      <c r="E2" s="63" t="s">
        <v>16</v>
      </c>
      <c r="F2" s="63"/>
      <c r="G2" s="63"/>
      <c r="H2" s="64" t="s">
        <v>17</v>
      </c>
      <c r="I2" s="64"/>
      <c r="J2" s="64"/>
      <c r="N2" s="12"/>
      <c r="O2" s="12"/>
      <c r="P2" s="12"/>
      <c r="Q2" s="12"/>
      <c r="R2" s="63" t="s">
        <v>16</v>
      </c>
      <c r="S2" s="63"/>
      <c r="T2" s="63"/>
      <c r="Z2" s="63" t="s">
        <v>16</v>
      </c>
      <c r="AA2" s="63"/>
      <c r="AB2" s="63"/>
      <c r="AF2" s="12"/>
      <c r="AG2" s="12"/>
      <c r="AH2" s="63" t="s">
        <v>16</v>
      </c>
      <c r="AI2" s="63"/>
      <c r="AJ2" s="63"/>
    </row>
    <row r="3" spans="1:36" x14ac:dyDescent="0.25">
      <c r="C3" s="21" t="s">
        <v>22</v>
      </c>
      <c r="D3" s="21" t="s">
        <v>23</v>
      </c>
      <c r="E3" s="22" t="s">
        <v>78</v>
      </c>
      <c r="F3" s="23">
        <v>2.5000000000000001E-2</v>
      </c>
      <c r="G3" s="23">
        <v>0.97499999999999998</v>
      </c>
      <c r="H3" s="13" t="s">
        <v>78</v>
      </c>
      <c r="I3" s="14">
        <v>2.5000000000000001E-2</v>
      </c>
      <c r="J3" s="14">
        <v>0.97499999999999998</v>
      </c>
      <c r="N3" s="12"/>
      <c r="O3" s="12"/>
      <c r="P3" s="21" t="s">
        <v>24</v>
      </c>
      <c r="Q3" s="21" t="s">
        <v>25</v>
      </c>
      <c r="R3" s="22" t="s">
        <v>78</v>
      </c>
      <c r="S3" s="23">
        <v>2.5000000000000001E-2</v>
      </c>
      <c r="T3" s="23">
        <v>0.97499999999999998</v>
      </c>
      <c r="X3" s="21" t="s">
        <v>22</v>
      </c>
      <c r="Y3" s="21" t="s">
        <v>23</v>
      </c>
      <c r="Z3" s="22" t="s">
        <v>79</v>
      </c>
      <c r="AA3" s="23">
        <v>2.5000000000000001E-2</v>
      </c>
      <c r="AB3" s="23">
        <v>0.97499999999999998</v>
      </c>
      <c r="AF3" s="21" t="s">
        <v>24</v>
      </c>
      <c r="AG3" s="21" t="s">
        <v>25</v>
      </c>
      <c r="AH3" s="22" t="s">
        <v>79</v>
      </c>
      <c r="AI3" s="23">
        <v>2.5000000000000001E-2</v>
      </c>
      <c r="AJ3" s="23">
        <v>0.97499999999999998</v>
      </c>
    </row>
    <row r="4" spans="1:36" x14ac:dyDescent="0.25">
      <c r="A4" s="44">
        <v>1</v>
      </c>
      <c r="B4" s="4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-1.21</v>
      </c>
      <c r="F4" s="5" t="str">
        <f>FIXED('WinBUGS output'!M3,2)</f>
        <v>-2.63</v>
      </c>
      <c r="G4" s="5" t="str">
        <f>FIXED('WinBUGS output'!O3,2)</f>
        <v>0.17</v>
      </c>
      <c r="H4" s="7"/>
      <c r="I4" s="7"/>
      <c r="J4" s="7"/>
      <c r="N4" s="44">
        <v>1</v>
      </c>
      <c r="O4" s="4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No treatment</v>
      </c>
      <c r="R4" s="5" t="str">
        <f>FIXED('WinBUGS output'!X3,2)</f>
        <v>-1.27</v>
      </c>
      <c r="S4" s="5" t="str">
        <f>FIXED('WinBUGS output'!W3,2)</f>
        <v>-2.80</v>
      </c>
      <c r="T4" s="5" t="str">
        <f>FIXED('WinBUGS output'!Y3,2)</f>
        <v>0.23</v>
      </c>
      <c r="X4" s="5" t="str">
        <f t="shared" ref="X4:X67" si="0">C4</f>
        <v>Pill placebo</v>
      </c>
      <c r="Y4" s="5" t="str">
        <f t="shared" ref="Y4:Y67" si="1">D4</f>
        <v>Waitlist</v>
      </c>
      <c r="Z4" s="5" t="str">
        <f>FIXED(EXP('WinBUGS output'!N3),2)</f>
        <v>0.30</v>
      </c>
      <c r="AA4" s="5" t="str">
        <f>FIXED(EXP('WinBUGS output'!M3),2)</f>
        <v>0.07</v>
      </c>
      <c r="AB4" s="5" t="str">
        <f>FIXED(EXP('WinBUGS output'!O3),2)</f>
        <v>1.18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0.28</v>
      </c>
      <c r="AI4" s="5" t="str">
        <f>FIXED(EXP('WinBUGS output'!W3),2)</f>
        <v>0.06</v>
      </c>
      <c r="AJ4" s="5" t="str">
        <f>FIXED(EXP('WinBUGS output'!Y3),2)</f>
        <v>1.26</v>
      </c>
    </row>
    <row r="5" spans="1:36" x14ac:dyDescent="0.25">
      <c r="A5" s="44">
        <v>1</v>
      </c>
      <c r="B5" s="44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-1.32</v>
      </c>
      <c r="F5" s="5" t="str">
        <f>FIXED('WinBUGS output'!M4,2)</f>
        <v>-2.92</v>
      </c>
      <c r="G5" s="5" t="str">
        <f>FIXED('WinBUGS output'!O4,2)</f>
        <v>0.22</v>
      </c>
      <c r="H5" s="7"/>
      <c r="I5" s="7"/>
      <c r="J5" s="7"/>
      <c r="N5" s="44">
        <v>1</v>
      </c>
      <c r="O5" s="44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Attention placebo</v>
      </c>
      <c r="R5" s="5" t="str">
        <f>FIXED('WinBUGS output'!X4,2)</f>
        <v>-0.83</v>
      </c>
      <c r="S5" s="5" t="str">
        <f>FIXED('WinBUGS output'!W4,2)</f>
        <v>-2.52</v>
      </c>
      <c r="T5" s="5" t="str">
        <f>FIXED('WinBUGS output'!Y4,2)</f>
        <v>0.84</v>
      </c>
      <c r="X5" s="5" t="str">
        <f t="shared" si="0"/>
        <v>Pill placebo</v>
      </c>
      <c r="Y5" s="5" t="str">
        <f t="shared" si="1"/>
        <v>No treatment</v>
      </c>
      <c r="Z5" s="5" t="str">
        <f>FIXED(EXP('WinBUGS output'!N4),2)</f>
        <v>0.27</v>
      </c>
      <c r="AA5" s="5" t="str">
        <f>FIXED(EXP('WinBUGS output'!M4),2)</f>
        <v>0.05</v>
      </c>
      <c r="AB5" s="5" t="str">
        <f>FIXED(EXP('WinBUGS output'!O4),2)</f>
        <v>1.25</v>
      </c>
      <c r="AF5" s="5" t="str">
        <f t="shared" ref="AF5:AF68" si="2">P5</f>
        <v>Pill placebo</v>
      </c>
      <c r="AG5" s="5" t="str">
        <f t="shared" ref="AG5:AG68" si="3">Q5</f>
        <v>Attention placebo</v>
      </c>
      <c r="AH5" s="5" t="str">
        <f>FIXED(EXP('WinBUGS output'!X4),2)</f>
        <v>0.44</v>
      </c>
      <c r="AI5" s="5" t="str">
        <f>FIXED(EXP('WinBUGS output'!W4),2)</f>
        <v>0.08</v>
      </c>
      <c r="AJ5" s="5" t="str">
        <f>FIXED(EXP('WinBUGS output'!Y4),2)</f>
        <v>2.31</v>
      </c>
    </row>
    <row r="6" spans="1:36" x14ac:dyDescent="0.25">
      <c r="A6" s="44">
        <v>1</v>
      </c>
      <c r="B6" s="44">
        <v>4</v>
      </c>
      <c r="C6" s="5" t="str">
        <f>VLOOKUP(A6,'WinBUGS output'!A:C,3,FALSE)</f>
        <v>Pill placebo</v>
      </c>
      <c r="D6" s="5" t="str">
        <f>VLOOKUP(B6,'WinBUGS output'!A:C,3,FALSE)</f>
        <v>Attention placebo</v>
      </c>
      <c r="E6" s="5" t="str">
        <f>FIXED('WinBUGS output'!N5,2)</f>
        <v>-0.81</v>
      </c>
      <c r="F6" s="5" t="str">
        <f>FIXED('WinBUGS output'!M5,2)</f>
        <v>-2.57</v>
      </c>
      <c r="G6" s="5" t="str">
        <f>FIXED('WinBUGS output'!O5,2)</f>
        <v>0.93</v>
      </c>
      <c r="H6" s="7"/>
      <c r="I6" s="7"/>
      <c r="J6" s="7"/>
      <c r="N6" s="44">
        <v>1</v>
      </c>
      <c r="O6" s="44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TAU</v>
      </c>
      <c r="R6" s="5" t="str">
        <f>FIXED('WinBUGS output'!X5,2)</f>
        <v>-0.96</v>
      </c>
      <c r="S6" s="5" t="str">
        <f>FIXED('WinBUGS output'!W5,2)</f>
        <v>-2.24</v>
      </c>
      <c r="T6" s="5" t="str">
        <f>FIXED('WinBUGS output'!Y5,2)</f>
        <v>0.32</v>
      </c>
      <c r="X6" s="5" t="str">
        <f t="shared" si="0"/>
        <v>Pill placebo</v>
      </c>
      <c r="Y6" s="5" t="str">
        <f t="shared" si="1"/>
        <v>Attention placebo</v>
      </c>
      <c r="Z6" s="5" t="str">
        <f>FIXED(EXP('WinBUGS output'!N5),2)</f>
        <v>0.44</v>
      </c>
      <c r="AA6" s="5" t="str">
        <f>FIXED(EXP('WinBUGS output'!M5),2)</f>
        <v>0.08</v>
      </c>
      <c r="AB6" s="5" t="str">
        <f>FIXED(EXP('WinBUGS output'!O5),2)</f>
        <v>2.52</v>
      </c>
      <c r="AF6" s="5" t="str">
        <f t="shared" si="2"/>
        <v>Pill placebo</v>
      </c>
      <c r="AG6" s="5" t="str">
        <f t="shared" si="3"/>
        <v>TAU</v>
      </c>
      <c r="AH6" s="5" t="str">
        <f>FIXED(EXP('WinBUGS output'!X5),2)</f>
        <v>0.38</v>
      </c>
      <c r="AI6" s="5" t="str">
        <f>FIXED(EXP('WinBUGS output'!W5),2)</f>
        <v>0.11</v>
      </c>
      <c r="AJ6" s="5" t="str">
        <f>FIXED(EXP('WinBUGS output'!Y5),2)</f>
        <v>1.38</v>
      </c>
    </row>
    <row r="7" spans="1:36" x14ac:dyDescent="0.25">
      <c r="A7" s="44">
        <v>1</v>
      </c>
      <c r="B7" s="44">
        <v>5</v>
      </c>
      <c r="C7" s="5" t="str">
        <f>VLOOKUP(A7,'WinBUGS output'!A:C,3,FALSE)</f>
        <v>Pill placebo</v>
      </c>
      <c r="D7" s="5" t="str">
        <f>VLOOKUP(B7,'WinBUGS output'!A:C,3,FALSE)</f>
        <v>Attention placebo + TAU</v>
      </c>
      <c r="E7" s="5" t="str">
        <f>FIXED('WinBUGS output'!N6,2)</f>
        <v>-0.86</v>
      </c>
      <c r="F7" s="5" t="str">
        <f>FIXED('WinBUGS output'!M6,2)</f>
        <v>-2.44</v>
      </c>
      <c r="G7" s="5" t="str">
        <f>FIXED('WinBUGS output'!O6,2)</f>
        <v>0.72</v>
      </c>
      <c r="H7" s="7"/>
      <c r="I7" s="7"/>
      <c r="J7" s="7"/>
      <c r="N7" s="44">
        <v>1</v>
      </c>
      <c r="O7" s="44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Exercise</v>
      </c>
      <c r="R7" s="5" t="str">
        <f>FIXED('WinBUGS output'!X6,2)</f>
        <v>0.20</v>
      </c>
      <c r="S7" s="5" t="str">
        <f>FIXED('WinBUGS output'!W6,2)</f>
        <v>-1.65</v>
      </c>
      <c r="T7" s="5" t="str">
        <f>FIXED('WinBUGS output'!Y6,2)</f>
        <v>2.06</v>
      </c>
      <c r="X7" s="5" t="str">
        <f t="shared" si="0"/>
        <v>Pill placebo</v>
      </c>
      <c r="Y7" s="5" t="str">
        <f t="shared" si="1"/>
        <v>Attention placebo + TAU</v>
      </c>
      <c r="Z7" s="5" t="str">
        <f>FIXED(EXP('WinBUGS output'!N6),2)</f>
        <v>0.42</v>
      </c>
      <c r="AA7" s="5" t="str">
        <f>FIXED(EXP('WinBUGS output'!M6),2)</f>
        <v>0.09</v>
      </c>
      <c r="AB7" s="5" t="str">
        <f>FIXED(EXP('WinBUGS output'!O6),2)</f>
        <v>2.05</v>
      </c>
      <c r="AF7" s="5" t="str">
        <f t="shared" si="2"/>
        <v>Pill placebo</v>
      </c>
      <c r="AG7" s="5" t="str">
        <f t="shared" si="3"/>
        <v>Exercise</v>
      </c>
      <c r="AH7" s="5" t="str">
        <f>FIXED(EXP('WinBUGS output'!X6),2)</f>
        <v>1.22</v>
      </c>
      <c r="AI7" s="5" t="str">
        <f>FIXED(EXP('WinBUGS output'!W6),2)</f>
        <v>0.19</v>
      </c>
      <c r="AJ7" s="5" t="str">
        <f>FIXED(EXP('WinBUGS output'!Y6),2)</f>
        <v>7.82</v>
      </c>
    </row>
    <row r="8" spans="1:36" x14ac:dyDescent="0.25">
      <c r="A8" s="44">
        <v>1</v>
      </c>
      <c r="B8" s="44">
        <v>6</v>
      </c>
      <c r="C8" s="5" t="str">
        <f>VLOOKUP(A8,'WinBUGS output'!A:C,3,FALSE)</f>
        <v>Pill placebo</v>
      </c>
      <c r="D8" s="5" t="str">
        <f>VLOOKUP(B8,'WinBUGS output'!A:C,3,FALSE)</f>
        <v>TAU</v>
      </c>
      <c r="E8" s="5" t="str">
        <f>FIXED('WinBUGS output'!N7,2)</f>
        <v>-1.00</v>
      </c>
      <c r="F8" s="5" t="str">
        <f>FIXED('WinBUGS output'!M7,2)</f>
        <v>-2.21</v>
      </c>
      <c r="G8" s="5" t="str">
        <f>FIXED('WinBUGS output'!O7,2)</f>
        <v>0.17</v>
      </c>
      <c r="H8" s="7"/>
      <c r="I8" s="7"/>
      <c r="J8" s="7"/>
      <c r="N8" s="44">
        <v>1</v>
      </c>
      <c r="O8" s="44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TCA</v>
      </c>
      <c r="R8" s="5" t="str">
        <f>FIXED('WinBUGS output'!X7,2)</f>
        <v>0.83</v>
      </c>
      <c r="S8" s="5" t="str">
        <f>FIXED('WinBUGS output'!W7,2)</f>
        <v>0.35</v>
      </c>
      <c r="T8" s="5" t="str">
        <f>FIXED('WinBUGS output'!Y7,2)</f>
        <v>1.39</v>
      </c>
      <c r="X8" s="5" t="str">
        <f t="shared" si="0"/>
        <v>Pill placebo</v>
      </c>
      <c r="Y8" s="5" t="str">
        <f t="shared" si="1"/>
        <v>TAU</v>
      </c>
      <c r="Z8" s="5" t="str">
        <f>FIXED(EXP('WinBUGS output'!N7),2)</f>
        <v>0.37</v>
      </c>
      <c r="AA8" s="5" t="str">
        <f>FIXED(EXP('WinBUGS output'!M7),2)</f>
        <v>0.11</v>
      </c>
      <c r="AB8" s="5" t="str">
        <f>FIXED(EXP('WinBUGS output'!O7),2)</f>
        <v>1.19</v>
      </c>
      <c r="AF8" s="5" t="str">
        <f t="shared" si="2"/>
        <v>Pill placebo</v>
      </c>
      <c r="AG8" s="5" t="str">
        <f t="shared" si="3"/>
        <v>TCA</v>
      </c>
      <c r="AH8" s="5" t="str">
        <f>FIXED(EXP('WinBUGS output'!X7),2)</f>
        <v>2.30</v>
      </c>
      <c r="AI8" s="5" t="str">
        <f>FIXED(EXP('WinBUGS output'!W7),2)</f>
        <v>1.42</v>
      </c>
      <c r="AJ8" s="5" t="str">
        <f>FIXED(EXP('WinBUGS output'!Y7),2)</f>
        <v>4.02</v>
      </c>
    </row>
    <row r="9" spans="1:36" x14ac:dyDescent="0.25">
      <c r="A9" s="44">
        <v>1</v>
      </c>
      <c r="B9" s="44">
        <v>7</v>
      </c>
      <c r="C9" s="5" t="str">
        <f>VLOOKUP(A9,'WinBUGS output'!A:C,3,FALSE)</f>
        <v>Pill placebo</v>
      </c>
      <c r="D9" s="5" t="str">
        <f>VLOOKUP(B9,'WinBUGS output'!A:C,3,FALSE)</f>
        <v>Enhanced TAU</v>
      </c>
      <c r="E9" s="5" t="str">
        <f>FIXED('WinBUGS output'!N8,2)</f>
        <v>-0.91</v>
      </c>
      <c r="F9" s="5" t="str">
        <f>FIXED('WinBUGS output'!M8,2)</f>
        <v>-2.20</v>
      </c>
      <c r="G9" s="5" t="str">
        <f>FIXED('WinBUGS output'!O8,2)</f>
        <v>0.39</v>
      </c>
      <c r="H9" s="7"/>
      <c r="I9" s="7"/>
      <c r="J9" s="7"/>
      <c r="N9" s="44">
        <v>1</v>
      </c>
      <c r="O9" s="44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SSRI</v>
      </c>
      <c r="R9" s="5" t="str">
        <f>FIXED('WinBUGS output'!X8,2)</f>
        <v>0.57</v>
      </c>
      <c r="S9" s="5" t="str">
        <f>FIXED('WinBUGS output'!W8,2)</f>
        <v>0.20</v>
      </c>
      <c r="T9" s="5" t="str">
        <f>FIXED('WinBUGS output'!Y8,2)</f>
        <v>0.94</v>
      </c>
      <c r="X9" s="5" t="str">
        <f t="shared" si="0"/>
        <v>Pill placebo</v>
      </c>
      <c r="Y9" s="5" t="str">
        <f t="shared" si="1"/>
        <v>Enhanced TAU</v>
      </c>
      <c r="Z9" s="5" t="str">
        <f>FIXED(EXP('WinBUGS output'!N8),2)</f>
        <v>0.40</v>
      </c>
      <c r="AA9" s="5" t="str">
        <f>FIXED(EXP('WinBUGS output'!M8),2)</f>
        <v>0.11</v>
      </c>
      <c r="AB9" s="5" t="str">
        <f>FIXED(EXP('WinBUGS output'!O8),2)</f>
        <v>1.48</v>
      </c>
      <c r="AF9" s="5" t="str">
        <f t="shared" si="2"/>
        <v>Pill placebo</v>
      </c>
      <c r="AG9" s="5" t="str">
        <f t="shared" si="3"/>
        <v>SSRI</v>
      </c>
      <c r="AH9" s="5" t="str">
        <f>FIXED(EXP('WinBUGS output'!X8),2)</f>
        <v>1.78</v>
      </c>
      <c r="AI9" s="5" t="str">
        <f>FIXED(EXP('WinBUGS output'!W8),2)</f>
        <v>1.22</v>
      </c>
      <c r="AJ9" s="5" t="str">
        <f>FIXED(EXP('WinBUGS output'!Y8),2)</f>
        <v>2.55</v>
      </c>
    </row>
    <row r="10" spans="1:36" x14ac:dyDescent="0.25">
      <c r="A10" s="44">
        <v>1</v>
      </c>
      <c r="B10" s="44">
        <v>8</v>
      </c>
      <c r="C10" s="5" t="str">
        <f>VLOOKUP(A10,'WinBUGS output'!A:C,3,FALSE)</f>
        <v>Pill placebo</v>
      </c>
      <c r="D10" s="5" t="str">
        <f>VLOOKUP(B10,'WinBUGS output'!A:C,3,FALSE)</f>
        <v>Exercise</v>
      </c>
      <c r="E10" s="5" t="str">
        <f>FIXED('WinBUGS output'!N9,2)</f>
        <v>0.19</v>
      </c>
      <c r="F10" s="5" t="str">
        <f>FIXED('WinBUGS output'!M9,2)</f>
        <v>-1.71</v>
      </c>
      <c r="G10" s="5" t="str">
        <f>FIXED('WinBUGS output'!O9,2)</f>
        <v>2.06</v>
      </c>
      <c r="H10" s="7"/>
      <c r="I10" s="7"/>
      <c r="J10" s="7"/>
      <c r="N10" s="44">
        <v>1</v>
      </c>
      <c r="O10" s="44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Any AD</v>
      </c>
      <c r="R10" s="5" t="str">
        <f>FIXED('WinBUGS output'!X9,2)</f>
        <v>-2.72</v>
      </c>
      <c r="S10" s="5" t="str">
        <f>FIXED('WinBUGS output'!W9,2)</f>
        <v>-4.84</v>
      </c>
      <c r="T10" s="5" t="str">
        <f>FIXED('WinBUGS output'!Y9,2)</f>
        <v>-0.56</v>
      </c>
      <c r="X10" s="5" t="str">
        <f t="shared" si="0"/>
        <v>Pill placebo</v>
      </c>
      <c r="Y10" s="5" t="str">
        <f t="shared" si="1"/>
        <v>Exercise</v>
      </c>
      <c r="Z10" s="5" t="str">
        <f>FIXED(EXP('WinBUGS output'!N9),2)</f>
        <v>1.21</v>
      </c>
      <c r="AA10" s="5" t="str">
        <f>FIXED(EXP('WinBUGS output'!M9),2)</f>
        <v>0.18</v>
      </c>
      <c r="AB10" s="5" t="str">
        <f>FIXED(EXP('WinBUGS output'!O9),2)</f>
        <v>7.86</v>
      </c>
      <c r="AF10" s="5" t="str">
        <f t="shared" si="2"/>
        <v>Pill placebo</v>
      </c>
      <c r="AG10" s="5" t="str">
        <f t="shared" si="3"/>
        <v>Any AD</v>
      </c>
      <c r="AH10" s="5" t="str">
        <f>FIXED(EXP('WinBUGS output'!X9),2)</f>
        <v>0.07</v>
      </c>
      <c r="AI10" s="5" t="str">
        <f>FIXED(EXP('WinBUGS output'!W9),2)</f>
        <v>0.01</v>
      </c>
      <c r="AJ10" s="5" t="str">
        <f>FIXED(EXP('WinBUGS output'!Y9),2)</f>
        <v>0.57</v>
      </c>
    </row>
    <row r="11" spans="1:36" x14ac:dyDescent="0.25">
      <c r="A11" s="44">
        <v>1</v>
      </c>
      <c r="B11" s="44">
        <v>9</v>
      </c>
      <c r="C11" s="5" t="str">
        <f>VLOOKUP(A11,'WinBUGS output'!A:C,3,FALSE)</f>
        <v>Pill placebo</v>
      </c>
      <c r="D11" s="5" t="str">
        <f>VLOOKUP(B11,'WinBUGS output'!A:C,3,FALSE)</f>
        <v>Exercise + TAU</v>
      </c>
      <c r="E11" s="5" t="str">
        <f>FIXED('WinBUGS output'!N10,2)</f>
        <v>0.22</v>
      </c>
      <c r="F11" s="5" t="str">
        <f>FIXED('WinBUGS output'!M10,2)</f>
        <v>-1.58</v>
      </c>
      <c r="G11" s="5" t="str">
        <f>FIXED('WinBUGS output'!O10,2)</f>
        <v>2.05</v>
      </c>
      <c r="H11" s="7"/>
      <c r="I11" s="7"/>
      <c r="J11" s="7"/>
      <c r="N11" s="44">
        <v>1</v>
      </c>
      <c r="O11" s="44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Mirtazapine</v>
      </c>
      <c r="R11" s="5" t="str">
        <f>FIXED('WinBUGS output'!X10,2)</f>
        <v>0.78</v>
      </c>
      <c r="S11" s="5" t="str">
        <f>FIXED('WinBUGS output'!W10,2)</f>
        <v>0.33</v>
      </c>
      <c r="T11" s="5" t="str">
        <f>FIXED('WinBUGS output'!Y10,2)</f>
        <v>1.23</v>
      </c>
      <c r="X11" s="5" t="str">
        <f t="shared" si="0"/>
        <v>Pill placebo</v>
      </c>
      <c r="Y11" s="5" t="str">
        <f t="shared" si="1"/>
        <v>Exercise + TAU</v>
      </c>
      <c r="Z11" s="5" t="str">
        <f>FIXED(EXP('WinBUGS output'!N10),2)</f>
        <v>1.24</v>
      </c>
      <c r="AA11" s="5" t="str">
        <f>FIXED(EXP('WinBUGS output'!M10),2)</f>
        <v>0.21</v>
      </c>
      <c r="AB11" s="5" t="str">
        <f>FIXED(EXP('WinBUGS output'!O10),2)</f>
        <v>7.74</v>
      </c>
      <c r="AF11" s="5" t="str">
        <f t="shared" si="2"/>
        <v>Pill placebo</v>
      </c>
      <c r="AG11" s="5" t="str">
        <f t="shared" si="3"/>
        <v>Mirtazapine</v>
      </c>
      <c r="AH11" s="5" t="str">
        <f>FIXED(EXP('WinBUGS output'!X10),2)</f>
        <v>2.18</v>
      </c>
      <c r="AI11" s="5" t="str">
        <f>FIXED(EXP('WinBUGS output'!W10),2)</f>
        <v>1.39</v>
      </c>
      <c r="AJ11" s="5" t="str">
        <f>FIXED(EXP('WinBUGS output'!Y10),2)</f>
        <v>3.43</v>
      </c>
    </row>
    <row r="12" spans="1:36" x14ac:dyDescent="0.25">
      <c r="A12" s="44">
        <v>1</v>
      </c>
      <c r="B12" s="44">
        <v>10</v>
      </c>
      <c r="C12" s="5" t="str">
        <f>VLOOKUP(A12,'WinBUGS output'!A:C,3,FALSE)</f>
        <v>Pill placebo</v>
      </c>
      <c r="D12" s="5" t="str">
        <f>VLOOKUP(B12,'WinBUGS output'!A:C,3,FALSE)</f>
        <v>Amitriptyline</v>
      </c>
      <c r="E12" s="5" t="str">
        <f>FIXED('WinBUGS output'!N11,2)</f>
        <v>0.83</v>
      </c>
      <c r="F12" s="5" t="str">
        <f>FIXED('WinBUGS output'!M11,2)</f>
        <v>0.53</v>
      </c>
      <c r="G12" s="5" t="str">
        <f>FIXED('WinBUGS output'!O11,2)</f>
        <v>1.15</v>
      </c>
      <c r="H12" s="7">
        <v>1.44</v>
      </c>
      <c r="I12" s="7">
        <v>0.57530000000000003</v>
      </c>
      <c r="J12" s="7">
        <v>1.514</v>
      </c>
      <c r="N12" s="44">
        <v>1</v>
      </c>
      <c r="O12" s="44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Short-term psychodynamic psychotherapies</v>
      </c>
      <c r="R12" s="5" t="str">
        <f>FIXED('WinBUGS output'!X11,2)</f>
        <v>-0.01</v>
      </c>
      <c r="S12" s="5" t="str">
        <f>FIXED('WinBUGS output'!W11,2)</f>
        <v>-2.01</v>
      </c>
      <c r="T12" s="5" t="str">
        <f>FIXED('WinBUGS output'!Y11,2)</f>
        <v>1.96</v>
      </c>
      <c r="X12" s="5" t="str">
        <f t="shared" si="0"/>
        <v>Pill placebo</v>
      </c>
      <c r="Y12" s="5" t="str">
        <f t="shared" si="1"/>
        <v>Amitriptyline</v>
      </c>
      <c r="Z12" s="5" t="str">
        <f>FIXED(EXP('WinBUGS output'!N11),2)</f>
        <v>2.30</v>
      </c>
      <c r="AA12" s="5" t="str">
        <f>FIXED(EXP('WinBUGS output'!M11),2)</f>
        <v>1.69</v>
      </c>
      <c r="AB12" s="5" t="str">
        <f>FIXED(EXP('WinBUGS output'!O11),2)</f>
        <v>3.16</v>
      </c>
      <c r="AF12" s="5" t="str">
        <f t="shared" si="2"/>
        <v>Pill placebo</v>
      </c>
      <c r="AG12" s="5" t="str">
        <f t="shared" si="3"/>
        <v>Short-term psychodynamic psychotherapies</v>
      </c>
      <c r="AH12" s="5" t="str">
        <f>FIXED(EXP('WinBUGS output'!X11),2)</f>
        <v>0.99</v>
      </c>
      <c r="AI12" s="5" t="str">
        <f>FIXED(EXP('WinBUGS output'!W11),2)</f>
        <v>0.13</v>
      </c>
      <c r="AJ12" s="5" t="str">
        <f>FIXED(EXP('WinBUGS output'!Y11),2)</f>
        <v>7.09</v>
      </c>
    </row>
    <row r="13" spans="1:36" x14ac:dyDescent="0.25">
      <c r="A13" s="44">
        <v>1</v>
      </c>
      <c r="B13" s="44">
        <v>11</v>
      </c>
      <c r="C13" s="5" t="str">
        <f>VLOOKUP(A13,'WinBUGS output'!A:C,3,FALSE)</f>
        <v>Pill placebo</v>
      </c>
      <c r="D13" s="5" t="str">
        <f>VLOOKUP(B13,'WinBUGS output'!A:C,3,FALSE)</f>
        <v>Imipramine</v>
      </c>
      <c r="E13" s="5" t="str">
        <f>FIXED('WinBUGS output'!N12,2)</f>
        <v>0.73</v>
      </c>
      <c r="F13" s="5" t="str">
        <f>FIXED('WinBUGS output'!M12,2)</f>
        <v>0.37</v>
      </c>
      <c r="G13" s="5" t="str">
        <f>FIXED('WinBUGS output'!O12,2)</f>
        <v>1.06</v>
      </c>
      <c r="H13" s="7">
        <v>0.78969999999999996</v>
      </c>
      <c r="I13" s="7">
        <v>0.41099999999999998</v>
      </c>
      <c r="J13" s="7">
        <v>1.177</v>
      </c>
      <c r="N13" s="44">
        <v>1</v>
      </c>
      <c r="O13" s="44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 with support</v>
      </c>
      <c r="R13" s="5" t="str">
        <f>FIXED('WinBUGS output'!X12,2)</f>
        <v>-0.45</v>
      </c>
      <c r="S13" s="5" t="str">
        <f>FIXED('WinBUGS output'!W12,2)</f>
        <v>-2.05</v>
      </c>
      <c r="T13" s="5" t="str">
        <f>FIXED('WinBUGS output'!Y12,2)</f>
        <v>1.13</v>
      </c>
      <c r="X13" s="5" t="str">
        <f t="shared" si="0"/>
        <v>Pill placebo</v>
      </c>
      <c r="Y13" s="5" t="str">
        <f t="shared" si="1"/>
        <v>Imipramine</v>
      </c>
      <c r="Z13" s="5" t="str">
        <f>FIXED(EXP('WinBUGS output'!N12),2)</f>
        <v>2.06</v>
      </c>
      <c r="AA13" s="5" t="str">
        <f>FIXED(EXP('WinBUGS output'!M12),2)</f>
        <v>1.45</v>
      </c>
      <c r="AB13" s="5" t="str">
        <f>FIXED(EXP('WinBUGS output'!O12),2)</f>
        <v>2.89</v>
      </c>
      <c r="AF13" s="5" t="str">
        <f t="shared" si="2"/>
        <v>Pill placebo</v>
      </c>
      <c r="AG13" s="5" t="str">
        <f t="shared" si="3"/>
        <v>Self-help with support</v>
      </c>
      <c r="AH13" s="5" t="str">
        <f>FIXED(EXP('WinBUGS output'!X12),2)</f>
        <v>0.64</v>
      </c>
      <c r="AI13" s="5" t="str">
        <f>FIXED(EXP('WinBUGS output'!W12),2)</f>
        <v>0.13</v>
      </c>
      <c r="AJ13" s="5" t="str">
        <f>FIXED(EXP('WinBUGS output'!Y12),2)</f>
        <v>3.10</v>
      </c>
    </row>
    <row r="14" spans="1:36" x14ac:dyDescent="0.25">
      <c r="A14" s="44">
        <v>1</v>
      </c>
      <c r="B14" s="44">
        <v>12</v>
      </c>
      <c r="C14" s="5" t="str">
        <f>VLOOKUP(A14,'WinBUGS output'!A:C,3,FALSE)</f>
        <v>Pill placebo</v>
      </c>
      <c r="D14" s="5" t="str">
        <f>VLOOKUP(B14,'WinBUGS output'!A:C,3,FALSE)</f>
        <v>Lofepramine</v>
      </c>
      <c r="E14" s="5" t="str">
        <f>FIXED('WinBUGS output'!N13,2)</f>
        <v>0.94</v>
      </c>
      <c r="F14" s="5" t="str">
        <f>FIXED('WinBUGS output'!M13,2)</f>
        <v>0.35</v>
      </c>
      <c r="G14" s="5" t="str">
        <f>FIXED('WinBUGS output'!O13,2)</f>
        <v>1.74</v>
      </c>
      <c r="H14" s="7">
        <v>1.629</v>
      </c>
      <c r="I14" s="7">
        <v>0.433</v>
      </c>
      <c r="J14" s="7">
        <v>2.855</v>
      </c>
      <c r="N14" s="44">
        <v>1</v>
      </c>
      <c r="O14" s="4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Self-help</v>
      </c>
      <c r="R14" s="5" t="str">
        <f>FIXED('WinBUGS output'!X13,2)</f>
        <v>-0.55</v>
      </c>
      <c r="S14" s="5" t="str">
        <f>FIXED('WinBUGS output'!W13,2)</f>
        <v>-1.93</v>
      </c>
      <c r="T14" s="5" t="str">
        <f>FIXED('WinBUGS output'!Y13,2)</f>
        <v>0.77</v>
      </c>
      <c r="X14" s="5" t="str">
        <f t="shared" si="0"/>
        <v>Pill placebo</v>
      </c>
      <c r="Y14" s="5" t="str">
        <f t="shared" si="1"/>
        <v>Lofepramine</v>
      </c>
      <c r="Z14" s="5" t="str">
        <f>FIXED(EXP('WinBUGS output'!N13),2)</f>
        <v>2.57</v>
      </c>
      <c r="AA14" s="5" t="str">
        <f>FIXED(EXP('WinBUGS output'!M13),2)</f>
        <v>1.42</v>
      </c>
      <c r="AB14" s="5" t="str">
        <f>FIXED(EXP('WinBUGS output'!O13),2)</f>
        <v>5.72</v>
      </c>
      <c r="AF14" s="5" t="str">
        <f t="shared" si="2"/>
        <v>Pill placebo</v>
      </c>
      <c r="AG14" s="5" t="str">
        <f t="shared" si="3"/>
        <v>Self-help</v>
      </c>
      <c r="AH14" s="5" t="str">
        <f>FIXED(EXP('WinBUGS output'!X13),2)</f>
        <v>0.58</v>
      </c>
      <c r="AI14" s="5" t="str">
        <f>FIXED(EXP('WinBUGS output'!W13),2)</f>
        <v>0.15</v>
      </c>
      <c r="AJ14" s="5" t="str">
        <f>FIXED(EXP('WinBUGS output'!Y13),2)</f>
        <v>2.16</v>
      </c>
    </row>
    <row r="15" spans="1:36" x14ac:dyDescent="0.25">
      <c r="A15" s="44">
        <v>1</v>
      </c>
      <c r="B15" s="44">
        <v>13</v>
      </c>
      <c r="C15" s="5" t="str">
        <f>VLOOKUP(A15,'WinBUGS output'!A:C,3,FALSE)</f>
        <v>Pill placebo</v>
      </c>
      <c r="D15" s="5" t="str">
        <f>VLOOKUP(B15,'WinBUGS output'!A:C,3,FALSE)</f>
        <v>Citalopram</v>
      </c>
      <c r="E15" s="5" t="str">
        <f>FIXED('WinBUGS output'!N14,2)</f>
        <v>0.48</v>
      </c>
      <c r="F15" s="5" t="str">
        <f>FIXED('WinBUGS output'!M14,2)</f>
        <v>0.11</v>
      </c>
      <c r="G15" s="5" t="str">
        <f>FIXED('WinBUGS output'!O14,2)</f>
        <v>0.82</v>
      </c>
      <c r="H15" s="7">
        <v>0.379</v>
      </c>
      <c r="I15" s="7">
        <v>-0.1946</v>
      </c>
      <c r="J15" s="7">
        <v>0.81779999999999997</v>
      </c>
      <c r="N15" s="44">
        <v>1</v>
      </c>
      <c r="O15" s="44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Interpersonal psychotherapy (IPT)</v>
      </c>
      <c r="R15" s="5" t="str">
        <f>FIXED('WinBUGS output'!X14,2)</f>
        <v>0.50</v>
      </c>
      <c r="S15" s="5" t="str">
        <f>FIXED('WinBUGS output'!W14,2)</f>
        <v>-1.07</v>
      </c>
      <c r="T15" s="5" t="str">
        <f>FIXED('WinBUGS output'!Y14,2)</f>
        <v>2.06</v>
      </c>
      <c r="X15" s="5" t="str">
        <f t="shared" si="0"/>
        <v>Pill placebo</v>
      </c>
      <c r="Y15" s="5" t="str">
        <f t="shared" si="1"/>
        <v>Citalopram</v>
      </c>
      <c r="Z15" s="5" t="str">
        <f>FIXED(EXP('WinBUGS output'!N14),2)</f>
        <v>1.61</v>
      </c>
      <c r="AA15" s="5" t="str">
        <f>FIXED(EXP('WinBUGS output'!M14),2)</f>
        <v>1.12</v>
      </c>
      <c r="AB15" s="5" t="str">
        <f>FIXED(EXP('WinBUGS output'!O14),2)</f>
        <v>2.27</v>
      </c>
      <c r="AF15" s="5" t="str">
        <f t="shared" si="2"/>
        <v>Pill placebo</v>
      </c>
      <c r="AG15" s="5" t="str">
        <f t="shared" si="3"/>
        <v>Interpersonal psychotherapy (IPT)</v>
      </c>
      <c r="AH15" s="5" t="str">
        <f>FIXED(EXP('WinBUGS output'!X14),2)</f>
        <v>1.65</v>
      </c>
      <c r="AI15" s="5" t="str">
        <f>FIXED(EXP('WinBUGS output'!W14),2)</f>
        <v>0.34</v>
      </c>
      <c r="AJ15" s="5" t="str">
        <f>FIXED(EXP('WinBUGS output'!Y14),2)</f>
        <v>7.85</v>
      </c>
    </row>
    <row r="16" spans="1:36" x14ac:dyDescent="0.25">
      <c r="A16" s="44">
        <v>1</v>
      </c>
      <c r="B16" s="44">
        <v>14</v>
      </c>
      <c r="C16" s="5" t="str">
        <f>VLOOKUP(A16,'WinBUGS output'!A:C,3,FALSE)</f>
        <v>Pill placebo</v>
      </c>
      <c r="D16" s="5" t="str">
        <f>VLOOKUP(B16,'WinBUGS output'!A:C,3,FALSE)</f>
        <v>Escitalopram</v>
      </c>
      <c r="E16" s="5" t="str">
        <f>FIXED('WinBUGS output'!N15,2)</f>
        <v>0.67</v>
      </c>
      <c r="F16" s="5" t="str">
        <f>FIXED('WinBUGS output'!M15,2)</f>
        <v>0.37</v>
      </c>
      <c r="G16" s="5" t="str">
        <f>FIXED('WinBUGS output'!O15,2)</f>
        <v>0.99</v>
      </c>
      <c r="H16" s="7">
        <v>0.31969999999999998</v>
      </c>
      <c r="I16" s="7">
        <v>-0.67390000000000005</v>
      </c>
      <c r="J16" s="7">
        <v>0.69899999999999995</v>
      </c>
      <c r="N16" s="44">
        <v>1</v>
      </c>
      <c r="O16" s="44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Counselling</v>
      </c>
      <c r="R16" s="5" t="str">
        <f>FIXED('WinBUGS output'!X15,2)</f>
        <v>-0.48</v>
      </c>
      <c r="S16" s="5" t="str">
        <f>FIXED('WinBUGS output'!W15,2)</f>
        <v>-2.08</v>
      </c>
      <c r="T16" s="5" t="str">
        <f>FIXED('WinBUGS output'!Y15,2)</f>
        <v>1.07</v>
      </c>
      <c r="X16" s="5" t="str">
        <f t="shared" si="0"/>
        <v>Pill placebo</v>
      </c>
      <c r="Y16" s="5" t="str">
        <f t="shared" si="1"/>
        <v>Escitalopram</v>
      </c>
      <c r="Z16" s="5" t="str">
        <f>FIXED(EXP('WinBUGS output'!N15),2)</f>
        <v>1.96</v>
      </c>
      <c r="AA16" s="5" t="str">
        <f>FIXED(EXP('WinBUGS output'!M15),2)</f>
        <v>1.44</v>
      </c>
      <c r="AB16" s="5" t="str">
        <f>FIXED(EXP('WinBUGS output'!O15),2)</f>
        <v>2.70</v>
      </c>
      <c r="AF16" s="5" t="str">
        <f t="shared" si="2"/>
        <v>Pill placebo</v>
      </c>
      <c r="AG16" s="5" t="str">
        <f t="shared" si="3"/>
        <v>Counselling</v>
      </c>
      <c r="AH16" s="5" t="str">
        <f>FIXED(EXP('WinBUGS output'!X15),2)</f>
        <v>0.62</v>
      </c>
      <c r="AI16" s="5" t="str">
        <f>FIXED(EXP('WinBUGS output'!W15),2)</f>
        <v>0.12</v>
      </c>
      <c r="AJ16" s="5" t="str">
        <f>FIXED(EXP('WinBUGS output'!Y15),2)</f>
        <v>2.92</v>
      </c>
    </row>
    <row r="17" spans="1:36" x14ac:dyDescent="0.25">
      <c r="A17" s="44">
        <v>1</v>
      </c>
      <c r="B17" s="44">
        <v>15</v>
      </c>
      <c r="C17" s="5" t="str">
        <f>VLOOKUP(A17,'WinBUGS output'!A:C,3,FALSE)</f>
        <v>Pill placebo</v>
      </c>
      <c r="D17" s="5" t="str">
        <f>VLOOKUP(B17,'WinBUGS output'!A:C,3,FALSE)</f>
        <v>Fluoxetine</v>
      </c>
      <c r="E17" s="5" t="str">
        <f>FIXED('WinBUGS output'!N16,2)</f>
        <v>0.64</v>
      </c>
      <c r="F17" s="5" t="str">
        <f>FIXED('WinBUGS output'!M16,2)</f>
        <v>0.37</v>
      </c>
      <c r="G17" s="5" t="str">
        <f>FIXED('WinBUGS output'!O16,2)</f>
        <v>0.91</v>
      </c>
      <c r="H17" s="7">
        <v>0.69099999999999995</v>
      </c>
      <c r="I17" s="7">
        <v>0.28789999999999999</v>
      </c>
      <c r="J17" s="7">
        <v>0.9365</v>
      </c>
      <c r="N17" s="44">
        <v>1</v>
      </c>
      <c r="O17" s="44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Behavioural therapies (individual)</v>
      </c>
      <c r="R17" s="5" t="str">
        <f>FIXED('WinBUGS output'!X16,2)</f>
        <v>0.60</v>
      </c>
      <c r="S17" s="5" t="str">
        <f>FIXED('WinBUGS output'!W16,2)</f>
        <v>-0.76</v>
      </c>
      <c r="T17" s="5" t="str">
        <f>FIXED('WinBUGS output'!Y16,2)</f>
        <v>1.95</v>
      </c>
      <c r="X17" s="5" t="str">
        <f t="shared" si="0"/>
        <v>Pill placebo</v>
      </c>
      <c r="Y17" s="5" t="str">
        <f t="shared" si="1"/>
        <v>Fluoxetine</v>
      </c>
      <c r="Z17" s="5" t="str">
        <f>FIXED(EXP('WinBUGS output'!N16),2)</f>
        <v>1.89</v>
      </c>
      <c r="AA17" s="5" t="str">
        <f>FIXED(EXP('WinBUGS output'!M16),2)</f>
        <v>1.45</v>
      </c>
      <c r="AB17" s="5" t="str">
        <f>FIXED(EXP('WinBUGS output'!O16),2)</f>
        <v>2.49</v>
      </c>
      <c r="AF17" s="5" t="str">
        <f t="shared" si="2"/>
        <v>Pill placebo</v>
      </c>
      <c r="AG17" s="5" t="str">
        <f t="shared" si="3"/>
        <v>Behavioural therapies (individual)</v>
      </c>
      <c r="AH17" s="5" t="str">
        <f>FIXED(EXP('WinBUGS output'!X16),2)</f>
        <v>1.82</v>
      </c>
      <c r="AI17" s="5" t="str">
        <f>FIXED(EXP('WinBUGS output'!W16),2)</f>
        <v>0.47</v>
      </c>
      <c r="AJ17" s="5" t="str">
        <f>FIXED(EXP('WinBUGS output'!Y16),2)</f>
        <v>7.00</v>
      </c>
    </row>
    <row r="18" spans="1:36" x14ac:dyDescent="0.25">
      <c r="A18" s="44">
        <v>1</v>
      </c>
      <c r="B18" s="44">
        <v>16</v>
      </c>
      <c r="C18" s="5" t="str">
        <f>VLOOKUP(A18,'WinBUGS output'!A:C,3,FALSE)</f>
        <v>Pill placebo</v>
      </c>
      <c r="D18" s="5" t="str">
        <f>VLOOKUP(B18,'WinBUGS output'!A:C,3,FALSE)</f>
        <v>Sertraline</v>
      </c>
      <c r="E18" s="5" t="str">
        <f>FIXED('WinBUGS output'!N17,2)</f>
        <v>0.51</v>
      </c>
      <c r="F18" s="5" t="str">
        <f>FIXED('WinBUGS output'!M17,2)</f>
        <v>0.13</v>
      </c>
      <c r="G18" s="5" t="str">
        <f>FIXED('WinBUGS output'!O17,2)</f>
        <v>0.86</v>
      </c>
      <c r="H18" s="7">
        <v>0.627</v>
      </c>
      <c r="I18" s="7">
        <v>0.21</v>
      </c>
      <c r="J18" s="7">
        <v>1.22</v>
      </c>
      <c r="N18" s="44">
        <v>1</v>
      </c>
      <c r="O18" s="44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Cognitive and cognitive behavioural therapies (individual) [CBT/CT]</v>
      </c>
      <c r="R18" s="5" t="str">
        <f>FIXED('WinBUGS output'!X17,2)</f>
        <v>0.16</v>
      </c>
      <c r="S18" s="5" t="str">
        <f>FIXED('WinBUGS output'!W17,2)</f>
        <v>-0.99</v>
      </c>
      <c r="T18" s="5" t="str">
        <f>FIXED('WinBUGS output'!Y17,2)</f>
        <v>1.35</v>
      </c>
      <c r="X18" s="5" t="str">
        <f t="shared" si="0"/>
        <v>Pill placebo</v>
      </c>
      <c r="Y18" s="5" t="str">
        <f t="shared" si="1"/>
        <v>Sertraline</v>
      </c>
      <c r="Z18" s="5" t="str">
        <f>FIXED(EXP('WinBUGS output'!N17),2)</f>
        <v>1.66</v>
      </c>
      <c r="AA18" s="5" t="str">
        <f>FIXED(EXP('WinBUGS output'!M17),2)</f>
        <v>1.14</v>
      </c>
      <c r="AB18" s="5" t="str">
        <f>FIXED(EXP('WinBUGS output'!O17),2)</f>
        <v>2.35</v>
      </c>
      <c r="AF18" s="5" t="str">
        <f t="shared" si="2"/>
        <v>Pill placebo</v>
      </c>
      <c r="AG18" s="5" t="str">
        <f t="shared" si="3"/>
        <v>Cognitive and cognitive behavioural therapies (individual) [CBT/CT]</v>
      </c>
      <c r="AH18" s="5" t="str">
        <f>FIXED(EXP('WinBUGS output'!X17),2)</f>
        <v>1.17</v>
      </c>
      <c r="AI18" s="5" t="str">
        <f>FIXED(EXP('WinBUGS output'!W17),2)</f>
        <v>0.37</v>
      </c>
      <c r="AJ18" s="5" t="str">
        <f>FIXED(EXP('WinBUGS output'!Y17),2)</f>
        <v>3.85</v>
      </c>
    </row>
    <row r="19" spans="1:36" x14ac:dyDescent="0.25">
      <c r="A19" s="44">
        <v>1</v>
      </c>
      <c r="B19" s="44">
        <v>17</v>
      </c>
      <c r="C19" s="5" t="str">
        <f>VLOOKUP(A19,'WinBUGS output'!A:C,3,FALSE)</f>
        <v>Pill placebo</v>
      </c>
      <c r="D19" s="5" t="str">
        <f>VLOOKUP(B19,'WinBUGS output'!A:C,3,FALSE)</f>
        <v>Any AD</v>
      </c>
      <c r="E19" s="5" t="str">
        <f>FIXED('WinBUGS output'!N18,2)</f>
        <v>-2.72</v>
      </c>
      <c r="F19" s="5" t="str">
        <f>FIXED('WinBUGS output'!M18,2)</f>
        <v>-4.68</v>
      </c>
      <c r="G19" s="5" t="str">
        <f>FIXED('WinBUGS output'!O18,2)</f>
        <v>-0.76</v>
      </c>
      <c r="H19" s="7"/>
      <c r="I19" s="7"/>
      <c r="J19" s="7"/>
      <c r="N19" s="44">
        <v>1</v>
      </c>
      <c r="O19" s="44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Combined (Cognitive and cognitive behavioural therapies individual + AD)</v>
      </c>
      <c r="R19" s="5" t="str">
        <f>FIXED('WinBUGS output'!X18,2)</f>
        <v>1.05</v>
      </c>
      <c r="S19" s="5" t="str">
        <f>FIXED('WinBUGS output'!W18,2)</f>
        <v>0.00</v>
      </c>
      <c r="T19" s="5" t="str">
        <f>FIXED('WinBUGS output'!Y18,2)</f>
        <v>2.10</v>
      </c>
      <c r="X19" s="5" t="str">
        <f t="shared" si="0"/>
        <v>Pill placebo</v>
      </c>
      <c r="Y19" s="5" t="str">
        <f t="shared" si="1"/>
        <v>Any AD</v>
      </c>
      <c r="Z19" s="5" t="str">
        <f>FIXED(EXP('WinBUGS output'!N18),2)</f>
        <v>0.07</v>
      </c>
      <c r="AA19" s="5" t="str">
        <f>FIXED(EXP('WinBUGS output'!M18),2)</f>
        <v>0.01</v>
      </c>
      <c r="AB19" s="5" t="str">
        <f>FIXED(EXP('WinBUGS output'!O18),2)</f>
        <v>0.47</v>
      </c>
      <c r="AF19" s="5" t="str">
        <f t="shared" si="2"/>
        <v>Pill placebo</v>
      </c>
      <c r="AG19" s="5" t="str">
        <f t="shared" si="3"/>
        <v>Combined (Cognitive and cognitive behavioural therapies individual + AD)</v>
      </c>
      <c r="AH19" s="5" t="str">
        <f>FIXED(EXP('WinBUGS output'!X18),2)</f>
        <v>2.86</v>
      </c>
      <c r="AI19" s="5" t="str">
        <f>FIXED(EXP('WinBUGS output'!W18),2)</f>
        <v>1.00</v>
      </c>
      <c r="AJ19" s="5" t="str">
        <f>FIXED(EXP('WinBUGS output'!Y18),2)</f>
        <v>8.17</v>
      </c>
    </row>
    <row r="20" spans="1:36" x14ac:dyDescent="0.25">
      <c r="A20" s="44">
        <v>1</v>
      </c>
      <c r="B20" s="44">
        <v>18</v>
      </c>
      <c r="C20" s="5" t="str">
        <f>VLOOKUP(A20,'WinBUGS output'!A:C,3,FALSE)</f>
        <v>Pill placebo</v>
      </c>
      <c r="D20" s="5" t="str">
        <f>VLOOKUP(B20,'WinBUGS output'!A:C,3,FALSE)</f>
        <v>Mirtazapine</v>
      </c>
      <c r="E20" s="5" t="str">
        <f>FIXED('WinBUGS output'!N19,2)</f>
        <v>0.78</v>
      </c>
      <c r="F20" s="5" t="str">
        <f>FIXED('WinBUGS output'!M19,2)</f>
        <v>0.33</v>
      </c>
      <c r="G20" s="5" t="str">
        <f>FIXED('WinBUGS output'!O19,2)</f>
        <v>1.23</v>
      </c>
      <c r="H20" s="7">
        <v>1.24</v>
      </c>
      <c r="I20" s="7">
        <v>0.41610000000000003</v>
      </c>
      <c r="J20" s="7">
        <v>1.6319999999999999</v>
      </c>
      <c r="N20" s="44">
        <v>1</v>
      </c>
      <c r="O20" s="44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Combined (Exercise + AD/CBT)</v>
      </c>
      <c r="R20" s="5" t="str">
        <f>FIXED('WinBUGS output'!X19,2)</f>
        <v>3.34</v>
      </c>
      <c r="S20" s="5" t="str">
        <f>FIXED('WinBUGS output'!W19,2)</f>
        <v>1.79</v>
      </c>
      <c r="T20" s="5" t="str">
        <f>FIXED('WinBUGS output'!Y19,2)</f>
        <v>4.86</v>
      </c>
      <c r="X20" s="5" t="str">
        <f t="shared" si="0"/>
        <v>Pill placebo</v>
      </c>
      <c r="Y20" s="5" t="str">
        <f t="shared" si="1"/>
        <v>Mirtazapine</v>
      </c>
      <c r="Z20" s="5" t="str">
        <f>FIXED(EXP('WinBUGS output'!N19),2)</f>
        <v>2.18</v>
      </c>
      <c r="AA20" s="5" t="str">
        <f>FIXED(EXP('WinBUGS output'!M19),2)</f>
        <v>1.39</v>
      </c>
      <c r="AB20" s="5" t="str">
        <f>FIXED(EXP('WinBUGS output'!O19),2)</f>
        <v>3.43</v>
      </c>
      <c r="AF20" s="5" t="str">
        <f t="shared" si="2"/>
        <v>Pill placebo</v>
      </c>
      <c r="AG20" s="5" t="str">
        <f t="shared" si="3"/>
        <v>Combined (Exercise + AD/CBT)</v>
      </c>
      <c r="AH20" s="5" t="str">
        <f>FIXED(EXP('WinBUGS output'!X19),2)</f>
        <v>28.08</v>
      </c>
      <c r="AI20" s="5" t="str">
        <f>FIXED(EXP('WinBUGS output'!W19),2)</f>
        <v>6.01</v>
      </c>
      <c r="AJ20" s="5" t="str">
        <f>FIXED(EXP('WinBUGS output'!Y19),2)</f>
        <v>129.41</v>
      </c>
    </row>
    <row r="21" spans="1:36" x14ac:dyDescent="0.25">
      <c r="A21" s="44">
        <v>1</v>
      </c>
      <c r="B21" s="44">
        <v>19</v>
      </c>
      <c r="C21" s="5" t="str">
        <f>VLOOKUP(A21,'WinBUGS output'!A:C,3,FALSE)</f>
        <v>Pill placebo</v>
      </c>
      <c r="D21" s="5" t="str">
        <f>VLOOKUP(B21,'WinBUGS output'!A:C,3,FALSE)</f>
        <v>Short-term psychodymic psychotherapy individual + TAU</v>
      </c>
      <c r="E21" s="5" t="str">
        <f>FIXED('WinBUGS output'!N20,2)</f>
        <v>-0.02</v>
      </c>
      <c r="F21" s="5" t="str">
        <f>FIXED('WinBUGS output'!M20,2)</f>
        <v>-1.94</v>
      </c>
      <c r="G21" s="5" t="str">
        <f>FIXED('WinBUGS output'!O20,2)</f>
        <v>1.88</v>
      </c>
      <c r="H21" s="7"/>
      <c r="I21" s="7"/>
      <c r="J21" s="7"/>
      <c r="N21" s="44">
        <v>2</v>
      </c>
      <c r="O21" s="44">
        <v>3</v>
      </c>
      <c r="P21" s="5" t="str">
        <f>VLOOKUP('Direct lors'!N21,'WinBUGS output'!D:F,3,FALSE)</f>
        <v>No treatment</v>
      </c>
      <c r="Q21" s="5" t="str">
        <f>VLOOKUP('Direct lors'!O21,'WinBUGS output'!D:F,3,FALSE)</f>
        <v>Attention placebo</v>
      </c>
      <c r="R21" s="5" t="str">
        <f>FIXED('WinBUGS output'!X20,2)</f>
        <v>0.44</v>
      </c>
      <c r="S21" s="5" t="str">
        <f>FIXED('WinBUGS output'!W20,2)</f>
        <v>-1.18</v>
      </c>
      <c r="T21" s="5" t="str">
        <f>FIXED('WinBUGS output'!Y20,2)</f>
        <v>2.06</v>
      </c>
      <c r="X21" s="5" t="str">
        <f t="shared" si="0"/>
        <v>Pill placebo</v>
      </c>
      <c r="Y21" s="5" t="str">
        <f t="shared" si="1"/>
        <v>Short-term psychodymic psychotherapy individual + TAU</v>
      </c>
      <c r="Z21" s="5" t="str">
        <f>FIXED(EXP('WinBUGS output'!N20),2)</f>
        <v>0.98</v>
      </c>
      <c r="AA21" s="5" t="str">
        <f>FIXED(EXP('WinBUGS output'!M20),2)</f>
        <v>0.14</v>
      </c>
      <c r="AB21" s="5" t="str">
        <f>FIXED(EXP('WinBUGS output'!O20),2)</f>
        <v>6.58</v>
      </c>
      <c r="AF21" s="5" t="str">
        <f t="shared" si="2"/>
        <v>No treatment</v>
      </c>
      <c r="AG21" s="5" t="str">
        <f t="shared" si="3"/>
        <v>Attention placebo</v>
      </c>
      <c r="AH21" s="5" t="str">
        <f>FIXED(EXP('WinBUGS output'!X20),2)</f>
        <v>1.55</v>
      </c>
      <c r="AI21" s="5" t="str">
        <f>FIXED(EXP('WinBUGS output'!W20),2)</f>
        <v>0.31</v>
      </c>
      <c r="AJ21" s="5" t="str">
        <f>FIXED(EXP('WinBUGS output'!Y20),2)</f>
        <v>7.85</v>
      </c>
    </row>
    <row r="22" spans="1:36" x14ac:dyDescent="0.25">
      <c r="A22" s="44">
        <v>1</v>
      </c>
      <c r="B22" s="44">
        <v>20</v>
      </c>
      <c r="C22" s="5" t="str">
        <f>VLOOKUP(A22,'WinBUGS output'!A:C,3,FALSE)</f>
        <v>Pill placebo</v>
      </c>
      <c r="D22" s="5" t="str">
        <f>VLOOKUP(B22,'WinBUGS output'!A:C,3,FALSE)</f>
        <v>Cognitive bibliotherapy with support + TAU</v>
      </c>
      <c r="E22" s="5" t="str">
        <f>FIXED('WinBUGS output'!N21,2)</f>
        <v>-0.41</v>
      </c>
      <c r="F22" s="5" t="str">
        <f>FIXED('WinBUGS output'!M21,2)</f>
        <v>-1.94</v>
      </c>
      <c r="G22" s="5" t="str">
        <f>FIXED('WinBUGS output'!O21,2)</f>
        <v>1.11</v>
      </c>
      <c r="H22" s="7"/>
      <c r="I22" s="7"/>
      <c r="J22" s="7"/>
      <c r="N22" s="44">
        <v>2</v>
      </c>
      <c r="O22" s="44">
        <v>4</v>
      </c>
      <c r="P22" s="5" t="str">
        <f>VLOOKUP('Direct lors'!N22,'WinBUGS output'!D:F,3,FALSE)</f>
        <v>No treatment</v>
      </c>
      <c r="Q22" s="5" t="str">
        <f>VLOOKUP('Direct lors'!O22,'WinBUGS output'!D:F,3,FALSE)</f>
        <v>TAU</v>
      </c>
      <c r="R22" s="5" t="str">
        <f>FIXED('WinBUGS output'!X21,2)</f>
        <v>0.30</v>
      </c>
      <c r="S22" s="5" t="str">
        <f>FIXED('WinBUGS output'!W21,2)</f>
        <v>-0.89</v>
      </c>
      <c r="T22" s="5" t="str">
        <f>FIXED('WinBUGS output'!Y21,2)</f>
        <v>1.58</v>
      </c>
      <c r="X22" s="5" t="str">
        <f t="shared" si="0"/>
        <v>Pill placebo</v>
      </c>
      <c r="Y22" s="5" t="str">
        <f t="shared" si="1"/>
        <v>Cognitive bibliotherapy with support + TAU</v>
      </c>
      <c r="Z22" s="5" t="str">
        <f>FIXED(EXP('WinBUGS output'!N21),2)</f>
        <v>0.67</v>
      </c>
      <c r="AA22" s="5" t="str">
        <f>FIXED(EXP('WinBUGS output'!M21),2)</f>
        <v>0.14</v>
      </c>
      <c r="AB22" s="5" t="str">
        <f>FIXED(EXP('WinBUGS output'!O21),2)</f>
        <v>3.02</v>
      </c>
      <c r="AF22" s="5" t="str">
        <f t="shared" si="2"/>
        <v>No treatment</v>
      </c>
      <c r="AG22" s="5" t="str">
        <f t="shared" si="3"/>
        <v>TAU</v>
      </c>
      <c r="AH22" s="5" t="str">
        <f>FIXED(EXP('WinBUGS output'!X21),2)</f>
        <v>1.35</v>
      </c>
      <c r="AI22" s="5" t="str">
        <f>FIXED(EXP('WinBUGS output'!W21),2)</f>
        <v>0.41</v>
      </c>
      <c r="AJ22" s="5" t="str">
        <f>FIXED(EXP('WinBUGS output'!Y21),2)</f>
        <v>4.86</v>
      </c>
    </row>
    <row r="23" spans="1:36" x14ac:dyDescent="0.25">
      <c r="A23" s="44">
        <v>1</v>
      </c>
      <c r="B23" s="44">
        <v>21</v>
      </c>
      <c r="C23" s="5" t="str">
        <f>VLOOKUP(A23,'WinBUGS output'!A:C,3,FALSE)</f>
        <v>Pill placebo</v>
      </c>
      <c r="D23" s="5" t="str">
        <f>VLOOKUP(B23,'WinBUGS output'!A:C,3,FALSE)</f>
        <v>Computerised-CBT (CCBT) with support</v>
      </c>
      <c r="E23" s="5" t="str">
        <f>FIXED('WinBUGS output'!N22,2)</f>
        <v>-0.49</v>
      </c>
      <c r="F23" s="5" t="str">
        <f>FIXED('WinBUGS output'!M22,2)</f>
        <v>-2.13</v>
      </c>
      <c r="G23" s="5" t="str">
        <f>FIXED('WinBUGS output'!O22,2)</f>
        <v>1.11</v>
      </c>
      <c r="H23" s="7"/>
      <c r="I23" s="7"/>
      <c r="J23" s="7"/>
      <c r="N23" s="44">
        <v>2</v>
      </c>
      <c r="O23" s="44">
        <v>5</v>
      </c>
      <c r="P23" s="5" t="str">
        <f>VLOOKUP('Direct lors'!N23,'WinBUGS output'!D:F,3,FALSE)</f>
        <v>No treatment</v>
      </c>
      <c r="Q23" s="5" t="str">
        <f>VLOOKUP('Direct lors'!O23,'WinBUGS output'!D:F,3,FALSE)</f>
        <v>Exercise</v>
      </c>
      <c r="R23" s="5" t="str">
        <f>FIXED('WinBUGS output'!X22,2)</f>
        <v>1.47</v>
      </c>
      <c r="S23" s="5" t="str">
        <f>FIXED('WinBUGS output'!W22,2)</f>
        <v>-0.28</v>
      </c>
      <c r="T23" s="5" t="str">
        <f>FIXED('WinBUGS output'!Y22,2)</f>
        <v>3.25</v>
      </c>
      <c r="X23" s="5" t="str">
        <f t="shared" si="0"/>
        <v>Pill placebo</v>
      </c>
      <c r="Y23" s="5" t="str">
        <f t="shared" si="1"/>
        <v>Computerised-CBT (CCBT) with support</v>
      </c>
      <c r="Z23" s="5" t="str">
        <f>FIXED(EXP('WinBUGS output'!N22),2)</f>
        <v>0.61</v>
      </c>
      <c r="AA23" s="5" t="str">
        <f>FIXED(EXP('WinBUGS output'!M22),2)</f>
        <v>0.12</v>
      </c>
      <c r="AB23" s="5" t="str">
        <f>FIXED(EXP('WinBUGS output'!O22),2)</f>
        <v>3.03</v>
      </c>
      <c r="AF23" s="5" t="str">
        <f t="shared" si="2"/>
        <v>No treatment</v>
      </c>
      <c r="AG23" s="5" t="str">
        <f t="shared" si="3"/>
        <v>Exercise</v>
      </c>
      <c r="AH23" s="5" t="str">
        <f>FIXED(EXP('WinBUGS output'!X22),2)</f>
        <v>4.33</v>
      </c>
      <c r="AI23" s="5" t="str">
        <f>FIXED(EXP('WinBUGS output'!W22),2)</f>
        <v>0.76</v>
      </c>
      <c r="AJ23" s="5" t="str">
        <f>FIXED(EXP('WinBUGS output'!Y22),2)</f>
        <v>25.76</v>
      </c>
    </row>
    <row r="24" spans="1:36" x14ac:dyDescent="0.25">
      <c r="A24" s="44">
        <v>1</v>
      </c>
      <c r="B24" s="44">
        <v>22</v>
      </c>
      <c r="C24" s="5" t="str">
        <f>VLOOKUP(A24,'WinBUGS output'!A:C,3,FALSE)</f>
        <v>Pill placebo</v>
      </c>
      <c r="D24" s="5" t="str">
        <f>VLOOKUP(B24,'WinBUGS output'!A:C,3,FALSE)</f>
        <v>Cognitive bibliotherapy + TAU</v>
      </c>
      <c r="E24" s="5" t="str">
        <f>FIXED('WinBUGS output'!N23,2)</f>
        <v>-0.64</v>
      </c>
      <c r="F24" s="5" t="str">
        <f>FIXED('WinBUGS output'!M23,2)</f>
        <v>-2.08</v>
      </c>
      <c r="G24" s="5" t="str">
        <f>FIXED('WinBUGS output'!O23,2)</f>
        <v>0.72</v>
      </c>
      <c r="H24" s="7"/>
      <c r="I24" s="7"/>
      <c r="J24" s="7"/>
      <c r="N24" s="44">
        <v>2</v>
      </c>
      <c r="O24" s="44">
        <v>6</v>
      </c>
      <c r="P24" s="5" t="str">
        <f>VLOOKUP('Direct lors'!N24,'WinBUGS output'!D:F,3,FALSE)</f>
        <v>No treatment</v>
      </c>
      <c r="Q24" s="5" t="str">
        <f>VLOOKUP('Direct lors'!O24,'WinBUGS output'!D:F,3,FALSE)</f>
        <v>TCA</v>
      </c>
      <c r="R24" s="5" t="str">
        <f>FIXED('WinBUGS output'!X23,2)</f>
        <v>2.11</v>
      </c>
      <c r="S24" s="5" t="str">
        <f>FIXED('WinBUGS output'!W23,2)</f>
        <v>0.56</v>
      </c>
      <c r="T24" s="5" t="str">
        <f>FIXED('WinBUGS output'!Y23,2)</f>
        <v>3.71</v>
      </c>
      <c r="X24" s="5" t="str">
        <f t="shared" si="0"/>
        <v>Pill placebo</v>
      </c>
      <c r="Y24" s="5" t="str">
        <f t="shared" si="1"/>
        <v>Cognitive bibliotherapy + TAU</v>
      </c>
      <c r="Z24" s="5" t="str">
        <f>FIXED(EXP('WinBUGS output'!N23),2)</f>
        <v>0.53</v>
      </c>
      <c r="AA24" s="5" t="str">
        <f>FIXED(EXP('WinBUGS output'!M23),2)</f>
        <v>0.13</v>
      </c>
      <c r="AB24" s="5" t="str">
        <f>FIXED(EXP('WinBUGS output'!O23),2)</f>
        <v>2.06</v>
      </c>
      <c r="AF24" s="5" t="str">
        <f t="shared" si="2"/>
        <v>No treatment</v>
      </c>
      <c r="AG24" s="5" t="str">
        <f t="shared" si="3"/>
        <v>TCA</v>
      </c>
      <c r="AH24" s="5" t="str">
        <f>FIXED(EXP('WinBUGS output'!X23),2)</f>
        <v>8.24</v>
      </c>
      <c r="AI24" s="5" t="str">
        <f>FIXED(EXP('WinBUGS output'!W23),2)</f>
        <v>1.75</v>
      </c>
      <c r="AJ24" s="5" t="str">
        <f>FIXED(EXP('WinBUGS output'!Y23),2)</f>
        <v>40.77</v>
      </c>
    </row>
    <row r="25" spans="1:36" x14ac:dyDescent="0.25">
      <c r="A25" s="44">
        <v>1</v>
      </c>
      <c r="B25" s="44">
        <v>23</v>
      </c>
      <c r="C25" s="5" t="str">
        <f>VLOOKUP(A25,'WinBUGS output'!A:C,3,FALSE)</f>
        <v>Pill placebo</v>
      </c>
      <c r="D25" s="5" t="str">
        <f>VLOOKUP(B25,'WinBUGS output'!A:C,3,FALSE)</f>
        <v>Computerised cognitive bias modification</v>
      </c>
      <c r="E25" s="5" t="str">
        <f>FIXED('WinBUGS output'!N24,2)</f>
        <v>-0.50</v>
      </c>
      <c r="F25" s="5" t="str">
        <f>FIXED('WinBUGS output'!M24,2)</f>
        <v>-1.98</v>
      </c>
      <c r="G25" s="5" t="str">
        <f>FIXED('WinBUGS output'!O24,2)</f>
        <v>0.95</v>
      </c>
      <c r="H25" s="7"/>
      <c r="I25" s="7"/>
      <c r="J25" s="7"/>
      <c r="N25" s="44">
        <v>2</v>
      </c>
      <c r="O25" s="44">
        <v>7</v>
      </c>
      <c r="P25" s="5" t="str">
        <f>VLOOKUP('Direct lors'!N25,'WinBUGS output'!D:F,3,FALSE)</f>
        <v>No treatment</v>
      </c>
      <c r="Q25" s="5" t="str">
        <f>VLOOKUP('Direct lors'!O25,'WinBUGS output'!D:F,3,FALSE)</f>
        <v>SSRI</v>
      </c>
      <c r="R25" s="5" t="str">
        <f>FIXED('WinBUGS output'!X24,2)</f>
        <v>1.84</v>
      </c>
      <c r="S25" s="5" t="str">
        <f>FIXED('WinBUGS output'!W24,2)</f>
        <v>0.33</v>
      </c>
      <c r="T25" s="5" t="str">
        <f>FIXED('WinBUGS output'!Y24,2)</f>
        <v>3.39</v>
      </c>
      <c r="X25" s="5" t="str">
        <f t="shared" si="0"/>
        <v>Pill placebo</v>
      </c>
      <c r="Y25" s="5" t="str">
        <f t="shared" si="1"/>
        <v>Computerised cognitive bias modification</v>
      </c>
      <c r="Z25" s="5" t="str">
        <f>FIXED(EXP('WinBUGS output'!N24),2)</f>
        <v>0.61</v>
      </c>
      <c r="AA25" s="5" t="str">
        <f>FIXED(EXP('WinBUGS output'!M24),2)</f>
        <v>0.14</v>
      </c>
      <c r="AB25" s="5" t="str">
        <f>FIXED(EXP('WinBUGS output'!O24),2)</f>
        <v>2.58</v>
      </c>
      <c r="AF25" s="5" t="str">
        <f t="shared" si="2"/>
        <v>No treatment</v>
      </c>
      <c r="AG25" s="5" t="str">
        <f t="shared" si="3"/>
        <v>SSRI</v>
      </c>
      <c r="AH25" s="5" t="str">
        <f>FIXED(EXP('WinBUGS output'!X24),2)</f>
        <v>6.29</v>
      </c>
      <c r="AI25" s="5" t="str">
        <f>FIXED(EXP('WinBUGS output'!W24),2)</f>
        <v>1.38</v>
      </c>
      <c r="AJ25" s="5" t="str">
        <f>FIXED(EXP('WinBUGS output'!Y24),2)</f>
        <v>29.76</v>
      </c>
    </row>
    <row r="26" spans="1:36" x14ac:dyDescent="0.25">
      <c r="A26" s="44">
        <v>1</v>
      </c>
      <c r="B26" s="44">
        <v>24</v>
      </c>
      <c r="C26" s="5" t="str">
        <f>VLOOKUP(A26,'WinBUGS output'!A:C,3,FALSE)</f>
        <v>Pill placebo</v>
      </c>
      <c r="D26" s="5" t="str">
        <f>VLOOKUP(B26,'WinBUGS output'!A:C,3,FALSE)</f>
        <v>Computerised-CBT (CCBT)</v>
      </c>
      <c r="E26" s="5" t="str">
        <f>FIXED('WinBUGS output'!N25,2)</f>
        <v>-0.60</v>
      </c>
      <c r="F26" s="5" t="str">
        <f>FIXED('WinBUGS output'!M25,2)</f>
        <v>-2.01</v>
      </c>
      <c r="G26" s="5" t="str">
        <f>FIXED('WinBUGS output'!O25,2)</f>
        <v>0.77</v>
      </c>
      <c r="H26" s="7"/>
      <c r="I26" s="7"/>
      <c r="J26" s="7"/>
      <c r="N26" s="44">
        <v>2</v>
      </c>
      <c r="O26" s="44">
        <v>8</v>
      </c>
      <c r="P26" s="5" t="str">
        <f>VLOOKUP('Direct lors'!N26,'WinBUGS output'!D:F,3,FALSE)</f>
        <v>No treatment</v>
      </c>
      <c r="Q26" s="5" t="str">
        <f>VLOOKUP('Direct lors'!O26,'WinBUGS output'!D:F,3,FALSE)</f>
        <v>Any AD</v>
      </c>
      <c r="R26" s="5" t="str">
        <f>FIXED('WinBUGS output'!X25,2)</f>
        <v>-1.45</v>
      </c>
      <c r="S26" s="5" t="str">
        <f>FIXED('WinBUGS output'!W25,2)</f>
        <v>-3.99</v>
      </c>
      <c r="T26" s="5" t="str">
        <f>FIXED('WinBUGS output'!Y25,2)</f>
        <v>1.14</v>
      </c>
      <c r="X26" s="5" t="str">
        <f t="shared" si="0"/>
        <v>Pill placebo</v>
      </c>
      <c r="Y26" s="5" t="str">
        <f t="shared" si="1"/>
        <v>Computerised-CBT (CCBT)</v>
      </c>
      <c r="Z26" s="5" t="str">
        <f>FIXED(EXP('WinBUGS output'!N25),2)</f>
        <v>0.55</v>
      </c>
      <c r="AA26" s="5" t="str">
        <f>FIXED(EXP('WinBUGS output'!M25),2)</f>
        <v>0.13</v>
      </c>
      <c r="AB26" s="5" t="str">
        <f>FIXED(EXP('WinBUGS output'!O25),2)</f>
        <v>2.16</v>
      </c>
      <c r="AF26" s="5" t="str">
        <f t="shared" si="2"/>
        <v>No treatment</v>
      </c>
      <c r="AG26" s="5" t="str">
        <f t="shared" si="3"/>
        <v>Any AD</v>
      </c>
      <c r="AH26" s="5" t="str">
        <f>FIXED(EXP('WinBUGS output'!X25),2)</f>
        <v>0.24</v>
      </c>
      <c r="AI26" s="5" t="str">
        <f>FIXED(EXP('WinBUGS output'!W25),2)</f>
        <v>0.02</v>
      </c>
      <c r="AJ26" s="5" t="str">
        <f>FIXED(EXP('WinBUGS output'!Y25),2)</f>
        <v>3.12</v>
      </c>
    </row>
    <row r="27" spans="1:36" x14ac:dyDescent="0.25">
      <c r="A27" s="44">
        <v>1</v>
      </c>
      <c r="B27" s="44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+ TAU</v>
      </c>
      <c r="E27" s="5" t="str">
        <f>FIXED('WinBUGS output'!N26,2)</f>
        <v>-0.47</v>
      </c>
      <c r="F27" s="5" t="str">
        <f>FIXED('WinBUGS output'!M26,2)</f>
        <v>-1.81</v>
      </c>
      <c r="G27" s="5" t="str">
        <f>FIXED('WinBUGS output'!O26,2)</f>
        <v>0.82</v>
      </c>
      <c r="H27" s="7"/>
      <c r="I27" s="7"/>
      <c r="J27" s="7"/>
      <c r="N27" s="44">
        <v>2</v>
      </c>
      <c r="O27" s="44">
        <v>9</v>
      </c>
      <c r="P27" s="5" t="str">
        <f>VLOOKUP('Direct lors'!N27,'WinBUGS output'!D:F,3,FALSE)</f>
        <v>No treatment</v>
      </c>
      <c r="Q27" s="5" t="str">
        <f>VLOOKUP('Direct lors'!O27,'WinBUGS output'!D:F,3,FALSE)</f>
        <v>Mirtazapine</v>
      </c>
      <c r="R27" s="5" t="str">
        <f>FIXED('WinBUGS output'!X26,2)</f>
        <v>2.05</v>
      </c>
      <c r="S27" s="5" t="str">
        <f>FIXED('WinBUGS output'!W26,2)</f>
        <v>0.50</v>
      </c>
      <c r="T27" s="5" t="str">
        <f>FIXED('WinBUGS output'!Y26,2)</f>
        <v>3.63</v>
      </c>
      <c r="X27" s="5" t="str">
        <f t="shared" si="0"/>
        <v>Pill placebo</v>
      </c>
      <c r="Y27" s="5" t="str">
        <f t="shared" si="1"/>
        <v>Computerised-CBT (CCBT) + TAU</v>
      </c>
      <c r="Z27" s="5" t="str">
        <f>FIXED(EXP('WinBUGS output'!N26),2)</f>
        <v>0.63</v>
      </c>
      <c r="AA27" s="5" t="str">
        <f>FIXED(EXP('WinBUGS output'!M26),2)</f>
        <v>0.16</v>
      </c>
      <c r="AB27" s="5" t="str">
        <f>FIXED(EXP('WinBUGS output'!O26),2)</f>
        <v>2.28</v>
      </c>
      <c r="AF27" s="5" t="str">
        <f t="shared" si="2"/>
        <v>No treatment</v>
      </c>
      <c r="AG27" s="5" t="str">
        <f t="shared" si="3"/>
        <v>Mirtazapine</v>
      </c>
      <c r="AH27" s="5" t="str">
        <f>FIXED(EXP('WinBUGS output'!X26),2)</f>
        <v>7.76</v>
      </c>
      <c r="AI27" s="5" t="str">
        <f>FIXED(EXP('WinBUGS output'!W26),2)</f>
        <v>1.65</v>
      </c>
      <c r="AJ27" s="5" t="str">
        <f>FIXED(EXP('WinBUGS output'!Y26),2)</f>
        <v>37.79</v>
      </c>
    </row>
    <row r="28" spans="1:36" x14ac:dyDescent="0.25">
      <c r="A28" s="44">
        <v>1</v>
      </c>
      <c r="B28" s="44">
        <v>26</v>
      </c>
      <c r="C28" s="5" t="str">
        <f>VLOOKUP(A28,'WinBUGS output'!A:C,3,FALSE)</f>
        <v>Pill placebo</v>
      </c>
      <c r="D28" s="5" t="str">
        <f>VLOOKUP(B28,'WinBUGS output'!A:C,3,FALSE)</f>
        <v>Computerised-problem solving therapy</v>
      </c>
      <c r="E28" s="5" t="str">
        <f>FIXED('WinBUGS output'!N27,2)</f>
        <v>-0.55</v>
      </c>
      <c r="F28" s="5" t="str">
        <f>FIXED('WinBUGS output'!M27,2)</f>
        <v>-2.00</v>
      </c>
      <c r="G28" s="5" t="str">
        <f>FIXED('WinBUGS output'!O27,2)</f>
        <v>0.84</v>
      </c>
      <c r="H28" s="7"/>
      <c r="I28" s="7"/>
      <c r="J28" s="7"/>
      <c r="N28" s="44">
        <v>2</v>
      </c>
      <c r="O28" s="44">
        <v>10</v>
      </c>
      <c r="P28" s="5" t="str">
        <f>VLOOKUP('Direct lors'!N28,'WinBUGS output'!D:F,3,FALSE)</f>
        <v>No treatment</v>
      </c>
      <c r="Q28" s="5" t="str">
        <f>VLOOKUP('Direct lors'!O28,'WinBUGS output'!D:F,3,FALSE)</f>
        <v>Short-term psychodynamic psychotherapies</v>
      </c>
      <c r="R28" s="5" t="str">
        <f>FIXED('WinBUGS output'!X27,2)</f>
        <v>1.26</v>
      </c>
      <c r="S28" s="5" t="str">
        <f>FIXED('WinBUGS output'!W27,2)</f>
        <v>-0.60</v>
      </c>
      <c r="T28" s="5" t="str">
        <f>FIXED('WinBUGS output'!Y27,2)</f>
        <v>3.18</v>
      </c>
      <c r="X28" s="5" t="str">
        <f t="shared" si="0"/>
        <v>Pill placebo</v>
      </c>
      <c r="Y28" s="5" t="str">
        <f t="shared" si="1"/>
        <v>Computerised-problem solving therapy</v>
      </c>
      <c r="Z28" s="5" t="str">
        <f>FIXED(EXP('WinBUGS output'!N27),2)</f>
        <v>0.58</v>
      </c>
      <c r="AA28" s="5" t="str">
        <f>FIXED(EXP('WinBUGS output'!M27),2)</f>
        <v>0.14</v>
      </c>
      <c r="AB28" s="5" t="str">
        <f>FIXED(EXP('WinBUGS output'!O27),2)</f>
        <v>2.32</v>
      </c>
      <c r="AF28" s="5" t="str">
        <f t="shared" si="2"/>
        <v>No treatment</v>
      </c>
      <c r="AG28" s="5" t="str">
        <f t="shared" si="3"/>
        <v>Short-term psychodynamic psychotherapies</v>
      </c>
      <c r="AH28" s="5" t="str">
        <f>FIXED(EXP('WinBUGS output'!X27),2)</f>
        <v>3.53</v>
      </c>
      <c r="AI28" s="5" t="str">
        <f>FIXED(EXP('WinBUGS output'!W27),2)</f>
        <v>0.55</v>
      </c>
      <c r="AJ28" s="5" t="str">
        <f>FIXED(EXP('WinBUGS output'!Y27),2)</f>
        <v>24.07</v>
      </c>
    </row>
    <row r="29" spans="1:36" x14ac:dyDescent="0.25">
      <c r="A29" s="44">
        <v>1</v>
      </c>
      <c r="B29" s="44">
        <v>27</v>
      </c>
      <c r="C29" s="5" t="str">
        <f>VLOOKUP(A29,'WinBUGS output'!A:C,3,FALSE)</f>
        <v>Pill placebo</v>
      </c>
      <c r="D29" s="5" t="str">
        <f>VLOOKUP(B29,'WinBUGS output'!A:C,3,FALSE)</f>
        <v>Interpersonal psychotherapy (IPT)</v>
      </c>
      <c r="E29" s="5" t="str">
        <f>FIXED('WinBUGS output'!N28,2)</f>
        <v>0.50</v>
      </c>
      <c r="F29" s="5" t="str">
        <f>FIXED('WinBUGS output'!M28,2)</f>
        <v>-0.96</v>
      </c>
      <c r="G29" s="5" t="str">
        <f>FIXED('WinBUGS output'!O28,2)</f>
        <v>1.96</v>
      </c>
      <c r="H29" s="7"/>
      <c r="I29" s="7"/>
      <c r="J29" s="7"/>
      <c r="N29" s="44">
        <v>2</v>
      </c>
      <c r="O29" s="44">
        <v>11</v>
      </c>
      <c r="P29" s="5" t="str">
        <f>VLOOKUP('Direct lors'!N29,'WinBUGS output'!D:F,3,FALSE)</f>
        <v>No treatment</v>
      </c>
      <c r="Q29" s="5" t="str">
        <f>VLOOKUP('Direct lors'!O29,'WinBUGS output'!D:F,3,FALSE)</f>
        <v>Self-help with support</v>
      </c>
      <c r="R29" s="5" t="str">
        <f>FIXED('WinBUGS output'!X28,2)</f>
        <v>0.82</v>
      </c>
      <c r="S29" s="5" t="str">
        <f>FIXED('WinBUGS output'!W28,2)</f>
        <v>-0.53</v>
      </c>
      <c r="T29" s="5" t="str">
        <f>FIXED('WinBUGS output'!Y28,2)</f>
        <v>2.17</v>
      </c>
      <c r="X29" s="5" t="str">
        <f t="shared" si="0"/>
        <v>Pill placebo</v>
      </c>
      <c r="Y29" s="5" t="str">
        <f t="shared" si="1"/>
        <v>Interpersonal psychotherapy (IPT)</v>
      </c>
      <c r="Z29" s="5" t="str">
        <f>FIXED(EXP('WinBUGS output'!N28),2)</f>
        <v>1.65</v>
      </c>
      <c r="AA29" s="5" t="str">
        <f>FIXED(EXP('WinBUGS output'!M28),2)</f>
        <v>0.38</v>
      </c>
      <c r="AB29" s="5" t="str">
        <f>FIXED(EXP('WinBUGS output'!O28),2)</f>
        <v>7.09</v>
      </c>
      <c r="AF29" s="5" t="str">
        <f t="shared" si="2"/>
        <v>No treatment</v>
      </c>
      <c r="AG29" s="5" t="str">
        <f t="shared" si="3"/>
        <v>Self-help with support</v>
      </c>
      <c r="AH29" s="5" t="str">
        <f>FIXED(EXP('WinBUGS output'!X28),2)</f>
        <v>2.26</v>
      </c>
      <c r="AI29" s="5" t="str">
        <f>FIXED(EXP('WinBUGS output'!W28),2)</f>
        <v>0.59</v>
      </c>
      <c r="AJ29" s="5" t="str">
        <f>FIXED(EXP('WinBUGS output'!Y28),2)</f>
        <v>8.75</v>
      </c>
    </row>
    <row r="30" spans="1:36" x14ac:dyDescent="0.25">
      <c r="A30" s="44">
        <v>1</v>
      </c>
      <c r="B30" s="44">
        <v>28</v>
      </c>
      <c r="C30" s="5" t="str">
        <f>VLOOKUP(A30,'WinBUGS output'!A:C,3,FALSE)</f>
        <v>Pill placebo</v>
      </c>
      <c r="D30" s="5" t="str">
        <f>VLOOKUP(B30,'WinBUGS output'!A:C,3,FALSE)</f>
        <v>Emotion-focused therapy (EFT)</v>
      </c>
      <c r="E30" s="5" t="str">
        <f>FIXED('WinBUGS output'!N29,2)</f>
        <v>-0.31</v>
      </c>
      <c r="F30" s="5" t="str">
        <f>FIXED('WinBUGS output'!M29,2)</f>
        <v>-2.03</v>
      </c>
      <c r="G30" s="5" t="str">
        <f>FIXED('WinBUGS output'!O29,2)</f>
        <v>1.45</v>
      </c>
      <c r="H30" s="7"/>
      <c r="I30" s="7"/>
      <c r="J30" s="7"/>
      <c r="N30" s="44">
        <v>2</v>
      </c>
      <c r="O30" s="44">
        <v>12</v>
      </c>
      <c r="P30" s="5" t="str">
        <f>VLOOKUP('Direct lors'!N30,'WinBUGS output'!D:F,3,FALSE)</f>
        <v>No treatment</v>
      </c>
      <c r="Q30" s="5" t="str">
        <f>VLOOKUP('Direct lors'!O30,'WinBUGS output'!D:F,3,FALSE)</f>
        <v>Self-help</v>
      </c>
      <c r="R30" s="5" t="str">
        <f>FIXED('WinBUGS output'!X29,2)</f>
        <v>0.70</v>
      </c>
      <c r="S30" s="5" t="str">
        <f>FIXED('WinBUGS output'!W29,2)</f>
        <v>-0.18</v>
      </c>
      <c r="T30" s="5" t="str">
        <f>FIXED('WinBUGS output'!Y29,2)</f>
        <v>1.63</v>
      </c>
      <c r="X30" s="5" t="str">
        <f t="shared" si="0"/>
        <v>Pill placebo</v>
      </c>
      <c r="Y30" s="5" t="str">
        <f t="shared" si="1"/>
        <v>Emotion-focused therapy (EFT)</v>
      </c>
      <c r="Z30" s="5" t="str">
        <f>FIXED(EXP('WinBUGS output'!N29),2)</f>
        <v>0.73</v>
      </c>
      <c r="AA30" s="5" t="str">
        <f>FIXED(EXP('WinBUGS output'!M29),2)</f>
        <v>0.13</v>
      </c>
      <c r="AB30" s="5" t="str">
        <f>FIXED(EXP('WinBUGS output'!O29),2)</f>
        <v>4.24</v>
      </c>
      <c r="AF30" s="5" t="str">
        <f t="shared" si="2"/>
        <v>No treatment</v>
      </c>
      <c r="AG30" s="5" t="str">
        <f t="shared" si="3"/>
        <v>Self-help</v>
      </c>
      <c r="AH30" s="5" t="str">
        <f>FIXED(EXP('WinBUGS output'!X29),2)</f>
        <v>2.02</v>
      </c>
      <c r="AI30" s="5" t="str">
        <f>FIXED(EXP('WinBUGS output'!W29),2)</f>
        <v>0.83</v>
      </c>
      <c r="AJ30" s="5" t="str">
        <f>FIXED(EXP('WinBUGS output'!Y29),2)</f>
        <v>5.09</v>
      </c>
    </row>
    <row r="31" spans="1:36" x14ac:dyDescent="0.25">
      <c r="A31" s="44">
        <v>1</v>
      </c>
      <c r="B31" s="44">
        <v>29</v>
      </c>
      <c r="C31" s="5" t="str">
        <f>VLOOKUP(A31,'WinBUGS output'!A:C,3,FALSE)</f>
        <v>Pill placebo</v>
      </c>
      <c r="D31" s="5" t="str">
        <f>VLOOKUP(B31,'WinBUGS output'!A:C,3,FALSE)</f>
        <v>Non-directive counselling</v>
      </c>
      <c r="E31" s="5" t="str">
        <f>FIXED('WinBUGS output'!N30,2)</f>
        <v>-0.49</v>
      </c>
      <c r="F31" s="5" t="str">
        <f>FIXED('WinBUGS output'!M30,2)</f>
        <v>-1.85</v>
      </c>
      <c r="G31" s="5" t="str">
        <f>FIXED('WinBUGS output'!O30,2)</f>
        <v>0.86</v>
      </c>
      <c r="H31" s="7"/>
      <c r="I31" s="7"/>
      <c r="J31" s="7"/>
      <c r="N31" s="44">
        <v>2</v>
      </c>
      <c r="O31" s="44">
        <v>13</v>
      </c>
      <c r="P31" s="5" t="str">
        <f>VLOOKUP('Direct lors'!N31,'WinBUGS output'!D:F,3,FALSE)</f>
        <v>No treatment</v>
      </c>
      <c r="Q31" s="5" t="str">
        <f>VLOOKUP('Direct lors'!O31,'WinBUGS output'!D:F,3,FALSE)</f>
        <v>Interpersonal psychotherapy (IPT)</v>
      </c>
      <c r="R31" s="5" t="str">
        <f>FIXED('WinBUGS output'!X30,2)</f>
        <v>1.77</v>
      </c>
      <c r="S31" s="5" t="str">
        <f>FIXED('WinBUGS output'!W30,2)</f>
        <v>0.15</v>
      </c>
      <c r="T31" s="5" t="str">
        <f>FIXED('WinBUGS output'!Y30,2)</f>
        <v>3.39</v>
      </c>
      <c r="X31" s="5" t="str">
        <f t="shared" si="0"/>
        <v>Pill placebo</v>
      </c>
      <c r="Y31" s="5" t="str">
        <f t="shared" si="1"/>
        <v>Non-directive counselling</v>
      </c>
      <c r="Z31" s="5" t="str">
        <f>FIXED(EXP('WinBUGS output'!N30),2)</f>
        <v>0.61</v>
      </c>
      <c r="AA31" s="5" t="str">
        <f>FIXED(EXP('WinBUGS output'!M30),2)</f>
        <v>0.16</v>
      </c>
      <c r="AB31" s="5" t="str">
        <f>FIXED(EXP('WinBUGS output'!O30),2)</f>
        <v>2.36</v>
      </c>
      <c r="AF31" s="5" t="str">
        <f t="shared" si="2"/>
        <v>No treatment</v>
      </c>
      <c r="AG31" s="5" t="str">
        <f t="shared" si="3"/>
        <v>Interpersonal psychotherapy (IPT)</v>
      </c>
      <c r="AH31" s="5" t="str">
        <f>FIXED(EXP('WinBUGS output'!X30),2)</f>
        <v>5.86</v>
      </c>
      <c r="AI31" s="5" t="str">
        <f>FIXED(EXP('WinBUGS output'!W30),2)</f>
        <v>1.16</v>
      </c>
      <c r="AJ31" s="5" t="str">
        <f>FIXED(EXP('WinBUGS output'!Y30),2)</f>
        <v>29.58</v>
      </c>
    </row>
    <row r="32" spans="1:36" x14ac:dyDescent="0.25">
      <c r="A32" s="44">
        <v>1</v>
      </c>
      <c r="B32" s="44">
        <v>30</v>
      </c>
      <c r="C32" s="5" t="str">
        <f>VLOOKUP(A32,'WinBUGS output'!A:C,3,FALSE)</f>
        <v>Pill placebo</v>
      </c>
      <c r="D32" s="5" t="str">
        <f>VLOOKUP(B32,'WinBUGS output'!A:C,3,FALSE)</f>
        <v>Relational client-centered therapy</v>
      </c>
      <c r="E32" s="5" t="str">
        <f>FIXED('WinBUGS output'!N31,2)</f>
        <v>-0.66</v>
      </c>
      <c r="F32" s="5" t="str">
        <f>FIXED('WinBUGS output'!M31,2)</f>
        <v>-2.45</v>
      </c>
      <c r="G32" s="5" t="str">
        <f>FIXED('WinBUGS output'!O31,2)</f>
        <v>1.03</v>
      </c>
      <c r="H32" s="7"/>
      <c r="I32" s="7"/>
      <c r="J32" s="7"/>
      <c r="N32" s="44">
        <v>2</v>
      </c>
      <c r="O32" s="44">
        <v>14</v>
      </c>
      <c r="P32" s="5" t="str">
        <f>VLOOKUP('Direct lors'!N32,'WinBUGS output'!D:F,3,FALSE)</f>
        <v>No treatment</v>
      </c>
      <c r="Q32" s="5" t="str">
        <f>VLOOKUP('Direct lors'!O32,'WinBUGS output'!D:F,3,FALSE)</f>
        <v>Counselling</v>
      </c>
      <c r="R32" s="5" t="str">
        <f>FIXED('WinBUGS output'!X31,2)</f>
        <v>0.77</v>
      </c>
      <c r="S32" s="5" t="str">
        <f>FIXED('WinBUGS output'!W31,2)</f>
        <v>-0.80</v>
      </c>
      <c r="T32" s="5" t="str">
        <f>FIXED('WinBUGS output'!Y31,2)</f>
        <v>2.40</v>
      </c>
      <c r="X32" s="5" t="str">
        <f t="shared" si="0"/>
        <v>Pill placebo</v>
      </c>
      <c r="Y32" s="5" t="str">
        <f t="shared" si="1"/>
        <v>Relational client-centered therapy</v>
      </c>
      <c r="Z32" s="5" t="str">
        <f>FIXED(EXP('WinBUGS output'!N31),2)</f>
        <v>0.52</v>
      </c>
      <c r="AA32" s="5" t="str">
        <f>FIXED(EXP('WinBUGS output'!M31),2)</f>
        <v>0.09</v>
      </c>
      <c r="AB32" s="5" t="str">
        <f>FIXED(EXP('WinBUGS output'!O31),2)</f>
        <v>2.79</v>
      </c>
      <c r="AF32" s="5" t="str">
        <f t="shared" si="2"/>
        <v>No treatment</v>
      </c>
      <c r="AG32" s="5" t="str">
        <f t="shared" si="3"/>
        <v>Counselling</v>
      </c>
      <c r="AH32" s="5" t="str">
        <f>FIXED(EXP('WinBUGS output'!X31),2)</f>
        <v>2.17</v>
      </c>
      <c r="AI32" s="5" t="str">
        <f>FIXED(EXP('WinBUGS output'!W31),2)</f>
        <v>0.45</v>
      </c>
      <c r="AJ32" s="5" t="str">
        <f>FIXED(EXP('WinBUGS output'!Y31),2)</f>
        <v>10.97</v>
      </c>
    </row>
    <row r="33" spans="1:36" x14ac:dyDescent="0.25">
      <c r="A33" s="44">
        <v>1</v>
      </c>
      <c r="B33" s="44">
        <v>31</v>
      </c>
      <c r="C33" s="5" t="str">
        <f>VLOOKUP(A33,'WinBUGS output'!A:C,3,FALSE)</f>
        <v>Pill placebo</v>
      </c>
      <c r="D33" s="5" t="str">
        <f>VLOOKUP(B33,'WinBUGS output'!A:C,3,FALSE)</f>
        <v>Behavioural activation (BA)</v>
      </c>
      <c r="E33" s="5" t="str">
        <f>FIXED('WinBUGS output'!N32,2)</f>
        <v>0.62</v>
      </c>
      <c r="F33" s="5" t="str">
        <f>FIXED('WinBUGS output'!M32,2)</f>
        <v>-0.68</v>
      </c>
      <c r="G33" s="5" t="str">
        <f>FIXED('WinBUGS output'!O32,2)</f>
        <v>1.91</v>
      </c>
      <c r="H33" s="7"/>
      <c r="I33" s="7"/>
      <c r="J33" s="7"/>
      <c r="N33" s="44">
        <v>2</v>
      </c>
      <c r="O33" s="44">
        <v>15</v>
      </c>
      <c r="P33" s="5" t="str">
        <f>VLOOKUP('Direct lors'!N33,'WinBUGS output'!D:F,3,FALSE)</f>
        <v>No treatment</v>
      </c>
      <c r="Q33" s="5" t="str">
        <f>VLOOKUP('Direct lors'!O33,'WinBUGS output'!D:F,3,FALSE)</f>
        <v>Behavioural therapies (individual)</v>
      </c>
      <c r="R33" s="5" t="str">
        <f>FIXED('WinBUGS output'!X32,2)</f>
        <v>1.86</v>
      </c>
      <c r="S33" s="5" t="str">
        <f>FIXED('WinBUGS output'!W32,2)</f>
        <v>0.49</v>
      </c>
      <c r="T33" s="5" t="str">
        <f>FIXED('WinBUGS output'!Y32,2)</f>
        <v>3.25</v>
      </c>
      <c r="X33" s="5" t="str">
        <f t="shared" si="0"/>
        <v>Pill placebo</v>
      </c>
      <c r="Y33" s="5" t="str">
        <f t="shared" si="1"/>
        <v>Behavioural activation (BA)</v>
      </c>
      <c r="Z33" s="5" t="str">
        <f>FIXED(EXP('WinBUGS output'!N32),2)</f>
        <v>1.86</v>
      </c>
      <c r="AA33" s="5" t="str">
        <f>FIXED(EXP('WinBUGS output'!M32),2)</f>
        <v>0.51</v>
      </c>
      <c r="AB33" s="5" t="str">
        <f>FIXED(EXP('WinBUGS output'!O32),2)</f>
        <v>6.75</v>
      </c>
      <c r="AF33" s="5" t="str">
        <f t="shared" si="2"/>
        <v>No treatment</v>
      </c>
      <c r="AG33" s="5" t="str">
        <f t="shared" si="3"/>
        <v>Behavioural therapies (individual)</v>
      </c>
      <c r="AH33" s="5" t="str">
        <f>FIXED(EXP('WinBUGS output'!X32),2)</f>
        <v>6.44</v>
      </c>
      <c r="AI33" s="5" t="str">
        <f>FIXED(EXP('WinBUGS output'!W32),2)</f>
        <v>1.63</v>
      </c>
      <c r="AJ33" s="5" t="str">
        <f>FIXED(EXP('WinBUGS output'!Y32),2)</f>
        <v>25.71</v>
      </c>
    </row>
    <row r="34" spans="1:36" x14ac:dyDescent="0.25">
      <c r="A34" s="44">
        <v>1</v>
      </c>
      <c r="B34" s="44">
        <v>32</v>
      </c>
      <c r="C34" s="5" t="str">
        <f>VLOOKUP(A34,'WinBUGS output'!A:C,3,FALSE)</f>
        <v>Pill placebo</v>
      </c>
      <c r="D34" s="5" t="str">
        <f>VLOOKUP(B34,'WinBUGS output'!A:C,3,FALSE)</f>
        <v>Behavioural activation (BA) + TAU</v>
      </c>
      <c r="E34" s="5" t="str">
        <f>FIXED('WinBUGS output'!N33,2)</f>
        <v>0.57</v>
      </c>
      <c r="F34" s="5" t="str">
        <f>FIXED('WinBUGS output'!M33,2)</f>
        <v>-0.84</v>
      </c>
      <c r="G34" s="5" t="str">
        <f>FIXED('WinBUGS output'!O33,2)</f>
        <v>1.96</v>
      </c>
      <c r="H34" s="7"/>
      <c r="I34" s="7"/>
      <c r="J34" s="7"/>
      <c r="N34" s="44">
        <v>2</v>
      </c>
      <c r="O34" s="44">
        <v>16</v>
      </c>
      <c r="P34" s="5" t="str">
        <f>VLOOKUP('Direct lors'!N34,'WinBUGS output'!D:F,3,FALSE)</f>
        <v>No treatment</v>
      </c>
      <c r="Q34" s="5" t="str">
        <f>VLOOKUP('Direct lors'!O34,'WinBUGS output'!D:F,3,FALSE)</f>
        <v>Cognitive and cognitive behavioural therapies (individual) [CBT/CT]</v>
      </c>
      <c r="R34" s="5" t="str">
        <f>FIXED('WinBUGS output'!X33,2)</f>
        <v>1.43</v>
      </c>
      <c r="S34" s="5" t="str">
        <f>FIXED('WinBUGS output'!W33,2)</f>
        <v>0.17</v>
      </c>
      <c r="T34" s="5" t="str">
        <f>FIXED('WinBUGS output'!Y33,2)</f>
        <v>2.73</v>
      </c>
      <c r="X34" s="5" t="str">
        <f t="shared" si="0"/>
        <v>Pill placebo</v>
      </c>
      <c r="Y34" s="5" t="str">
        <f t="shared" si="1"/>
        <v>Behavioural activation (BA) + TAU</v>
      </c>
      <c r="Z34" s="5" t="str">
        <f>FIXED(EXP('WinBUGS output'!N33),2)</f>
        <v>1.77</v>
      </c>
      <c r="AA34" s="5" t="str">
        <f>FIXED(EXP('WinBUGS output'!M33),2)</f>
        <v>0.43</v>
      </c>
      <c r="AB34" s="5" t="str">
        <f>FIXED(EXP('WinBUGS output'!O33),2)</f>
        <v>7.13</v>
      </c>
      <c r="AF34" s="5" t="str">
        <f t="shared" si="2"/>
        <v>No treatment</v>
      </c>
      <c r="AG34" s="5" t="str">
        <f t="shared" si="3"/>
        <v>Cognitive and cognitive behavioural therapies (individual) [CBT/CT]</v>
      </c>
      <c r="AH34" s="5" t="str">
        <f>FIXED(EXP('WinBUGS output'!X33),2)</f>
        <v>4.17</v>
      </c>
      <c r="AI34" s="5" t="str">
        <f>FIXED(EXP('WinBUGS output'!W33),2)</f>
        <v>1.19</v>
      </c>
      <c r="AJ34" s="5" t="str">
        <f>FIXED(EXP('WinBUGS output'!Y33),2)</f>
        <v>15.30</v>
      </c>
    </row>
    <row r="35" spans="1:36" x14ac:dyDescent="0.25">
      <c r="A35" s="44">
        <v>1</v>
      </c>
      <c r="B35" s="44">
        <v>33</v>
      </c>
      <c r="C35" s="5" t="str">
        <f>VLOOKUP(A35,'WinBUGS output'!A:C,3,FALSE)</f>
        <v>Pill placebo</v>
      </c>
      <c r="D35" s="5" t="str">
        <f>VLOOKUP(B35,'WinBUGS output'!A:C,3,FALSE)</f>
        <v>CBT individual (under 15 sessions)</v>
      </c>
      <c r="E35" s="5" t="str">
        <f>FIXED('WinBUGS output'!N34,2)</f>
        <v>-0.57</v>
      </c>
      <c r="F35" s="5" t="str">
        <f>FIXED('WinBUGS output'!M34,2)</f>
        <v>-1.62</v>
      </c>
      <c r="G35" s="5" t="str">
        <f>FIXED('WinBUGS output'!O34,2)</f>
        <v>0.50</v>
      </c>
      <c r="H35" s="7"/>
      <c r="I35" s="7"/>
      <c r="J35" s="7"/>
      <c r="N35" s="44">
        <v>2</v>
      </c>
      <c r="O35" s="44">
        <v>17</v>
      </c>
      <c r="P35" s="5" t="str">
        <f>VLOOKUP('Direct lors'!N35,'WinBUGS output'!D:F,3,FALSE)</f>
        <v>No treatment</v>
      </c>
      <c r="Q35" s="5" t="str">
        <f>VLOOKUP('Direct lors'!O35,'WinBUGS output'!D:F,3,FALSE)</f>
        <v>Combined (Cognitive and cognitive behavioural therapies individual + AD)</v>
      </c>
      <c r="R35" s="5" t="str">
        <f>FIXED('WinBUGS output'!X34,2)</f>
        <v>2.33</v>
      </c>
      <c r="S35" s="5" t="str">
        <f>FIXED('WinBUGS output'!W34,2)</f>
        <v>0.60</v>
      </c>
      <c r="T35" s="5" t="str">
        <f>FIXED('WinBUGS output'!Y34,2)</f>
        <v>4.05</v>
      </c>
      <c r="X35" s="5" t="str">
        <f t="shared" si="0"/>
        <v>Pill placebo</v>
      </c>
      <c r="Y35" s="5" t="str">
        <f t="shared" si="1"/>
        <v>CBT individual (under 15 sessions)</v>
      </c>
      <c r="Z35" s="5" t="str">
        <f>FIXED(EXP('WinBUGS output'!N34),2)</f>
        <v>0.57</v>
      </c>
      <c r="AA35" s="5" t="str">
        <f>FIXED(EXP('WinBUGS output'!M34),2)</f>
        <v>0.20</v>
      </c>
      <c r="AB35" s="5" t="str">
        <f>FIXED(EXP('WinBUGS output'!O34),2)</f>
        <v>1.65</v>
      </c>
      <c r="AF35" s="5" t="str">
        <f t="shared" si="2"/>
        <v>No treatment</v>
      </c>
      <c r="AG35" s="5" t="str">
        <f t="shared" si="3"/>
        <v>Combined (Cognitive and cognitive behavioural therapies individual + AD)</v>
      </c>
      <c r="AH35" s="5" t="str">
        <f>FIXED(EXP('WinBUGS output'!X34),2)</f>
        <v>10.25</v>
      </c>
      <c r="AI35" s="5" t="str">
        <f>FIXED(EXP('WinBUGS output'!W34),2)</f>
        <v>1.83</v>
      </c>
      <c r="AJ35" s="5" t="str">
        <f>FIXED(EXP('WinBUGS output'!Y34),2)</f>
        <v>57.51</v>
      </c>
    </row>
    <row r="36" spans="1:36" x14ac:dyDescent="0.25">
      <c r="A36" s="44">
        <v>1</v>
      </c>
      <c r="B36" s="44">
        <v>34</v>
      </c>
      <c r="C36" s="5" t="str">
        <f>VLOOKUP(A36,'WinBUGS output'!A:C,3,FALSE)</f>
        <v>Pill placebo</v>
      </c>
      <c r="D36" s="5" t="str">
        <f>VLOOKUP(B36,'WinBUGS output'!A:C,3,FALSE)</f>
        <v>CBT individual (under 15 sessions) + TAU</v>
      </c>
      <c r="E36" s="5" t="str">
        <f>FIXED('WinBUGS output'!N35,2)</f>
        <v>-0.05</v>
      </c>
      <c r="F36" s="5" t="str">
        <f>FIXED('WinBUGS output'!M35,2)</f>
        <v>-1.39</v>
      </c>
      <c r="G36" s="5" t="str">
        <f>FIXED('WinBUGS output'!O35,2)</f>
        <v>1.28</v>
      </c>
      <c r="H36" s="7"/>
      <c r="I36" s="7"/>
      <c r="J36" s="7"/>
      <c r="N36" s="44">
        <v>2</v>
      </c>
      <c r="O36" s="44">
        <v>18</v>
      </c>
      <c r="P36" s="5" t="str">
        <f>VLOOKUP('Direct lors'!N36,'WinBUGS output'!D:F,3,FALSE)</f>
        <v>No treatment</v>
      </c>
      <c r="Q36" s="5" t="str">
        <f>VLOOKUP('Direct lors'!O36,'WinBUGS output'!D:F,3,FALSE)</f>
        <v>Combined (Exercise + AD/CBT)</v>
      </c>
      <c r="R36" s="5" t="str">
        <f>FIXED('WinBUGS output'!X35,2)</f>
        <v>4.60</v>
      </c>
      <c r="S36" s="5" t="str">
        <f>FIXED('WinBUGS output'!W35,2)</f>
        <v>2.48</v>
      </c>
      <c r="T36" s="5" t="str">
        <f>FIXED('WinBUGS output'!Y35,2)</f>
        <v>6.73</v>
      </c>
      <c r="X36" s="5" t="str">
        <f t="shared" si="0"/>
        <v>Pill placebo</v>
      </c>
      <c r="Y36" s="5" t="str">
        <f t="shared" si="1"/>
        <v>CBT individual (under 15 sessions) + TAU</v>
      </c>
      <c r="Z36" s="5" t="str">
        <f>FIXED(EXP('WinBUGS output'!N35),2)</f>
        <v>0.95</v>
      </c>
      <c r="AA36" s="5" t="str">
        <f>FIXED(EXP('WinBUGS output'!M35),2)</f>
        <v>0.25</v>
      </c>
      <c r="AB36" s="5" t="str">
        <f>FIXED(EXP('WinBUGS output'!O35),2)</f>
        <v>3.59</v>
      </c>
      <c r="AF36" s="5" t="str">
        <f t="shared" si="2"/>
        <v>No treatment</v>
      </c>
      <c r="AG36" s="5" t="str">
        <f t="shared" si="3"/>
        <v>Combined (Exercise + AD/CBT)</v>
      </c>
      <c r="AH36" s="5" t="str">
        <f>FIXED(EXP('WinBUGS output'!X35),2)</f>
        <v>99.88</v>
      </c>
      <c r="AI36" s="5" t="str">
        <f>FIXED(EXP('WinBUGS output'!W35),2)</f>
        <v>11.94</v>
      </c>
      <c r="AJ36" s="5" t="str">
        <f>FIXED(EXP('WinBUGS output'!Y35),2)</f>
        <v>835.47</v>
      </c>
    </row>
    <row r="37" spans="1:36" x14ac:dyDescent="0.25">
      <c r="A37" s="44">
        <v>1</v>
      </c>
      <c r="B37" s="44">
        <v>35</v>
      </c>
      <c r="C37" s="5" t="str">
        <f>VLOOKUP(A37,'WinBUGS output'!A:C,3,FALSE)</f>
        <v>Pill placebo</v>
      </c>
      <c r="D37" s="5" t="str">
        <f>VLOOKUP(B37,'WinBUGS output'!A:C,3,FALSE)</f>
        <v>CBT individual (over 15 sessions)</v>
      </c>
      <c r="E37" s="5" t="str">
        <f>FIXED('WinBUGS output'!N36,2)</f>
        <v>0.61</v>
      </c>
      <c r="F37" s="5" t="str">
        <f>FIXED('WinBUGS output'!M36,2)</f>
        <v>-0.53</v>
      </c>
      <c r="G37" s="5" t="str">
        <f>FIXED('WinBUGS output'!O36,2)</f>
        <v>1.77</v>
      </c>
      <c r="H37" s="7"/>
      <c r="I37" s="7"/>
      <c r="J37" s="7"/>
      <c r="N37" s="44">
        <v>3</v>
      </c>
      <c r="O37" s="44">
        <v>4</v>
      </c>
      <c r="P37" s="5" t="str">
        <f>VLOOKUP('Direct lors'!N37,'WinBUGS output'!D:F,3,FALSE)</f>
        <v>Attention placebo</v>
      </c>
      <c r="Q37" s="5" t="str">
        <f>VLOOKUP('Direct lors'!O37,'WinBUGS output'!D:F,3,FALSE)</f>
        <v>TAU</v>
      </c>
      <c r="R37" s="5" t="str">
        <f>FIXED('WinBUGS output'!X36,2)</f>
        <v>-0.12</v>
      </c>
      <c r="S37" s="5" t="str">
        <f>FIXED('WinBUGS output'!W36,2)</f>
        <v>-1.51</v>
      </c>
      <c r="T37" s="5" t="str">
        <f>FIXED('WinBUGS output'!Y36,2)</f>
        <v>1.27</v>
      </c>
      <c r="X37" s="5" t="str">
        <f t="shared" si="0"/>
        <v>Pill placebo</v>
      </c>
      <c r="Y37" s="5" t="str">
        <f t="shared" si="1"/>
        <v>CBT individual (over 15 sessions)</v>
      </c>
      <c r="Z37" s="5" t="str">
        <f>FIXED(EXP('WinBUGS output'!N36),2)</f>
        <v>1.85</v>
      </c>
      <c r="AA37" s="5" t="str">
        <f>FIXED(EXP('WinBUGS output'!M36),2)</f>
        <v>0.59</v>
      </c>
      <c r="AB37" s="5" t="str">
        <f>FIXED(EXP('WinBUGS output'!O36),2)</f>
        <v>5.89</v>
      </c>
      <c r="AF37" s="5" t="str">
        <f t="shared" si="2"/>
        <v>Attention placebo</v>
      </c>
      <c r="AG37" s="5" t="str">
        <f t="shared" si="3"/>
        <v>TAU</v>
      </c>
      <c r="AH37" s="5" t="str">
        <f>FIXED(EXP('WinBUGS output'!X36),2)</f>
        <v>0.89</v>
      </c>
      <c r="AI37" s="5" t="str">
        <f>FIXED(EXP('WinBUGS output'!W36),2)</f>
        <v>0.22</v>
      </c>
      <c r="AJ37" s="5" t="str">
        <f>FIXED(EXP('WinBUGS output'!Y36),2)</f>
        <v>3.57</v>
      </c>
    </row>
    <row r="38" spans="1:36" x14ac:dyDescent="0.25">
      <c r="A38" s="44">
        <v>1</v>
      </c>
      <c r="B38" s="44">
        <v>36</v>
      </c>
      <c r="C38" s="5" t="str">
        <f>VLOOKUP(A38,'WinBUGS output'!A:C,3,FALSE)</f>
        <v>Pill placebo</v>
      </c>
      <c r="D38" s="5" t="str">
        <f>VLOOKUP(B38,'WinBUGS output'!A:C,3,FALSE)</f>
        <v>Third-wave cognitive therapy individual</v>
      </c>
      <c r="E38" s="5" t="str">
        <f>FIXED('WinBUGS output'!N37,2)</f>
        <v>0.63</v>
      </c>
      <c r="F38" s="5" t="str">
        <f>FIXED('WinBUGS output'!M37,2)</f>
        <v>-0.77</v>
      </c>
      <c r="G38" s="5" t="str">
        <f>FIXED('WinBUGS output'!O37,2)</f>
        <v>2.21</v>
      </c>
      <c r="H38" s="7"/>
      <c r="I38" s="7"/>
      <c r="J38" s="7"/>
      <c r="N38" s="44">
        <v>3</v>
      </c>
      <c r="O38" s="44">
        <v>5</v>
      </c>
      <c r="P38" s="5" t="str">
        <f>VLOOKUP('Direct lors'!N38,'WinBUGS output'!D:F,3,FALSE)</f>
        <v>Attention placebo</v>
      </c>
      <c r="Q38" s="5" t="str">
        <f>VLOOKUP('Direct lors'!O38,'WinBUGS output'!D:F,3,FALSE)</f>
        <v>Exercise</v>
      </c>
      <c r="R38" s="5" t="str">
        <f>FIXED('WinBUGS output'!X37,2)</f>
        <v>1.04</v>
      </c>
      <c r="S38" s="5" t="str">
        <f>FIXED('WinBUGS output'!W37,2)</f>
        <v>-0.50</v>
      </c>
      <c r="T38" s="5" t="str">
        <f>FIXED('WinBUGS output'!Y37,2)</f>
        <v>2.56</v>
      </c>
      <c r="X38" s="5" t="str">
        <f t="shared" si="0"/>
        <v>Pill placebo</v>
      </c>
      <c r="Y38" s="5" t="str">
        <f t="shared" si="1"/>
        <v>Third-wave cognitive therapy individual</v>
      </c>
      <c r="Z38" s="5" t="str">
        <f>FIXED(EXP('WinBUGS output'!N37),2)</f>
        <v>1.88</v>
      </c>
      <c r="AA38" s="5" t="str">
        <f>FIXED(EXP('WinBUGS output'!M37),2)</f>
        <v>0.46</v>
      </c>
      <c r="AB38" s="5" t="str">
        <f>FIXED(EXP('WinBUGS output'!O37),2)</f>
        <v>9.11</v>
      </c>
      <c r="AF38" s="5" t="str">
        <f t="shared" si="2"/>
        <v>Attention placebo</v>
      </c>
      <c r="AG38" s="5" t="str">
        <f t="shared" si="3"/>
        <v>Exercise</v>
      </c>
      <c r="AH38" s="5" t="str">
        <f>FIXED(EXP('WinBUGS output'!X37),2)</f>
        <v>2.82</v>
      </c>
      <c r="AI38" s="5" t="str">
        <f>FIXED(EXP('WinBUGS output'!W37),2)</f>
        <v>0.61</v>
      </c>
      <c r="AJ38" s="5" t="str">
        <f>FIXED(EXP('WinBUGS output'!Y37),2)</f>
        <v>12.95</v>
      </c>
    </row>
    <row r="39" spans="1:36" x14ac:dyDescent="0.25">
      <c r="A39" s="44">
        <v>1</v>
      </c>
      <c r="B39" s="44">
        <v>37</v>
      </c>
      <c r="C39" s="5" t="str">
        <f>VLOOKUP(A39,'WinBUGS output'!A:C,3,FALSE)</f>
        <v>Pill placebo</v>
      </c>
      <c r="D39" s="5" t="str">
        <f>VLOOKUP(B39,'WinBUGS output'!A:C,3,FALSE)</f>
        <v>CBT individual (under 15 sessions) + citalopram</v>
      </c>
      <c r="E39" s="5" t="str">
        <f>FIXED('WinBUGS output'!N38,2)</f>
        <v>1.16</v>
      </c>
      <c r="F39" s="5" t="str">
        <f>FIXED('WinBUGS output'!M38,2)</f>
        <v>0.17</v>
      </c>
      <c r="G39" s="5" t="str">
        <f>FIXED('WinBUGS output'!O38,2)</f>
        <v>2.17</v>
      </c>
      <c r="H39" s="7"/>
      <c r="I39" s="7"/>
      <c r="J39" s="7"/>
      <c r="N39" s="44">
        <v>3</v>
      </c>
      <c r="O39" s="44">
        <v>6</v>
      </c>
      <c r="P39" s="5" t="str">
        <f>VLOOKUP('Direct lors'!N39,'WinBUGS output'!D:F,3,FALSE)</f>
        <v>Attention placebo</v>
      </c>
      <c r="Q39" s="5" t="str">
        <f>VLOOKUP('Direct lors'!O39,'WinBUGS output'!D:F,3,FALSE)</f>
        <v>TCA</v>
      </c>
      <c r="R39" s="5" t="str">
        <f>FIXED('WinBUGS output'!X38,2)</f>
        <v>1.68</v>
      </c>
      <c r="S39" s="5" t="str">
        <f>FIXED('WinBUGS output'!W38,2)</f>
        <v>-0.03</v>
      </c>
      <c r="T39" s="5" t="str">
        <f>FIXED('WinBUGS output'!Y38,2)</f>
        <v>3.42</v>
      </c>
      <c r="X39" s="5" t="str">
        <f t="shared" si="0"/>
        <v>Pill placebo</v>
      </c>
      <c r="Y39" s="5" t="str">
        <f t="shared" si="1"/>
        <v>CBT individual (under 15 sessions) + citalopram</v>
      </c>
      <c r="Z39" s="5" t="str">
        <f>FIXED(EXP('WinBUGS output'!N38),2)</f>
        <v>3.19</v>
      </c>
      <c r="AA39" s="5" t="str">
        <f>FIXED(EXP('WinBUGS output'!M38),2)</f>
        <v>1.19</v>
      </c>
      <c r="AB39" s="5" t="str">
        <f>FIXED(EXP('WinBUGS output'!O38),2)</f>
        <v>8.75</v>
      </c>
      <c r="AF39" s="5" t="str">
        <f t="shared" si="2"/>
        <v>Attention placebo</v>
      </c>
      <c r="AG39" s="5" t="str">
        <f t="shared" si="3"/>
        <v>TCA</v>
      </c>
      <c r="AH39" s="5" t="str">
        <f>FIXED(EXP('WinBUGS output'!X38),2)</f>
        <v>5.35</v>
      </c>
      <c r="AI39" s="5" t="str">
        <f>FIXED(EXP('WinBUGS output'!W38),2)</f>
        <v>0.97</v>
      </c>
      <c r="AJ39" s="5" t="str">
        <f>FIXED(EXP('WinBUGS output'!Y38),2)</f>
        <v>30.48</v>
      </c>
    </row>
    <row r="40" spans="1:36" x14ac:dyDescent="0.25">
      <c r="A40" s="44">
        <v>1</v>
      </c>
      <c r="B40" s="44">
        <v>38</v>
      </c>
      <c r="C40" s="5" t="str">
        <f>VLOOKUP(A40,'WinBUGS output'!A:C,3,FALSE)</f>
        <v>Pill placebo</v>
      </c>
      <c r="D40" s="5" t="str">
        <f>VLOOKUP(B40,'WinBUGS output'!A:C,3,FALSE)</f>
        <v>CBT individual (under 15 sessions) + escitalopram</v>
      </c>
      <c r="E40" s="5" t="str">
        <f>FIXED('WinBUGS output'!N39,2)</f>
        <v>0.94</v>
      </c>
      <c r="F40" s="5" t="str">
        <f>FIXED('WinBUGS output'!M39,2)</f>
        <v>-0.09</v>
      </c>
      <c r="G40" s="5" t="str">
        <f>FIXED('WinBUGS output'!O39,2)</f>
        <v>1.95</v>
      </c>
      <c r="H40" s="7"/>
      <c r="I40" s="7"/>
      <c r="J40" s="7"/>
      <c r="N40" s="44">
        <v>3</v>
      </c>
      <c r="O40" s="44">
        <v>7</v>
      </c>
      <c r="P40" s="5" t="str">
        <f>VLOOKUP('Direct lors'!N40,'WinBUGS output'!D:F,3,FALSE)</f>
        <v>Attention placebo</v>
      </c>
      <c r="Q40" s="5" t="str">
        <f>VLOOKUP('Direct lors'!O40,'WinBUGS output'!D:F,3,FALSE)</f>
        <v>SSRI</v>
      </c>
      <c r="R40" s="5" t="str">
        <f>FIXED('WinBUGS output'!X39,2)</f>
        <v>1.41</v>
      </c>
      <c r="S40" s="5" t="str">
        <f>FIXED('WinBUGS output'!W39,2)</f>
        <v>-0.28</v>
      </c>
      <c r="T40" s="5" t="str">
        <f>FIXED('WinBUGS output'!Y39,2)</f>
        <v>3.10</v>
      </c>
      <c r="X40" s="5" t="str">
        <f t="shared" si="0"/>
        <v>Pill placebo</v>
      </c>
      <c r="Y40" s="5" t="str">
        <f t="shared" si="1"/>
        <v>CBT individual (under 15 sessions) + escitalopram</v>
      </c>
      <c r="Z40" s="5" t="str">
        <f>FIXED(EXP('WinBUGS output'!N39),2)</f>
        <v>2.56</v>
      </c>
      <c r="AA40" s="5" t="str">
        <f>FIXED(EXP('WinBUGS output'!M39),2)</f>
        <v>0.92</v>
      </c>
      <c r="AB40" s="5" t="str">
        <f>FIXED(EXP('WinBUGS output'!O39),2)</f>
        <v>7.01</v>
      </c>
      <c r="AF40" s="5" t="str">
        <f t="shared" si="2"/>
        <v>Attention placebo</v>
      </c>
      <c r="AG40" s="5" t="str">
        <f t="shared" si="3"/>
        <v>SSRI</v>
      </c>
      <c r="AH40" s="5" t="str">
        <f>FIXED(EXP('WinBUGS output'!X39),2)</f>
        <v>4.08</v>
      </c>
      <c r="AI40" s="5" t="str">
        <f>FIXED(EXP('WinBUGS output'!W39),2)</f>
        <v>0.76</v>
      </c>
      <c r="AJ40" s="5" t="str">
        <f>FIXED(EXP('WinBUGS output'!Y39),2)</f>
        <v>22.26</v>
      </c>
    </row>
    <row r="41" spans="1:36" x14ac:dyDescent="0.25">
      <c r="A41" s="44">
        <v>1</v>
      </c>
      <c r="B41" s="44">
        <v>39</v>
      </c>
      <c r="C41" s="5" t="str">
        <f>VLOOKUP(A41,'WinBUGS output'!A:C,3,FALSE)</f>
        <v>Pill placebo</v>
      </c>
      <c r="D41" s="5" t="str">
        <f>VLOOKUP(B41,'WinBUGS output'!A:C,3,FALSE)</f>
        <v>CBT individual (over 15 sessions) + any AD</v>
      </c>
      <c r="E41" s="5" t="str">
        <f>FIXED('WinBUGS output'!N40,2)</f>
        <v>0.82</v>
      </c>
      <c r="F41" s="5" t="str">
        <f>FIXED('WinBUGS output'!M40,2)</f>
        <v>-0.57</v>
      </c>
      <c r="G41" s="5" t="str">
        <f>FIXED('WinBUGS output'!O40,2)</f>
        <v>2.05</v>
      </c>
      <c r="H41" s="7"/>
      <c r="I41" s="7"/>
      <c r="J41" s="7"/>
      <c r="N41" s="44">
        <v>3</v>
      </c>
      <c r="O41" s="44">
        <v>8</v>
      </c>
      <c r="P41" s="5" t="str">
        <f>VLOOKUP('Direct lors'!N41,'WinBUGS output'!D:F,3,FALSE)</f>
        <v>Attention placebo</v>
      </c>
      <c r="Q41" s="5" t="str">
        <f>VLOOKUP('Direct lors'!O41,'WinBUGS output'!D:F,3,FALSE)</f>
        <v>Any AD</v>
      </c>
      <c r="R41" s="5" t="str">
        <f>FIXED('WinBUGS output'!X40,2)</f>
        <v>-1.88</v>
      </c>
      <c r="S41" s="5" t="str">
        <f>FIXED('WinBUGS output'!W40,2)</f>
        <v>-4.51</v>
      </c>
      <c r="T41" s="5" t="str">
        <f>FIXED('WinBUGS output'!Y40,2)</f>
        <v>0.77</v>
      </c>
      <c r="X41" s="5" t="str">
        <f t="shared" si="0"/>
        <v>Pill placebo</v>
      </c>
      <c r="Y41" s="5" t="str">
        <f t="shared" si="1"/>
        <v>CBT individual (over 15 sessions) + any AD</v>
      </c>
      <c r="Z41" s="5" t="str">
        <f>FIXED(EXP('WinBUGS output'!N40),2)</f>
        <v>2.26</v>
      </c>
      <c r="AA41" s="5" t="str">
        <f>FIXED(EXP('WinBUGS output'!M40),2)</f>
        <v>0.57</v>
      </c>
      <c r="AB41" s="5" t="str">
        <f>FIXED(EXP('WinBUGS output'!O40),2)</f>
        <v>7.76</v>
      </c>
      <c r="AF41" s="5" t="str">
        <f t="shared" si="2"/>
        <v>Attention placebo</v>
      </c>
      <c r="AG41" s="5" t="str">
        <f t="shared" si="3"/>
        <v>Any AD</v>
      </c>
      <c r="AH41" s="5" t="str">
        <f>FIXED(EXP('WinBUGS output'!X40),2)</f>
        <v>0.15</v>
      </c>
      <c r="AI41" s="5" t="str">
        <f>FIXED(EXP('WinBUGS output'!W40),2)</f>
        <v>0.01</v>
      </c>
      <c r="AJ41" s="5" t="str">
        <f>FIXED(EXP('WinBUGS output'!Y40),2)</f>
        <v>2.15</v>
      </c>
    </row>
    <row r="42" spans="1:36" x14ac:dyDescent="0.25">
      <c r="A42" s="44">
        <v>1</v>
      </c>
      <c r="B42" s="44">
        <v>40</v>
      </c>
      <c r="C42" s="5" t="str">
        <f>VLOOKUP(A42,'WinBUGS output'!A:C,3,FALSE)</f>
        <v>Pill placebo</v>
      </c>
      <c r="D42" s="5" t="str">
        <f>VLOOKUP(B42,'WinBUGS output'!A:C,3,FALSE)</f>
        <v>Third-wave cognitive therapy individual + any AD</v>
      </c>
      <c r="E42" s="5" t="str">
        <f>FIXED('WinBUGS output'!N41,2)</f>
        <v>1.29</v>
      </c>
      <c r="F42" s="5" t="str">
        <f>FIXED('WinBUGS output'!M41,2)</f>
        <v>0.06</v>
      </c>
      <c r="G42" s="5" t="str">
        <f>FIXED('WinBUGS output'!O41,2)</f>
        <v>2.66</v>
      </c>
      <c r="H42" s="7"/>
      <c r="I42" s="7"/>
      <c r="J42" s="7"/>
      <c r="N42" s="44">
        <v>3</v>
      </c>
      <c r="O42" s="44">
        <v>9</v>
      </c>
      <c r="P42" s="5" t="str">
        <f>VLOOKUP('Direct lors'!N42,'WinBUGS output'!D:F,3,FALSE)</f>
        <v>Attention placebo</v>
      </c>
      <c r="Q42" s="5" t="str">
        <f>VLOOKUP('Direct lors'!O42,'WinBUGS output'!D:F,3,FALSE)</f>
        <v>Mirtazapine</v>
      </c>
      <c r="R42" s="5" t="str">
        <f>FIXED('WinBUGS output'!X41,2)</f>
        <v>1.61</v>
      </c>
      <c r="S42" s="5" t="str">
        <f>FIXED('WinBUGS output'!W41,2)</f>
        <v>-0.11</v>
      </c>
      <c r="T42" s="5" t="str">
        <f>FIXED('WinBUGS output'!Y41,2)</f>
        <v>3.34</v>
      </c>
      <c r="X42" s="5" t="str">
        <f t="shared" si="0"/>
        <v>Pill placebo</v>
      </c>
      <c r="Y42" s="5" t="str">
        <f t="shared" si="1"/>
        <v>Third-wave cognitive therapy individual + any AD</v>
      </c>
      <c r="Z42" s="5" t="str">
        <f>FIXED(EXP('WinBUGS output'!N41),2)</f>
        <v>3.63</v>
      </c>
      <c r="AA42" s="5" t="str">
        <f>FIXED(EXP('WinBUGS output'!M41),2)</f>
        <v>1.06</v>
      </c>
      <c r="AB42" s="5" t="str">
        <f>FIXED(EXP('WinBUGS output'!O41),2)</f>
        <v>14.25</v>
      </c>
      <c r="AF42" s="5" t="str">
        <f t="shared" si="2"/>
        <v>Attention placebo</v>
      </c>
      <c r="AG42" s="5" t="str">
        <f t="shared" si="3"/>
        <v>Mirtazapine</v>
      </c>
      <c r="AH42" s="5" t="str">
        <f>FIXED(EXP('WinBUGS output'!X41),2)</f>
        <v>5.02</v>
      </c>
      <c r="AI42" s="5" t="str">
        <f>FIXED(EXP('WinBUGS output'!W41),2)</f>
        <v>0.90</v>
      </c>
      <c r="AJ42" s="5" t="str">
        <f>FIXED(EXP('WinBUGS output'!Y41),2)</f>
        <v>28.19</v>
      </c>
    </row>
    <row r="43" spans="1:36" x14ac:dyDescent="0.25">
      <c r="A43" s="44">
        <v>1</v>
      </c>
      <c r="B43" s="44">
        <v>41</v>
      </c>
      <c r="C43" s="5" t="str">
        <f>VLOOKUP(A43,'WinBUGS output'!A:C,3,FALSE)</f>
        <v>Pill placebo</v>
      </c>
      <c r="D43" s="5" t="str">
        <f>VLOOKUP(B43,'WinBUGS output'!A:C,3,FALSE)</f>
        <v>Exercise + Fluoxetine</v>
      </c>
      <c r="E43" s="5" t="str">
        <f>FIXED('WinBUGS output'!N42,2)</f>
        <v>3.34</v>
      </c>
      <c r="F43" s="5" t="str">
        <f>FIXED('WinBUGS output'!M42,2)</f>
        <v>2.04</v>
      </c>
      <c r="G43" s="5" t="str">
        <f>FIXED('WinBUGS output'!O42,2)</f>
        <v>4.63</v>
      </c>
      <c r="H43" s="7"/>
      <c r="I43" s="7"/>
      <c r="J43" s="7"/>
      <c r="N43" s="44">
        <v>3</v>
      </c>
      <c r="O43" s="44">
        <v>10</v>
      </c>
      <c r="P43" s="5" t="str">
        <f>VLOOKUP('Direct lors'!N43,'WinBUGS output'!D:F,3,FALSE)</f>
        <v>Attention placebo</v>
      </c>
      <c r="Q43" s="5" t="str">
        <f>VLOOKUP('Direct lors'!O43,'WinBUGS output'!D:F,3,FALSE)</f>
        <v>Short-term psychodynamic psychotherapies</v>
      </c>
      <c r="R43" s="5" t="str">
        <f>FIXED('WinBUGS output'!X42,2)</f>
        <v>0.83</v>
      </c>
      <c r="S43" s="5" t="str">
        <f>FIXED('WinBUGS output'!W42,2)</f>
        <v>-1.18</v>
      </c>
      <c r="T43" s="5" t="str">
        <f>FIXED('WinBUGS output'!Y42,2)</f>
        <v>2.84</v>
      </c>
      <c r="X43" s="5" t="str">
        <f t="shared" si="0"/>
        <v>Pill placebo</v>
      </c>
      <c r="Y43" s="5" t="str">
        <f t="shared" si="1"/>
        <v>Exercise + Fluoxetine</v>
      </c>
      <c r="Z43" s="5" t="str">
        <f>FIXED(EXP('WinBUGS output'!N42),2)</f>
        <v>28.11</v>
      </c>
      <c r="AA43" s="5" t="str">
        <f>FIXED(EXP('WinBUGS output'!M42),2)</f>
        <v>7.68</v>
      </c>
      <c r="AB43" s="5" t="str">
        <f>FIXED(EXP('WinBUGS output'!O42),2)</f>
        <v>102.51</v>
      </c>
      <c r="AF43" s="5" t="str">
        <f t="shared" si="2"/>
        <v>Attention placebo</v>
      </c>
      <c r="AG43" s="5" t="str">
        <f t="shared" si="3"/>
        <v>Short-term psychodynamic psychotherapies</v>
      </c>
      <c r="AH43" s="5" t="str">
        <f>FIXED(EXP('WinBUGS output'!X42),2)</f>
        <v>2.30</v>
      </c>
      <c r="AI43" s="5" t="str">
        <f>FIXED(EXP('WinBUGS output'!W42),2)</f>
        <v>0.31</v>
      </c>
      <c r="AJ43" s="5" t="str">
        <f>FIXED(EXP('WinBUGS output'!Y42),2)</f>
        <v>17.03</v>
      </c>
    </row>
    <row r="44" spans="1:36" x14ac:dyDescent="0.25">
      <c r="A44" s="44">
        <v>2</v>
      </c>
      <c r="B44" s="44">
        <v>3</v>
      </c>
      <c r="C44" s="5" t="str">
        <f>VLOOKUP(A44,'WinBUGS output'!A:C,3,FALSE)</f>
        <v>Waitlist</v>
      </c>
      <c r="D44" s="5" t="str">
        <f>VLOOKUP(B44,'WinBUGS output'!A:C,3,FALSE)</f>
        <v>No treatment</v>
      </c>
      <c r="E44" s="5" t="str">
        <f>FIXED('WinBUGS output'!N43,2)</f>
        <v>-0.07</v>
      </c>
      <c r="F44" s="5" t="str">
        <f>FIXED('WinBUGS output'!M43,2)</f>
        <v>-1.04</v>
      </c>
      <c r="G44" s="5" t="str">
        <f>FIXED('WinBUGS output'!O43,2)</f>
        <v>0.71</v>
      </c>
      <c r="H44" s="7"/>
      <c r="I44" s="7"/>
      <c r="J44" s="7"/>
      <c r="N44" s="44">
        <v>3</v>
      </c>
      <c r="O44" s="44">
        <v>11</v>
      </c>
      <c r="P44" s="5" t="str">
        <f>VLOOKUP('Direct lors'!N44,'WinBUGS output'!D:F,3,FALSE)</f>
        <v>Attention placebo</v>
      </c>
      <c r="Q44" s="5" t="str">
        <f>VLOOKUP('Direct lors'!O44,'WinBUGS output'!D:F,3,FALSE)</f>
        <v>Self-help with support</v>
      </c>
      <c r="R44" s="5" t="str">
        <f>FIXED('WinBUGS output'!X43,2)</f>
        <v>0.39</v>
      </c>
      <c r="S44" s="5" t="str">
        <f>FIXED('WinBUGS output'!W43,2)</f>
        <v>-1.29</v>
      </c>
      <c r="T44" s="5" t="str">
        <f>FIXED('WinBUGS output'!Y43,2)</f>
        <v>2.04</v>
      </c>
      <c r="X44" s="5" t="str">
        <f t="shared" si="0"/>
        <v>Waitlist</v>
      </c>
      <c r="Y44" s="5" t="str">
        <f t="shared" si="1"/>
        <v>No treatment</v>
      </c>
      <c r="Z44" s="5" t="str">
        <f>FIXED(EXP('WinBUGS output'!N43),2)</f>
        <v>0.93</v>
      </c>
      <c r="AA44" s="5" t="str">
        <f>FIXED(EXP('WinBUGS output'!M43),2)</f>
        <v>0.35</v>
      </c>
      <c r="AB44" s="5" t="str">
        <f>FIXED(EXP('WinBUGS output'!O43),2)</f>
        <v>2.03</v>
      </c>
      <c r="AF44" s="5" t="str">
        <f t="shared" si="2"/>
        <v>Attention placebo</v>
      </c>
      <c r="AG44" s="5" t="str">
        <f t="shared" si="3"/>
        <v>Self-help with support</v>
      </c>
      <c r="AH44" s="5" t="str">
        <f>FIXED(EXP('WinBUGS output'!X43),2)</f>
        <v>1.47</v>
      </c>
      <c r="AI44" s="5" t="str">
        <f>FIXED(EXP('WinBUGS output'!W43),2)</f>
        <v>0.28</v>
      </c>
      <c r="AJ44" s="5" t="str">
        <f>FIXED(EXP('WinBUGS output'!Y43),2)</f>
        <v>7.70</v>
      </c>
    </row>
    <row r="45" spans="1:36" x14ac:dyDescent="0.25">
      <c r="A45" s="44">
        <v>2</v>
      </c>
      <c r="B45" s="44">
        <v>4</v>
      </c>
      <c r="C45" s="5" t="str">
        <f>VLOOKUP(A45,'WinBUGS output'!A:C,3,FALSE)</f>
        <v>Waitlist</v>
      </c>
      <c r="D45" s="5" t="str">
        <f>VLOOKUP(B45,'WinBUGS output'!A:C,3,FALSE)</f>
        <v>Attention placebo</v>
      </c>
      <c r="E45" s="5" t="str">
        <f>FIXED('WinBUGS output'!N44,2)</f>
        <v>0.40</v>
      </c>
      <c r="F45" s="5" t="str">
        <f>FIXED('WinBUGS output'!M44,2)</f>
        <v>-1.18</v>
      </c>
      <c r="G45" s="5" t="str">
        <f>FIXED('WinBUGS output'!O44,2)</f>
        <v>2.00</v>
      </c>
      <c r="H45" s="7"/>
      <c r="I45" s="7"/>
      <c r="J45" s="7"/>
      <c r="N45" s="44">
        <v>3</v>
      </c>
      <c r="O45" s="44">
        <v>12</v>
      </c>
      <c r="P45" s="5" t="str">
        <f>VLOOKUP('Direct lors'!N45,'WinBUGS output'!D:F,3,FALSE)</f>
        <v>Attention placebo</v>
      </c>
      <c r="Q45" s="5" t="str">
        <f>VLOOKUP('Direct lors'!O45,'WinBUGS output'!D:F,3,FALSE)</f>
        <v>Self-help</v>
      </c>
      <c r="R45" s="5" t="str">
        <f>FIXED('WinBUGS output'!X44,2)</f>
        <v>0.28</v>
      </c>
      <c r="S45" s="5" t="str">
        <f>FIXED('WinBUGS output'!W44,2)</f>
        <v>-1.15</v>
      </c>
      <c r="T45" s="5" t="str">
        <f>FIXED('WinBUGS output'!Y44,2)</f>
        <v>1.69</v>
      </c>
      <c r="X45" s="5" t="str">
        <f t="shared" si="0"/>
        <v>Waitlist</v>
      </c>
      <c r="Y45" s="5" t="str">
        <f t="shared" si="1"/>
        <v>Attention placebo</v>
      </c>
      <c r="Z45" s="5" t="str">
        <f>FIXED(EXP('WinBUGS output'!N44),2)</f>
        <v>1.49</v>
      </c>
      <c r="AA45" s="5" t="str">
        <f>FIXED(EXP('WinBUGS output'!M44),2)</f>
        <v>0.31</v>
      </c>
      <c r="AB45" s="5" t="str">
        <f>FIXED(EXP('WinBUGS output'!O44),2)</f>
        <v>7.35</v>
      </c>
      <c r="AF45" s="5" t="str">
        <f t="shared" si="2"/>
        <v>Attention placebo</v>
      </c>
      <c r="AG45" s="5" t="str">
        <f t="shared" si="3"/>
        <v>Self-help</v>
      </c>
      <c r="AH45" s="5" t="str">
        <f>FIXED(EXP('WinBUGS output'!X44),2)</f>
        <v>1.32</v>
      </c>
      <c r="AI45" s="5" t="str">
        <f>FIXED(EXP('WinBUGS output'!W44),2)</f>
        <v>0.32</v>
      </c>
      <c r="AJ45" s="5" t="str">
        <f>FIXED(EXP('WinBUGS output'!Y44),2)</f>
        <v>5.41</v>
      </c>
    </row>
    <row r="46" spans="1:36" x14ac:dyDescent="0.25">
      <c r="A46" s="44">
        <v>2</v>
      </c>
      <c r="B46" s="44">
        <v>5</v>
      </c>
      <c r="C46" s="5" t="str">
        <f>VLOOKUP(A46,'WinBUGS output'!A:C,3,FALSE)</f>
        <v>Waitlist</v>
      </c>
      <c r="D46" s="5" t="str">
        <f>VLOOKUP(B46,'WinBUGS output'!A:C,3,FALSE)</f>
        <v>Attention placebo + TAU</v>
      </c>
      <c r="E46" s="5" t="str">
        <f>FIXED('WinBUGS output'!N45,2)</f>
        <v>0.36</v>
      </c>
      <c r="F46" s="5" t="str">
        <f>FIXED('WinBUGS output'!M45,2)</f>
        <v>-1.05</v>
      </c>
      <c r="G46" s="5" t="str">
        <f>FIXED('WinBUGS output'!O45,2)</f>
        <v>1.77</v>
      </c>
      <c r="H46" s="7"/>
      <c r="I46" s="7"/>
      <c r="J46" s="7"/>
      <c r="N46" s="44">
        <v>3</v>
      </c>
      <c r="O46" s="44">
        <v>13</v>
      </c>
      <c r="P46" s="5" t="str">
        <f>VLOOKUP('Direct lors'!N46,'WinBUGS output'!D:F,3,FALSE)</f>
        <v>Attention placebo</v>
      </c>
      <c r="Q46" s="5" t="str">
        <f>VLOOKUP('Direct lors'!O46,'WinBUGS output'!D:F,3,FALSE)</f>
        <v>Interpersonal psychotherapy (IPT)</v>
      </c>
      <c r="R46" s="5" t="str">
        <f>FIXED('WinBUGS output'!X45,2)</f>
        <v>1.33</v>
      </c>
      <c r="S46" s="5" t="str">
        <f>FIXED('WinBUGS output'!W45,2)</f>
        <v>-0.50</v>
      </c>
      <c r="T46" s="5" t="str">
        <f>FIXED('WinBUGS output'!Y45,2)</f>
        <v>3.19</v>
      </c>
      <c r="X46" s="5" t="str">
        <f t="shared" si="0"/>
        <v>Waitlist</v>
      </c>
      <c r="Y46" s="5" t="str">
        <f t="shared" si="1"/>
        <v>Attention placebo + TAU</v>
      </c>
      <c r="Z46" s="5" t="str">
        <f>FIXED(EXP('WinBUGS output'!N45),2)</f>
        <v>1.43</v>
      </c>
      <c r="AA46" s="5" t="str">
        <f>FIXED(EXP('WinBUGS output'!M45),2)</f>
        <v>0.35</v>
      </c>
      <c r="AB46" s="5" t="str">
        <f>FIXED(EXP('WinBUGS output'!O45),2)</f>
        <v>5.89</v>
      </c>
      <c r="AF46" s="5" t="str">
        <f t="shared" si="2"/>
        <v>Attention placebo</v>
      </c>
      <c r="AG46" s="5" t="str">
        <f t="shared" si="3"/>
        <v>Interpersonal psychotherapy (IPT)</v>
      </c>
      <c r="AH46" s="5" t="str">
        <f>FIXED(EXP('WinBUGS output'!X45),2)</f>
        <v>3.79</v>
      </c>
      <c r="AI46" s="5" t="str">
        <f>FIXED(EXP('WinBUGS output'!W45),2)</f>
        <v>0.61</v>
      </c>
      <c r="AJ46" s="5" t="str">
        <f>FIXED(EXP('WinBUGS output'!Y45),2)</f>
        <v>24.17</v>
      </c>
    </row>
    <row r="47" spans="1:36" x14ac:dyDescent="0.25">
      <c r="A47" s="44">
        <v>2</v>
      </c>
      <c r="B47" s="44">
        <v>6</v>
      </c>
      <c r="C47" s="5" t="str">
        <f>VLOOKUP(A47,'WinBUGS output'!A:C,3,FALSE)</f>
        <v>Waitlist</v>
      </c>
      <c r="D47" s="5" t="str">
        <f>VLOOKUP(B47,'WinBUGS output'!A:C,3,FALSE)</f>
        <v>TAU</v>
      </c>
      <c r="E47" s="5" t="str">
        <f>FIXED('WinBUGS output'!N46,2)</f>
        <v>0.21</v>
      </c>
      <c r="F47" s="5" t="str">
        <f>FIXED('WinBUGS output'!M46,2)</f>
        <v>-0.67</v>
      </c>
      <c r="G47" s="5" t="str">
        <f>FIXED('WinBUGS output'!O46,2)</f>
        <v>1.13</v>
      </c>
      <c r="H47" s="7"/>
      <c r="I47" s="7"/>
      <c r="J47" s="7"/>
      <c r="N47" s="44">
        <v>3</v>
      </c>
      <c r="O47" s="44">
        <v>14</v>
      </c>
      <c r="P47" s="5" t="str">
        <f>VLOOKUP('Direct lors'!N47,'WinBUGS output'!D:F,3,FALSE)</f>
        <v>Attention placebo</v>
      </c>
      <c r="Q47" s="5" t="str">
        <f>VLOOKUP('Direct lors'!O47,'WinBUGS output'!D:F,3,FALSE)</f>
        <v>Counselling</v>
      </c>
      <c r="R47" s="5" t="str">
        <f>FIXED('WinBUGS output'!X46,2)</f>
        <v>0.35</v>
      </c>
      <c r="S47" s="5" t="str">
        <f>FIXED('WinBUGS output'!W46,2)</f>
        <v>-1.37</v>
      </c>
      <c r="T47" s="5" t="str">
        <f>FIXED('WinBUGS output'!Y46,2)</f>
        <v>2.05</v>
      </c>
      <c r="X47" s="5" t="str">
        <f t="shared" si="0"/>
        <v>Waitlist</v>
      </c>
      <c r="Y47" s="5" t="str">
        <f t="shared" si="1"/>
        <v>TAU</v>
      </c>
      <c r="Z47" s="5" t="str">
        <f>FIXED(EXP('WinBUGS output'!N46),2)</f>
        <v>1.23</v>
      </c>
      <c r="AA47" s="5" t="str">
        <f>FIXED(EXP('WinBUGS output'!M46),2)</f>
        <v>0.51</v>
      </c>
      <c r="AB47" s="5" t="str">
        <f>FIXED(EXP('WinBUGS output'!O46),2)</f>
        <v>3.08</v>
      </c>
      <c r="AF47" s="5" t="str">
        <f t="shared" si="2"/>
        <v>Attention placebo</v>
      </c>
      <c r="AG47" s="5" t="str">
        <f t="shared" si="3"/>
        <v>Counselling</v>
      </c>
      <c r="AH47" s="5" t="str">
        <f>FIXED(EXP('WinBUGS output'!X46),2)</f>
        <v>1.41</v>
      </c>
      <c r="AI47" s="5" t="str">
        <f>FIXED(EXP('WinBUGS output'!W46),2)</f>
        <v>0.25</v>
      </c>
      <c r="AJ47" s="5" t="str">
        <f>FIXED(EXP('WinBUGS output'!Y46),2)</f>
        <v>7.80</v>
      </c>
    </row>
    <row r="48" spans="1:36" x14ac:dyDescent="0.25">
      <c r="A48" s="44">
        <v>2</v>
      </c>
      <c r="B48" s="44">
        <v>7</v>
      </c>
      <c r="C48" s="5" t="str">
        <f>VLOOKUP(A48,'WinBUGS output'!A:C,3,FALSE)</f>
        <v>Waitlist</v>
      </c>
      <c r="D48" s="5" t="str">
        <f>VLOOKUP(B48,'WinBUGS output'!A:C,3,FALSE)</f>
        <v>Enhanced TAU</v>
      </c>
      <c r="E48" s="5" t="str">
        <f>FIXED('WinBUGS output'!N47,2)</f>
        <v>0.30</v>
      </c>
      <c r="F48" s="5" t="str">
        <f>FIXED('WinBUGS output'!M47,2)</f>
        <v>-0.83</v>
      </c>
      <c r="G48" s="5" t="str">
        <f>FIXED('WinBUGS output'!O47,2)</f>
        <v>1.51</v>
      </c>
      <c r="H48" s="7"/>
      <c r="I48" s="7"/>
      <c r="J48" s="7"/>
      <c r="N48" s="44">
        <v>3</v>
      </c>
      <c r="O48" s="44">
        <v>15</v>
      </c>
      <c r="P48" s="5" t="str">
        <f>VLOOKUP('Direct lors'!N48,'WinBUGS output'!D:F,3,FALSE)</f>
        <v>Attention placebo</v>
      </c>
      <c r="Q48" s="5" t="str">
        <f>VLOOKUP('Direct lors'!O48,'WinBUGS output'!D:F,3,FALSE)</f>
        <v>Behavioural therapies (individual)</v>
      </c>
      <c r="R48" s="5" t="str">
        <f>FIXED('WinBUGS output'!X47,2)</f>
        <v>1.43</v>
      </c>
      <c r="S48" s="5" t="str">
        <f>FIXED('WinBUGS output'!W47,2)</f>
        <v>-0.13</v>
      </c>
      <c r="T48" s="5" t="str">
        <f>FIXED('WinBUGS output'!Y47,2)</f>
        <v>3.00</v>
      </c>
      <c r="X48" s="5" t="str">
        <f t="shared" si="0"/>
        <v>Waitlist</v>
      </c>
      <c r="Y48" s="5" t="str">
        <f t="shared" si="1"/>
        <v>Enhanced TAU</v>
      </c>
      <c r="Z48" s="5" t="str">
        <f>FIXED(EXP('WinBUGS output'!N47),2)</f>
        <v>1.35</v>
      </c>
      <c r="AA48" s="5" t="str">
        <f>FIXED(EXP('WinBUGS output'!M47),2)</f>
        <v>0.44</v>
      </c>
      <c r="AB48" s="5" t="str">
        <f>FIXED(EXP('WinBUGS output'!O47),2)</f>
        <v>4.51</v>
      </c>
      <c r="AF48" s="5" t="str">
        <f t="shared" si="2"/>
        <v>Attention placebo</v>
      </c>
      <c r="AG48" s="5" t="str">
        <f t="shared" si="3"/>
        <v>Behavioural therapies (individual)</v>
      </c>
      <c r="AH48" s="5" t="str">
        <f>FIXED(EXP('WinBUGS output'!X47),2)</f>
        <v>4.17</v>
      </c>
      <c r="AI48" s="5" t="str">
        <f>FIXED(EXP('WinBUGS output'!W47),2)</f>
        <v>0.88</v>
      </c>
      <c r="AJ48" s="5" t="str">
        <f>FIXED(EXP('WinBUGS output'!Y47),2)</f>
        <v>20.03</v>
      </c>
    </row>
    <row r="49" spans="1:36" x14ac:dyDescent="0.25">
      <c r="A49" s="44">
        <v>2</v>
      </c>
      <c r="B49" s="44">
        <v>8</v>
      </c>
      <c r="C49" s="5" t="str">
        <f>VLOOKUP(A49,'WinBUGS output'!A:C,3,FALSE)</f>
        <v>Waitlist</v>
      </c>
      <c r="D49" s="5" t="str">
        <f>VLOOKUP(B49,'WinBUGS output'!A:C,3,FALSE)</f>
        <v>Exercise</v>
      </c>
      <c r="E49" s="5" t="str">
        <f>FIXED('WinBUGS output'!N48,2)</f>
        <v>1.40</v>
      </c>
      <c r="F49" s="5" t="str">
        <f>FIXED('WinBUGS output'!M48,2)</f>
        <v>-0.29</v>
      </c>
      <c r="G49" s="5" t="str">
        <f>FIXED('WinBUGS output'!O48,2)</f>
        <v>3.11</v>
      </c>
      <c r="H49" s="7"/>
      <c r="I49" s="7"/>
      <c r="J49" s="7"/>
      <c r="N49" s="44">
        <v>3</v>
      </c>
      <c r="O49" s="44">
        <v>16</v>
      </c>
      <c r="P49" s="5" t="str">
        <f>VLOOKUP('Direct lors'!N49,'WinBUGS output'!D:F,3,FALSE)</f>
        <v>Attention placebo</v>
      </c>
      <c r="Q49" s="5" t="str">
        <f>VLOOKUP('Direct lors'!O49,'WinBUGS output'!D:F,3,FALSE)</f>
        <v>Cognitive and cognitive behavioural therapies (individual) [CBT/CT]</v>
      </c>
      <c r="R49" s="5" t="str">
        <f>FIXED('WinBUGS output'!X48,2)</f>
        <v>1.00</v>
      </c>
      <c r="S49" s="5" t="str">
        <f>FIXED('WinBUGS output'!W48,2)</f>
        <v>-0.39</v>
      </c>
      <c r="T49" s="5" t="str">
        <f>FIXED('WinBUGS output'!Y48,2)</f>
        <v>2.42</v>
      </c>
      <c r="X49" s="5" t="str">
        <f t="shared" si="0"/>
        <v>Waitlist</v>
      </c>
      <c r="Y49" s="5" t="str">
        <f t="shared" si="1"/>
        <v>Exercise</v>
      </c>
      <c r="Z49" s="5" t="str">
        <f>FIXED(EXP('WinBUGS output'!N48),2)</f>
        <v>4.03</v>
      </c>
      <c r="AA49" s="5" t="str">
        <f>FIXED(EXP('WinBUGS output'!M48),2)</f>
        <v>0.75</v>
      </c>
      <c r="AB49" s="5" t="str">
        <f>FIXED(EXP('WinBUGS output'!O48),2)</f>
        <v>22.51</v>
      </c>
      <c r="AF49" s="5" t="str">
        <f t="shared" si="2"/>
        <v>Attention placebo</v>
      </c>
      <c r="AG49" s="5" t="str">
        <f t="shared" si="3"/>
        <v>Cognitive and cognitive behavioural therapies (individual) [CBT/CT]</v>
      </c>
      <c r="AH49" s="5" t="str">
        <f>FIXED(EXP('WinBUGS output'!X48),2)</f>
        <v>2.71</v>
      </c>
      <c r="AI49" s="5" t="str">
        <f>FIXED(EXP('WinBUGS output'!W48),2)</f>
        <v>0.68</v>
      </c>
      <c r="AJ49" s="5" t="str">
        <f>FIXED(EXP('WinBUGS output'!Y48),2)</f>
        <v>11.23</v>
      </c>
    </row>
    <row r="50" spans="1:36" x14ac:dyDescent="0.25">
      <c r="A50" s="44">
        <v>2</v>
      </c>
      <c r="B50" s="44">
        <v>9</v>
      </c>
      <c r="C50" s="5" t="str">
        <f>VLOOKUP(A50,'WinBUGS output'!A:C,3,FALSE)</f>
        <v>Waitlist</v>
      </c>
      <c r="D50" s="5" t="str">
        <f>VLOOKUP(B50,'WinBUGS output'!A:C,3,FALSE)</f>
        <v>Exercise + TAU</v>
      </c>
      <c r="E50" s="5" t="str">
        <f>FIXED('WinBUGS output'!N49,2)</f>
        <v>1.43</v>
      </c>
      <c r="F50" s="5" t="str">
        <f>FIXED('WinBUGS output'!M49,2)</f>
        <v>-0.17</v>
      </c>
      <c r="G50" s="5" t="str">
        <f>FIXED('WinBUGS output'!O49,2)</f>
        <v>3.09</v>
      </c>
      <c r="H50" s="7"/>
      <c r="I50" s="7"/>
      <c r="J50" s="7"/>
      <c r="N50" s="44">
        <v>3</v>
      </c>
      <c r="O50" s="44">
        <v>17</v>
      </c>
      <c r="P50" s="5" t="str">
        <f>VLOOKUP('Direct lors'!N50,'WinBUGS output'!D:F,3,FALSE)</f>
        <v>Attention placebo</v>
      </c>
      <c r="Q50" s="5" t="str">
        <f>VLOOKUP('Direct lors'!O50,'WinBUGS output'!D:F,3,FALSE)</f>
        <v>Combined (Cognitive and cognitive behavioural therapies individual + AD)</v>
      </c>
      <c r="R50" s="5" t="str">
        <f>FIXED('WinBUGS output'!X49,2)</f>
        <v>1.90</v>
      </c>
      <c r="S50" s="5" t="str">
        <f>FIXED('WinBUGS output'!W49,2)</f>
        <v>0.03</v>
      </c>
      <c r="T50" s="5" t="str">
        <f>FIXED('WinBUGS output'!Y49,2)</f>
        <v>3.72</v>
      </c>
      <c r="X50" s="5" t="str">
        <f t="shared" si="0"/>
        <v>Waitlist</v>
      </c>
      <c r="Y50" s="5" t="str">
        <f t="shared" si="1"/>
        <v>Exercise + TAU</v>
      </c>
      <c r="Z50" s="5" t="str">
        <f>FIXED(EXP('WinBUGS output'!N49),2)</f>
        <v>4.17</v>
      </c>
      <c r="AA50" s="5" t="str">
        <f>FIXED(EXP('WinBUGS output'!M49),2)</f>
        <v>0.84</v>
      </c>
      <c r="AB50" s="5" t="str">
        <f>FIXED(EXP('WinBUGS output'!O49),2)</f>
        <v>21.89</v>
      </c>
      <c r="AF50" s="5" t="str">
        <f t="shared" si="2"/>
        <v>Attention placebo</v>
      </c>
      <c r="AG50" s="5" t="str">
        <f t="shared" si="3"/>
        <v>Combined (Cognitive and cognitive behavioural therapies individual + AD)</v>
      </c>
      <c r="AH50" s="5" t="str">
        <f>FIXED(EXP('WinBUGS output'!X49),2)</f>
        <v>6.67</v>
      </c>
      <c r="AI50" s="5" t="str">
        <f>FIXED(EXP('WinBUGS output'!W49),2)</f>
        <v>1.04</v>
      </c>
      <c r="AJ50" s="5" t="str">
        <f>FIXED(EXP('WinBUGS output'!Y49),2)</f>
        <v>41.43</v>
      </c>
    </row>
    <row r="51" spans="1:36" x14ac:dyDescent="0.25">
      <c r="A51" s="44">
        <v>2</v>
      </c>
      <c r="B51" s="44">
        <v>10</v>
      </c>
      <c r="C51" s="5" t="str">
        <f>VLOOKUP(A51,'WinBUGS output'!A:C,3,FALSE)</f>
        <v>Waitlist</v>
      </c>
      <c r="D51" s="5" t="str">
        <f>VLOOKUP(B51,'WinBUGS output'!A:C,3,FALSE)</f>
        <v>Amitriptyline</v>
      </c>
      <c r="E51" s="5" t="str">
        <f>FIXED('WinBUGS output'!N50,2)</f>
        <v>2.05</v>
      </c>
      <c r="F51" s="5" t="str">
        <f>FIXED('WinBUGS output'!M50,2)</f>
        <v>0.65</v>
      </c>
      <c r="G51" s="5" t="str">
        <f>FIXED('WinBUGS output'!O50,2)</f>
        <v>3.48</v>
      </c>
      <c r="H51" s="7"/>
      <c r="I51" s="7"/>
      <c r="J51" s="7"/>
      <c r="N51" s="44">
        <v>3</v>
      </c>
      <c r="O51" s="44">
        <v>18</v>
      </c>
      <c r="P51" s="5" t="str">
        <f>VLOOKUP('Direct lors'!N51,'WinBUGS output'!D:F,3,FALSE)</f>
        <v>Attention placebo</v>
      </c>
      <c r="Q51" s="5" t="str">
        <f>VLOOKUP('Direct lors'!O51,'WinBUGS output'!D:F,3,FALSE)</f>
        <v>Combined (Exercise + AD/CBT)</v>
      </c>
      <c r="R51" s="5" t="str">
        <f>FIXED('WinBUGS output'!X50,2)</f>
        <v>4.17</v>
      </c>
      <c r="S51" s="5" t="str">
        <f>FIXED('WinBUGS output'!W50,2)</f>
        <v>1.90</v>
      </c>
      <c r="T51" s="5" t="str">
        <f>FIXED('WinBUGS output'!Y50,2)</f>
        <v>6.39</v>
      </c>
      <c r="X51" s="5" t="str">
        <f t="shared" si="0"/>
        <v>Waitlist</v>
      </c>
      <c r="Y51" s="5" t="str">
        <f t="shared" si="1"/>
        <v>Amitriptyline</v>
      </c>
      <c r="Z51" s="5" t="str">
        <f>FIXED(EXP('WinBUGS output'!N50),2)</f>
        <v>7.77</v>
      </c>
      <c r="AA51" s="5" t="str">
        <f>FIXED(EXP('WinBUGS output'!M50),2)</f>
        <v>1.92</v>
      </c>
      <c r="AB51" s="5" t="str">
        <f>FIXED(EXP('WinBUGS output'!O50),2)</f>
        <v>32.46</v>
      </c>
      <c r="AF51" s="5" t="str">
        <f t="shared" si="2"/>
        <v>Attention placebo</v>
      </c>
      <c r="AG51" s="5" t="str">
        <f t="shared" si="3"/>
        <v>Combined (Exercise + AD/CBT)</v>
      </c>
      <c r="AH51" s="5" t="str">
        <f>FIXED(EXP('WinBUGS output'!X50),2)</f>
        <v>64.91</v>
      </c>
      <c r="AI51" s="5" t="str">
        <f>FIXED(EXP('WinBUGS output'!W50),2)</f>
        <v>6.66</v>
      </c>
      <c r="AJ51" s="5" t="str">
        <f>FIXED(EXP('WinBUGS output'!Y50),2)</f>
        <v>595.26</v>
      </c>
    </row>
    <row r="52" spans="1:36" x14ac:dyDescent="0.25">
      <c r="A52" s="44">
        <v>2</v>
      </c>
      <c r="B52" s="44">
        <v>11</v>
      </c>
      <c r="C52" s="5" t="str">
        <f>VLOOKUP(A52,'WinBUGS output'!A:C,3,FALSE)</f>
        <v>Waitlist</v>
      </c>
      <c r="D52" s="5" t="str">
        <f>VLOOKUP(B52,'WinBUGS output'!A:C,3,FALSE)</f>
        <v>Imipramine</v>
      </c>
      <c r="E52" s="5" t="str">
        <f>FIXED('WinBUGS output'!N51,2)</f>
        <v>1.94</v>
      </c>
      <c r="F52" s="5" t="str">
        <f>FIXED('WinBUGS output'!M51,2)</f>
        <v>0.55</v>
      </c>
      <c r="G52" s="5" t="str">
        <f>FIXED('WinBUGS output'!O51,2)</f>
        <v>3.35</v>
      </c>
      <c r="H52" s="7"/>
      <c r="I52" s="7"/>
      <c r="J52" s="7"/>
      <c r="N52" s="44">
        <v>4</v>
      </c>
      <c r="O52" s="44">
        <v>5</v>
      </c>
      <c r="P52" s="5" t="str">
        <f>VLOOKUP('Direct lors'!N52,'WinBUGS output'!D:F,3,FALSE)</f>
        <v>TAU</v>
      </c>
      <c r="Q52" s="5" t="str">
        <f>VLOOKUP('Direct lors'!O52,'WinBUGS output'!D:F,3,FALSE)</f>
        <v>Exercise</v>
      </c>
      <c r="R52" s="5" t="str">
        <f>FIXED('WinBUGS output'!X51,2)</f>
        <v>1.16</v>
      </c>
      <c r="S52" s="5" t="str">
        <f>FIXED('WinBUGS output'!W51,2)</f>
        <v>-0.39</v>
      </c>
      <c r="T52" s="5" t="str">
        <f>FIXED('WinBUGS output'!Y51,2)</f>
        <v>2.73</v>
      </c>
      <c r="X52" s="5" t="str">
        <f t="shared" si="0"/>
        <v>Waitlist</v>
      </c>
      <c r="Y52" s="5" t="str">
        <f t="shared" si="1"/>
        <v>Imipramine</v>
      </c>
      <c r="Z52" s="5" t="str">
        <f>FIXED(EXP('WinBUGS output'!N51),2)</f>
        <v>6.92</v>
      </c>
      <c r="AA52" s="5" t="str">
        <f>FIXED(EXP('WinBUGS output'!M51),2)</f>
        <v>1.74</v>
      </c>
      <c r="AB52" s="5" t="str">
        <f>FIXED(EXP('WinBUGS output'!O51),2)</f>
        <v>28.50</v>
      </c>
      <c r="AF52" s="5" t="str">
        <f t="shared" si="2"/>
        <v>TAU</v>
      </c>
      <c r="AG52" s="5" t="str">
        <f t="shared" si="3"/>
        <v>Exercise</v>
      </c>
      <c r="AH52" s="5" t="str">
        <f>FIXED(EXP('WinBUGS output'!X51),2)</f>
        <v>3.17</v>
      </c>
      <c r="AI52" s="5" t="str">
        <f>FIXED(EXP('WinBUGS output'!W51),2)</f>
        <v>0.67</v>
      </c>
      <c r="AJ52" s="5" t="str">
        <f>FIXED(EXP('WinBUGS output'!Y51),2)</f>
        <v>15.26</v>
      </c>
    </row>
    <row r="53" spans="1:36" x14ac:dyDescent="0.25">
      <c r="A53" s="44">
        <v>2</v>
      </c>
      <c r="B53" s="44">
        <v>12</v>
      </c>
      <c r="C53" s="5" t="str">
        <f>VLOOKUP(A53,'WinBUGS output'!A:C,3,FALSE)</f>
        <v>Waitlist</v>
      </c>
      <c r="D53" s="5" t="str">
        <f>VLOOKUP(B53,'WinBUGS output'!A:C,3,FALSE)</f>
        <v>Lofepramine</v>
      </c>
      <c r="E53" s="5" t="str">
        <f>FIXED('WinBUGS output'!N52,2)</f>
        <v>2.18</v>
      </c>
      <c r="F53" s="5" t="str">
        <f>FIXED('WinBUGS output'!M52,2)</f>
        <v>0.69</v>
      </c>
      <c r="G53" s="5" t="str">
        <f>FIXED('WinBUGS output'!O52,2)</f>
        <v>3.76</v>
      </c>
      <c r="H53" s="7"/>
      <c r="I53" s="7"/>
      <c r="J53" s="7"/>
      <c r="N53" s="44">
        <v>4</v>
      </c>
      <c r="O53" s="44">
        <v>6</v>
      </c>
      <c r="P53" s="5" t="str">
        <f>VLOOKUP('Direct lors'!N53,'WinBUGS output'!D:F,3,FALSE)</f>
        <v>TAU</v>
      </c>
      <c r="Q53" s="5" t="str">
        <f>VLOOKUP('Direct lors'!O53,'WinBUGS output'!D:F,3,FALSE)</f>
        <v>TCA</v>
      </c>
      <c r="R53" s="5" t="str">
        <f>FIXED('WinBUGS output'!X52,2)</f>
        <v>1.80</v>
      </c>
      <c r="S53" s="5" t="str">
        <f>FIXED('WinBUGS output'!W52,2)</f>
        <v>0.45</v>
      </c>
      <c r="T53" s="5" t="str">
        <f>FIXED('WinBUGS output'!Y52,2)</f>
        <v>3.15</v>
      </c>
      <c r="X53" s="5" t="str">
        <f t="shared" si="0"/>
        <v>Waitlist</v>
      </c>
      <c r="Y53" s="5" t="str">
        <f t="shared" si="1"/>
        <v>Lofepramine</v>
      </c>
      <c r="Z53" s="5" t="str">
        <f>FIXED(EXP('WinBUGS output'!N52),2)</f>
        <v>8.88</v>
      </c>
      <c r="AA53" s="5" t="str">
        <f>FIXED(EXP('WinBUGS output'!M52),2)</f>
        <v>2.00</v>
      </c>
      <c r="AB53" s="5" t="str">
        <f>FIXED(EXP('WinBUGS output'!O52),2)</f>
        <v>42.95</v>
      </c>
      <c r="AF53" s="5" t="str">
        <f t="shared" si="2"/>
        <v>TAU</v>
      </c>
      <c r="AG53" s="5" t="str">
        <f t="shared" si="3"/>
        <v>TCA</v>
      </c>
      <c r="AH53" s="5" t="str">
        <f>FIXED(EXP('WinBUGS output'!X52),2)</f>
        <v>6.03</v>
      </c>
      <c r="AI53" s="5" t="str">
        <f>FIXED(EXP('WinBUGS output'!W52),2)</f>
        <v>1.57</v>
      </c>
      <c r="AJ53" s="5" t="str">
        <f>FIXED(EXP('WinBUGS output'!Y52),2)</f>
        <v>23.43</v>
      </c>
    </row>
    <row r="54" spans="1:36" x14ac:dyDescent="0.25">
      <c r="A54" s="44">
        <v>2</v>
      </c>
      <c r="B54" s="44">
        <v>13</v>
      </c>
      <c r="C54" s="5" t="str">
        <f>VLOOKUP(A54,'WinBUGS output'!A:C,3,FALSE)</f>
        <v>Waitlist</v>
      </c>
      <c r="D54" s="5" t="str">
        <f>VLOOKUP(B54,'WinBUGS output'!A:C,3,FALSE)</f>
        <v>Citalopram</v>
      </c>
      <c r="E54" s="5" t="str">
        <f>FIXED('WinBUGS output'!N53,2)</f>
        <v>1.69</v>
      </c>
      <c r="F54" s="5" t="str">
        <f>FIXED('WinBUGS output'!M53,2)</f>
        <v>0.30</v>
      </c>
      <c r="G54" s="5" t="str">
        <f>FIXED('WinBUGS output'!O53,2)</f>
        <v>3.11</v>
      </c>
      <c r="H54" s="7"/>
      <c r="I54" s="7"/>
      <c r="J54" s="7"/>
      <c r="N54" s="44">
        <v>4</v>
      </c>
      <c r="O54" s="44">
        <v>7</v>
      </c>
      <c r="P54" s="5" t="str">
        <f>VLOOKUP('Direct lors'!N54,'WinBUGS output'!D:F,3,FALSE)</f>
        <v>TAU</v>
      </c>
      <c r="Q54" s="5" t="str">
        <f>VLOOKUP('Direct lors'!O54,'WinBUGS output'!D:F,3,FALSE)</f>
        <v>SSRI</v>
      </c>
      <c r="R54" s="5" t="str">
        <f>FIXED('WinBUGS output'!X53,2)</f>
        <v>1.53</v>
      </c>
      <c r="S54" s="5" t="str">
        <f>FIXED('WinBUGS output'!W53,2)</f>
        <v>0.23</v>
      </c>
      <c r="T54" s="5" t="str">
        <f>FIXED('WinBUGS output'!Y53,2)</f>
        <v>2.83</v>
      </c>
      <c r="X54" s="5" t="str">
        <f t="shared" si="0"/>
        <v>Waitlist</v>
      </c>
      <c r="Y54" s="5" t="str">
        <f t="shared" si="1"/>
        <v>Citalopram</v>
      </c>
      <c r="Z54" s="5" t="str">
        <f>FIXED(EXP('WinBUGS output'!N53),2)</f>
        <v>5.40</v>
      </c>
      <c r="AA54" s="5" t="str">
        <f>FIXED(EXP('WinBUGS output'!M53),2)</f>
        <v>1.36</v>
      </c>
      <c r="AB54" s="5" t="str">
        <f>FIXED(EXP('WinBUGS output'!O53),2)</f>
        <v>22.35</v>
      </c>
      <c r="AF54" s="5" t="str">
        <f t="shared" si="2"/>
        <v>TAU</v>
      </c>
      <c r="AG54" s="5" t="str">
        <f t="shared" si="3"/>
        <v>SSRI</v>
      </c>
      <c r="AH54" s="5" t="str">
        <f>FIXED(EXP('WinBUGS output'!X53),2)</f>
        <v>4.61</v>
      </c>
      <c r="AI54" s="5" t="str">
        <f>FIXED(EXP('WinBUGS output'!W53),2)</f>
        <v>1.26</v>
      </c>
      <c r="AJ54" s="5" t="str">
        <f>FIXED(EXP('WinBUGS output'!Y53),2)</f>
        <v>16.95</v>
      </c>
    </row>
    <row r="55" spans="1:36" x14ac:dyDescent="0.25">
      <c r="A55" s="44">
        <v>2</v>
      </c>
      <c r="B55" s="44">
        <v>14</v>
      </c>
      <c r="C55" s="5" t="str">
        <f>VLOOKUP(A55,'WinBUGS output'!A:C,3,FALSE)</f>
        <v>Waitlist</v>
      </c>
      <c r="D55" s="5" t="str">
        <f>VLOOKUP(B55,'WinBUGS output'!A:C,3,FALSE)</f>
        <v>Escitalopram</v>
      </c>
      <c r="E55" s="5" t="str">
        <f>FIXED('WinBUGS output'!N54,2)</f>
        <v>1.89</v>
      </c>
      <c r="F55" s="5" t="str">
        <f>FIXED('WinBUGS output'!M54,2)</f>
        <v>0.49</v>
      </c>
      <c r="G55" s="5" t="str">
        <f>FIXED('WinBUGS output'!O54,2)</f>
        <v>3.31</v>
      </c>
      <c r="H55" s="7"/>
      <c r="I55" s="7"/>
      <c r="J55" s="7"/>
      <c r="N55" s="44">
        <v>4</v>
      </c>
      <c r="O55" s="44">
        <v>8</v>
      </c>
      <c r="P55" s="5" t="str">
        <f>VLOOKUP('Direct lors'!N55,'WinBUGS output'!D:F,3,FALSE)</f>
        <v>TAU</v>
      </c>
      <c r="Q55" s="5" t="str">
        <f>VLOOKUP('Direct lors'!O55,'WinBUGS output'!D:F,3,FALSE)</f>
        <v>Any AD</v>
      </c>
      <c r="R55" s="5" t="str">
        <f>FIXED('WinBUGS output'!X54,2)</f>
        <v>-1.76</v>
      </c>
      <c r="S55" s="5" t="str">
        <f>FIXED('WinBUGS output'!W54,2)</f>
        <v>-4.17</v>
      </c>
      <c r="T55" s="5" t="str">
        <f>FIXED('WinBUGS output'!Y54,2)</f>
        <v>0.65</v>
      </c>
      <c r="X55" s="5" t="str">
        <f t="shared" si="0"/>
        <v>Waitlist</v>
      </c>
      <c r="Y55" s="5" t="str">
        <f t="shared" si="1"/>
        <v>Escitalopram</v>
      </c>
      <c r="Z55" s="5" t="str">
        <f>FIXED(EXP('WinBUGS output'!N54),2)</f>
        <v>6.61</v>
      </c>
      <c r="AA55" s="5" t="str">
        <f>FIXED(EXP('WinBUGS output'!M54),2)</f>
        <v>1.64</v>
      </c>
      <c r="AB55" s="5" t="str">
        <f>FIXED(EXP('WinBUGS output'!O54),2)</f>
        <v>27.28</v>
      </c>
      <c r="AF55" s="5" t="str">
        <f t="shared" si="2"/>
        <v>TAU</v>
      </c>
      <c r="AG55" s="5" t="str">
        <f t="shared" si="3"/>
        <v>Any AD</v>
      </c>
      <c r="AH55" s="5" t="str">
        <f>FIXED(EXP('WinBUGS output'!X54),2)</f>
        <v>0.17</v>
      </c>
      <c r="AI55" s="5" t="str">
        <f>FIXED(EXP('WinBUGS output'!W54),2)</f>
        <v>0.02</v>
      </c>
      <c r="AJ55" s="5" t="str">
        <f>FIXED(EXP('WinBUGS output'!Y54),2)</f>
        <v>1.92</v>
      </c>
    </row>
    <row r="56" spans="1:36" x14ac:dyDescent="0.25">
      <c r="A56" s="44">
        <v>2</v>
      </c>
      <c r="B56" s="44">
        <v>15</v>
      </c>
      <c r="C56" s="5" t="str">
        <f>VLOOKUP(A56,'WinBUGS output'!A:C,3,FALSE)</f>
        <v>Waitlist</v>
      </c>
      <c r="D56" s="5" t="str">
        <f>VLOOKUP(B56,'WinBUGS output'!A:C,3,FALSE)</f>
        <v>Fluoxetine</v>
      </c>
      <c r="E56" s="5" t="str">
        <f>FIXED('WinBUGS output'!N55,2)</f>
        <v>1.85</v>
      </c>
      <c r="F56" s="5" t="str">
        <f>FIXED('WinBUGS output'!M55,2)</f>
        <v>0.46</v>
      </c>
      <c r="G56" s="5" t="str">
        <f>FIXED('WinBUGS output'!O55,2)</f>
        <v>3.27</v>
      </c>
      <c r="H56" s="7"/>
      <c r="I56" s="7"/>
      <c r="J56" s="7"/>
      <c r="N56" s="44">
        <v>4</v>
      </c>
      <c r="O56" s="44">
        <v>9</v>
      </c>
      <c r="P56" s="5" t="str">
        <f>VLOOKUP('Direct lors'!N56,'WinBUGS output'!D:F,3,FALSE)</f>
        <v>TAU</v>
      </c>
      <c r="Q56" s="5" t="str">
        <f>VLOOKUP('Direct lors'!O56,'WinBUGS output'!D:F,3,FALSE)</f>
        <v>Mirtazapine</v>
      </c>
      <c r="R56" s="5" t="str">
        <f>FIXED('WinBUGS output'!X55,2)</f>
        <v>1.74</v>
      </c>
      <c r="S56" s="5" t="str">
        <f>FIXED('WinBUGS output'!W55,2)</f>
        <v>0.39</v>
      </c>
      <c r="T56" s="5" t="str">
        <f>FIXED('WinBUGS output'!Y55,2)</f>
        <v>3.08</v>
      </c>
      <c r="X56" s="5" t="str">
        <f t="shared" si="0"/>
        <v>Waitlist</v>
      </c>
      <c r="Y56" s="5" t="str">
        <f t="shared" si="1"/>
        <v>Fluoxetine</v>
      </c>
      <c r="Z56" s="5" t="str">
        <f>FIXED(EXP('WinBUGS output'!N55),2)</f>
        <v>6.35</v>
      </c>
      <c r="AA56" s="5" t="str">
        <f>FIXED(EXP('WinBUGS output'!M55),2)</f>
        <v>1.58</v>
      </c>
      <c r="AB56" s="5" t="str">
        <f>FIXED(EXP('WinBUGS output'!O55),2)</f>
        <v>26.42</v>
      </c>
      <c r="AF56" s="5" t="str">
        <f t="shared" si="2"/>
        <v>TAU</v>
      </c>
      <c r="AG56" s="5" t="str">
        <f t="shared" si="3"/>
        <v>Mirtazapine</v>
      </c>
      <c r="AH56" s="5" t="str">
        <f>FIXED(EXP('WinBUGS output'!X55),2)</f>
        <v>5.68</v>
      </c>
      <c r="AI56" s="5" t="str">
        <f>FIXED(EXP('WinBUGS output'!W55),2)</f>
        <v>1.48</v>
      </c>
      <c r="AJ56" s="5" t="str">
        <f>FIXED(EXP('WinBUGS output'!Y55),2)</f>
        <v>21.80</v>
      </c>
    </row>
    <row r="57" spans="1:36" x14ac:dyDescent="0.25">
      <c r="A57" s="44">
        <v>2</v>
      </c>
      <c r="B57" s="44">
        <v>16</v>
      </c>
      <c r="C57" s="5" t="str">
        <f>VLOOKUP(A57,'WinBUGS output'!A:C,3,FALSE)</f>
        <v>Waitlist</v>
      </c>
      <c r="D57" s="5" t="str">
        <f>VLOOKUP(B57,'WinBUGS output'!A:C,3,FALSE)</f>
        <v>Sertraline</v>
      </c>
      <c r="E57" s="5" t="str">
        <f>FIXED('WinBUGS output'!N56,2)</f>
        <v>1.72</v>
      </c>
      <c r="F57" s="5" t="str">
        <f>FIXED('WinBUGS output'!M56,2)</f>
        <v>0.30</v>
      </c>
      <c r="G57" s="5" t="str">
        <f>FIXED('WinBUGS output'!O56,2)</f>
        <v>3.16</v>
      </c>
      <c r="H57" s="7"/>
      <c r="I57" s="7"/>
      <c r="J57" s="7"/>
      <c r="N57" s="44">
        <v>4</v>
      </c>
      <c r="O57" s="44">
        <v>10</v>
      </c>
      <c r="P57" s="5" t="str">
        <f>VLOOKUP('Direct lors'!N57,'WinBUGS output'!D:F,3,FALSE)</f>
        <v>TAU</v>
      </c>
      <c r="Q57" s="5" t="str">
        <f>VLOOKUP('Direct lors'!O57,'WinBUGS output'!D:F,3,FALSE)</f>
        <v>Short-term psychodynamic psychotherapies</v>
      </c>
      <c r="R57" s="5" t="str">
        <f>FIXED('WinBUGS output'!X56,2)</f>
        <v>0.95</v>
      </c>
      <c r="S57" s="5" t="str">
        <f>FIXED('WinBUGS output'!W56,2)</f>
        <v>-0.74</v>
      </c>
      <c r="T57" s="5" t="str">
        <f>FIXED('WinBUGS output'!Y56,2)</f>
        <v>2.66</v>
      </c>
      <c r="X57" s="5" t="str">
        <f t="shared" si="0"/>
        <v>Waitlist</v>
      </c>
      <c r="Y57" s="5" t="str">
        <f t="shared" si="1"/>
        <v>Sertraline</v>
      </c>
      <c r="Z57" s="5" t="str">
        <f>FIXED(EXP('WinBUGS output'!N56),2)</f>
        <v>5.56</v>
      </c>
      <c r="AA57" s="5" t="str">
        <f>FIXED(EXP('WinBUGS output'!M56),2)</f>
        <v>1.36</v>
      </c>
      <c r="AB57" s="5" t="str">
        <f>FIXED(EXP('WinBUGS output'!O56),2)</f>
        <v>23.50</v>
      </c>
      <c r="AF57" s="5" t="str">
        <f t="shared" si="2"/>
        <v>TAU</v>
      </c>
      <c r="AG57" s="5" t="str">
        <f t="shared" si="3"/>
        <v>Short-term psychodynamic psychotherapies</v>
      </c>
      <c r="AH57" s="5" t="str">
        <f>FIXED(EXP('WinBUGS output'!X56),2)</f>
        <v>2.58</v>
      </c>
      <c r="AI57" s="5" t="str">
        <f>FIXED(EXP('WinBUGS output'!W56),2)</f>
        <v>0.48</v>
      </c>
      <c r="AJ57" s="5" t="str">
        <f>FIXED(EXP('WinBUGS output'!Y56),2)</f>
        <v>14.22</v>
      </c>
    </row>
    <row r="58" spans="1:36" x14ac:dyDescent="0.25">
      <c r="A58" s="44">
        <v>2</v>
      </c>
      <c r="B58" s="44">
        <v>17</v>
      </c>
      <c r="C58" s="5" t="str">
        <f>VLOOKUP(A58,'WinBUGS output'!A:C,3,FALSE)</f>
        <v>Waitlist</v>
      </c>
      <c r="D58" s="5" t="str">
        <f>VLOOKUP(B58,'WinBUGS output'!A:C,3,FALSE)</f>
        <v>Any AD</v>
      </c>
      <c r="E58" s="5" t="str">
        <f>FIXED('WinBUGS output'!N57,2)</f>
        <v>-1.50</v>
      </c>
      <c r="F58" s="5" t="str">
        <f>FIXED('WinBUGS output'!M57,2)</f>
        <v>-3.83</v>
      </c>
      <c r="G58" s="5" t="str">
        <f>FIXED('WinBUGS output'!O57,2)</f>
        <v>0.84</v>
      </c>
      <c r="H58" s="7"/>
      <c r="I58" s="7"/>
      <c r="J58" s="7"/>
      <c r="N58" s="44">
        <v>4</v>
      </c>
      <c r="O58" s="44">
        <v>11</v>
      </c>
      <c r="P58" s="5" t="str">
        <f>VLOOKUP('Direct lors'!N58,'WinBUGS output'!D:F,3,FALSE)</f>
        <v>TAU</v>
      </c>
      <c r="Q58" s="5" t="str">
        <f>VLOOKUP('Direct lors'!O58,'WinBUGS output'!D:F,3,FALSE)</f>
        <v>Self-help with support</v>
      </c>
      <c r="R58" s="5" t="str">
        <f>FIXED('WinBUGS output'!X57,2)</f>
        <v>0.51</v>
      </c>
      <c r="S58" s="5" t="str">
        <f>FIXED('WinBUGS output'!W57,2)</f>
        <v>-0.78</v>
      </c>
      <c r="T58" s="5" t="str">
        <f>FIXED('WinBUGS output'!Y57,2)</f>
        <v>1.76</v>
      </c>
      <c r="X58" s="5" t="str">
        <f t="shared" si="0"/>
        <v>Waitlist</v>
      </c>
      <c r="Y58" s="5" t="str">
        <f t="shared" si="1"/>
        <v>Any AD</v>
      </c>
      <c r="Z58" s="5" t="str">
        <f>FIXED(EXP('WinBUGS output'!N57),2)</f>
        <v>0.22</v>
      </c>
      <c r="AA58" s="5" t="str">
        <f>FIXED(EXP('WinBUGS output'!M57),2)</f>
        <v>0.02</v>
      </c>
      <c r="AB58" s="5" t="str">
        <f>FIXED(EXP('WinBUGS output'!O57),2)</f>
        <v>2.32</v>
      </c>
      <c r="AF58" s="5" t="str">
        <f t="shared" si="2"/>
        <v>TAU</v>
      </c>
      <c r="AG58" s="5" t="str">
        <f t="shared" si="3"/>
        <v>Self-help with support</v>
      </c>
      <c r="AH58" s="5" t="str">
        <f>FIXED(EXP('WinBUGS output'!X57),2)</f>
        <v>1.66</v>
      </c>
      <c r="AI58" s="5" t="str">
        <f>FIXED(EXP('WinBUGS output'!W57),2)</f>
        <v>0.46</v>
      </c>
      <c r="AJ58" s="5" t="str">
        <f>FIXED(EXP('WinBUGS output'!Y57),2)</f>
        <v>5.81</v>
      </c>
    </row>
    <row r="59" spans="1:36" x14ac:dyDescent="0.25">
      <c r="A59" s="44">
        <v>2</v>
      </c>
      <c r="B59" s="44">
        <v>18</v>
      </c>
      <c r="C59" s="5" t="str">
        <f>VLOOKUP(A59,'WinBUGS output'!A:C,3,FALSE)</f>
        <v>Waitlist</v>
      </c>
      <c r="D59" s="5" t="str">
        <f>VLOOKUP(B59,'WinBUGS output'!A:C,3,FALSE)</f>
        <v>Mirtazapine</v>
      </c>
      <c r="E59" s="5" t="str">
        <f>FIXED('WinBUGS output'!N58,2)</f>
        <v>2.00</v>
      </c>
      <c r="F59" s="5" t="str">
        <f>FIXED('WinBUGS output'!M58,2)</f>
        <v>0.55</v>
      </c>
      <c r="G59" s="5" t="str">
        <f>FIXED('WinBUGS output'!O58,2)</f>
        <v>3.46</v>
      </c>
      <c r="H59" s="7"/>
      <c r="I59" s="7"/>
      <c r="J59" s="7"/>
      <c r="N59" s="44">
        <v>4</v>
      </c>
      <c r="O59" s="44">
        <v>12</v>
      </c>
      <c r="P59" s="5" t="str">
        <f>VLOOKUP('Direct lors'!N59,'WinBUGS output'!D:F,3,FALSE)</f>
        <v>TAU</v>
      </c>
      <c r="Q59" s="5" t="str">
        <f>VLOOKUP('Direct lors'!O59,'WinBUGS output'!D:F,3,FALSE)</f>
        <v>Self-help</v>
      </c>
      <c r="R59" s="5" t="str">
        <f>FIXED('WinBUGS output'!X58,2)</f>
        <v>0.40</v>
      </c>
      <c r="S59" s="5" t="str">
        <f>FIXED('WinBUGS output'!W58,2)</f>
        <v>-0.58</v>
      </c>
      <c r="T59" s="5" t="str">
        <f>FIXED('WinBUGS output'!Y58,2)</f>
        <v>1.32</v>
      </c>
      <c r="X59" s="5" t="str">
        <f t="shared" si="0"/>
        <v>Waitlist</v>
      </c>
      <c r="Y59" s="5" t="str">
        <f t="shared" si="1"/>
        <v>Mirtazapine</v>
      </c>
      <c r="Z59" s="5" t="str">
        <f>FIXED(EXP('WinBUGS output'!N58),2)</f>
        <v>7.35</v>
      </c>
      <c r="AA59" s="5" t="str">
        <f>FIXED(EXP('WinBUGS output'!M58),2)</f>
        <v>1.74</v>
      </c>
      <c r="AB59" s="5" t="str">
        <f>FIXED(EXP('WinBUGS output'!O58),2)</f>
        <v>31.91</v>
      </c>
      <c r="AF59" s="5" t="str">
        <f t="shared" si="2"/>
        <v>TAU</v>
      </c>
      <c r="AG59" s="5" t="str">
        <f t="shared" si="3"/>
        <v>Self-help</v>
      </c>
      <c r="AH59" s="5" t="str">
        <f>FIXED(EXP('WinBUGS output'!X58),2)</f>
        <v>1.50</v>
      </c>
      <c r="AI59" s="5" t="str">
        <f>FIXED(EXP('WinBUGS output'!W58),2)</f>
        <v>0.56</v>
      </c>
      <c r="AJ59" s="5" t="str">
        <f>FIXED(EXP('WinBUGS output'!Y58),2)</f>
        <v>3.75</v>
      </c>
    </row>
    <row r="60" spans="1:36" x14ac:dyDescent="0.25">
      <c r="A60" s="44">
        <v>2</v>
      </c>
      <c r="B60" s="44">
        <v>19</v>
      </c>
      <c r="C60" s="5" t="str">
        <f>VLOOKUP(A60,'WinBUGS output'!A:C,3,FALSE)</f>
        <v>Waitlist</v>
      </c>
      <c r="D60" s="5" t="str">
        <f>VLOOKUP(B60,'WinBUGS output'!A:C,3,FALSE)</f>
        <v>Short-term psychodymic psychotherapy individual + TAU</v>
      </c>
      <c r="E60" s="5" t="str">
        <f>FIXED('WinBUGS output'!N59,2)</f>
        <v>1.20</v>
      </c>
      <c r="F60" s="5" t="str">
        <f>FIXED('WinBUGS output'!M59,2)</f>
        <v>-0.48</v>
      </c>
      <c r="G60" s="5" t="str">
        <f>FIXED('WinBUGS output'!O59,2)</f>
        <v>2.96</v>
      </c>
      <c r="H60" s="7"/>
      <c r="I60" s="7"/>
      <c r="J60" s="7"/>
      <c r="N60" s="44">
        <v>4</v>
      </c>
      <c r="O60" s="44">
        <v>13</v>
      </c>
      <c r="P60" s="5" t="str">
        <f>VLOOKUP('Direct lors'!N60,'WinBUGS output'!D:F,3,FALSE)</f>
        <v>TAU</v>
      </c>
      <c r="Q60" s="5" t="str">
        <f>VLOOKUP('Direct lors'!O60,'WinBUGS output'!D:F,3,FALSE)</f>
        <v>Interpersonal psychotherapy (IPT)</v>
      </c>
      <c r="R60" s="5" t="str">
        <f>FIXED('WinBUGS output'!X59,2)</f>
        <v>1.46</v>
      </c>
      <c r="S60" s="5" t="str">
        <f>FIXED('WinBUGS output'!W59,2)</f>
        <v>-0.09</v>
      </c>
      <c r="T60" s="5" t="str">
        <f>FIXED('WinBUGS output'!Y59,2)</f>
        <v>2.97</v>
      </c>
      <c r="X60" s="5" t="str">
        <f t="shared" si="0"/>
        <v>Waitlist</v>
      </c>
      <c r="Y60" s="5" t="str">
        <f t="shared" si="1"/>
        <v>Short-term psychodymic psychotherapy individual + TAU</v>
      </c>
      <c r="Z60" s="5" t="str">
        <f>FIXED(EXP('WinBUGS output'!N59),2)</f>
        <v>3.33</v>
      </c>
      <c r="AA60" s="5" t="str">
        <f>FIXED(EXP('WinBUGS output'!M59),2)</f>
        <v>0.62</v>
      </c>
      <c r="AB60" s="5" t="str">
        <f>FIXED(EXP('WinBUGS output'!O59),2)</f>
        <v>19.20</v>
      </c>
      <c r="AF60" s="5" t="str">
        <f t="shared" si="2"/>
        <v>TAU</v>
      </c>
      <c r="AG60" s="5" t="str">
        <f t="shared" si="3"/>
        <v>Interpersonal psychotherapy (IPT)</v>
      </c>
      <c r="AH60" s="5" t="str">
        <f>FIXED(EXP('WinBUGS output'!X59),2)</f>
        <v>4.30</v>
      </c>
      <c r="AI60" s="5" t="str">
        <f>FIXED(EXP('WinBUGS output'!W59),2)</f>
        <v>0.92</v>
      </c>
      <c r="AJ60" s="5" t="str">
        <f>FIXED(EXP('WinBUGS output'!Y59),2)</f>
        <v>19.43</v>
      </c>
    </row>
    <row r="61" spans="1:36" x14ac:dyDescent="0.25">
      <c r="A61" s="44">
        <v>2</v>
      </c>
      <c r="B61" s="44">
        <v>20</v>
      </c>
      <c r="C61" s="5" t="str">
        <f>VLOOKUP(A61,'WinBUGS output'!A:C,3,FALSE)</f>
        <v>Waitlist</v>
      </c>
      <c r="D61" s="5" t="str">
        <f>VLOOKUP(B61,'WinBUGS output'!A:C,3,FALSE)</f>
        <v>Cognitive bibliotherapy with support + TAU</v>
      </c>
      <c r="E61" s="5" t="str">
        <f>FIXED('WinBUGS output'!N60,2)</f>
        <v>0.81</v>
      </c>
      <c r="F61" s="5" t="str">
        <f>FIXED('WinBUGS output'!M60,2)</f>
        <v>-0.36</v>
      </c>
      <c r="G61" s="5" t="str">
        <f>FIXED('WinBUGS output'!O60,2)</f>
        <v>1.99</v>
      </c>
      <c r="H61" s="7"/>
      <c r="I61" s="7"/>
      <c r="J61" s="7"/>
      <c r="N61" s="44">
        <v>4</v>
      </c>
      <c r="O61" s="44">
        <v>14</v>
      </c>
      <c r="P61" s="5" t="str">
        <f>VLOOKUP('Direct lors'!N61,'WinBUGS output'!D:F,3,FALSE)</f>
        <v>TAU</v>
      </c>
      <c r="Q61" s="5" t="str">
        <f>VLOOKUP('Direct lors'!O61,'WinBUGS output'!D:F,3,FALSE)</f>
        <v>Counselling</v>
      </c>
      <c r="R61" s="5" t="str">
        <f>FIXED('WinBUGS output'!X60,2)</f>
        <v>0.47</v>
      </c>
      <c r="S61" s="5" t="str">
        <f>FIXED('WinBUGS output'!W60,2)</f>
        <v>-0.88</v>
      </c>
      <c r="T61" s="5" t="str">
        <f>FIXED('WinBUGS output'!Y60,2)</f>
        <v>1.80</v>
      </c>
      <c r="X61" s="5" t="str">
        <f t="shared" si="0"/>
        <v>Waitlist</v>
      </c>
      <c r="Y61" s="5" t="str">
        <f t="shared" si="1"/>
        <v>Cognitive bibliotherapy with support + TAU</v>
      </c>
      <c r="Z61" s="5" t="str">
        <f>FIXED(EXP('WinBUGS output'!N60),2)</f>
        <v>2.25</v>
      </c>
      <c r="AA61" s="5" t="str">
        <f>FIXED(EXP('WinBUGS output'!M60),2)</f>
        <v>0.70</v>
      </c>
      <c r="AB61" s="5" t="str">
        <f>FIXED(EXP('WinBUGS output'!O60),2)</f>
        <v>7.32</v>
      </c>
      <c r="AF61" s="5" t="str">
        <f t="shared" si="2"/>
        <v>TAU</v>
      </c>
      <c r="AG61" s="5" t="str">
        <f t="shared" si="3"/>
        <v>Counselling</v>
      </c>
      <c r="AH61" s="5" t="str">
        <f>FIXED(EXP('WinBUGS output'!X60),2)</f>
        <v>1.60</v>
      </c>
      <c r="AI61" s="5" t="str">
        <f>FIXED(EXP('WinBUGS output'!W60),2)</f>
        <v>0.41</v>
      </c>
      <c r="AJ61" s="5" t="str">
        <f>FIXED(EXP('WinBUGS output'!Y60),2)</f>
        <v>6.05</v>
      </c>
    </row>
    <row r="62" spans="1:36" x14ac:dyDescent="0.25">
      <c r="A62" s="44">
        <v>2</v>
      </c>
      <c r="B62" s="44">
        <v>21</v>
      </c>
      <c r="C62" s="5" t="str">
        <f>VLOOKUP(A62,'WinBUGS output'!A:C,3,FALSE)</f>
        <v>Waitlist</v>
      </c>
      <c r="D62" s="5" t="str">
        <f>VLOOKUP(B62,'WinBUGS output'!A:C,3,FALSE)</f>
        <v>Computerised-CBT (CCBT) with support</v>
      </c>
      <c r="E62" s="5" t="str">
        <f>FIXED('WinBUGS output'!N61,2)</f>
        <v>0.72</v>
      </c>
      <c r="F62" s="5" t="str">
        <f>FIXED('WinBUGS output'!M61,2)</f>
        <v>-0.47</v>
      </c>
      <c r="G62" s="5" t="str">
        <f>FIXED('WinBUGS output'!O61,2)</f>
        <v>1.91</v>
      </c>
      <c r="H62" s="7">
        <v>0.33789999999999998</v>
      </c>
      <c r="I62" s="7">
        <v>-1.1779999999999999</v>
      </c>
      <c r="J62" s="7">
        <v>1.855</v>
      </c>
      <c r="N62" s="44">
        <v>4</v>
      </c>
      <c r="O62" s="44">
        <v>15</v>
      </c>
      <c r="P62" s="5" t="str">
        <f>VLOOKUP('Direct lors'!N62,'WinBUGS output'!D:F,3,FALSE)</f>
        <v>TAU</v>
      </c>
      <c r="Q62" s="5" t="str">
        <f>VLOOKUP('Direct lors'!O62,'WinBUGS output'!D:F,3,FALSE)</f>
        <v>Behavioural therapies (individual)</v>
      </c>
      <c r="R62" s="5" t="str">
        <f>FIXED('WinBUGS output'!X61,2)</f>
        <v>1.55</v>
      </c>
      <c r="S62" s="5" t="str">
        <f>FIXED('WinBUGS output'!W61,2)</f>
        <v>0.38</v>
      </c>
      <c r="T62" s="5" t="str">
        <f>FIXED('WinBUGS output'!Y61,2)</f>
        <v>2.70</v>
      </c>
      <c r="X62" s="5" t="str">
        <f t="shared" si="0"/>
        <v>Waitlist</v>
      </c>
      <c r="Y62" s="5" t="str">
        <f t="shared" si="1"/>
        <v>Computerised-CBT (CCBT) with support</v>
      </c>
      <c r="Z62" s="5" t="str">
        <f>FIXED(EXP('WinBUGS output'!N61),2)</f>
        <v>2.05</v>
      </c>
      <c r="AA62" s="5" t="str">
        <f>FIXED(EXP('WinBUGS output'!M61),2)</f>
        <v>0.63</v>
      </c>
      <c r="AB62" s="5" t="str">
        <f>FIXED(EXP('WinBUGS output'!O61),2)</f>
        <v>6.73</v>
      </c>
      <c r="AF62" s="5" t="str">
        <f t="shared" si="2"/>
        <v>TAU</v>
      </c>
      <c r="AG62" s="5" t="str">
        <f t="shared" si="3"/>
        <v>Behavioural therapies (individual)</v>
      </c>
      <c r="AH62" s="5" t="str">
        <f>FIXED(EXP('WinBUGS output'!X61),2)</f>
        <v>4.73</v>
      </c>
      <c r="AI62" s="5" t="str">
        <f>FIXED(EXP('WinBUGS output'!W61),2)</f>
        <v>1.47</v>
      </c>
      <c r="AJ62" s="5" t="str">
        <f>FIXED(EXP('WinBUGS output'!Y61),2)</f>
        <v>14.82</v>
      </c>
    </row>
    <row r="63" spans="1:36" x14ac:dyDescent="0.25">
      <c r="A63" s="44">
        <v>2</v>
      </c>
      <c r="B63" s="44">
        <v>22</v>
      </c>
      <c r="C63" s="5" t="str">
        <f>VLOOKUP(A63,'WinBUGS output'!A:C,3,FALSE)</f>
        <v>Waitlist</v>
      </c>
      <c r="D63" s="5" t="str">
        <f>VLOOKUP(B63,'WinBUGS output'!A:C,3,FALSE)</f>
        <v>Cognitive bibliotherapy + TAU</v>
      </c>
      <c r="E63" s="5" t="str">
        <f>FIXED('WinBUGS output'!N62,2)</f>
        <v>0.57</v>
      </c>
      <c r="F63" s="5" t="str">
        <f>FIXED('WinBUGS output'!M62,2)</f>
        <v>-0.37</v>
      </c>
      <c r="G63" s="5" t="str">
        <f>FIXED('WinBUGS output'!O62,2)</f>
        <v>1.45</v>
      </c>
      <c r="H63" s="7"/>
      <c r="I63" s="7"/>
      <c r="J63" s="7"/>
      <c r="N63" s="44">
        <v>4</v>
      </c>
      <c r="O63" s="44">
        <v>16</v>
      </c>
      <c r="P63" s="5" t="str">
        <f>VLOOKUP('Direct lors'!N63,'WinBUGS output'!D:F,3,FALSE)</f>
        <v>TAU</v>
      </c>
      <c r="Q63" s="5" t="str">
        <f>VLOOKUP('Direct lors'!O63,'WinBUGS output'!D:F,3,FALSE)</f>
        <v>Cognitive and cognitive behavioural therapies (individual) [CBT/CT]</v>
      </c>
      <c r="R63" s="5" t="str">
        <f>FIXED('WinBUGS output'!X62,2)</f>
        <v>1.12</v>
      </c>
      <c r="S63" s="5" t="str">
        <f>FIXED('WinBUGS output'!W62,2)</f>
        <v>0.11</v>
      </c>
      <c r="T63" s="5" t="str">
        <f>FIXED('WinBUGS output'!Y62,2)</f>
        <v>2.16</v>
      </c>
      <c r="X63" s="5" t="str">
        <f t="shared" si="0"/>
        <v>Waitlist</v>
      </c>
      <c r="Y63" s="5" t="str">
        <f t="shared" si="1"/>
        <v>Cognitive bibliotherapy + TAU</v>
      </c>
      <c r="Z63" s="5" t="str">
        <f>FIXED(EXP('WinBUGS output'!N62),2)</f>
        <v>1.77</v>
      </c>
      <c r="AA63" s="5" t="str">
        <f>FIXED(EXP('WinBUGS output'!M62),2)</f>
        <v>0.69</v>
      </c>
      <c r="AB63" s="5" t="str">
        <f>FIXED(EXP('WinBUGS output'!O62),2)</f>
        <v>4.27</v>
      </c>
      <c r="AF63" s="5" t="str">
        <f t="shared" si="2"/>
        <v>TAU</v>
      </c>
      <c r="AG63" s="5" t="str">
        <f t="shared" si="3"/>
        <v>Cognitive and cognitive behavioural therapies (individual) [CBT/CT]</v>
      </c>
      <c r="AH63" s="5" t="str">
        <f>FIXED(EXP('WinBUGS output'!X62),2)</f>
        <v>3.05</v>
      </c>
      <c r="AI63" s="5" t="str">
        <f>FIXED(EXP('WinBUGS output'!W62),2)</f>
        <v>1.11</v>
      </c>
      <c r="AJ63" s="5" t="str">
        <f>FIXED(EXP('WinBUGS output'!Y62),2)</f>
        <v>8.69</v>
      </c>
    </row>
    <row r="64" spans="1:36" x14ac:dyDescent="0.25">
      <c r="A64" s="44">
        <v>2</v>
      </c>
      <c r="B64" s="44">
        <v>23</v>
      </c>
      <c r="C64" s="5" t="str">
        <f>VLOOKUP(A64,'WinBUGS output'!A:C,3,FALSE)</f>
        <v>Waitlist</v>
      </c>
      <c r="D64" s="5" t="str">
        <f>VLOOKUP(B64,'WinBUGS output'!A:C,3,FALSE)</f>
        <v>Computerised cognitive bias modification</v>
      </c>
      <c r="E64" s="5" t="str">
        <f>FIXED('WinBUGS output'!N63,2)</f>
        <v>0.70</v>
      </c>
      <c r="F64" s="5" t="str">
        <f>FIXED('WinBUGS output'!M63,2)</f>
        <v>-0.15</v>
      </c>
      <c r="G64" s="5" t="str">
        <f>FIXED('WinBUGS output'!O63,2)</f>
        <v>1.61</v>
      </c>
      <c r="H64" s="7"/>
      <c r="I64" s="7"/>
      <c r="J64" s="7"/>
      <c r="N64" s="44">
        <v>4</v>
      </c>
      <c r="O64" s="44">
        <v>17</v>
      </c>
      <c r="P64" s="5" t="str">
        <f>VLOOKUP('Direct lors'!N64,'WinBUGS output'!D:F,3,FALSE)</f>
        <v>TAU</v>
      </c>
      <c r="Q64" s="5" t="str">
        <f>VLOOKUP('Direct lors'!O64,'WinBUGS output'!D:F,3,FALSE)</f>
        <v>Combined (Cognitive and cognitive behavioural therapies individual + AD)</v>
      </c>
      <c r="R64" s="5" t="str">
        <f>FIXED('WinBUGS output'!X63,2)</f>
        <v>2.01</v>
      </c>
      <c r="S64" s="5" t="str">
        <f>FIXED('WinBUGS output'!W63,2)</f>
        <v>0.51</v>
      </c>
      <c r="T64" s="5" t="str">
        <f>FIXED('WinBUGS output'!Y63,2)</f>
        <v>3.50</v>
      </c>
      <c r="X64" s="5" t="str">
        <f t="shared" si="0"/>
        <v>Waitlist</v>
      </c>
      <c r="Y64" s="5" t="str">
        <f t="shared" si="1"/>
        <v>Computerised cognitive bias modification</v>
      </c>
      <c r="Z64" s="5" t="str">
        <f>FIXED(EXP('WinBUGS output'!N63),2)</f>
        <v>2.02</v>
      </c>
      <c r="AA64" s="5" t="str">
        <f>FIXED(EXP('WinBUGS output'!M63),2)</f>
        <v>0.86</v>
      </c>
      <c r="AB64" s="5" t="str">
        <f>FIXED(EXP('WinBUGS output'!O63),2)</f>
        <v>5.00</v>
      </c>
      <c r="AF64" s="5" t="str">
        <f t="shared" si="2"/>
        <v>TAU</v>
      </c>
      <c r="AG64" s="5" t="str">
        <f t="shared" si="3"/>
        <v>Combined (Cognitive and cognitive behavioural therapies individual + AD)</v>
      </c>
      <c r="AH64" s="5" t="str">
        <f>FIXED(EXP('WinBUGS output'!X63),2)</f>
        <v>7.49</v>
      </c>
      <c r="AI64" s="5" t="str">
        <f>FIXED(EXP('WinBUGS output'!W63),2)</f>
        <v>1.66</v>
      </c>
      <c r="AJ64" s="5" t="str">
        <f>FIXED(EXP('WinBUGS output'!Y63),2)</f>
        <v>33.21</v>
      </c>
    </row>
    <row r="65" spans="1:36" x14ac:dyDescent="0.25">
      <c r="A65" s="44">
        <v>2</v>
      </c>
      <c r="B65" s="44">
        <v>24</v>
      </c>
      <c r="C65" s="5" t="str">
        <f>VLOOKUP(A65,'WinBUGS output'!A:C,3,FALSE)</f>
        <v>Waitlist</v>
      </c>
      <c r="D65" s="5" t="str">
        <f>VLOOKUP(B65,'WinBUGS output'!A:C,3,FALSE)</f>
        <v>Computerised-CBT (CCBT)</v>
      </c>
      <c r="E65" s="5" t="str">
        <f>FIXED('WinBUGS output'!N64,2)</f>
        <v>0.61</v>
      </c>
      <c r="F65" s="5" t="str">
        <f>FIXED('WinBUGS output'!M64,2)</f>
        <v>-0.03</v>
      </c>
      <c r="G65" s="5" t="str">
        <f>FIXED('WinBUGS output'!O64,2)</f>
        <v>1.27</v>
      </c>
      <c r="H65" s="7">
        <v>0.51259999999999994</v>
      </c>
      <c r="I65" s="7">
        <v>-0.15640000000000001</v>
      </c>
      <c r="J65" s="7">
        <v>1.1919999999999999</v>
      </c>
      <c r="N65" s="44">
        <v>4</v>
      </c>
      <c r="O65" s="44">
        <v>18</v>
      </c>
      <c r="P65" s="5" t="str">
        <f>VLOOKUP('Direct lors'!N65,'WinBUGS output'!D:F,3,FALSE)</f>
        <v>TAU</v>
      </c>
      <c r="Q65" s="5" t="str">
        <f>VLOOKUP('Direct lors'!O65,'WinBUGS output'!D:F,3,FALSE)</f>
        <v>Combined (Exercise + AD/CBT)</v>
      </c>
      <c r="R65" s="5" t="str">
        <f>FIXED('WinBUGS output'!X64,2)</f>
        <v>4.30</v>
      </c>
      <c r="S65" s="5" t="str">
        <f>FIXED('WinBUGS output'!W64,2)</f>
        <v>2.31</v>
      </c>
      <c r="T65" s="5" t="str">
        <f>FIXED('WinBUGS output'!Y64,2)</f>
        <v>6.25</v>
      </c>
      <c r="X65" s="5" t="str">
        <f t="shared" si="0"/>
        <v>Waitlist</v>
      </c>
      <c r="Y65" s="5" t="str">
        <f t="shared" si="1"/>
        <v>Computerised-CBT (CCBT)</v>
      </c>
      <c r="Z65" s="5" t="str">
        <f>FIXED(EXP('WinBUGS output'!N64),2)</f>
        <v>1.84</v>
      </c>
      <c r="AA65" s="5" t="str">
        <f>FIXED(EXP('WinBUGS output'!M64),2)</f>
        <v>0.97</v>
      </c>
      <c r="AB65" s="5" t="str">
        <f>FIXED(EXP('WinBUGS output'!O64),2)</f>
        <v>3.54</v>
      </c>
      <c r="AF65" s="5" t="str">
        <f t="shared" si="2"/>
        <v>TAU</v>
      </c>
      <c r="AG65" s="5" t="str">
        <f t="shared" si="3"/>
        <v>Combined (Exercise + AD/CBT)</v>
      </c>
      <c r="AH65" s="5" t="str">
        <f>FIXED(EXP('WinBUGS output'!X64),2)</f>
        <v>73.41</v>
      </c>
      <c r="AI65" s="5" t="str">
        <f>FIXED(EXP('WinBUGS output'!W64),2)</f>
        <v>10.11</v>
      </c>
      <c r="AJ65" s="5" t="str">
        <f>FIXED(EXP('WinBUGS output'!Y64),2)</f>
        <v>518.01</v>
      </c>
    </row>
    <row r="66" spans="1:36" x14ac:dyDescent="0.25">
      <c r="A66" s="44">
        <v>2</v>
      </c>
      <c r="B66" s="44">
        <v>25</v>
      </c>
      <c r="C66" s="5" t="str">
        <f>VLOOKUP(A66,'WinBUGS output'!A:C,3,FALSE)</f>
        <v>Waitlist</v>
      </c>
      <c r="D66" s="5" t="str">
        <f>VLOOKUP(B66,'WinBUGS output'!A:C,3,FALSE)</f>
        <v>Computerised-CBT (CCBT) + TAU</v>
      </c>
      <c r="E66" s="5" t="str">
        <f>FIXED('WinBUGS output'!N65,2)</f>
        <v>0.73</v>
      </c>
      <c r="F66" s="5" t="str">
        <f>FIXED('WinBUGS output'!M65,2)</f>
        <v>-0.10</v>
      </c>
      <c r="G66" s="5" t="str">
        <f>FIXED('WinBUGS output'!O65,2)</f>
        <v>1.63</v>
      </c>
      <c r="H66" s="7"/>
      <c r="I66" s="7"/>
      <c r="J66" s="7"/>
      <c r="N66" s="44">
        <v>5</v>
      </c>
      <c r="O66" s="44">
        <v>6</v>
      </c>
      <c r="P66" s="5" t="str">
        <f>VLOOKUP('Direct lors'!N66,'WinBUGS output'!D:F,3,FALSE)</f>
        <v>Exercise</v>
      </c>
      <c r="Q66" s="5" t="str">
        <f>VLOOKUP('Direct lors'!O66,'WinBUGS output'!D:F,3,FALSE)</f>
        <v>TCA</v>
      </c>
      <c r="R66" s="5" t="str">
        <f>FIXED('WinBUGS output'!X65,2)</f>
        <v>0.64</v>
      </c>
      <c r="S66" s="5" t="str">
        <f>FIXED('WinBUGS output'!W65,2)</f>
        <v>-1.25</v>
      </c>
      <c r="T66" s="5" t="str">
        <f>FIXED('WinBUGS output'!Y65,2)</f>
        <v>2.55</v>
      </c>
      <c r="X66" s="5" t="str">
        <f t="shared" si="0"/>
        <v>Waitlist</v>
      </c>
      <c r="Y66" s="5" t="str">
        <f t="shared" si="1"/>
        <v>Computerised-CBT (CCBT) + TAU</v>
      </c>
      <c r="Z66" s="5" t="str">
        <f>FIXED(EXP('WinBUGS output'!N65),2)</f>
        <v>2.08</v>
      </c>
      <c r="AA66" s="5" t="str">
        <f>FIXED(EXP('WinBUGS output'!M65),2)</f>
        <v>0.91</v>
      </c>
      <c r="AB66" s="5" t="str">
        <f>FIXED(EXP('WinBUGS output'!O65),2)</f>
        <v>5.09</v>
      </c>
      <c r="AF66" s="5" t="str">
        <f t="shared" si="2"/>
        <v>Exercise</v>
      </c>
      <c r="AG66" s="5" t="str">
        <f t="shared" si="3"/>
        <v>TCA</v>
      </c>
      <c r="AH66" s="5" t="str">
        <f>FIXED(EXP('WinBUGS output'!X65),2)</f>
        <v>1.89</v>
      </c>
      <c r="AI66" s="5" t="str">
        <f>FIXED(EXP('WinBUGS output'!W65),2)</f>
        <v>0.29</v>
      </c>
      <c r="AJ66" s="5" t="str">
        <f>FIXED(EXP('WinBUGS output'!Y65),2)</f>
        <v>12.78</v>
      </c>
    </row>
    <row r="67" spans="1:36" x14ac:dyDescent="0.25">
      <c r="A67" s="44">
        <v>2</v>
      </c>
      <c r="B67" s="44">
        <v>26</v>
      </c>
      <c r="C67" s="5" t="str">
        <f>VLOOKUP(A67,'WinBUGS output'!A:C,3,FALSE)</f>
        <v>Waitlist</v>
      </c>
      <c r="D67" s="5" t="str">
        <f>VLOOKUP(B67,'WinBUGS output'!A:C,3,FALSE)</f>
        <v>Computerised-problem solving therapy</v>
      </c>
      <c r="E67" s="5" t="str">
        <f>FIXED('WinBUGS output'!N66,2)</f>
        <v>0.65</v>
      </c>
      <c r="F67" s="5" t="str">
        <f>FIXED('WinBUGS output'!M66,2)</f>
        <v>-0.10</v>
      </c>
      <c r="G67" s="5" t="str">
        <f>FIXED('WinBUGS output'!O66,2)</f>
        <v>1.42</v>
      </c>
      <c r="H67" s="7">
        <v>0.73480000000000001</v>
      </c>
      <c r="I67" s="7">
        <v>-0.28499999999999998</v>
      </c>
      <c r="J67" s="7">
        <v>1.7629999999999999</v>
      </c>
      <c r="N67" s="44">
        <v>5</v>
      </c>
      <c r="O67" s="44">
        <v>7</v>
      </c>
      <c r="P67" s="5" t="str">
        <f>VLOOKUP('Direct lors'!N67,'WinBUGS output'!D:F,3,FALSE)</f>
        <v>Exercise</v>
      </c>
      <c r="Q67" s="5" t="str">
        <f>VLOOKUP('Direct lors'!O67,'WinBUGS output'!D:F,3,FALSE)</f>
        <v>SSRI</v>
      </c>
      <c r="R67" s="5" t="str">
        <f>FIXED('WinBUGS output'!X66,2)</f>
        <v>0.37</v>
      </c>
      <c r="S67" s="5" t="str">
        <f>FIXED('WinBUGS output'!W66,2)</f>
        <v>-1.49</v>
      </c>
      <c r="T67" s="5" t="str">
        <f>FIXED('WinBUGS output'!Y66,2)</f>
        <v>2.23</v>
      </c>
      <c r="X67" s="5" t="str">
        <f t="shared" si="0"/>
        <v>Waitlist</v>
      </c>
      <c r="Y67" s="5" t="str">
        <f t="shared" si="1"/>
        <v>Computerised-problem solving therapy</v>
      </c>
      <c r="Z67" s="5" t="str">
        <f>FIXED(EXP('WinBUGS output'!N66),2)</f>
        <v>1.92</v>
      </c>
      <c r="AA67" s="5" t="str">
        <f>FIXED(EXP('WinBUGS output'!M66),2)</f>
        <v>0.90</v>
      </c>
      <c r="AB67" s="5" t="str">
        <f>FIXED(EXP('WinBUGS output'!O66),2)</f>
        <v>4.14</v>
      </c>
      <c r="AF67" s="5" t="str">
        <f t="shared" si="2"/>
        <v>Exercise</v>
      </c>
      <c r="AG67" s="5" t="str">
        <f t="shared" si="3"/>
        <v>SSRI</v>
      </c>
      <c r="AH67" s="5" t="str">
        <f>FIXED(EXP('WinBUGS output'!X66),2)</f>
        <v>1.45</v>
      </c>
      <c r="AI67" s="5" t="str">
        <f>FIXED(EXP('WinBUGS output'!W66),2)</f>
        <v>0.23</v>
      </c>
      <c r="AJ67" s="5" t="str">
        <f>FIXED(EXP('WinBUGS output'!Y66),2)</f>
        <v>9.30</v>
      </c>
    </row>
    <row r="68" spans="1:36" x14ac:dyDescent="0.25">
      <c r="A68" s="44">
        <v>2</v>
      </c>
      <c r="B68" s="44">
        <v>27</v>
      </c>
      <c r="C68" s="5" t="str">
        <f>VLOOKUP(A68,'WinBUGS output'!A:C,3,FALSE)</f>
        <v>Waitlist</v>
      </c>
      <c r="D68" s="5" t="str">
        <f>VLOOKUP(B68,'WinBUGS output'!A:C,3,FALSE)</f>
        <v>Interpersonal psychotherapy (IPT)</v>
      </c>
      <c r="E68" s="5" t="str">
        <f>FIXED('WinBUGS output'!N67,2)</f>
        <v>1.72</v>
      </c>
      <c r="F68" s="5" t="str">
        <f>FIXED('WinBUGS output'!M67,2)</f>
        <v>0.29</v>
      </c>
      <c r="G68" s="5" t="str">
        <f>FIXED('WinBUGS output'!O67,2)</f>
        <v>3.11</v>
      </c>
      <c r="H68" s="7"/>
      <c r="I68" s="7"/>
      <c r="J68" s="7"/>
      <c r="N68" s="44">
        <v>5</v>
      </c>
      <c r="O68" s="44">
        <v>8</v>
      </c>
      <c r="P68" s="5" t="str">
        <f>VLOOKUP('Direct lors'!N68,'WinBUGS output'!D:F,3,FALSE)</f>
        <v>Exercise</v>
      </c>
      <c r="Q68" s="5" t="str">
        <f>VLOOKUP('Direct lors'!O68,'WinBUGS output'!D:F,3,FALSE)</f>
        <v>Any AD</v>
      </c>
      <c r="R68" s="5" t="str">
        <f>FIXED('WinBUGS output'!X67,2)</f>
        <v>-2.92</v>
      </c>
      <c r="S68" s="5" t="str">
        <f>FIXED('WinBUGS output'!W67,2)</f>
        <v>-5.67</v>
      </c>
      <c r="T68" s="5" t="str">
        <f>FIXED('WinBUGS output'!Y67,2)</f>
        <v>-0.16</v>
      </c>
      <c r="X68" s="5" t="str">
        <f t="shared" ref="X68:X131" si="4">C68</f>
        <v>Waitlist</v>
      </c>
      <c r="Y68" s="5" t="str">
        <f t="shared" ref="Y68:Y131" si="5">D68</f>
        <v>Interpersonal psychotherapy (IPT)</v>
      </c>
      <c r="Z68" s="5" t="str">
        <f>FIXED(EXP('WinBUGS output'!N67),2)</f>
        <v>5.58</v>
      </c>
      <c r="AA68" s="5" t="str">
        <f>FIXED(EXP('WinBUGS output'!M67),2)</f>
        <v>1.34</v>
      </c>
      <c r="AB68" s="5" t="str">
        <f>FIXED(EXP('WinBUGS output'!O67),2)</f>
        <v>22.35</v>
      </c>
      <c r="AF68" s="5" t="str">
        <f t="shared" si="2"/>
        <v>Exercise</v>
      </c>
      <c r="AG68" s="5" t="str">
        <f t="shared" si="3"/>
        <v>Any AD</v>
      </c>
      <c r="AH68" s="5" t="str">
        <f>FIXED(EXP('WinBUGS output'!X67),2)</f>
        <v>0.05</v>
      </c>
      <c r="AI68" s="5" t="str">
        <f>FIXED(EXP('WinBUGS output'!W67),2)</f>
        <v>0.00</v>
      </c>
      <c r="AJ68" s="5" t="str">
        <f>FIXED(EXP('WinBUGS output'!Y67),2)</f>
        <v>0.85</v>
      </c>
    </row>
    <row r="69" spans="1:36" x14ac:dyDescent="0.25">
      <c r="A69" s="44">
        <v>2</v>
      </c>
      <c r="B69" s="44">
        <v>28</v>
      </c>
      <c r="C69" s="5" t="str">
        <f>VLOOKUP(A69,'WinBUGS output'!A:C,3,FALSE)</f>
        <v>Waitlist</v>
      </c>
      <c r="D69" s="5" t="str">
        <f>VLOOKUP(B69,'WinBUGS output'!A:C,3,FALSE)</f>
        <v>Emotion-focused therapy (EFT)</v>
      </c>
      <c r="E69" s="5" t="str">
        <f>FIXED('WinBUGS output'!N68,2)</f>
        <v>0.90</v>
      </c>
      <c r="F69" s="5" t="str">
        <f>FIXED('WinBUGS output'!M68,2)</f>
        <v>-0.71</v>
      </c>
      <c r="G69" s="5" t="str">
        <f>FIXED('WinBUGS output'!O68,2)</f>
        <v>2.61</v>
      </c>
      <c r="H69" s="7"/>
      <c r="I69" s="7"/>
      <c r="J69" s="7"/>
      <c r="N69" s="44">
        <v>5</v>
      </c>
      <c r="O69" s="44">
        <v>9</v>
      </c>
      <c r="P69" s="5" t="str">
        <f>VLOOKUP('Direct lors'!N69,'WinBUGS output'!D:F,3,FALSE)</f>
        <v>Exercise</v>
      </c>
      <c r="Q69" s="5" t="str">
        <f>VLOOKUP('Direct lors'!O69,'WinBUGS output'!D:F,3,FALSE)</f>
        <v>Mirtazapine</v>
      </c>
      <c r="R69" s="5" t="str">
        <f>FIXED('WinBUGS output'!X68,2)</f>
        <v>0.58</v>
      </c>
      <c r="S69" s="5" t="str">
        <f>FIXED('WinBUGS output'!W68,2)</f>
        <v>-1.32</v>
      </c>
      <c r="T69" s="5" t="str">
        <f>FIXED('WinBUGS output'!Y68,2)</f>
        <v>2.48</v>
      </c>
      <c r="X69" s="5" t="str">
        <f t="shared" si="4"/>
        <v>Waitlist</v>
      </c>
      <c r="Y69" s="5" t="str">
        <f t="shared" si="5"/>
        <v>Emotion-focused therapy (EFT)</v>
      </c>
      <c r="Z69" s="5" t="str">
        <f>FIXED(EXP('WinBUGS output'!N68),2)</f>
        <v>2.45</v>
      </c>
      <c r="AA69" s="5" t="str">
        <f>FIXED(EXP('WinBUGS output'!M68),2)</f>
        <v>0.49</v>
      </c>
      <c r="AB69" s="5" t="str">
        <f>FIXED(EXP('WinBUGS output'!O68),2)</f>
        <v>13.60</v>
      </c>
      <c r="AF69" s="5" t="str">
        <f t="shared" ref="AF69:AF132" si="6">P69</f>
        <v>Exercise</v>
      </c>
      <c r="AG69" s="5" t="str">
        <f t="shared" ref="AG69:AG132" si="7">Q69</f>
        <v>Mirtazapine</v>
      </c>
      <c r="AH69" s="5" t="str">
        <f>FIXED(EXP('WinBUGS output'!X68),2)</f>
        <v>1.79</v>
      </c>
      <c r="AI69" s="5" t="str">
        <f>FIXED(EXP('WinBUGS output'!W68),2)</f>
        <v>0.27</v>
      </c>
      <c r="AJ69" s="5" t="str">
        <f>FIXED(EXP('WinBUGS output'!Y68),2)</f>
        <v>11.91</v>
      </c>
    </row>
    <row r="70" spans="1:36" x14ac:dyDescent="0.25">
      <c r="A70" s="44">
        <v>2</v>
      </c>
      <c r="B70" s="44">
        <v>29</v>
      </c>
      <c r="C70" s="5" t="str">
        <f>VLOOKUP(A70,'WinBUGS output'!A:C,3,FALSE)</f>
        <v>Waitlist</v>
      </c>
      <c r="D70" s="5" t="str">
        <f>VLOOKUP(B70,'WinBUGS output'!A:C,3,FALSE)</f>
        <v>Non-directive counselling</v>
      </c>
      <c r="E70" s="5" t="str">
        <f>FIXED('WinBUGS output'!N69,2)</f>
        <v>0.72</v>
      </c>
      <c r="F70" s="5" t="str">
        <f>FIXED('WinBUGS output'!M69,2)</f>
        <v>-0.53</v>
      </c>
      <c r="G70" s="5" t="str">
        <f>FIXED('WinBUGS output'!O69,2)</f>
        <v>2.01</v>
      </c>
      <c r="H70" s="7"/>
      <c r="I70" s="7"/>
      <c r="J70" s="7"/>
      <c r="N70" s="44">
        <v>5</v>
      </c>
      <c r="O70" s="44">
        <v>10</v>
      </c>
      <c r="P70" s="5" t="str">
        <f>VLOOKUP('Direct lors'!N70,'WinBUGS output'!D:F,3,FALSE)</f>
        <v>Exercise</v>
      </c>
      <c r="Q70" s="5" t="str">
        <f>VLOOKUP('Direct lors'!O70,'WinBUGS output'!D:F,3,FALSE)</f>
        <v>Short-term psychodynamic psychotherapies</v>
      </c>
      <c r="R70" s="5" t="str">
        <f>FIXED('WinBUGS output'!X69,2)</f>
        <v>-0.21</v>
      </c>
      <c r="S70" s="5" t="str">
        <f>FIXED('WinBUGS output'!W69,2)</f>
        <v>-2.36</v>
      </c>
      <c r="T70" s="5" t="str">
        <f>FIXED('WinBUGS output'!Y69,2)</f>
        <v>1.94</v>
      </c>
      <c r="X70" s="5" t="str">
        <f t="shared" si="4"/>
        <v>Waitlist</v>
      </c>
      <c r="Y70" s="5" t="str">
        <f t="shared" si="5"/>
        <v>Non-directive counselling</v>
      </c>
      <c r="Z70" s="5" t="str">
        <f>FIXED(EXP('WinBUGS output'!N69),2)</f>
        <v>2.05</v>
      </c>
      <c r="AA70" s="5" t="str">
        <f>FIXED(EXP('WinBUGS output'!M69),2)</f>
        <v>0.59</v>
      </c>
      <c r="AB70" s="5" t="str">
        <f>FIXED(EXP('WinBUGS output'!O69),2)</f>
        <v>7.43</v>
      </c>
      <c r="AF70" s="5" t="str">
        <f t="shared" si="6"/>
        <v>Exercise</v>
      </c>
      <c r="AG70" s="5" t="str">
        <f t="shared" si="7"/>
        <v>Short-term psychodynamic psychotherapies</v>
      </c>
      <c r="AH70" s="5" t="str">
        <f>FIXED(EXP('WinBUGS output'!X69),2)</f>
        <v>0.81</v>
      </c>
      <c r="AI70" s="5" t="str">
        <f>FIXED(EXP('WinBUGS output'!W69),2)</f>
        <v>0.09</v>
      </c>
      <c r="AJ70" s="5" t="str">
        <f>FIXED(EXP('WinBUGS output'!Y69),2)</f>
        <v>6.94</v>
      </c>
    </row>
    <row r="71" spans="1:36" x14ac:dyDescent="0.25">
      <c r="A71" s="44">
        <v>2</v>
      </c>
      <c r="B71" s="44">
        <v>30</v>
      </c>
      <c r="C71" s="5" t="str">
        <f>VLOOKUP(A71,'WinBUGS output'!A:C,3,FALSE)</f>
        <v>Waitlist</v>
      </c>
      <c r="D71" s="5" t="str">
        <f>VLOOKUP(B71,'WinBUGS output'!A:C,3,FALSE)</f>
        <v>Relational client-centered therapy</v>
      </c>
      <c r="E71" s="5" t="str">
        <f>FIXED('WinBUGS output'!N70,2)</f>
        <v>0.55</v>
      </c>
      <c r="F71" s="5" t="str">
        <f>FIXED('WinBUGS output'!M70,2)</f>
        <v>-1.14</v>
      </c>
      <c r="G71" s="5" t="str">
        <f>FIXED('WinBUGS output'!O70,2)</f>
        <v>2.19</v>
      </c>
      <c r="H71" s="7"/>
      <c r="I71" s="7"/>
      <c r="J71" s="7"/>
      <c r="N71" s="44">
        <v>5</v>
      </c>
      <c r="O71" s="44">
        <v>11</v>
      </c>
      <c r="P71" s="5" t="str">
        <f>VLOOKUP('Direct lors'!N71,'WinBUGS output'!D:F,3,FALSE)</f>
        <v>Exercise</v>
      </c>
      <c r="Q71" s="5" t="str">
        <f>VLOOKUP('Direct lors'!O71,'WinBUGS output'!D:F,3,FALSE)</f>
        <v>Self-help with support</v>
      </c>
      <c r="R71" s="5" t="str">
        <f>FIXED('WinBUGS output'!X70,2)</f>
        <v>-0.65</v>
      </c>
      <c r="S71" s="5" t="str">
        <f>FIXED('WinBUGS output'!W70,2)</f>
        <v>-2.48</v>
      </c>
      <c r="T71" s="5" t="str">
        <f>FIXED('WinBUGS output'!Y70,2)</f>
        <v>1.15</v>
      </c>
      <c r="X71" s="5" t="str">
        <f t="shared" si="4"/>
        <v>Waitlist</v>
      </c>
      <c r="Y71" s="5" t="str">
        <f t="shared" si="5"/>
        <v>Relational client-centered therapy</v>
      </c>
      <c r="Z71" s="5" t="str">
        <f>FIXED(EXP('WinBUGS output'!N70),2)</f>
        <v>1.74</v>
      </c>
      <c r="AA71" s="5" t="str">
        <f>FIXED(EXP('WinBUGS output'!M70),2)</f>
        <v>0.32</v>
      </c>
      <c r="AB71" s="5" t="str">
        <f>FIXED(EXP('WinBUGS output'!O70),2)</f>
        <v>8.94</v>
      </c>
      <c r="AF71" s="5" t="str">
        <f t="shared" si="6"/>
        <v>Exercise</v>
      </c>
      <c r="AG71" s="5" t="str">
        <f t="shared" si="7"/>
        <v>Self-help with support</v>
      </c>
      <c r="AH71" s="5" t="str">
        <f>FIXED(EXP('WinBUGS output'!X70),2)</f>
        <v>0.52</v>
      </c>
      <c r="AI71" s="5" t="str">
        <f>FIXED(EXP('WinBUGS output'!W70),2)</f>
        <v>0.08</v>
      </c>
      <c r="AJ71" s="5" t="str">
        <f>FIXED(EXP('WinBUGS output'!Y70),2)</f>
        <v>3.16</v>
      </c>
    </row>
    <row r="72" spans="1:36" x14ac:dyDescent="0.25">
      <c r="A72" s="44">
        <v>2</v>
      </c>
      <c r="B72" s="44">
        <v>31</v>
      </c>
      <c r="C72" s="5" t="str">
        <f>VLOOKUP(A72,'WinBUGS output'!A:C,3,FALSE)</f>
        <v>Waitlist</v>
      </c>
      <c r="D72" s="5" t="str">
        <f>VLOOKUP(B72,'WinBUGS output'!A:C,3,FALSE)</f>
        <v>Behavioural activation (BA)</v>
      </c>
      <c r="E72" s="5" t="str">
        <f>FIXED('WinBUGS output'!N71,2)</f>
        <v>1.83</v>
      </c>
      <c r="F72" s="5" t="str">
        <f>FIXED('WinBUGS output'!M71,2)</f>
        <v>0.65</v>
      </c>
      <c r="G72" s="5" t="str">
        <f>FIXED('WinBUGS output'!O71,2)</f>
        <v>3.02</v>
      </c>
      <c r="H72" s="7"/>
      <c r="I72" s="7"/>
      <c r="J72" s="7"/>
      <c r="N72" s="44">
        <v>5</v>
      </c>
      <c r="O72" s="44">
        <v>12</v>
      </c>
      <c r="P72" s="5" t="str">
        <f>VLOOKUP('Direct lors'!N72,'WinBUGS output'!D:F,3,FALSE)</f>
        <v>Exercise</v>
      </c>
      <c r="Q72" s="5" t="str">
        <f>VLOOKUP('Direct lors'!O72,'WinBUGS output'!D:F,3,FALSE)</f>
        <v>Self-help</v>
      </c>
      <c r="R72" s="5" t="str">
        <f>FIXED('WinBUGS output'!X71,2)</f>
        <v>-0.76</v>
      </c>
      <c r="S72" s="5" t="str">
        <f>FIXED('WinBUGS output'!W71,2)</f>
        <v>-2.37</v>
      </c>
      <c r="T72" s="5" t="str">
        <f>FIXED('WinBUGS output'!Y71,2)</f>
        <v>0.81</v>
      </c>
      <c r="X72" s="5" t="str">
        <f t="shared" si="4"/>
        <v>Waitlist</v>
      </c>
      <c r="Y72" s="5" t="str">
        <f t="shared" si="5"/>
        <v>Behavioural activation (BA)</v>
      </c>
      <c r="Z72" s="5" t="str">
        <f>FIXED(EXP('WinBUGS output'!N71),2)</f>
        <v>6.25</v>
      </c>
      <c r="AA72" s="5" t="str">
        <f>FIXED(EXP('WinBUGS output'!M71),2)</f>
        <v>1.92</v>
      </c>
      <c r="AB72" s="5" t="str">
        <f>FIXED(EXP('WinBUGS output'!O71),2)</f>
        <v>20.53</v>
      </c>
      <c r="AF72" s="5" t="str">
        <f t="shared" si="6"/>
        <v>Exercise</v>
      </c>
      <c r="AG72" s="5" t="str">
        <f t="shared" si="7"/>
        <v>Self-help</v>
      </c>
      <c r="AH72" s="5" t="str">
        <f>FIXED(EXP('WinBUGS output'!X71),2)</f>
        <v>0.47</v>
      </c>
      <c r="AI72" s="5" t="str">
        <f>FIXED(EXP('WinBUGS output'!W71),2)</f>
        <v>0.09</v>
      </c>
      <c r="AJ72" s="5" t="str">
        <f>FIXED(EXP('WinBUGS output'!Y71),2)</f>
        <v>2.24</v>
      </c>
    </row>
    <row r="73" spans="1:36" x14ac:dyDescent="0.25">
      <c r="A73" s="44">
        <v>2</v>
      </c>
      <c r="B73" s="44">
        <v>32</v>
      </c>
      <c r="C73" s="5" t="str">
        <f>VLOOKUP(A73,'WinBUGS output'!A:C,3,FALSE)</f>
        <v>Waitlist</v>
      </c>
      <c r="D73" s="5" t="str">
        <f>VLOOKUP(B73,'WinBUGS output'!A:C,3,FALSE)</f>
        <v>Behavioural activation (BA) + TAU</v>
      </c>
      <c r="E73" s="5" t="str">
        <f>FIXED('WinBUGS output'!N72,2)</f>
        <v>1.79</v>
      </c>
      <c r="F73" s="5" t="str">
        <f>FIXED('WinBUGS output'!M72,2)</f>
        <v>0.49</v>
      </c>
      <c r="G73" s="5" t="str">
        <f>FIXED('WinBUGS output'!O72,2)</f>
        <v>3.08</v>
      </c>
      <c r="H73" s="7"/>
      <c r="I73" s="7"/>
      <c r="J73" s="7"/>
      <c r="N73" s="44">
        <v>5</v>
      </c>
      <c r="O73" s="44">
        <v>13</v>
      </c>
      <c r="P73" s="5" t="str">
        <f>VLOOKUP('Direct lors'!N73,'WinBUGS output'!D:F,3,FALSE)</f>
        <v>Exercise</v>
      </c>
      <c r="Q73" s="5" t="str">
        <f>VLOOKUP('Direct lors'!O73,'WinBUGS output'!D:F,3,FALSE)</f>
        <v>Interpersonal psychotherapy (IPT)</v>
      </c>
      <c r="R73" s="5" t="str">
        <f>FIXED('WinBUGS output'!X72,2)</f>
        <v>0.30</v>
      </c>
      <c r="S73" s="5" t="str">
        <f>FIXED('WinBUGS output'!W72,2)</f>
        <v>-1.70</v>
      </c>
      <c r="T73" s="5" t="str">
        <f>FIXED('WinBUGS output'!Y72,2)</f>
        <v>2.29</v>
      </c>
      <c r="X73" s="5" t="str">
        <f t="shared" si="4"/>
        <v>Waitlist</v>
      </c>
      <c r="Y73" s="5" t="str">
        <f t="shared" si="5"/>
        <v>Behavioural activation (BA) + TAU</v>
      </c>
      <c r="Z73" s="5" t="str">
        <f>FIXED(EXP('WinBUGS output'!N72),2)</f>
        <v>5.97</v>
      </c>
      <c r="AA73" s="5" t="str">
        <f>FIXED(EXP('WinBUGS output'!M72),2)</f>
        <v>1.63</v>
      </c>
      <c r="AB73" s="5" t="str">
        <f>FIXED(EXP('WinBUGS output'!O72),2)</f>
        <v>21.71</v>
      </c>
      <c r="AF73" s="5" t="str">
        <f t="shared" si="6"/>
        <v>Exercise</v>
      </c>
      <c r="AG73" s="5" t="str">
        <f t="shared" si="7"/>
        <v>Interpersonal psychotherapy (IPT)</v>
      </c>
      <c r="AH73" s="5" t="str">
        <f>FIXED(EXP('WinBUGS output'!X72),2)</f>
        <v>1.35</v>
      </c>
      <c r="AI73" s="5" t="str">
        <f>FIXED(EXP('WinBUGS output'!W72),2)</f>
        <v>0.18</v>
      </c>
      <c r="AJ73" s="5" t="str">
        <f>FIXED(EXP('WinBUGS output'!Y72),2)</f>
        <v>9.89</v>
      </c>
    </row>
    <row r="74" spans="1:36" x14ac:dyDescent="0.25">
      <c r="A74" s="44">
        <v>2</v>
      </c>
      <c r="B74" s="44">
        <v>33</v>
      </c>
      <c r="C74" s="5" t="str">
        <f>VLOOKUP(A74,'WinBUGS output'!A:C,3,FALSE)</f>
        <v>Waitlist</v>
      </c>
      <c r="D74" s="5" t="str">
        <f>VLOOKUP(B74,'WinBUGS output'!A:C,3,FALSE)</f>
        <v>CBT individual (under 15 sessions)</v>
      </c>
      <c r="E74" s="5" t="str">
        <f>FIXED('WinBUGS output'!N73,2)</f>
        <v>0.65</v>
      </c>
      <c r="F74" s="5" t="str">
        <f>FIXED('WinBUGS output'!M73,2)</f>
        <v>-0.47</v>
      </c>
      <c r="G74" s="5" t="str">
        <f>FIXED('WinBUGS output'!O73,2)</f>
        <v>1.81</v>
      </c>
      <c r="H74" s="7"/>
      <c r="I74" s="7"/>
      <c r="J74" s="7"/>
      <c r="N74" s="44">
        <v>5</v>
      </c>
      <c r="O74" s="44">
        <v>14</v>
      </c>
      <c r="P74" s="5" t="str">
        <f>VLOOKUP('Direct lors'!N74,'WinBUGS output'!D:F,3,FALSE)</f>
        <v>Exercise</v>
      </c>
      <c r="Q74" s="5" t="str">
        <f>VLOOKUP('Direct lors'!O74,'WinBUGS output'!D:F,3,FALSE)</f>
        <v>Counselling</v>
      </c>
      <c r="R74" s="5" t="str">
        <f>FIXED('WinBUGS output'!X73,2)</f>
        <v>-0.68</v>
      </c>
      <c r="S74" s="5" t="str">
        <f>FIXED('WinBUGS output'!W73,2)</f>
        <v>-2.59</v>
      </c>
      <c r="T74" s="5" t="str">
        <f>FIXED('WinBUGS output'!Y73,2)</f>
        <v>1.16</v>
      </c>
      <c r="X74" s="5" t="str">
        <f t="shared" si="4"/>
        <v>Waitlist</v>
      </c>
      <c r="Y74" s="5" t="str">
        <f t="shared" si="5"/>
        <v>CBT individual (under 15 sessions)</v>
      </c>
      <c r="Z74" s="5" t="str">
        <f>FIXED(EXP('WinBUGS output'!N73),2)</f>
        <v>1.91</v>
      </c>
      <c r="AA74" s="5" t="str">
        <f>FIXED(EXP('WinBUGS output'!M73),2)</f>
        <v>0.62</v>
      </c>
      <c r="AB74" s="5" t="str">
        <f>FIXED(EXP('WinBUGS output'!O73),2)</f>
        <v>6.10</v>
      </c>
      <c r="AF74" s="5" t="str">
        <f t="shared" si="6"/>
        <v>Exercise</v>
      </c>
      <c r="AG74" s="5" t="str">
        <f t="shared" si="7"/>
        <v>Counselling</v>
      </c>
      <c r="AH74" s="5" t="str">
        <f>FIXED(EXP('WinBUGS output'!X73),2)</f>
        <v>0.50</v>
      </c>
      <c r="AI74" s="5" t="str">
        <f>FIXED(EXP('WinBUGS output'!W73),2)</f>
        <v>0.08</v>
      </c>
      <c r="AJ74" s="5" t="str">
        <f>FIXED(EXP('WinBUGS output'!Y73),2)</f>
        <v>3.20</v>
      </c>
    </row>
    <row r="75" spans="1:36" x14ac:dyDescent="0.25">
      <c r="A75" s="44">
        <v>2</v>
      </c>
      <c r="B75" s="44">
        <v>34</v>
      </c>
      <c r="C75" s="5" t="str">
        <f>VLOOKUP(A75,'WinBUGS output'!A:C,3,FALSE)</f>
        <v>Waitlist</v>
      </c>
      <c r="D75" s="5" t="str">
        <f>VLOOKUP(B75,'WinBUGS output'!A:C,3,FALSE)</f>
        <v>CBT individual (under 15 sessions) + TAU</v>
      </c>
      <c r="E75" s="5" t="str">
        <f>FIXED('WinBUGS output'!N74,2)</f>
        <v>1.17</v>
      </c>
      <c r="F75" s="5" t="str">
        <f>FIXED('WinBUGS output'!M74,2)</f>
        <v>-0.06</v>
      </c>
      <c r="G75" s="5" t="str">
        <f>FIXED('WinBUGS output'!O74,2)</f>
        <v>2.39</v>
      </c>
      <c r="H75" s="7"/>
      <c r="I75" s="7"/>
      <c r="J75" s="7"/>
      <c r="N75" s="44">
        <v>5</v>
      </c>
      <c r="O75" s="44">
        <v>15</v>
      </c>
      <c r="P75" s="5" t="str">
        <f>VLOOKUP('Direct lors'!N75,'WinBUGS output'!D:F,3,FALSE)</f>
        <v>Exercise</v>
      </c>
      <c r="Q75" s="5" t="str">
        <f>VLOOKUP('Direct lors'!O75,'WinBUGS output'!D:F,3,FALSE)</f>
        <v>Behavioural therapies (individual)</v>
      </c>
      <c r="R75" s="5" t="str">
        <f>FIXED('WinBUGS output'!X74,2)</f>
        <v>0.39</v>
      </c>
      <c r="S75" s="5" t="str">
        <f>FIXED('WinBUGS output'!W74,2)</f>
        <v>-1.31</v>
      </c>
      <c r="T75" s="5" t="str">
        <f>FIXED('WinBUGS output'!Y74,2)</f>
        <v>2.11</v>
      </c>
      <c r="X75" s="5" t="str">
        <f t="shared" si="4"/>
        <v>Waitlist</v>
      </c>
      <c r="Y75" s="5" t="str">
        <f t="shared" si="5"/>
        <v>CBT individual (under 15 sessions) + TAU</v>
      </c>
      <c r="Z75" s="5" t="str">
        <f>FIXED(EXP('WinBUGS output'!N74),2)</f>
        <v>3.21</v>
      </c>
      <c r="AA75" s="5" t="str">
        <f>FIXED(EXP('WinBUGS output'!M74),2)</f>
        <v>0.94</v>
      </c>
      <c r="AB75" s="5" t="str">
        <f>FIXED(EXP('WinBUGS output'!O74),2)</f>
        <v>10.91</v>
      </c>
      <c r="AF75" s="5" t="str">
        <f t="shared" si="6"/>
        <v>Exercise</v>
      </c>
      <c r="AG75" s="5" t="str">
        <f t="shared" si="7"/>
        <v>Behavioural therapies (individual)</v>
      </c>
      <c r="AH75" s="5" t="str">
        <f>FIXED(EXP('WinBUGS output'!X74),2)</f>
        <v>1.48</v>
      </c>
      <c r="AI75" s="5" t="str">
        <f>FIXED(EXP('WinBUGS output'!W74),2)</f>
        <v>0.27</v>
      </c>
      <c r="AJ75" s="5" t="str">
        <f>FIXED(EXP('WinBUGS output'!Y74),2)</f>
        <v>8.26</v>
      </c>
    </row>
    <row r="76" spans="1:36" x14ac:dyDescent="0.25">
      <c r="A76" s="44">
        <v>2</v>
      </c>
      <c r="B76" s="44">
        <v>35</v>
      </c>
      <c r="C76" s="5" t="str">
        <f>VLOOKUP(A76,'WinBUGS output'!A:C,3,FALSE)</f>
        <v>Waitlist</v>
      </c>
      <c r="D76" s="5" t="str">
        <f>VLOOKUP(B76,'WinBUGS output'!A:C,3,FALSE)</f>
        <v>CBT individual (over 15 sessions)</v>
      </c>
      <c r="E76" s="5" t="str">
        <f>FIXED('WinBUGS output'!N75,2)</f>
        <v>1.83</v>
      </c>
      <c r="F76" s="5" t="str">
        <f>FIXED('WinBUGS output'!M75,2)</f>
        <v>0.73</v>
      </c>
      <c r="G76" s="5" t="str">
        <f>FIXED('WinBUGS output'!O75,2)</f>
        <v>2.94</v>
      </c>
      <c r="H76" s="7">
        <v>2.79</v>
      </c>
      <c r="I76" s="7">
        <v>0.49909999999999999</v>
      </c>
      <c r="J76" s="7">
        <v>3.625</v>
      </c>
      <c r="N76" s="44">
        <v>5</v>
      </c>
      <c r="O76" s="44">
        <v>16</v>
      </c>
      <c r="P76" s="5" t="str">
        <f>VLOOKUP('Direct lors'!N76,'WinBUGS output'!D:F,3,FALSE)</f>
        <v>Exercise</v>
      </c>
      <c r="Q76" s="5" t="str">
        <f>VLOOKUP('Direct lors'!O76,'WinBUGS output'!D:F,3,FALSE)</f>
        <v>Cognitive and cognitive behavioural therapies (individual) [CBT/CT]</v>
      </c>
      <c r="R76" s="5" t="str">
        <f>FIXED('WinBUGS output'!X75,2)</f>
        <v>-0.04</v>
      </c>
      <c r="S76" s="5" t="str">
        <f>FIXED('WinBUGS output'!W75,2)</f>
        <v>-1.67</v>
      </c>
      <c r="T76" s="5" t="str">
        <f>FIXED('WinBUGS output'!Y75,2)</f>
        <v>1.59</v>
      </c>
      <c r="X76" s="5" t="str">
        <f t="shared" si="4"/>
        <v>Waitlist</v>
      </c>
      <c r="Y76" s="5" t="str">
        <f t="shared" si="5"/>
        <v>CBT individual (over 15 sessions)</v>
      </c>
      <c r="Z76" s="5" t="str">
        <f>FIXED(EXP('WinBUGS output'!N75),2)</f>
        <v>6.23</v>
      </c>
      <c r="AA76" s="5" t="str">
        <f>FIXED(EXP('WinBUGS output'!M75),2)</f>
        <v>2.08</v>
      </c>
      <c r="AB76" s="5" t="str">
        <f>FIXED(EXP('WinBUGS output'!O75),2)</f>
        <v>18.93</v>
      </c>
      <c r="AF76" s="5" t="str">
        <f t="shared" si="6"/>
        <v>Exercise</v>
      </c>
      <c r="AG76" s="5" t="str">
        <f t="shared" si="7"/>
        <v>Cognitive and cognitive behavioural therapies (individual) [CBT/CT]</v>
      </c>
      <c r="AH76" s="5" t="str">
        <f>FIXED(EXP('WinBUGS output'!X75),2)</f>
        <v>0.96</v>
      </c>
      <c r="AI76" s="5" t="str">
        <f>FIXED(EXP('WinBUGS output'!W75),2)</f>
        <v>0.19</v>
      </c>
      <c r="AJ76" s="5" t="str">
        <f>FIXED(EXP('WinBUGS output'!Y75),2)</f>
        <v>4.92</v>
      </c>
    </row>
    <row r="77" spans="1:36" x14ac:dyDescent="0.25">
      <c r="A77" s="44">
        <v>2</v>
      </c>
      <c r="B77" s="44">
        <v>36</v>
      </c>
      <c r="C77" s="5" t="str">
        <f>VLOOKUP(A77,'WinBUGS output'!A:C,3,FALSE)</f>
        <v>Waitlist</v>
      </c>
      <c r="D77" s="5" t="str">
        <f>VLOOKUP(B77,'WinBUGS output'!A:C,3,FALSE)</f>
        <v>Third-wave cognitive therapy individual</v>
      </c>
      <c r="E77" s="5" t="str">
        <f>FIXED('WinBUGS output'!N76,2)</f>
        <v>1.85</v>
      </c>
      <c r="F77" s="5" t="str">
        <f>FIXED('WinBUGS output'!M76,2)</f>
        <v>0.47</v>
      </c>
      <c r="G77" s="5" t="str">
        <f>FIXED('WinBUGS output'!O76,2)</f>
        <v>3.38</v>
      </c>
      <c r="H77" s="7"/>
      <c r="I77" s="7"/>
      <c r="J77" s="7"/>
      <c r="N77" s="44">
        <v>5</v>
      </c>
      <c r="O77" s="44">
        <v>17</v>
      </c>
      <c r="P77" s="5" t="str">
        <f>VLOOKUP('Direct lors'!N77,'WinBUGS output'!D:F,3,FALSE)</f>
        <v>Exercise</v>
      </c>
      <c r="Q77" s="5" t="str">
        <f>VLOOKUP('Direct lors'!O77,'WinBUGS output'!D:F,3,FALSE)</f>
        <v>Combined (Cognitive and cognitive behavioural therapies individual + AD)</v>
      </c>
      <c r="R77" s="5" t="str">
        <f>FIXED('WinBUGS output'!X76,2)</f>
        <v>0.85</v>
      </c>
      <c r="S77" s="5" t="str">
        <f>FIXED('WinBUGS output'!W76,2)</f>
        <v>-1.18</v>
      </c>
      <c r="T77" s="5" t="str">
        <f>FIXED('WinBUGS output'!Y76,2)</f>
        <v>2.85</v>
      </c>
      <c r="X77" s="5" t="str">
        <f t="shared" si="4"/>
        <v>Waitlist</v>
      </c>
      <c r="Y77" s="5" t="str">
        <f t="shared" si="5"/>
        <v>Third-wave cognitive therapy individual</v>
      </c>
      <c r="Z77" s="5" t="str">
        <f>FIXED(EXP('WinBUGS output'!N76),2)</f>
        <v>6.36</v>
      </c>
      <c r="AA77" s="5" t="str">
        <f>FIXED(EXP('WinBUGS output'!M76),2)</f>
        <v>1.61</v>
      </c>
      <c r="AB77" s="5" t="str">
        <f>FIXED(EXP('WinBUGS output'!O76),2)</f>
        <v>29.28</v>
      </c>
      <c r="AF77" s="5" t="str">
        <f t="shared" si="6"/>
        <v>Exercise</v>
      </c>
      <c r="AG77" s="5" t="str">
        <f t="shared" si="7"/>
        <v>Combined (Cognitive and cognitive behavioural therapies individual + AD)</v>
      </c>
      <c r="AH77" s="5" t="str">
        <f>FIXED(EXP('WinBUGS output'!X76),2)</f>
        <v>2.34</v>
      </c>
      <c r="AI77" s="5" t="str">
        <f>FIXED(EXP('WinBUGS output'!W76),2)</f>
        <v>0.31</v>
      </c>
      <c r="AJ77" s="5" t="str">
        <f>FIXED(EXP('WinBUGS output'!Y76),2)</f>
        <v>17.25</v>
      </c>
    </row>
    <row r="78" spans="1:36" x14ac:dyDescent="0.25">
      <c r="A78" s="44">
        <v>2</v>
      </c>
      <c r="B78" s="44">
        <v>37</v>
      </c>
      <c r="C78" s="5" t="str">
        <f>VLOOKUP(A78,'WinBUGS output'!A:C,3,FALSE)</f>
        <v>Waitlist</v>
      </c>
      <c r="D78" s="5" t="str">
        <f>VLOOKUP(B78,'WinBUGS output'!A:C,3,FALSE)</f>
        <v>CBT individual (under 15 sessions) + citalopram</v>
      </c>
      <c r="E78" s="5" t="str">
        <f>FIXED('WinBUGS output'!N77,2)</f>
        <v>2.38</v>
      </c>
      <c r="F78" s="5" t="str">
        <f>FIXED('WinBUGS output'!M77,2)</f>
        <v>0.85</v>
      </c>
      <c r="G78" s="5" t="str">
        <f>FIXED('WinBUGS output'!O77,2)</f>
        <v>3.91</v>
      </c>
      <c r="H78" s="7"/>
      <c r="I78" s="7"/>
      <c r="J78" s="7"/>
      <c r="N78" s="44">
        <v>5</v>
      </c>
      <c r="O78" s="44">
        <v>18</v>
      </c>
      <c r="P78" s="5" t="str">
        <f>VLOOKUP('Direct lors'!N78,'WinBUGS output'!D:F,3,FALSE)</f>
        <v>Exercise</v>
      </c>
      <c r="Q78" s="5" t="str">
        <f>VLOOKUP('Direct lors'!O78,'WinBUGS output'!D:F,3,FALSE)</f>
        <v>Combined (Exercise + AD/CBT)</v>
      </c>
      <c r="R78" s="5" t="str">
        <f>FIXED('WinBUGS output'!X77,2)</f>
        <v>3.14</v>
      </c>
      <c r="S78" s="5" t="str">
        <f>FIXED('WinBUGS output'!W77,2)</f>
        <v>0.74</v>
      </c>
      <c r="T78" s="5" t="str">
        <f>FIXED('WinBUGS output'!Y77,2)</f>
        <v>5.50</v>
      </c>
      <c r="X78" s="5" t="str">
        <f t="shared" si="4"/>
        <v>Waitlist</v>
      </c>
      <c r="Y78" s="5" t="str">
        <f t="shared" si="5"/>
        <v>CBT individual (under 15 sessions) + citalopram</v>
      </c>
      <c r="Z78" s="5" t="str">
        <f>FIXED(EXP('WinBUGS output'!N77),2)</f>
        <v>10.84</v>
      </c>
      <c r="AA78" s="5" t="str">
        <f>FIXED(EXP('WinBUGS output'!M77),2)</f>
        <v>2.34</v>
      </c>
      <c r="AB78" s="5" t="str">
        <f>FIXED(EXP('WinBUGS output'!O77),2)</f>
        <v>50.10</v>
      </c>
      <c r="AF78" s="5" t="str">
        <f t="shared" si="6"/>
        <v>Exercise</v>
      </c>
      <c r="AG78" s="5" t="str">
        <f t="shared" si="7"/>
        <v>Combined (Exercise + AD/CBT)</v>
      </c>
      <c r="AH78" s="5" t="str">
        <f>FIXED(EXP('WinBUGS output'!X77),2)</f>
        <v>23.03</v>
      </c>
      <c r="AI78" s="5" t="str">
        <f>FIXED(EXP('WinBUGS output'!W77),2)</f>
        <v>2.09</v>
      </c>
      <c r="AJ78" s="5" t="str">
        <f>FIXED(EXP('WinBUGS output'!Y77),2)</f>
        <v>244.94</v>
      </c>
    </row>
    <row r="79" spans="1:36" x14ac:dyDescent="0.25">
      <c r="A79" s="44">
        <v>2</v>
      </c>
      <c r="B79" s="44">
        <v>38</v>
      </c>
      <c r="C79" s="5" t="str">
        <f>VLOOKUP(A79,'WinBUGS output'!A:C,3,FALSE)</f>
        <v>Waitlist</v>
      </c>
      <c r="D79" s="5" t="str">
        <f>VLOOKUP(B79,'WinBUGS output'!A:C,3,FALSE)</f>
        <v>CBT individual (under 15 sessions) + escitalopram</v>
      </c>
      <c r="E79" s="5" t="str">
        <f>FIXED('WinBUGS output'!N78,2)</f>
        <v>2.16</v>
      </c>
      <c r="F79" s="5" t="str">
        <f>FIXED('WinBUGS output'!M78,2)</f>
        <v>0.53</v>
      </c>
      <c r="G79" s="5" t="str">
        <f>FIXED('WinBUGS output'!O78,2)</f>
        <v>3.78</v>
      </c>
      <c r="H79" s="7"/>
      <c r="I79" s="7"/>
      <c r="J79" s="7"/>
      <c r="N79" s="44">
        <v>6</v>
      </c>
      <c r="O79" s="44">
        <v>7</v>
      </c>
      <c r="P79" s="5" t="str">
        <f>VLOOKUP('Direct lors'!N79,'WinBUGS output'!D:F,3,FALSE)</f>
        <v>TCA</v>
      </c>
      <c r="Q79" s="5" t="str">
        <f>VLOOKUP('Direct lors'!O79,'WinBUGS output'!D:F,3,FALSE)</f>
        <v>SSRI</v>
      </c>
      <c r="R79" s="5" t="str">
        <f>FIXED('WinBUGS output'!X78,2)</f>
        <v>-0.26</v>
      </c>
      <c r="S79" s="5" t="str">
        <f>FIXED('WinBUGS output'!W78,2)</f>
        <v>-0.90</v>
      </c>
      <c r="T79" s="5" t="str">
        <f>FIXED('WinBUGS output'!Y78,2)</f>
        <v>0.31</v>
      </c>
      <c r="X79" s="5" t="str">
        <f t="shared" si="4"/>
        <v>Waitlist</v>
      </c>
      <c r="Y79" s="5" t="str">
        <f t="shared" si="5"/>
        <v>CBT individual (under 15 sessions) + escitalopram</v>
      </c>
      <c r="Z79" s="5" t="str">
        <f>FIXED(EXP('WinBUGS output'!N78),2)</f>
        <v>8.65</v>
      </c>
      <c r="AA79" s="5" t="str">
        <f>FIXED(EXP('WinBUGS output'!M78),2)</f>
        <v>1.70</v>
      </c>
      <c r="AB79" s="5" t="str">
        <f>FIXED(EXP('WinBUGS output'!O78),2)</f>
        <v>43.60</v>
      </c>
      <c r="AF79" s="5" t="str">
        <f t="shared" si="6"/>
        <v>TCA</v>
      </c>
      <c r="AG79" s="5" t="str">
        <f t="shared" si="7"/>
        <v>SSRI</v>
      </c>
      <c r="AH79" s="5" t="str">
        <f>FIXED(EXP('WinBUGS output'!X78),2)</f>
        <v>0.77</v>
      </c>
      <c r="AI79" s="5" t="str">
        <f>FIXED(EXP('WinBUGS output'!W78),2)</f>
        <v>0.41</v>
      </c>
      <c r="AJ79" s="5" t="str">
        <f>FIXED(EXP('WinBUGS output'!Y78),2)</f>
        <v>1.37</v>
      </c>
    </row>
    <row r="80" spans="1:36" x14ac:dyDescent="0.25">
      <c r="A80" s="44">
        <v>2</v>
      </c>
      <c r="B80" s="44">
        <v>39</v>
      </c>
      <c r="C80" s="5" t="str">
        <f>VLOOKUP(A80,'WinBUGS output'!A:C,3,FALSE)</f>
        <v>Waitlist</v>
      </c>
      <c r="D80" s="5" t="str">
        <f>VLOOKUP(B80,'WinBUGS output'!A:C,3,FALSE)</f>
        <v>CBT individual (over 15 sessions) + any AD</v>
      </c>
      <c r="E80" s="5" t="str">
        <f>FIXED('WinBUGS output'!N79,2)</f>
        <v>2.03</v>
      </c>
      <c r="F80" s="5" t="str">
        <f>FIXED('WinBUGS output'!M79,2)</f>
        <v>0.18</v>
      </c>
      <c r="G80" s="5" t="str">
        <f>FIXED('WinBUGS output'!O79,2)</f>
        <v>3.78</v>
      </c>
      <c r="H80" s="7"/>
      <c r="I80" s="7"/>
      <c r="J80" s="7"/>
      <c r="N80" s="44">
        <v>6</v>
      </c>
      <c r="O80" s="44">
        <v>8</v>
      </c>
      <c r="P80" s="5" t="str">
        <f>VLOOKUP('Direct lors'!N80,'WinBUGS output'!D:F,3,FALSE)</f>
        <v>TCA</v>
      </c>
      <c r="Q80" s="5" t="str">
        <f>VLOOKUP('Direct lors'!O80,'WinBUGS output'!D:F,3,FALSE)</f>
        <v>Any AD</v>
      </c>
      <c r="R80" s="5" t="str">
        <f>FIXED('WinBUGS output'!X79,2)</f>
        <v>-3.56</v>
      </c>
      <c r="S80" s="5" t="str">
        <f>FIXED('WinBUGS output'!W79,2)</f>
        <v>-5.75</v>
      </c>
      <c r="T80" s="5" t="str">
        <f>FIXED('WinBUGS output'!Y79,2)</f>
        <v>-1.36</v>
      </c>
      <c r="X80" s="5" t="str">
        <f t="shared" si="4"/>
        <v>Waitlist</v>
      </c>
      <c r="Y80" s="5" t="str">
        <f t="shared" si="5"/>
        <v>CBT individual (over 15 sessions) + any AD</v>
      </c>
      <c r="Z80" s="5" t="str">
        <f>FIXED(EXP('WinBUGS output'!N79),2)</f>
        <v>7.64</v>
      </c>
      <c r="AA80" s="5" t="str">
        <f>FIXED(EXP('WinBUGS output'!M79),2)</f>
        <v>1.20</v>
      </c>
      <c r="AB80" s="5" t="str">
        <f>FIXED(EXP('WinBUGS output'!O79),2)</f>
        <v>43.95</v>
      </c>
      <c r="AF80" s="5" t="str">
        <f t="shared" si="6"/>
        <v>TCA</v>
      </c>
      <c r="AG80" s="5" t="str">
        <f t="shared" si="7"/>
        <v>Any AD</v>
      </c>
      <c r="AH80" s="5" t="str">
        <f>FIXED(EXP('WinBUGS output'!X79),2)</f>
        <v>0.03</v>
      </c>
      <c r="AI80" s="5" t="str">
        <f>FIXED(EXP('WinBUGS output'!W79),2)</f>
        <v>0.00</v>
      </c>
      <c r="AJ80" s="5" t="str">
        <f>FIXED(EXP('WinBUGS output'!Y79),2)</f>
        <v>0.26</v>
      </c>
    </row>
    <row r="81" spans="1:36" x14ac:dyDescent="0.25">
      <c r="A81" s="44">
        <v>2</v>
      </c>
      <c r="B81" s="44">
        <v>40</v>
      </c>
      <c r="C81" s="5" t="str">
        <f>VLOOKUP(A81,'WinBUGS output'!A:C,3,FALSE)</f>
        <v>Waitlist</v>
      </c>
      <c r="D81" s="5" t="str">
        <f>VLOOKUP(B81,'WinBUGS output'!A:C,3,FALSE)</f>
        <v>Third-wave cognitive therapy individual + any AD</v>
      </c>
      <c r="E81" s="5" t="str">
        <f>FIXED('WinBUGS output'!N80,2)</f>
        <v>2.52</v>
      </c>
      <c r="F81" s="5" t="str">
        <f>FIXED('WinBUGS output'!M80,2)</f>
        <v>0.76</v>
      </c>
      <c r="G81" s="5" t="str">
        <f>FIXED('WinBUGS output'!O80,2)</f>
        <v>4.34</v>
      </c>
      <c r="H81" s="7"/>
      <c r="I81" s="7"/>
      <c r="J81" s="7"/>
      <c r="N81" s="44">
        <v>6</v>
      </c>
      <c r="O81" s="44">
        <v>9</v>
      </c>
      <c r="P81" s="5" t="str">
        <f>VLOOKUP('Direct lors'!N81,'WinBUGS output'!D:F,3,FALSE)</f>
        <v>TCA</v>
      </c>
      <c r="Q81" s="5" t="str">
        <f>VLOOKUP('Direct lors'!O81,'WinBUGS output'!D:F,3,FALSE)</f>
        <v>Mirtazapine</v>
      </c>
      <c r="R81" s="5" t="str">
        <f>FIXED('WinBUGS output'!X80,2)</f>
        <v>-0.06</v>
      </c>
      <c r="S81" s="5" t="str">
        <f>FIXED('WinBUGS output'!W80,2)</f>
        <v>-0.71</v>
      </c>
      <c r="T81" s="5" t="str">
        <f>FIXED('WinBUGS output'!Y80,2)</f>
        <v>0.56</v>
      </c>
      <c r="X81" s="5" t="str">
        <f t="shared" si="4"/>
        <v>Waitlist</v>
      </c>
      <c r="Y81" s="5" t="str">
        <f t="shared" si="5"/>
        <v>Third-wave cognitive therapy individual + any AD</v>
      </c>
      <c r="Z81" s="5" t="str">
        <f>FIXED(EXP('WinBUGS output'!N80),2)</f>
        <v>12.44</v>
      </c>
      <c r="AA81" s="5" t="str">
        <f>FIXED(EXP('WinBUGS output'!M80),2)</f>
        <v>2.13</v>
      </c>
      <c r="AB81" s="5" t="str">
        <f>FIXED(EXP('WinBUGS output'!O80),2)</f>
        <v>76.55</v>
      </c>
      <c r="AF81" s="5" t="str">
        <f t="shared" si="6"/>
        <v>TCA</v>
      </c>
      <c r="AG81" s="5" t="str">
        <f t="shared" si="7"/>
        <v>Mirtazapine</v>
      </c>
      <c r="AH81" s="5" t="str">
        <f>FIXED(EXP('WinBUGS output'!X80),2)</f>
        <v>0.94</v>
      </c>
      <c r="AI81" s="5" t="str">
        <f>FIXED(EXP('WinBUGS output'!W80),2)</f>
        <v>0.49</v>
      </c>
      <c r="AJ81" s="5" t="str">
        <f>FIXED(EXP('WinBUGS output'!Y80),2)</f>
        <v>1.75</v>
      </c>
    </row>
    <row r="82" spans="1:36" x14ac:dyDescent="0.25">
      <c r="A82" s="44">
        <v>2</v>
      </c>
      <c r="B82" s="44">
        <v>41</v>
      </c>
      <c r="C82" s="5" t="str">
        <f>VLOOKUP(A82,'WinBUGS output'!A:C,3,FALSE)</f>
        <v>Waitlist</v>
      </c>
      <c r="D82" s="5" t="str">
        <f>VLOOKUP(B82,'WinBUGS output'!A:C,3,FALSE)</f>
        <v>Exercise + Fluoxetine</v>
      </c>
      <c r="E82" s="5" t="str">
        <f>FIXED('WinBUGS output'!N81,2)</f>
        <v>4.55</v>
      </c>
      <c r="F82" s="5" t="str">
        <f>FIXED('WinBUGS output'!M81,2)</f>
        <v>2.69</v>
      </c>
      <c r="G82" s="5" t="str">
        <f>FIXED('WinBUGS output'!O81,2)</f>
        <v>6.43</v>
      </c>
      <c r="H82" s="7"/>
      <c r="I82" s="7"/>
      <c r="J82" s="7"/>
      <c r="N82" s="44">
        <v>6</v>
      </c>
      <c r="O82" s="44">
        <v>10</v>
      </c>
      <c r="P82" s="5" t="str">
        <f>VLOOKUP('Direct lors'!N82,'WinBUGS output'!D:F,3,FALSE)</f>
        <v>TCA</v>
      </c>
      <c r="Q82" s="5" t="str">
        <f>VLOOKUP('Direct lors'!O82,'WinBUGS output'!D:F,3,FALSE)</f>
        <v>Short-term psychodynamic psychotherapies</v>
      </c>
      <c r="R82" s="5" t="str">
        <f>FIXED('WinBUGS output'!X81,2)</f>
        <v>-0.85</v>
      </c>
      <c r="S82" s="5" t="str">
        <f>FIXED('WinBUGS output'!W81,2)</f>
        <v>-2.89</v>
      </c>
      <c r="T82" s="5" t="str">
        <f>FIXED('WinBUGS output'!Y81,2)</f>
        <v>1.16</v>
      </c>
      <c r="X82" s="5" t="str">
        <f t="shared" si="4"/>
        <v>Waitlist</v>
      </c>
      <c r="Y82" s="5" t="str">
        <f t="shared" si="5"/>
        <v>Exercise + Fluoxetine</v>
      </c>
      <c r="Z82" s="5" t="str">
        <f>FIXED(EXP('WinBUGS output'!N81),2)</f>
        <v>94.92</v>
      </c>
      <c r="AA82" s="5" t="str">
        <f>FIXED(EXP('WinBUGS output'!M81),2)</f>
        <v>14.67</v>
      </c>
      <c r="AB82" s="5" t="str">
        <f>FIXED(EXP('WinBUGS output'!O81),2)</f>
        <v>621.42</v>
      </c>
      <c r="AF82" s="5" t="str">
        <f t="shared" si="6"/>
        <v>TCA</v>
      </c>
      <c r="AG82" s="5" t="str">
        <f t="shared" si="7"/>
        <v>Short-term psychodynamic psychotherapies</v>
      </c>
      <c r="AH82" s="5" t="str">
        <f>FIXED(EXP('WinBUGS output'!X81),2)</f>
        <v>0.43</v>
      </c>
      <c r="AI82" s="5" t="str">
        <f>FIXED(EXP('WinBUGS output'!W81),2)</f>
        <v>0.06</v>
      </c>
      <c r="AJ82" s="5" t="str">
        <f>FIXED(EXP('WinBUGS output'!Y81),2)</f>
        <v>3.18</v>
      </c>
    </row>
    <row r="83" spans="1:36" x14ac:dyDescent="0.25">
      <c r="A83" s="44">
        <v>3</v>
      </c>
      <c r="B83" s="44">
        <v>4</v>
      </c>
      <c r="C83" s="5" t="str">
        <f>VLOOKUP(A83,'WinBUGS output'!A:C,3,FALSE)</f>
        <v>No treatment</v>
      </c>
      <c r="D83" s="5" t="str">
        <f>VLOOKUP(B83,'WinBUGS output'!A:C,3,FALSE)</f>
        <v>Attention placebo</v>
      </c>
      <c r="E83" s="5" t="str">
        <f>FIXED('WinBUGS output'!N82,2)</f>
        <v>0.51</v>
      </c>
      <c r="F83" s="5" t="str">
        <f>FIXED('WinBUGS output'!M82,2)</f>
        <v>-1.21</v>
      </c>
      <c r="G83" s="5" t="str">
        <f>FIXED('WinBUGS output'!O82,2)</f>
        <v>2.29</v>
      </c>
      <c r="H83" s="7"/>
      <c r="I83" s="7"/>
      <c r="J83" s="7"/>
      <c r="N83" s="44">
        <v>6</v>
      </c>
      <c r="O83" s="44">
        <v>11</v>
      </c>
      <c r="P83" s="5" t="str">
        <f>VLOOKUP('Direct lors'!N83,'WinBUGS output'!D:F,3,FALSE)</f>
        <v>TCA</v>
      </c>
      <c r="Q83" s="5" t="str">
        <f>VLOOKUP('Direct lors'!O83,'WinBUGS output'!D:F,3,FALSE)</f>
        <v>Self-help with support</v>
      </c>
      <c r="R83" s="5" t="str">
        <f>FIXED('WinBUGS output'!X82,2)</f>
        <v>-1.30</v>
      </c>
      <c r="S83" s="5" t="str">
        <f>FIXED('WinBUGS output'!W82,2)</f>
        <v>-2.95</v>
      </c>
      <c r="T83" s="5" t="str">
        <f>FIXED('WinBUGS output'!Y82,2)</f>
        <v>0.34</v>
      </c>
      <c r="X83" s="5" t="str">
        <f t="shared" si="4"/>
        <v>No treatment</v>
      </c>
      <c r="Y83" s="5" t="str">
        <f t="shared" si="5"/>
        <v>Attention placebo</v>
      </c>
      <c r="Z83" s="5" t="str">
        <f>FIXED(EXP('WinBUGS output'!N82),2)</f>
        <v>1.66</v>
      </c>
      <c r="AA83" s="5" t="str">
        <f>FIXED(EXP('WinBUGS output'!M82),2)</f>
        <v>0.30</v>
      </c>
      <c r="AB83" s="5" t="str">
        <f>FIXED(EXP('WinBUGS output'!O82),2)</f>
        <v>9.85</v>
      </c>
      <c r="AF83" s="5" t="str">
        <f t="shared" si="6"/>
        <v>TCA</v>
      </c>
      <c r="AG83" s="5" t="str">
        <f t="shared" si="7"/>
        <v>Self-help with support</v>
      </c>
      <c r="AH83" s="5" t="str">
        <f>FIXED(EXP('WinBUGS output'!X82),2)</f>
        <v>0.27</v>
      </c>
      <c r="AI83" s="5" t="str">
        <f>FIXED(EXP('WinBUGS output'!W82),2)</f>
        <v>0.05</v>
      </c>
      <c r="AJ83" s="5" t="str">
        <f>FIXED(EXP('WinBUGS output'!Y82),2)</f>
        <v>1.40</v>
      </c>
    </row>
    <row r="84" spans="1:36" x14ac:dyDescent="0.25">
      <c r="A84" s="44">
        <v>3</v>
      </c>
      <c r="B84" s="44">
        <v>5</v>
      </c>
      <c r="C84" s="5" t="str">
        <f>VLOOKUP(A84,'WinBUGS output'!A:C,3,FALSE)</f>
        <v>No treatment</v>
      </c>
      <c r="D84" s="5" t="str">
        <f>VLOOKUP(B84,'WinBUGS output'!A:C,3,FALSE)</f>
        <v>Attention placebo + TAU</v>
      </c>
      <c r="E84" s="5" t="str">
        <f>FIXED('WinBUGS output'!N83,2)</f>
        <v>0.47</v>
      </c>
      <c r="F84" s="5" t="str">
        <f>FIXED('WinBUGS output'!M83,2)</f>
        <v>-1.11</v>
      </c>
      <c r="G84" s="5" t="str">
        <f>FIXED('WinBUGS output'!O83,2)</f>
        <v>2.07</v>
      </c>
      <c r="H84" s="7"/>
      <c r="I84" s="7"/>
      <c r="J84" s="7"/>
      <c r="N84" s="44">
        <v>6</v>
      </c>
      <c r="O84" s="44">
        <v>12</v>
      </c>
      <c r="P84" s="5" t="str">
        <f>VLOOKUP('Direct lors'!N84,'WinBUGS output'!D:F,3,FALSE)</f>
        <v>TCA</v>
      </c>
      <c r="Q84" s="5" t="str">
        <f>VLOOKUP('Direct lors'!O84,'WinBUGS output'!D:F,3,FALSE)</f>
        <v>Self-help</v>
      </c>
      <c r="R84" s="5" t="str">
        <f>FIXED('WinBUGS output'!X83,2)</f>
        <v>-1.40</v>
      </c>
      <c r="S84" s="5" t="str">
        <f>FIXED('WinBUGS output'!W83,2)</f>
        <v>-2.84</v>
      </c>
      <c r="T84" s="5" t="str">
        <f>FIXED('WinBUGS output'!Y83,2)</f>
        <v>-0.02</v>
      </c>
      <c r="X84" s="5" t="str">
        <f t="shared" si="4"/>
        <v>No treatment</v>
      </c>
      <c r="Y84" s="5" t="str">
        <f t="shared" si="5"/>
        <v>Attention placebo + TAU</v>
      </c>
      <c r="Z84" s="5" t="str">
        <f>FIXED(EXP('WinBUGS output'!N83),2)</f>
        <v>1.60</v>
      </c>
      <c r="AA84" s="5" t="str">
        <f>FIXED(EXP('WinBUGS output'!M83),2)</f>
        <v>0.33</v>
      </c>
      <c r="AB84" s="5" t="str">
        <f>FIXED(EXP('WinBUGS output'!O83),2)</f>
        <v>7.89</v>
      </c>
      <c r="AF84" s="5" t="str">
        <f t="shared" si="6"/>
        <v>TCA</v>
      </c>
      <c r="AG84" s="5" t="str">
        <f t="shared" si="7"/>
        <v>Self-help</v>
      </c>
      <c r="AH84" s="5" t="str">
        <f>FIXED(EXP('WinBUGS output'!X83),2)</f>
        <v>0.25</v>
      </c>
      <c r="AI84" s="5" t="str">
        <f>FIXED(EXP('WinBUGS output'!W83),2)</f>
        <v>0.06</v>
      </c>
      <c r="AJ84" s="5" t="str">
        <f>FIXED(EXP('WinBUGS output'!Y83),2)</f>
        <v>0.98</v>
      </c>
    </row>
    <row r="85" spans="1:36" x14ac:dyDescent="0.25">
      <c r="A85" s="44">
        <v>3</v>
      </c>
      <c r="B85" s="44">
        <v>6</v>
      </c>
      <c r="C85" s="5" t="str">
        <f>VLOOKUP(A85,'WinBUGS output'!A:C,3,FALSE)</f>
        <v>No treatment</v>
      </c>
      <c r="D85" s="5" t="str">
        <f>VLOOKUP(B85,'WinBUGS output'!A:C,3,FALSE)</f>
        <v>TAU</v>
      </c>
      <c r="E85" s="5" t="str">
        <f>FIXED('WinBUGS output'!N84,2)</f>
        <v>0.31</v>
      </c>
      <c r="F85" s="5" t="str">
        <f>FIXED('WinBUGS output'!M84,2)</f>
        <v>-0.80</v>
      </c>
      <c r="G85" s="5" t="str">
        <f>FIXED('WinBUGS output'!O84,2)</f>
        <v>1.49</v>
      </c>
      <c r="H85" s="7"/>
      <c r="I85" s="7"/>
      <c r="J85" s="7"/>
      <c r="N85" s="44">
        <v>6</v>
      </c>
      <c r="O85" s="44">
        <v>13</v>
      </c>
      <c r="P85" s="5" t="str">
        <f>VLOOKUP('Direct lors'!N85,'WinBUGS output'!D:F,3,FALSE)</f>
        <v>TCA</v>
      </c>
      <c r="Q85" s="5" t="str">
        <f>VLOOKUP('Direct lors'!O85,'WinBUGS output'!D:F,3,FALSE)</f>
        <v>Interpersonal psychotherapy (IPT)</v>
      </c>
      <c r="R85" s="5" t="str">
        <f>FIXED('WinBUGS output'!X84,2)</f>
        <v>-0.34</v>
      </c>
      <c r="S85" s="5" t="str">
        <f>FIXED('WinBUGS output'!W84,2)</f>
        <v>-1.96</v>
      </c>
      <c r="T85" s="5" t="str">
        <f>FIXED('WinBUGS output'!Y84,2)</f>
        <v>1.26</v>
      </c>
      <c r="X85" s="5" t="str">
        <f t="shared" si="4"/>
        <v>No treatment</v>
      </c>
      <c r="Y85" s="5" t="str">
        <f t="shared" si="5"/>
        <v>TAU</v>
      </c>
      <c r="Z85" s="5" t="str">
        <f>FIXED(EXP('WinBUGS output'!N84),2)</f>
        <v>1.37</v>
      </c>
      <c r="AA85" s="5" t="str">
        <f>FIXED(EXP('WinBUGS output'!M84),2)</f>
        <v>0.45</v>
      </c>
      <c r="AB85" s="5" t="str">
        <f>FIXED(EXP('WinBUGS output'!O84),2)</f>
        <v>4.44</v>
      </c>
      <c r="AF85" s="5" t="str">
        <f t="shared" si="6"/>
        <v>TCA</v>
      </c>
      <c r="AG85" s="5" t="str">
        <f t="shared" si="7"/>
        <v>Interpersonal psychotherapy (IPT)</v>
      </c>
      <c r="AH85" s="5" t="str">
        <f>FIXED(EXP('WinBUGS output'!X84),2)</f>
        <v>0.71</v>
      </c>
      <c r="AI85" s="5" t="str">
        <f>FIXED(EXP('WinBUGS output'!W84),2)</f>
        <v>0.14</v>
      </c>
      <c r="AJ85" s="5" t="str">
        <f>FIXED(EXP('WinBUGS output'!Y84),2)</f>
        <v>3.53</v>
      </c>
    </row>
    <row r="86" spans="1:36" x14ac:dyDescent="0.25">
      <c r="A86" s="44">
        <v>3</v>
      </c>
      <c r="B86" s="44">
        <v>7</v>
      </c>
      <c r="C86" s="5" t="str">
        <f>VLOOKUP(A86,'WinBUGS output'!A:C,3,FALSE)</f>
        <v>No treatment</v>
      </c>
      <c r="D86" s="5" t="str">
        <f>VLOOKUP(B86,'WinBUGS output'!A:C,3,FALSE)</f>
        <v>Enhanced TAU</v>
      </c>
      <c r="E86" s="5" t="str">
        <f>FIXED('WinBUGS output'!N85,2)</f>
        <v>0.40</v>
      </c>
      <c r="F86" s="5" t="str">
        <f>FIXED('WinBUGS output'!M85,2)</f>
        <v>-0.91</v>
      </c>
      <c r="G86" s="5" t="str">
        <f>FIXED('WinBUGS output'!O85,2)</f>
        <v>1.87</v>
      </c>
      <c r="H86" s="7"/>
      <c r="I86" s="7"/>
      <c r="J86" s="7"/>
      <c r="N86" s="44">
        <v>6</v>
      </c>
      <c r="O86" s="44">
        <v>14</v>
      </c>
      <c r="P86" s="5" t="str">
        <f>VLOOKUP('Direct lors'!N86,'WinBUGS output'!D:F,3,FALSE)</f>
        <v>TCA</v>
      </c>
      <c r="Q86" s="5" t="str">
        <f>VLOOKUP('Direct lors'!O86,'WinBUGS output'!D:F,3,FALSE)</f>
        <v>Counselling</v>
      </c>
      <c r="R86" s="5" t="str">
        <f>FIXED('WinBUGS output'!X85,2)</f>
        <v>-1.33</v>
      </c>
      <c r="S86" s="5" t="str">
        <f>FIXED('WinBUGS output'!W85,2)</f>
        <v>-2.98</v>
      </c>
      <c r="T86" s="5" t="str">
        <f>FIXED('WinBUGS output'!Y85,2)</f>
        <v>0.28</v>
      </c>
      <c r="X86" s="5" t="str">
        <f t="shared" si="4"/>
        <v>No treatment</v>
      </c>
      <c r="Y86" s="5" t="str">
        <f t="shared" si="5"/>
        <v>Enhanced TAU</v>
      </c>
      <c r="Z86" s="5" t="str">
        <f>FIXED(EXP('WinBUGS output'!N85),2)</f>
        <v>1.49</v>
      </c>
      <c r="AA86" s="5" t="str">
        <f>FIXED(EXP('WinBUGS output'!M85),2)</f>
        <v>0.40</v>
      </c>
      <c r="AB86" s="5" t="str">
        <f>FIXED(EXP('WinBUGS output'!O85),2)</f>
        <v>6.49</v>
      </c>
      <c r="AF86" s="5" t="str">
        <f t="shared" si="6"/>
        <v>TCA</v>
      </c>
      <c r="AG86" s="5" t="str">
        <f t="shared" si="7"/>
        <v>Counselling</v>
      </c>
      <c r="AH86" s="5" t="str">
        <f>FIXED(EXP('WinBUGS output'!X85),2)</f>
        <v>0.26</v>
      </c>
      <c r="AI86" s="5" t="str">
        <f>FIXED(EXP('WinBUGS output'!W85),2)</f>
        <v>0.05</v>
      </c>
      <c r="AJ86" s="5" t="str">
        <f>FIXED(EXP('WinBUGS output'!Y85),2)</f>
        <v>1.32</v>
      </c>
    </row>
    <row r="87" spans="1:36" x14ac:dyDescent="0.25">
      <c r="A87" s="44">
        <v>3</v>
      </c>
      <c r="B87" s="44">
        <v>8</v>
      </c>
      <c r="C87" s="5" t="str">
        <f>VLOOKUP(A87,'WinBUGS output'!A:C,3,FALSE)</f>
        <v>No treatment</v>
      </c>
      <c r="D87" s="5" t="str">
        <f>VLOOKUP(B87,'WinBUGS output'!A:C,3,FALSE)</f>
        <v>Exercise</v>
      </c>
      <c r="E87" s="5" t="str">
        <f>FIXED('WinBUGS output'!N86,2)</f>
        <v>1.50</v>
      </c>
      <c r="F87" s="5" t="str">
        <f>FIXED('WinBUGS output'!M86,2)</f>
        <v>-0.32</v>
      </c>
      <c r="G87" s="5" t="str">
        <f>FIXED('WinBUGS output'!O86,2)</f>
        <v>3.38</v>
      </c>
      <c r="H87" s="7"/>
      <c r="I87" s="7"/>
      <c r="J87" s="7"/>
      <c r="N87" s="44">
        <v>6</v>
      </c>
      <c r="O87" s="44">
        <v>15</v>
      </c>
      <c r="P87" s="5" t="str">
        <f>VLOOKUP('Direct lors'!N87,'WinBUGS output'!D:F,3,FALSE)</f>
        <v>TCA</v>
      </c>
      <c r="Q87" s="5" t="str">
        <f>VLOOKUP('Direct lors'!O87,'WinBUGS output'!D:F,3,FALSE)</f>
        <v>Behavioural therapies (individual)</v>
      </c>
      <c r="R87" s="5" t="str">
        <f>FIXED('WinBUGS output'!X86,2)</f>
        <v>-0.25</v>
      </c>
      <c r="S87" s="5" t="str">
        <f>FIXED('WinBUGS output'!W86,2)</f>
        <v>-1.68</v>
      </c>
      <c r="T87" s="5" t="str">
        <f>FIXED('WinBUGS output'!Y86,2)</f>
        <v>1.16</v>
      </c>
      <c r="X87" s="5" t="str">
        <f t="shared" si="4"/>
        <v>No treatment</v>
      </c>
      <c r="Y87" s="5" t="str">
        <f t="shared" si="5"/>
        <v>Exercise</v>
      </c>
      <c r="Z87" s="5" t="str">
        <f>FIXED(EXP('WinBUGS output'!N86),2)</f>
        <v>4.48</v>
      </c>
      <c r="AA87" s="5" t="str">
        <f>FIXED(EXP('WinBUGS output'!M86),2)</f>
        <v>0.73</v>
      </c>
      <c r="AB87" s="5" t="str">
        <f>FIXED(EXP('WinBUGS output'!O86),2)</f>
        <v>29.40</v>
      </c>
      <c r="AF87" s="5" t="str">
        <f t="shared" si="6"/>
        <v>TCA</v>
      </c>
      <c r="AG87" s="5" t="str">
        <f t="shared" si="7"/>
        <v>Behavioural therapies (individual)</v>
      </c>
      <c r="AH87" s="5" t="str">
        <f>FIXED(EXP('WinBUGS output'!X86),2)</f>
        <v>0.78</v>
      </c>
      <c r="AI87" s="5" t="str">
        <f>FIXED(EXP('WinBUGS output'!W86),2)</f>
        <v>0.19</v>
      </c>
      <c r="AJ87" s="5" t="str">
        <f>FIXED(EXP('WinBUGS output'!Y86),2)</f>
        <v>3.20</v>
      </c>
    </row>
    <row r="88" spans="1:36" x14ac:dyDescent="0.25">
      <c r="A88" s="44">
        <v>3</v>
      </c>
      <c r="B88" s="44">
        <v>9</v>
      </c>
      <c r="C88" s="5" t="str">
        <f>VLOOKUP(A88,'WinBUGS output'!A:C,3,FALSE)</f>
        <v>No treatment</v>
      </c>
      <c r="D88" s="5" t="str">
        <f>VLOOKUP(B88,'WinBUGS output'!A:C,3,FALSE)</f>
        <v>Exercise + TAU</v>
      </c>
      <c r="E88" s="5" t="str">
        <f>FIXED('WinBUGS output'!N87,2)</f>
        <v>1.53</v>
      </c>
      <c r="F88" s="5" t="str">
        <f>FIXED('WinBUGS output'!M87,2)</f>
        <v>-0.21</v>
      </c>
      <c r="G88" s="5" t="str">
        <f>FIXED('WinBUGS output'!O87,2)</f>
        <v>3.34</v>
      </c>
      <c r="H88" s="7"/>
      <c r="I88" s="7"/>
      <c r="J88" s="7"/>
      <c r="N88" s="44">
        <v>6</v>
      </c>
      <c r="O88" s="44">
        <v>16</v>
      </c>
      <c r="P88" s="5" t="str">
        <f>VLOOKUP('Direct lors'!N88,'WinBUGS output'!D:F,3,FALSE)</f>
        <v>TCA</v>
      </c>
      <c r="Q88" s="5" t="str">
        <f>VLOOKUP('Direct lors'!O88,'WinBUGS output'!D:F,3,FALSE)</f>
        <v>Cognitive and cognitive behavioural therapies (individual) [CBT/CT]</v>
      </c>
      <c r="R88" s="5" t="str">
        <f>FIXED('WinBUGS output'!X87,2)</f>
        <v>-0.69</v>
      </c>
      <c r="S88" s="5" t="str">
        <f>FIXED('WinBUGS output'!W87,2)</f>
        <v>-1.92</v>
      </c>
      <c r="T88" s="5" t="str">
        <f>FIXED('WinBUGS output'!Y87,2)</f>
        <v>0.57</v>
      </c>
      <c r="X88" s="5" t="str">
        <f t="shared" si="4"/>
        <v>No treatment</v>
      </c>
      <c r="Y88" s="5" t="str">
        <f t="shared" si="5"/>
        <v>Exercise + TAU</v>
      </c>
      <c r="Z88" s="5" t="str">
        <f>FIXED(EXP('WinBUGS output'!N87),2)</f>
        <v>4.63</v>
      </c>
      <c r="AA88" s="5" t="str">
        <f>FIXED(EXP('WinBUGS output'!M87),2)</f>
        <v>0.81</v>
      </c>
      <c r="AB88" s="5" t="str">
        <f>FIXED(EXP('WinBUGS output'!O87),2)</f>
        <v>28.19</v>
      </c>
      <c r="AF88" s="5" t="str">
        <f t="shared" si="6"/>
        <v>TCA</v>
      </c>
      <c r="AG88" s="5" t="str">
        <f t="shared" si="7"/>
        <v>Cognitive and cognitive behavioural therapies (individual) [CBT/CT]</v>
      </c>
      <c r="AH88" s="5" t="str">
        <f>FIXED(EXP('WinBUGS output'!X87),2)</f>
        <v>0.50</v>
      </c>
      <c r="AI88" s="5" t="str">
        <f>FIXED(EXP('WinBUGS output'!W87),2)</f>
        <v>0.15</v>
      </c>
      <c r="AJ88" s="5" t="str">
        <f>FIXED(EXP('WinBUGS output'!Y87),2)</f>
        <v>1.77</v>
      </c>
    </row>
    <row r="89" spans="1:36" x14ac:dyDescent="0.25">
      <c r="A89" s="44">
        <v>3</v>
      </c>
      <c r="B89" s="44">
        <v>10</v>
      </c>
      <c r="C89" s="5" t="str">
        <f>VLOOKUP(A89,'WinBUGS output'!A:C,3,FALSE)</f>
        <v>No treatment</v>
      </c>
      <c r="D89" s="5" t="str">
        <f>VLOOKUP(B89,'WinBUGS output'!A:C,3,FALSE)</f>
        <v>Amitriptyline</v>
      </c>
      <c r="E89" s="5" t="str">
        <f>FIXED('WinBUGS output'!N88,2)</f>
        <v>2.15</v>
      </c>
      <c r="F89" s="5" t="str">
        <f>FIXED('WinBUGS output'!M88,2)</f>
        <v>0.60</v>
      </c>
      <c r="G89" s="5" t="str">
        <f>FIXED('WinBUGS output'!O88,2)</f>
        <v>3.78</v>
      </c>
      <c r="H89" s="7"/>
      <c r="I89" s="7"/>
      <c r="J89" s="7"/>
      <c r="N89" s="44">
        <v>6</v>
      </c>
      <c r="O89" s="44">
        <v>17</v>
      </c>
      <c r="P89" s="5" t="str">
        <f>VLOOKUP('Direct lors'!N89,'WinBUGS output'!D:F,3,FALSE)</f>
        <v>TCA</v>
      </c>
      <c r="Q89" s="5" t="str">
        <f>VLOOKUP('Direct lors'!O89,'WinBUGS output'!D:F,3,FALSE)</f>
        <v>Combined (Cognitive and cognitive behavioural therapies individual + AD)</v>
      </c>
      <c r="R89" s="5" t="str">
        <f>FIXED('WinBUGS output'!X88,2)</f>
        <v>0.21</v>
      </c>
      <c r="S89" s="5" t="str">
        <f>FIXED('WinBUGS output'!W88,2)</f>
        <v>-0.95</v>
      </c>
      <c r="T89" s="5" t="str">
        <f>FIXED('WinBUGS output'!Y88,2)</f>
        <v>1.35</v>
      </c>
      <c r="X89" s="5" t="str">
        <f t="shared" si="4"/>
        <v>No treatment</v>
      </c>
      <c r="Y89" s="5" t="str">
        <f t="shared" si="5"/>
        <v>Amitriptyline</v>
      </c>
      <c r="Z89" s="5" t="str">
        <f>FIXED(EXP('WinBUGS output'!N88),2)</f>
        <v>8.62</v>
      </c>
      <c r="AA89" s="5" t="str">
        <f>FIXED(EXP('WinBUGS output'!M88),2)</f>
        <v>1.81</v>
      </c>
      <c r="AB89" s="5" t="str">
        <f>FIXED(EXP('WinBUGS output'!O88),2)</f>
        <v>43.86</v>
      </c>
      <c r="AF89" s="5" t="str">
        <f t="shared" si="6"/>
        <v>TCA</v>
      </c>
      <c r="AG89" s="5" t="str">
        <f t="shared" si="7"/>
        <v>Combined (Cognitive and cognitive behavioural therapies individual + AD)</v>
      </c>
      <c r="AH89" s="5" t="str">
        <f>FIXED(EXP('WinBUGS output'!X88),2)</f>
        <v>1.23</v>
      </c>
      <c r="AI89" s="5" t="str">
        <f>FIXED(EXP('WinBUGS output'!W88),2)</f>
        <v>0.39</v>
      </c>
      <c r="AJ89" s="5" t="str">
        <f>FIXED(EXP('WinBUGS output'!Y88),2)</f>
        <v>3.87</v>
      </c>
    </row>
    <row r="90" spans="1:36" x14ac:dyDescent="0.25">
      <c r="A90" s="44">
        <v>3</v>
      </c>
      <c r="B90" s="44">
        <v>11</v>
      </c>
      <c r="C90" s="5" t="str">
        <f>VLOOKUP(A90,'WinBUGS output'!A:C,3,FALSE)</f>
        <v>No treatment</v>
      </c>
      <c r="D90" s="5" t="str">
        <f>VLOOKUP(B90,'WinBUGS output'!A:C,3,FALSE)</f>
        <v>Imipramine</v>
      </c>
      <c r="E90" s="5" t="str">
        <f>FIXED('WinBUGS output'!N89,2)</f>
        <v>2.04</v>
      </c>
      <c r="F90" s="5" t="str">
        <f>FIXED('WinBUGS output'!M89,2)</f>
        <v>0.50</v>
      </c>
      <c r="G90" s="5" t="str">
        <f>FIXED('WinBUGS output'!O89,2)</f>
        <v>3.65</v>
      </c>
      <c r="H90" s="7"/>
      <c r="I90" s="7"/>
      <c r="J90" s="7"/>
      <c r="N90" s="44">
        <v>6</v>
      </c>
      <c r="O90" s="44">
        <v>18</v>
      </c>
      <c r="P90" s="5" t="str">
        <f>VLOOKUP('Direct lors'!N90,'WinBUGS output'!D:F,3,FALSE)</f>
        <v>TCA</v>
      </c>
      <c r="Q90" s="5" t="str">
        <f>VLOOKUP('Direct lors'!O90,'WinBUGS output'!D:F,3,FALSE)</f>
        <v>Combined (Exercise + AD/CBT)</v>
      </c>
      <c r="R90" s="5" t="str">
        <f>FIXED('WinBUGS output'!X89,2)</f>
        <v>2.49</v>
      </c>
      <c r="S90" s="5" t="str">
        <f>FIXED('WinBUGS output'!W89,2)</f>
        <v>0.88</v>
      </c>
      <c r="T90" s="5" t="str">
        <f>FIXED('WinBUGS output'!Y89,2)</f>
        <v>4.09</v>
      </c>
      <c r="X90" s="5" t="str">
        <f t="shared" si="4"/>
        <v>No treatment</v>
      </c>
      <c r="Y90" s="5" t="str">
        <f t="shared" si="5"/>
        <v>Imipramine</v>
      </c>
      <c r="Z90" s="5" t="str">
        <f>FIXED(EXP('WinBUGS output'!N89),2)</f>
        <v>7.71</v>
      </c>
      <c r="AA90" s="5" t="str">
        <f>FIXED(EXP('WinBUGS output'!M89),2)</f>
        <v>1.64</v>
      </c>
      <c r="AB90" s="5" t="str">
        <f>FIXED(EXP('WinBUGS output'!O89),2)</f>
        <v>38.59</v>
      </c>
      <c r="AF90" s="5" t="str">
        <f t="shared" si="6"/>
        <v>TCA</v>
      </c>
      <c r="AG90" s="5" t="str">
        <f t="shared" si="7"/>
        <v>Combined (Exercise + AD/CBT)</v>
      </c>
      <c r="AH90" s="5" t="str">
        <f>FIXED(EXP('WinBUGS output'!X89),2)</f>
        <v>12.04</v>
      </c>
      <c r="AI90" s="5" t="str">
        <f>FIXED(EXP('WinBUGS output'!W89),2)</f>
        <v>2.41</v>
      </c>
      <c r="AJ90" s="5" t="str">
        <f>FIXED(EXP('WinBUGS output'!Y89),2)</f>
        <v>59.44</v>
      </c>
    </row>
    <row r="91" spans="1:36" x14ac:dyDescent="0.25">
      <c r="A91" s="44">
        <v>3</v>
      </c>
      <c r="B91" s="44">
        <v>12</v>
      </c>
      <c r="C91" s="5" t="str">
        <f>VLOOKUP(A91,'WinBUGS output'!A:C,3,FALSE)</f>
        <v>No treatment</v>
      </c>
      <c r="D91" s="5" t="str">
        <f>VLOOKUP(B91,'WinBUGS output'!A:C,3,FALSE)</f>
        <v>Lofepramine</v>
      </c>
      <c r="E91" s="5" t="str">
        <f>FIXED('WinBUGS output'!N90,2)</f>
        <v>2.29</v>
      </c>
      <c r="F91" s="5" t="str">
        <f>FIXED('WinBUGS output'!M90,2)</f>
        <v>0.64</v>
      </c>
      <c r="G91" s="5" t="str">
        <f>FIXED('WinBUGS output'!O90,2)</f>
        <v>4.04</v>
      </c>
      <c r="H91" s="7"/>
      <c r="I91" s="7"/>
      <c r="J91" s="7"/>
      <c r="N91" s="44">
        <v>7</v>
      </c>
      <c r="O91" s="44">
        <v>8</v>
      </c>
      <c r="P91" s="5" t="str">
        <f>VLOOKUP('Direct lors'!N91,'WinBUGS output'!D:F,3,FALSE)</f>
        <v>SSRI</v>
      </c>
      <c r="Q91" s="5" t="str">
        <f>VLOOKUP('Direct lors'!O91,'WinBUGS output'!D:F,3,FALSE)</f>
        <v>Any AD</v>
      </c>
      <c r="R91" s="5" t="str">
        <f>FIXED('WinBUGS output'!X90,2)</f>
        <v>-3.29</v>
      </c>
      <c r="S91" s="5" t="str">
        <f>FIXED('WinBUGS output'!W90,2)</f>
        <v>-5.43</v>
      </c>
      <c r="T91" s="5" t="str">
        <f>FIXED('WinBUGS output'!Y90,2)</f>
        <v>-1.12</v>
      </c>
      <c r="X91" s="5" t="str">
        <f t="shared" si="4"/>
        <v>No treatment</v>
      </c>
      <c r="Y91" s="5" t="str">
        <f t="shared" si="5"/>
        <v>Lofepramine</v>
      </c>
      <c r="Z91" s="5" t="str">
        <f>FIXED(EXP('WinBUGS output'!N90),2)</f>
        <v>9.88</v>
      </c>
      <c r="AA91" s="5" t="str">
        <f>FIXED(EXP('WinBUGS output'!M90),2)</f>
        <v>1.90</v>
      </c>
      <c r="AB91" s="5" t="str">
        <f>FIXED(EXP('WinBUGS output'!O90),2)</f>
        <v>56.66</v>
      </c>
      <c r="AF91" s="5" t="str">
        <f t="shared" si="6"/>
        <v>SSRI</v>
      </c>
      <c r="AG91" s="5" t="str">
        <f t="shared" si="7"/>
        <v>Any AD</v>
      </c>
      <c r="AH91" s="5" t="str">
        <f>FIXED(EXP('WinBUGS output'!X90),2)</f>
        <v>0.04</v>
      </c>
      <c r="AI91" s="5" t="str">
        <f>FIXED(EXP('WinBUGS output'!W90),2)</f>
        <v>0.00</v>
      </c>
      <c r="AJ91" s="5" t="str">
        <f>FIXED(EXP('WinBUGS output'!Y90),2)</f>
        <v>0.33</v>
      </c>
    </row>
    <row r="92" spans="1:36" x14ac:dyDescent="0.25">
      <c r="A92" s="44">
        <v>3</v>
      </c>
      <c r="B92" s="44">
        <v>13</v>
      </c>
      <c r="C92" s="5" t="str">
        <f>VLOOKUP(A92,'WinBUGS output'!A:C,3,FALSE)</f>
        <v>No treatment</v>
      </c>
      <c r="D92" s="5" t="str">
        <f>VLOOKUP(B92,'WinBUGS output'!A:C,3,FALSE)</f>
        <v>Citalopram</v>
      </c>
      <c r="E92" s="5" t="str">
        <f>FIXED('WinBUGS output'!N91,2)</f>
        <v>1.79</v>
      </c>
      <c r="F92" s="5" t="str">
        <f>FIXED('WinBUGS output'!M91,2)</f>
        <v>0.25</v>
      </c>
      <c r="G92" s="5" t="str">
        <f>FIXED('WinBUGS output'!O91,2)</f>
        <v>3.40</v>
      </c>
      <c r="H92" s="7"/>
      <c r="I92" s="7"/>
      <c r="J92" s="7"/>
      <c r="N92" s="44">
        <v>7</v>
      </c>
      <c r="O92" s="44">
        <v>9</v>
      </c>
      <c r="P92" s="5" t="str">
        <f>VLOOKUP('Direct lors'!N92,'WinBUGS output'!D:F,3,FALSE)</f>
        <v>SSRI</v>
      </c>
      <c r="Q92" s="5" t="str">
        <f>VLOOKUP('Direct lors'!O92,'WinBUGS output'!D:F,3,FALSE)</f>
        <v>Mirtazapine</v>
      </c>
      <c r="R92" s="5" t="str">
        <f>FIXED('WinBUGS output'!X91,2)</f>
        <v>0.21</v>
      </c>
      <c r="S92" s="5" t="str">
        <f>FIXED('WinBUGS output'!W91,2)</f>
        <v>-0.33</v>
      </c>
      <c r="T92" s="5" t="str">
        <f>FIXED('WinBUGS output'!Y91,2)</f>
        <v>0.75</v>
      </c>
      <c r="X92" s="5" t="str">
        <f t="shared" si="4"/>
        <v>No treatment</v>
      </c>
      <c r="Y92" s="5" t="str">
        <f t="shared" si="5"/>
        <v>Citalopram</v>
      </c>
      <c r="Z92" s="5" t="str">
        <f>FIXED(EXP('WinBUGS output'!N91),2)</f>
        <v>6.00</v>
      </c>
      <c r="AA92" s="5" t="str">
        <f>FIXED(EXP('WinBUGS output'!M91),2)</f>
        <v>1.29</v>
      </c>
      <c r="AB92" s="5" t="str">
        <f>FIXED(EXP('WinBUGS output'!O91),2)</f>
        <v>30.08</v>
      </c>
      <c r="AF92" s="5" t="str">
        <f t="shared" si="6"/>
        <v>SSRI</v>
      </c>
      <c r="AG92" s="5" t="str">
        <f t="shared" si="7"/>
        <v>Mirtazapine</v>
      </c>
      <c r="AH92" s="5" t="str">
        <f>FIXED(EXP('WinBUGS output'!X91),2)</f>
        <v>1.23</v>
      </c>
      <c r="AI92" s="5" t="str">
        <f>FIXED(EXP('WinBUGS output'!W91),2)</f>
        <v>0.72</v>
      </c>
      <c r="AJ92" s="5" t="str">
        <f>FIXED(EXP('WinBUGS output'!Y91),2)</f>
        <v>2.12</v>
      </c>
    </row>
    <row r="93" spans="1:36" x14ac:dyDescent="0.25">
      <c r="A93" s="44">
        <v>3</v>
      </c>
      <c r="B93" s="44">
        <v>14</v>
      </c>
      <c r="C93" s="5" t="str">
        <f>VLOOKUP(A93,'WinBUGS output'!A:C,3,FALSE)</f>
        <v>No treatment</v>
      </c>
      <c r="D93" s="5" t="str">
        <f>VLOOKUP(B93,'WinBUGS output'!A:C,3,FALSE)</f>
        <v>Escitalopram</v>
      </c>
      <c r="E93" s="5" t="str">
        <f>FIXED('WinBUGS output'!N92,2)</f>
        <v>1.99</v>
      </c>
      <c r="F93" s="5" t="str">
        <f>FIXED('WinBUGS output'!M92,2)</f>
        <v>0.44</v>
      </c>
      <c r="G93" s="5" t="str">
        <f>FIXED('WinBUGS output'!O92,2)</f>
        <v>3.61</v>
      </c>
      <c r="H93" s="7"/>
      <c r="I93" s="7"/>
      <c r="J93" s="7"/>
      <c r="N93" s="44">
        <v>7</v>
      </c>
      <c r="O93" s="44">
        <v>10</v>
      </c>
      <c r="P93" s="5" t="str">
        <f>VLOOKUP('Direct lors'!N93,'WinBUGS output'!D:F,3,FALSE)</f>
        <v>SSRI</v>
      </c>
      <c r="Q93" s="5" t="str">
        <f>VLOOKUP('Direct lors'!O93,'WinBUGS output'!D:F,3,FALSE)</f>
        <v>Short-term psychodynamic psychotherapies</v>
      </c>
      <c r="R93" s="5" t="str">
        <f>FIXED('WinBUGS output'!X92,2)</f>
        <v>-0.59</v>
      </c>
      <c r="S93" s="5" t="str">
        <f>FIXED('WinBUGS output'!W92,2)</f>
        <v>-2.59</v>
      </c>
      <c r="T93" s="5" t="str">
        <f>FIXED('WinBUGS output'!Y92,2)</f>
        <v>1.39</v>
      </c>
      <c r="X93" s="5" t="str">
        <f t="shared" si="4"/>
        <v>No treatment</v>
      </c>
      <c r="Y93" s="5" t="str">
        <f t="shared" si="5"/>
        <v>Escitalopram</v>
      </c>
      <c r="Z93" s="5" t="str">
        <f>FIXED(EXP('WinBUGS output'!N92),2)</f>
        <v>7.33</v>
      </c>
      <c r="AA93" s="5" t="str">
        <f>FIXED(EXP('WinBUGS output'!M92),2)</f>
        <v>1.56</v>
      </c>
      <c r="AB93" s="5" t="str">
        <f>FIXED(EXP('WinBUGS output'!O92),2)</f>
        <v>36.78</v>
      </c>
      <c r="AF93" s="5" t="str">
        <f t="shared" si="6"/>
        <v>SSRI</v>
      </c>
      <c r="AG93" s="5" t="str">
        <f t="shared" si="7"/>
        <v>Short-term psychodynamic psychotherapies</v>
      </c>
      <c r="AH93" s="5" t="str">
        <f>FIXED(EXP('WinBUGS output'!X92),2)</f>
        <v>0.56</v>
      </c>
      <c r="AI93" s="5" t="str">
        <f>FIXED(EXP('WinBUGS output'!W92),2)</f>
        <v>0.08</v>
      </c>
      <c r="AJ93" s="5" t="str">
        <f>FIXED(EXP('WinBUGS output'!Y92),2)</f>
        <v>4.03</v>
      </c>
    </row>
    <row r="94" spans="1:36" x14ac:dyDescent="0.25">
      <c r="A94" s="44">
        <v>3</v>
      </c>
      <c r="B94" s="44">
        <v>15</v>
      </c>
      <c r="C94" s="5" t="str">
        <f>VLOOKUP(A94,'WinBUGS output'!A:C,3,FALSE)</f>
        <v>No treatment</v>
      </c>
      <c r="D94" s="5" t="str">
        <f>VLOOKUP(B94,'WinBUGS output'!A:C,3,FALSE)</f>
        <v>Fluoxetine</v>
      </c>
      <c r="E94" s="5" t="str">
        <f>FIXED('WinBUGS output'!N93,2)</f>
        <v>1.96</v>
      </c>
      <c r="F94" s="5" t="str">
        <f>FIXED('WinBUGS output'!M93,2)</f>
        <v>0.40</v>
      </c>
      <c r="G94" s="5" t="str">
        <f>FIXED('WinBUGS output'!O93,2)</f>
        <v>3.58</v>
      </c>
      <c r="H94" s="7"/>
      <c r="I94" s="7"/>
      <c r="J94" s="7"/>
      <c r="N94" s="44">
        <v>7</v>
      </c>
      <c r="O94" s="44">
        <v>11</v>
      </c>
      <c r="P94" s="5" t="str">
        <f>VLOOKUP('Direct lors'!N94,'WinBUGS output'!D:F,3,FALSE)</f>
        <v>SSRI</v>
      </c>
      <c r="Q94" s="5" t="str">
        <f>VLOOKUP('Direct lors'!O94,'WinBUGS output'!D:F,3,FALSE)</f>
        <v>Self-help with support</v>
      </c>
      <c r="R94" s="5" t="str">
        <f>FIXED('WinBUGS output'!X93,2)</f>
        <v>-1.03</v>
      </c>
      <c r="S94" s="5" t="str">
        <f>FIXED('WinBUGS output'!W93,2)</f>
        <v>-2.65</v>
      </c>
      <c r="T94" s="5" t="str">
        <f>FIXED('WinBUGS output'!Y93,2)</f>
        <v>0.57</v>
      </c>
      <c r="X94" s="5" t="str">
        <f t="shared" si="4"/>
        <v>No treatment</v>
      </c>
      <c r="Y94" s="5" t="str">
        <f t="shared" si="5"/>
        <v>Fluoxetine</v>
      </c>
      <c r="Z94" s="5" t="str">
        <f>FIXED(EXP('WinBUGS output'!N93),2)</f>
        <v>7.07</v>
      </c>
      <c r="AA94" s="5" t="str">
        <f>FIXED(EXP('WinBUGS output'!M93),2)</f>
        <v>1.50</v>
      </c>
      <c r="AB94" s="5" t="str">
        <f>FIXED(EXP('WinBUGS output'!O93),2)</f>
        <v>35.73</v>
      </c>
      <c r="AF94" s="5" t="str">
        <f t="shared" si="6"/>
        <v>SSRI</v>
      </c>
      <c r="AG94" s="5" t="str">
        <f t="shared" si="7"/>
        <v>Self-help with support</v>
      </c>
      <c r="AH94" s="5" t="str">
        <f>FIXED(EXP('WinBUGS output'!X93),2)</f>
        <v>0.36</v>
      </c>
      <c r="AI94" s="5" t="str">
        <f>FIXED(EXP('WinBUGS output'!W93),2)</f>
        <v>0.07</v>
      </c>
      <c r="AJ94" s="5" t="str">
        <f>FIXED(EXP('WinBUGS output'!Y93),2)</f>
        <v>1.77</v>
      </c>
    </row>
    <row r="95" spans="1:36" x14ac:dyDescent="0.25">
      <c r="A95" s="44">
        <v>3</v>
      </c>
      <c r="B95" s="44">
        <v>16</v>
      </c>
      <c r="C95" s="5" t="str">
        <f>VLOOKUP(A95,'WinBUGS output'!A:C,3,FALSE)</f>
        <v>No treatment</v>
      </c>
      <c r="D95" s="5" t="str">
        <f>VLOOKUP(B95,'WinBUGS output'!A:C,3,FALSE)</f>
        <v>Sertraline</v>
      </c>
      <c r="E95" s="5" t="str">
        <f>FIXED('WinBUGS output'!N94,2)</f>
        <v>1.82</v>
      </c>
      <c r="F95" s="5" t="str">
        <f>FIXED('WinBUGS output'!M94,2)</f>
        <v>0.26</v>
      </c>
      <c r="G95" s="5" t="str">
        <f>FIXED('WinBUGS output'!O94,2)</f>
        <v>3.46</v>
      </c>
      <c r="H95" s="7"/>
      <c r="I95" s="7"/>
      <c r="J95" s="7"/>
      <c r="N95" s="44">
        <v>7</v>
      </c>
      <c r="O95" s="44">
        <v>12</v>
      </c>
      <c r="P95" s="5" t="str">
        <f>VLOOKUP('Direct lors'!N95,'WinBUGS output'!D:F,3,FALSE)</f>
        <v>SSRI</v>
      </c>
      <c r="Q95" s="5" t="str">
        <f>VLOOKUP('Direct lors'!O95,'WinBUGS output'!D:F,3,FALSE)</f>
        <v>Self-help</v>
      </c>
      <c r="R95" s="5" t="str">
        <f>FIXED('WinBUGS output'!X94,2)</f>
        <v>-1.12</v>
      </c>
      <c r="S95" s="5" t="str">
        <f>FIXED('WinBUGS output'!W94,2)</f>
        <v>-2.52</v>
      </c>
      <c r="T95" s="5" t="str">
        <f>FIXED('WinBUGS output'!Y94,2)</f>
        <v>0.21</v>
      </c>
      <c r="X95" s="5" t="str">
        <f t="shared" si="4"/>
        <v>No treatment</v>
      </c>
      <c r="Y95" s="5" t="str">
        <f t="shared" si="5"/>
        <v>Sertraline</v>
      </c>
      <c r="Z95" s="5" t="str">
        <f>FIXED(EXP('WinBUGS output'!N94),2)</f>
        <v>6.20</v>
      </c>
      <c r="AA95" s="5" t="str">
        <f>FIXED(EXP('WinBUGS output'!M94),2)</f>
        <v>1.29</v>
      </c>
      <c r="AB95" s="5" t="str">
        <f>FIXED(EXP('WinBUGS output'!O94),2)</f>
        <v>31.66</v>
      </c>
      <c r="AF95" s="5" t="str">
        <f t="shared" si="6"/>
        <v>SSRI</v>
      </c>
      <c r="AG95" s="5" t="str">
        <f t="shared" si="7"/>
        <v>Self-help</v>
      </c>
      <c r="AH95" s="5" t="str">
        <f>FIXED(EXP('WinBUGS output'!X94),2)</f>
        <v>0.32</v>
      </c>
      <c r="AI95" s="5" t="str">
        <f>FIXED(EXP('WinBUGS output'!W94),2)</f>
        <v>0.08</v>
      </c>
      <c r="AJ95" s="5" t="str">
        <f>FIXED(EXP('WinBUGS output'!Y94),2)</f>
        <v>1.23</v>
      </c>
    </row>
    <row r="96" spans="1:36" x14ac:dyDescent="0.25">
      <c r="A96" s="44">
        <v>3</v>
      </c>
      <c r="B96" s="44">
        <v>17</v>
      </c>
      <c r="C96" s="5" t="str">
        <f>VLOOKUP(A96,'WinBUGS output'!A:C,3,FALSE)</f>
        <v>No treatment</v>
      </c>
      <c r="D96" s="5" t="str">
        <f>VLOOKUP(B96,'WinBUGS output'!A:C,3,FALSE)</f>
        <v>Any AD</v>
      </c>
      <c r="E96" s="5" t="str">
        <f>FIXED('WinBUGS output'!N95,2)</f>
        <v>-1.40</v>
      </c>
      <c r="F96" s="5" t="str">
        <f>FIXED('WinBUGS output'!M95,2)</f>
        <v>-3.83</v>
      </c>
      <c r="G96" s="5" t="str">
        <f>FIXED('WinBUGS output'!O95,2)</f>
        <v>1.09</v>
      </c>
      <c r="H96" s="7"/>
      <c r="I96" s="7"/>
      <c r="J96" s="7"/>
      <c r="N96" s="44">
        <v>7</v>
      </c>
      <c r="O96" s="44">
        <v>13</v>
      </c>
      <c r="P96" s="5" t="str">
        <f>VLOOKUP('Direct lors'!N96,'WinBUGS output'!D:F,3,FALSE)</f>
        <v>SSRI</v>
      </c>
      <c r="Q96" s="5" t="str">
        <f>VLOOKUP('Direct lors'!O96,'WinBUGS output'!D:F,3,FALSE)</f>
        <v>Interpersonal psychotherapy (IPT)</v>
      </c>
      <c r="R96" s="5" t="str">
        <f>FIXED('WinBUGS output'!X95,2)</f>
        <v>-0.07</v>
      </c>
      <c r="S96" s="5" t="str">
        <f>FIXED('WinBUGS output'!W95,2)</f>
        <v>-1.66</v>
      </c>
      <c r="T96" s="5" t="str">
        <f>FIXED('WinBUGS output'!Y95,2)</f>
        <v>1.51</v>
      </c>
      <c r="X96" s="5" t="str">
        <f t="shared" si="4"/>
        <v>No treatment</v>
      </c>
      <c r="Y96" s="5" t="str">
        <f t="shared" si="5"/>
        <v>Any AD</v>
      </c>
      <c r="Z96" s="5" t="str">
        <f>FIXED(EXP('WinBUGS output'!N95),2)</f>
        <v>0.25</v>
      </c>
      <c r="AA96" s="5" t="str">
        <f>FIXED(EXP('WinBUGS output'!M95),2)</f>
        <v>0.02</v>
      </c>
      <c r="AB96" s="5" t="str">
        <f>FIXED(EXP('WinBUGS output'!O95),2)</f>
        <v>2.96</v>
      </c>
      <c r="AF96" s="5" t="str">
        <f t="shared" si="6"/>
        <v>SSRI</v>
      </c>
      <c r="AG96" s="5" t="str">
        <f t="shared" si="7"/>
        <v>Interpersonal psychotherapy (IPT)</v>
      </c>
      <c r="AH96" s="5" t="str">
        <f>FIXED(EXP('WinBUGS output'!X95),2)</f>
        <v>0.93</v>
      </c>
      <c r="AI96" s="5" t="str">
        <f>FIXED(EXP('WinBUGS output'!W95),2)</f>
        <v>0.19</v>
      </c>
      <c r="AJ96" s="5" t="str">
        <f>FIXED(EXP('WinBUGS output'!Y95),2)</f>
        <v>4.51</v>
      </c>
    </row>
    <row r="97" spans="1:36" x14ac:dyDescent="0.25">
      <c r="A97" s="44">
        <v>3</v>
      </c>
      <c r="B97" s="44">
        <v>18</v>
      </c>
      <c r="C97" s="5" t="str">
        <f>VLOOKUP(A97,'WinBUGS output'!A:C,3,FALSE)</f>
        <v>No treatment</v>
      </c>
      <c r="D97" s="5" t="str">
        <f>VLOOKUP(B97,'WinBUGS output'!A:C,3,FALSE)</f>
        <v>Mirtazapine</v>
      </c>
      <c r="E97" s="5" t="str">
        <f>FIXED('WinBUGS output'!N96,2)</f>
        <v>2.10</v>
      </c>
      <c r="F97" s="5" t="str">
        <f>FIXED('WinBUGS output'!M96,2)</f>
        <v>0.50</v>
      </c>
      <c r="G97" s="5" t="str">
        <f>FIXED('WinBUGS output'!O96,2)</f>
        <v>3.76</v>
      </c>
      <c r="H97" s="7"/>
      <c r="I97" s="7"/>
      <c r="J97" s="7"/>
      <c r="N97" s="44">
        <v>7</v>
      </c>
      <c r="O97" s="44">
        <v>14</v>
      </c>
      <c r="P97" s="5" t="str">
        <f>VLOOKUP('Direct lors'!N97,'WinBUGS output'!D:F,3,FALSE)</f>
        <v>SSRI</v>
      </c>
      <c r="Q97" s="5" t="str">
        <f>VLOOKUP('Direct lors'!O97,'WinBUGS output'!D:F,3,FALSE)</f>
        <v>Counselling</v>
      </c>
      <c r="R97" s="5" t="str">
        <f>FIXED('WinBUGS output'!X96,2)</f>
        <v>-1.06</v>
      </c>
      <c r="S97" s="5" t="str">
        <f>FIXED('WinBUGS output'!W96,2)</f>
        <v>-2.67</v>
      </c>
      <c r="T97" s="5" t="str">
        <f>FIXED('WinBUGS output'!Y96,2)</f>
        <v>0.51</v>
      </c>
      <c r="X97" s="5" t="str">
        <f t="shared" si="4"/>
        <v>No treatment</v>
      </c>
      <c r="Y97" s="5" t="str">
        <f t="shared" si="5"/>
        <v>Mirtazapine</v>
      </c>
      <c r="Z97" s="5" t="str">
        <f>FIXED(EXP('WinBUGS output'!N96),2)</f>
        <v>8.17</v>
      </c>
      <c r="AA97" s="5" t="str">
        <f>FIXED(EXP('WinBUGS output'!M96),2)</f>
        <v>1.65</v>
      </c>
      <c r="AB97" s="5" t="str">
        <f>FIXED(EXP('WinBUGS output'!O96),2)</f>
        <v>42.82</v>
      </c>
      <c r="AF97" s="5" t="str">
        <f t="shared" si="6"/>
        <v>SSRI</v>
      </c>
      <c r="AG97" s="5" t="str">
        <f t="shared" si="7"/>
        <v>Counselling</v>
      </c>
      <c r="AH97" s="5" t="str">
        <f>FIXED(EXP('WinBUGS output'!X96),2)</f>
        <v>0.35</v>
      </c>
      <c r="AI97" s="5" t="str">
        <f>FIXED(EXP('WinBUGS output'!W96),2)</f>
        <v>0.07</v>
      </c>
      <c r="AJ97" s="5" t="str">
        <f>FIXED(EXP('WinBUGS output'!Y96),2)</f>
        <v>1.67</v>
      </c>
    </row>
    <row r="98" spans="1:36" x14ac:dyDescent="0.25">
      <c r="A98" s="44">
        <v>3</v>
      </c>
      <c r="B98" s="44">
        <v>19</v>
      </c>
      <c r="C98" s="5" t="str">
        <f>VLOOKUP(A98,'WinBUGS output'!A:C,3,FALSE)</f>
        <v>No treatment</v>
      </c>
      <c r="D98" s="5" t="str">
        <f>VLOOKUP(B98,'WinBUGS output'!A:C,3,FALSE)</f>
        <v>Short-term psychodymic psychotherapy individual + TAU</v>
      </c>
      <c r="E98" s="5" t="str">
        <f>FIXED('WinBUGS output'!N97,2)</f>
        <v>1.31</v>
      </c>
      <c r="F98" s="5" t="str">
        <f>FIXED('WinBUGS output'!M97,2)</f>
        <v>-0.51</v>
      </c>
      <c r="G98" s="5" t="str">
        <f>FIXED('WinBUGS output'!O97,2)</f>
        <v>3.20</v>
      </c>
      <c r="H98" s="7"/>
      <c r="I98" s="7"/>
      <c r="J98" s="7"/>
      <c r="N98" s="44">
        <v>7</v>
      </c>
      <c r="O98" s="44">
        <v>15</v>
      </c>
      <c r="P98" s="5" t="str">
        <f>VLOOKUP('Direct lors'!N98,'WinBUGS output'!D:F,3,FALSE)</f>
        <v>SSRI</v>
      </c>
      <c r="Q98" s="5" t="str">
        <f>VLOOKUP('Direct lors'!O98,'WinBUGS output'!D:F,3,FALSE)</f>
        <v>Behavioural therapies (individual)</v>
      </c>
      <c r="R98" s="5" t="str">
        <f>FIXED('WinBUGS output'!X97,2)</f>
        <v>0.03</v>
      </c>
      <c r="S98" s="5" t="str">
        <f>FIXED('WinBUGS output'!W97,2)</f>
        <v>-1.37</v>
      </c>
      <c r="T98" s="5" t="str">
        <f>FIXED('WinBUGS output'!Y97,2)</f>
        <v>1.39</v>
      </c>
      <c r="X98" s="5" t="str">
        <f t="shared" si="4"/>
        <v>No treatment</v>
      </c>
      <c r="Y98" s="5" t="str">
        <f t="shared" si="5"/>
        <v>Short-term psychodymic psychotherapy individual + TAU</v>
      </c>
      <c r="Z98" s="5" t="str">
        <f>FIXED(EXP('WinBUGS output'!N97),2)</f>
        <v>3.72</v>
      </c>
      <c r="AA98" s="5" t="str">
        <f>FIXED(EXP('WinBUGS output'!M97),2)</f>
        <v>0.60</v>
      </c>
      <c r="AB98" s="5" t="str">
        <f>FIXED(EXP('WinBUGS output'!O97),2)</f>
        <v>24.51</v>
      </c>
      <c r="AF98" s="5" t="str">
        <f t="shared" si="6"/>
        <v>SSRI</v>
      </c>
      <c r="AG98" s="5" t="str">
        <f t="shared" si="7"/>
        <v>Behavioural therapies (individual)</v>
      </c>
      <c r="AH98" s="5" t="str">
        <f>FIXED(EXP('WinBUGS output'!X97),2)</f>
        <v>1.03</v>
      </c>
      <c r="AI98" s="5" t="str">
        <f>FIXED(EXP('WinBUGS output'!W97),2)</f>
        <v>0.26</v>
      </c>
      <c r="AJ98" s="5" t="str">
        <f>FIXED(EXP('WinBUGS output'!Y97),2)</f>
        <v>4.03</v>
      </c>
    </row>
    <row r="99" spans="1:36" x14ac:dyDescent="0.25">
      <c r="A99" s="44">
        <v>3</v>
      </c>
      <c r="B99" s="44">
        <v>20</v>
      </c>
      <c r="C99" s="5" t="str">
        <f>VLOOKUP(A99,'WinBUGS output'!A:C,3,FALSE)</f>
        <v>No treatment</v>
      </c>
      <c r="D99" s="5" t="str">
        <f>VLOOKUP(B99,'WinBUGS output'!A:C,3,FALSE)</f>
        <v>Cognitive bibliotherapy with support + TAU</v>
      </c>
      <c r="E99" s="5" t="str">
        <f>FIXED('WinBUGS output'!N98,2)</f>
        <v>0.91</v>
      </c>
      <c r="F99" s="5" t="str">
        <f>FIXED('WinBUGS output'!M98,2)</f>
        <v>-0.46</v>
      </c>
      <c r="G99" s="5" t="str">
        <f>FIXED('WinBUGS output'!O98,2)</f>
        <v>2.32</v>
      </c>
      <c r="H99" s="7"/>
      <c r="I99" s="7"/>
      <c r="J99" s="7"/>
      <c r="N99" s="44">
        <v>7</v>
      </c>
      <c r="O99" s="44">
        <v>16</v>
      </c>
      <c r="P99" s="5" t="str">
        <f>VLOOKUP('Direct lors'!N99,'WinBUGS output'!D:F,3,FALSE)</f>
        <v>SSRI</v>
      </c>
      <c r="Q99" s="5" t="str">
        <f>VLOOKUP('Direct lors'!O99,'WinBUGS output'!D:F,3,FALSE)</f>
        <v>Cognitive and cognitive behavioural therapies (individual) [CBT/CT]</v>
      </c>
      <c r="R99" s="5" t="str">
        <f>FIXED('WinBUGS output'!X98,2)</f>
        <v>-0.42</v>
      </c>
      <c r="S99" s="5" t="str">
        <f>FIXED('WinBUGS output'!W98,2)</f>
        <v>-1.59</v>
      </c>
      <c r="T99" s="5" t="str">
        <f>FIXED('WinBUGS output'!Y98,2)</f>
        <v>0.80</v>
      </c>
      <c r="X99" s="5" t="str">
        <f t="shared" si="4"/>
        <v>No treatment</v>
      </c>
      <c r="Y99" s="5" t="str">
        <f t="shared" si="5"/>
        <v>Cognitive bibliotherapy with support + TAU</v>
      </c>
      <c r="Z99" s="5" t="str">
        <f>FIXED(EXP('WinBUGS output'!N98),2)</f>
        <v>2.49</v>
      </c>
      <c r="AA99" s="5" t="str">
        <f>FIXED(EXP('WinBUGS output'!M98),2)</f>
        <v>0.63</v>
      </c>
      <c r="AB99" s="5" t="str">
        <f>FIXED(EXP('WinBUGS output'!O98),2)</f>
        <v>10.21</v>
      </c>
      <c r="AF99" s="5" t="str">
        <f t="shared" si="6"/>
        <v>SSRI</v>
      </c>
      <c r="AG99" s="5" t="str">
        <f t="shared" si="7"/>
        <v>Cognitive and cognitive behavioural therapies (individual) [CBT/CT]</v>
      </c>
      <c r="AH99" s="5" t="str">
        <f>FIXED(EXP('WinBUGS output'!X98),2)</f>
        <v>0.66</v>
      </c>
      <c r="AI99" s="5" t="str">
        <f>FIXED(EXP('WinBUGS output'!W98),2)</f>
        <v>0.20</v>
      </c>
      <c r="AJ99" s="5" t="str">
        <f>FIXED(EXP('WinBUGS output'!Y98),2)</f>
        <v>2.22</v>
      </c>
    </row>
    <row r="100" spans="1:36" x14ac:dyDescent="0.25">
      <c r="A100" s="44">
        <v>3</v>
      </c>
      <c r="B100" s="44">
        <v>21</v>
      </c>
      <c r="C100" s="5" t="str">
        <f>VLOOKUP(A100,'WinBUGS output'!A:C,3,FALSE)</f>
        <v>No treatment</v>
      </c>
      <c r="D100" s="5" t="str">
        <f>VLOOKUP(B100,'WinBUGS output'!A:C,3,FALSE)</f>
        <v>Computerised-CBT (CCBT) with support</v>
      </c>
      <c r="E100" s="5" t="str">
        <f>FIXED('WinBUGS output'!N99,2)</f>
        <v>0.82</v>
      </c>
      <c r="F100" s="5" t="str">
        <f>FIXED('WinBUGS output'!M99,2)</f>
        <v>-0.56</v>
      </c>
      <c r="G100" s="5" t="str">
        <f>FIXED('WinBUGS output'!O99,2)</f>
        <v>2.25</v>
      </c>
      <c r="H100" s="7"/>
      <c r="I100" s="7"/>
      <c r="J100" s="7"/>
      <c r="N100" s="44">
        <v>7</v>
      </c>
      <c r="O100" s="44">
        <v>17</v>
      </c>
      <c r="P100" s="5" t="str">
        <f>VLOOKUP('Direct lors'!N100,'WinBUGS output'!D:F,3,FALSE)</f>
        <v>SSRI</v>
      </c>
      <c r="Q100" s="5" t="str">
        <f>VLOOKUP('Direct lors'!O100,'WinBUGS output'!D:F,3,FALSE)</f>
        <v>Combined (Cognitive and cognitive behavioural therapies individual + AD)</v>
      </c>
      <c r="R100" s="5" t="str">
        <f>FIXED('WinBUGS output'!X99,2)</f>
        <v>0.48</v>
      </c>
      <c r="S100" s="5" t="str">
        <f>FIXED('WinBUGS output'!W99,2)</f>
        <v>-0.59</v>
      </c>
      <c r="T100" s="5" t="str">
        <f>FIXED('WinBUGS output'!Y99,2)</f>
        <v>1.54</v>
      </c>
      <c r="X100" s="5" t="str">
        <f t="shared" si="4"/>
        <v>No treatment</v>
      </c>
      <c r="Y100" s="5" t="str">
        <f t="shared" si="5"/>
        <v>Computerised-CBT (CCBT) with support</v>
      </c>
      <c r="Z100" s="5" t="str">
        <f>FIXED(EXP('WinBUGS output'!N99),2)</f>
        <v>2.28</v>
      </c>
      <c r="AA100" s="5" t="str">
        <f>FIXED(EXP('WinBUGS output'!M99),2)</f>
        <v>0.57</v>
      </c>
      <c r="AB100" s="5" t="str">
        <f>FIXED(EXP('WinBUGS output'!O99),2)</f>
        <v>9.48</v>
      </c>
      <c r="AF100" s="5" t="str">
        <f t="shared" si="6"/>
        <v>SSRI</v>
      </c>
      <c r="AG100" s="5" t="str">
        <f t="shared" si="7"/>
        <v>Combined (Cognitive and cognitive behavioural therapies individual + AD)</v>
      </c>
      <c r="AH100" s="5" t="str">
        <f>FIXED(EXP('WinBUGS output'!X99),2)</f>
        <v>1.62</v>
      </c>
      <c r="AI100" s="5" t="str">
        <f>FIXED(EXP('WinBUGS output'!W99),2)</f>
        <v>0.56</v>
      </c>
      <c r="AJ100" s="5" t="str">
        <f>FIXED(EXP('WinBUGS output'!Y99),2)</f>
        <v>4.66</v>
      </c>
    </row>
    <row r="101" spans="1:36" x14ac:dyDescent="0.25">
      <c r="A101" s="44">
        <v>3</v>
      </c>
      <c r="B101" s="44">
        <v>22</v>
      </c>
      <c r="C101" s="5" t="str">
        <f>VLOOKUP(A101,'WinBUGS output'!A:C,3,FALSE)</f>
        <v>No treatment</v>
      </c>
      <c r="D101" s="5" t="str">
        <f>VLOOKUP(B101,'WinBUGS output'!A:C,3,FALSE)</f>
        <v>Cognitive bibliotherapy + TAU</v>
      </c>
      <c r="E101" s="5" t="str">
        <f>FIXED('WinBUGS output'!N100,2)</f>
        <v>0.67</v>
      </c>
      <c r="F101" s="5" t="str">
        <f>FIXED('WinBUGS output'!M100,2)</f>
        <v>-0.46</v>
      </c>
      <c r="G101" s="5" t="str">
        <f>FIXED('WinBUGS output'!O100,2)</f>
        <v>1.81</v>
      </c>
      <c r="H101" s="7"/>
      <c r="I101" s="7"/>
      <c r="J101" s="7"/>
      <c r="N101" s="44">
        <v>7</v>
      </c>
      <c r="O101" s="44">
        <v>18</v>
      </c>
      <c r="P101" s="5" t="str">
        <f>VLOOKUP('Direct lors'!N101,'WinBUGS output'!D:F,3,FALSE)</f>
        <v>SSRI</v>
      </c>
      <c r="Q101" s="5" t="str">
        <f>VLOOKUP('Direct lors'!O101,'WinBUGS output'!D:F,3,FALSE)</f>
        <v>Combined (Exercise + AD/CBT)</v>
      </c>
      <c r="R101" s="5" t="str">
        <f>FIXED('WinBUGS output'!X100,2)</f>
        <v>2.76</v>
      </c>
      <c r="S101" s="5" t="str">
        <f>FIXED('WinBUGS output'!W100,2)</f>
        <v>1.21</v>
      </c>
      <c r="T101" s="5" t="str">
        <f>FIXED('WinBUGS output'!Y100,2)</f>
        <v>4.30</v>
      </c>
      <c r="X101" s="5" t="str">
        <f t="shared" si="4"/>
        <v>No treatment</v>
      </c>
      <c r="Y101" s="5" t="str">
        <f t="shared" si="5"/>
        <v>Cognitive bibliotherapy + TAU</v>
      </c>
      <c r="Z101" s="5" t="str">
        <f>FIXED(EXP('WinBUGS output'!N100),2)</f>
        <v>1.96</v>
      </c>
      <c r="AA101" s="5" t="str">
        <f>FIXED(EXP('WinBUGS output'!M100),2)</f>
        <v>0.63</v>
      </c>
      <c r="AB101" s="5" t="str">
        <f>FIXED(EXP('WinBUGS output'!O100),2)</f>
        <v>6.10</v>
      </c>
      <c r="AF101" s="5" t="str">
        <f t="shared" si="6"/>
        <v>SSRI</v>
      </c>
      <c r="AG101" s="5" t="str">
        <f t="shared" si="7"/>
        <v>Combined (Exercise + AD/CBT)</v>
      </c>
      <c r="AH101" s="5" t="str">
        <f>FIXED(EXP('WinBUGS output'!X100),2)</f>
        <v>15.82</v>
      </c>
      <c r="AI101" s="5" t="str">
        <f>FIXED(EXP('WinBUGS output'!W100),2)</f>
        <v>3.35</v>
      </c>
      <c r="AJ101" s="5" t="str">
        <f>FIXED(EXP('WinBUGS output'!Y100),2)</f>
        <v>74.00</v>
      </c>
    </row>
    <row r="102" spans="1:36" x14ac:dyDescent="0.25">
      <c r="A102" s="44">
        <v>3</v>
      </c>
      <c r="B102" s="44">
        <v>23</v>
      </c>
      <c r="C102" s="5" t="str">
        <f>VLOOKUP(A102,'WinBUGS output'!A:C,3,FALSE)</f>
        <v>No treatment</v>
      </c>
      <c r="D102" s="5" t="str">
        <f>VLOOKUP(B102,'WinBUGS output'!A:C,3,FALSE)</f>
        <v>Computerised cognitive bias modification</v>
      </c>
      <c r="E102" s="5" t="str">
        <f>FIXED('WinBUGS output'!N101,2)</f>
        <v>0.81</v>
      </c>
      <c r="F102" s="5" t="str">
        <f>FIXED('WinBUGS output'!M101,2)</f>
        <v>-0.17</v>
      </c>
      <c r="G102" s="5" t="str">
        <f>FIXED('WinBUGS output'!O101,2)</f>
        <v>1.86</v>
      </c>
      <c r="H102" s="7">
        <v>1.78</v>
      </c>
      <c r="I102" s="7">
        <v>-0.27300000000000002</v>
      </c>
      <c r="J102" s="7">
        <v>2.4260000000000002</v>
      </c>
      <c r="N102" s="44">
        <v>8</v>
      </c>
      <c r="O102" s="44">
        <v>9</v>
      </c>
      <c r="P102" s="5" t="str">
        <f>VLOOKUP('Direct lors'!N102,'WinBUGS output'!D:F,3,FALSE)</f>
        <v>Any AD</v>
      </c>
      <c r="Q102" s="5" t="str">
        <f>VLOOKUP('Direct lors'!O102,'WinBUGS output'!D:F,3,FALSE)</f>
        <v>Mirtazapine</v>
      </c>
      <c r="R102" s="5" t="str">
        <f>FIXED('WinBUGS output'!X101,2)</f>
        <v>3.50</v>
      </c>
      <c r="S102" s="5" t="str">
        <f>FIXED('WinBUGS output'!W101,2)</f>
        <v>1.30</v>
      </c>
      <c r="T102" s="5" t="str">
        <f>FIXED('WinBUGS output'!Y101,2)</f>
        <v>5.67</v>
      </c>
      <c r="X102" s="5" t="str">
        <f t="shared" si="4"/>
        <v>No treatment</v>
      </c>
      <c r="Y102" s="5" t="str">
        <f t="shared" si="5"/>
        <v>Computerised cognitive bias modification</v>
      </c>
      <c r="Z102" s="5" t="str">
        <f>FIXED(EXP('WinBUGS output'!N101),2)</f>
        <v>2.24</v>
      </c>
      <c r="AA102" s="5" t="str">
        <f>FIXED(EXP('WinBUGS output'!M101),2)</f>
        <v>0.85</v>
      </c>
      <c r="AB102" s="5" t="str">
        <f>FIXED(EXP('WinBUGS output'!O101),2)</f>
        <v>6.42</v>
      </c>
      <c r="AF102" s="5" t="str">
        <f t="shared" si="6"/>
        <v>Any AD</v>
      </c>
      <c r="AG102" s="5" t="str">
        <f t="shared" si="7"/>
        <v>Mirtazapine</v>
      </c>
      <c r="AH102" s="5" t="str">
        <f>FIXED(EXP('WinBUGS output'!X101),2)</f>
        <v>33.15</v>
      </c>
      <c r="AI102" s="5" t="str">
        <f>FIXED(EXP('WinBUGS output'!W101),2)</f>
        <v>3.67</v>
      </c>
      <c r="AJ102" s="5" t="str">
        <f>FIXED(EXP('WinBUGS output'!Y101),2)</f>
        <v>289.17</v>
      </c>
    </row>
    <row r="103" spans="1:36" x14ac:dyDescent="0.25">
      <c r="A103" s="44">
        <v>3</v>
      </c>
      <c r="B103" s="44">
        <v>24</v>
      </c>
      <c r="C103" s="5" t="str">
        <f>VLOOKUP(A103,'WinBUGS output'!A:C,3,FALSE)</f>
        <v>No treatment</v>
      </c>
      <c r="D103" s="5" t="str">
        <f>VLOOKUP(B103,'WinBUGS output'!A:C,3,FALSE)</f>
        <v>Computerised-CBT (CCBT)</v>
      </c>
      <c r="E103" s="5" t="str">
        <f>FIXED('WinBUGS output'!N102,2)</f>
        <v>0.71</v>
      </c>
      <c r="F103" s="5" t="str">
        <f>FIXED('WinBUGS output'!M102,2)</f>
        <v>-0.23</v>
      </c>
      <c r="G103" s="5" t="str">
        <f>FIXED('WinBUGS output'!O102,2)</f>
        <v>1.75</v>
      </c>
      <c r="H103" s="7"/>
      <c r="I103" s="7"/>
      <c r="J103" s="7"/>
      <c r="N103" s="44">
        <v>8</v>
      </c>
      <c r="O103" s="44">
        <v>10</v>
      </c>
      <c r="P103" s="5" t="str">
        <f>VLOOKUP('Direct lors'!N103,'WinBUGS output'!D:F,3,FALSE)</f>
        <v>Any AD</v>
      </c>
      <c r="Q103" s="5" t="str">
        <f>VLOOKUP('Direct lors'!O103,'WinBUGS output'!D:F,3,FALSE)</f>
        <v>Short-term psychodynamic psychotherapies</v>
      </c>
      <c r="R103" s="5" t="str">
        <f>FIXED('WinBUGS output'!X102,2)</f>
        <v>2.72</v>
      </c>
      <c r="S103" s="5" t="str">
        <f>FIXED('WinBUGS output'!W102,2)</f>
        <v>-0.16</v>
      </c>
      <c r="T103" s="5" t="str">
        <f>FIXED('WinBUGS output'!Y102,2)</f>
        <v>5.55</v>
      </c>
      <c r="X103" s="5" t="str">
        <f t="shared" si="4"/>
        <v>No treatment</v>
      </c>
      <c r="Y103" s="5" t="str">
        <f t="shared" si="5"/>
        <v>Computerised-CBT (CCBT)</v>
      </c>
      <c r="Z103" s="5" t="str">
        <f>FIXED(EXP('WinBUGS output'!N102),2)</f>
        <v>2.03</v>
      </c>
      <c r="AA103" s="5" t="str">
        <f>FIXED(EXP('WinBUGS output'!M102),2)</f>
        <v>0.79</v>
      </c>
      <c r="AB103" s="5" t="str">
        <f>FIXED(EXP('WinBUGS output'!O102),2)</f>
        <v>5.74</v>
      </c>
      <c r="AF103" s="5" t="str">
        <f t="shared" si="6"/>
        <v>Any AD</v>
      </c>
      <c r="AG103" s="5" t="str">
        <f t="shared" si="7"/>
        <v>Short-term psychodynamic psychotherapies</v>
      </c>
      <c r="AH103" s="5" t="str">
        <f>FIXED(EXP('WinBUGS output'!X102),2)</f>
        <v>15.12</v>
      </c>
      <c r="AI103" s="5" t="str">
        <f>FIXED(EXP('WinBUGS output'!W102),2)</f>
        <v>0.85</v>
      </c>
      <c r="AJ103" s="5" t="str">
        <f>FIXED(EXP('WinBUGS output'!Y102),2)</f>
        <v>256.72</v>
      </c>
    </row>
    <row r="104" spans="1:36" x14ac:dyDescent="0.25">
      <c r="A104" s="44">
        <v>3</v>
      </c>
      <c r="B104" s="44">
        <v>25</v>
      </c>
      <c r="C104" s="5" t="str">
        <f>VLOOKUP(A104,'WinBUGS output'!A:C,3,FALSE)</f>
        <v>No treatment</v>
      </c>
      <c r="D104" s="5" t="str">
        <f>VLOOKUP(B104,'WinBUGS output'!A:C,3,FALSE)</f>
        <v>Computerised-CBT (CCBT) + TAU</v>
      </c>
      <c r="E104" s="5" t="str">
        <f>FIXED('WinBUGS output'!N103,2)</f>
        <v>0.84</v>
      </c>
      <c r="F104" s="5" t="str">
        <f>FIXED('WinBUGS output'!M103,2)</f>
        <v>-0.22</v>
      </c>
      <c r="G104" s="5" t="str">
        <f>FIXED('WinBUGS output'!O103,2)</f>
        <v>1.99</v>
      </c>
      <c r="H104" s="7"/>
      <c r="I104" s="7"/>
      <c r="J104" s="7"/>
      <c r="N104" s="44">
        <v>8</v>
      </c>
      <c r="O104" s="44">
        <v>11</v>
      </c>
      <c r="P104" s="5" t="str">
        <f>VLOOKUP('Direct lors'!N104,'WinBUGS output'!D:F,3,FALSE)</f>
        <v>Any AD</v>
      </c>
      <c r="Q104" s="5" t="str">
        <f>VLOOKUP('Direct lors'!O104,'WinBUGS output'!D:F,3,FALSE)</f>
        <v>Self-help with support</v>
      </c>
      <c r="R104" s="5" t="str">
        <f>FIXED('WinBUGS output'!X103,2)</f>
        <v>2.27</v>
      </c>
      <c r="S104" s="5" t="str">
        <f>FIXED('WinBUGS output'!W103,2)</f>
        <v>-0.36</v>
      </c>
      <c r="T104" s="5" t="str">
        <f>FIXED('WinBUGS output'!Y103,2)</f>
        <v>4.84</v>
      </c>
      <c r="X104" s="5" t="str">
        <f t="shared" si="4"/>
        <v>No treatment</v>
      </c>
      <c r="Y104" s="5" t="str">
        <f t="shared" si="5"/>
        <v>Computerised-CBT (CCBT) + TAU</v>
      </c>
      <c r="Z104" s="5" t="str">
        <f>FIXED(EXP('WinBUGS output'!N103),2)</f>
        <v>2.31</v>
      </c>
      <c r="AA104" s="5" t="str">
        <f>FIXED(EXP('WinBUGS output'!M103),2)</f>
        <v>0.80</v>
      </c>
      <c r="AB104" s="5" t="str">
        <f>FIXED(EXP('WinBUGS output'!O103),2)</f>
        <v>7.31</v>
      </c>
      <c r="AF104" s="5" t="str">
        <f t="shared" si="6"/>
        <v>Any AD</v>
      </c>
      <c r="AG104" s="5" t="str">
        <f t="shared" si="7"/>
        <v>Self-help with support</v>
      </c>
      <c r="AH104" s="5" t="str">
        <f>FIXED(EXP('WinBUGS output'!X103),2)</f>
        <v>9.67</v>
      </c>
      <c r="AI104" s="5" t="str">
        <f>FIXED(EXP('WinBUGS output'!W103),2)</f>
        <v>0.70</v>
      </c>
      <c r="AJ104" s="5" t="str">
        <f>FIXED(EXP('WinBUGS output'!Y103),2)</f>
        <v>126.85</v>
      </c>
    </row>
    <row r="105" spans="1:36" x14ac:dyDescent="0.25">
      <c r="A105" s="44">
        <v>3</v>
      </c>
      <c r="B105" s="44">
        <v>26</v>
      </c>
      <c r="C105" s="5" t="str">
        <f>VLOOKUP(A105,'WinBUGS output'!A:C,3,FALSE)</f>
        <v>No treatment</v>
      </c>
      <c r="D105" s="5" t="str">
        <f>VLOOKUP(B105,'WinBUGS output'!A:C,3,FALSE)</f>
        <v>Computerised-problem solving therapy</v>
      </c>
      <c r="E105" s="5" t="str">
        <f>FIXED('WinBUGS output'!N104,2)</f>
        <v>0.75</v>
      </c>
      <c r="F105" s="5" t="str">
        <f>FIXED('WinBUGS output'!M104,2)</f>
        <v>-0.26</v>
      </c>
      <c r="G105" s="5" t="str">
        <f>FIXED('WinBUGS output'!O104,2)</f>
        <v>1.84</v>
      </c>
      <c r="H105" s="7"/>
      <c r="I105" s="7"/>
      <c r="J105" s="7"/>
      <c r="N105" s="44">
        <v>8</v>
      </c>
      <c r="O105" s="44">
        <v>12</v>
      </c>
      <c r="P105" s="5" t="str">
        <f>VLOOKUP('Direct lors'!N105,'WinBUGS output'!D:F,3,FALSE)</f>
        <v>Any AD</v>
      </c>
      <c r="Q105" s="5" t="str">
        <f>VLOOKUP('Direct lors'!O105,'WinBUGS output'!D:F,3,FALSE)</f>
        <v>Self-help</v>
      </c>
      <c r="R105" s="5" t="str">
        <f>FIXED('WinBUGS output'!X104,2)</f>
        <v>2.16</v>
      </c>
      <c r="S105" s="5" t="str">
        <f>FIXED('WinBUGS output'!W104,2)</f>
        <v>-0.32</v>
      </c>
      <c r="T105" s="5" t="str">
        <f>FIXED('WinBUGS output'!Y104,2)</f>
        <v>4.62</v>
      </c>
      <c r="X105" s="5" t="str">
        <f t="shared" si="4"/>
        <v>No treatment</v>
      </c>
      <c r="Y105" s="5" t="str">
        <f t="shared" si="5"/>
        <v>Computerised-problem solving therapy</v>
      </c>
      <c r="Z105" s="5" t="str">
        <f>FIXED(EXP('WinBUGS output'!N104),2)</f>
        <v>2.13</v>
      </c>
      <c r="AA105" s="5" t="str">
        <f>FIXED(EXP('WinBUGS output'!M104),2)</f>
        <v>0.77</v>
      </c>
      <c r="AB105" s="5" t="str">
        <f>FIXED(EXP('WinBUGS output'!O104),2)</f>
        <v>6.28</v>
      </c>
      <c r="AF105" s="5" t="str">
        <f t="shared" si="6"/>
        <v>Any AD</v>
      </c>
      <c r="AG105" s="5" t="str">
        <f t="shared" si="7"/>
        <v>Self-help</v>
      </c>
      <c r="AH105" s="5" t="str">
        <f>FIXED(EXP('WinBUGS output'!X104),2)</f>
        <v>8.66</v>
      </c>
      <c r="AI105" s="5" t="str">
        <f>FIXED(EXP('WinBUGS output'!W104),2)</f>
        <v>0.73</v>
      </c>
      <c r="AJ105" s="5" t="str">
        <f>FIXED(EXP('WinBUGS output'!Y104),2)</f>
        <v>101.39</v>
      </c>
    </row>
    <row r="106" spans="1:36" x14ac:dyDescent="0.25">
      <c r="A106" s="44">
        <v>3</v>
      </c>
      <c r="B106" s="44">
        <v>27</v>
      </c>
      <c r="C106" s="5" t="str">
        <f>VLOOKUP(A106,'WinBUGS output'!A:C,3,FALSE)</f>
        <v>No treatment</v>
      </c>
      <c r="D106" s="5" t="str">
        <f>VLOOKUP(B106,'WinBUGS output'!A:C,3,FALSE)</f>
        <v>Interpersonal psychotherapy (IPT)</v>
      </c>
      <c r="E106" s="5" t="str">
        <f>FIXED('WinBUGS output'!N105,2)</f>
        <v>1.82</v>
      </c>
      <c r="F106" s="5" t="str">
        <f>FIXED('WinBUGS output'!M105,2)</f>
        <v>0.23</v>
      </c>
      <c r="G106" s="5" t="str">
        <f>FIXED('WinBUGS output'!O105,2)</f>
        <v>3.42</v>
      </c>
      <c r="H106" s="7"/>
      <c r="I106" s="7"/>
      <c r="J106" s="7"/>
      <c r="N106" s="44">
        <v>8</v>
      </c>
      <c r="O106" s="44">
        <v>13</v>
      </c>
      <c r="P106" s="5" t="str">
        <f>VLOOKUP('Direct lors'!N106,'WinBUGS output'!D:F,3,FALSE)</f>
        <v>Any AD</v>
      </c>
      <c r="Q106" s="5" t="str">
        <f>VLOOKUP('Direct lors'!O106,'WinBUGS output'!D:F,3,FALSE)</f>
        <v>Interpersonal psychotherapy (IPT)</v>
      </c>
      <c r="R106" s="5" t="str">
        <f>FIXED('WinBUGS output'!X105,2)</f>
        <v>3.23</v>
      </c>
      <c r="S106" s="5" t="str">
        <f>FIXED('WinBUGS output'!W105,2)</f>
        <v>0.60</v>
      </c>
      <c r="T106" s="5" t="str">
        <f>FIXED('WinBUGS output'!Y105,2)</f>
        <v>5.76</v>
      </c>
      <c r="X106" s="5" t="str">
        <f t="shared" si="4"/>
        <v>No treatment</v>
      </c>
      <c r="Y106" s="5" t="str">
        <f t="shared" si="5"/>
        <v>Interpersonal psychotherapy (IPT)</v>
      </c>
      <c r="Z106" s="5" t="str">
        <f>FIXED(EXP('WinBUGS output'!N105),2)</f>
        <v>6.19</v>
      </c>
      <c r="AA106" s="5" t="str">
        <f>FIXED(EXP('WinBUGS output'!M105),2)</f>
        <v>1.26</v>
      </c>
      <c r="AB106" s="5" t="str">
        <f>FIXED(EXP('WinBUGS output'!O105),2)</f>
        <v>30.51</v>
      </c>
      <c r="AF106" s="5" t="str">
        <f t="shared" si="6"/>
        <v>Any AD</v>
      </c>
      <c r="AG106" s="5" t="str">
        <f t="shared" si="7"/>
        <v>Interpersonal psychotherapy (IPT)</v>
      </c>
      <c r="AH106" s="5" t="str">
        <f>FIXED(EXP('WinBUGS output'!X105),2)</f>
        <v>25.20</v>
      </c>
      <c r="AI106" s="5" t="str">
        <f>FIXED(EXP('WinBUGS output'!W105),2)</f>
        <v>1.82</v>
      </c>
      <c r="AJ106" s="5" t="str">
        <f>FIXED(EXP('WinBUGS output'!Y105),2)</f>
        <v>316.71</v>
      </c>
    </row>
    <row r="107" spans="1:36" x14ac:dyDescent="0.25">
      <c r="A107" s="44">
        <v>3</v>
      </c>
      <c r="B107" s="44">
        <v>28</v>
      </c>
      <c r="C107" s="5" t="str">
        <f>VLOOKUP(A107,'WinBUGS output'!A:C,3,FALSE)</f>
        <v>No treatment</v>
      </c>
      <c r="D107" s="5" t="str">
        <f>VLOOKUP(B107,'WinBUGS output'!A:C,3,FALSE)</f>
        <v>Emotion-focused therapy (EFT)</v>
      </c>
      <c r="E107" s="5" t="str">
        <f>FIXED('WinBUGS output'!N106,2)</f>
        <v>1.00</v>
      </c>
      <c r="F107" s="5" t="str">
        <f>FIXED('WinBUGS output'!M106,2)</f>
        <v>-0.74</v>
      </c>
      <c r="G107" s="5" t="str">
        <f>FIXED('WinBUGS output'!O106,2)</f>
        <v>2.86</v>
      </c>
      <c r="H107" s="7"/>
      <c r="I107" s="7"/>
      <c r="J107" s="7"/>
      <c r="N107" s="44">
        <v>8</v>
      </c>
      <c r="O107" s="44">
        <v>14</v>
      </c>
      <c r="P107" s="5" t="str">
        <f>VLOOKUP('Direct lors'!N107,'WinBUGS output'!D:F,3,FALSE)</f>
        <v>Any AD</v>
      </c>
      <c r="Q107" s="5" t="str">
        <f>VLOOKUP('Direct lors'!O107,'WinBUGS output'!D:F,3,FALSE)</f>
        <v>Counselling</v>
      </c>
      <c r="R107" s="5" t="str">
        <f>FIXED('WinBUGS output'!X106,2)</f>
        <v>2.23</v>
      </c>
      <c r="S107" s="5" t="str">
        <f>FIXED('WinBUGS output'!W106,2)</f>
        <v>-0.37</v>
      </c>
      <c r="T107" s="5" t="str">
        <f>FIXED('WinBUGS output'!Y106,2)</f>
        <v>4.77</v>
      </c>
      <c r="X107" s="5" t="str">
        <f t="shared" si="4"/>
        <v>No treatment</v>
      </c>
      <c r="Y107" s="5" t="str">
        <f t="shared" si="5"/>
        <v>Emotion-focused therapy (EFT)</v>
      </c>
      <c r="Z107" s="5" t="str">
        <f>FIXED(EXP('WinBUGS output'!N106),2)</f>
        <v>2.73</v>
      </c>
      <c r="AA107" s="5" t="str">
        <f>FIXED(EXP('WinBUGS output'!M106),2)</f>
        <v>0.48</v>
      </c>
      <c r="AB107" s="5" t="str">
        <f>FIXED(EXP('WinBUGS output'!O106),2)</f>
        <v>17.51</v>
      </c>
      <c r="AF107" s="5" t="str">
        <f t="shared" si="6"/>
        <v>Any AD</v>
      </c>
      <c r="AG107" s="5" t="str">
        <f t="shared" si="7"/>
        <v>Counselling</v>
      </c>
      <c r="AH107" s="5" t="str">
        <f>FIXED(EXP('WinBUGS output'!X106),2)</f>
        <v>9.30</v>
      </c>
      <c r="AI107" s="5" t="str">
        <f>FIXED(EXP('WinBUGS output'!W106),2)</f>
        <v>0.69</v>
      </c>
      <c r="AJ107" s="5" t="str">
        <f>FIXED(EXP('WinBUGS output'!Y106),2)</f>
        <v>117.80</v>
      </c>
    </row>
    <row r="108" spans="1:36" x14ac:dyDescent="0.25">
      <c r="A108" s="44">
        <v>3</v>
      </c>
      <c r="B108" s="44">
        <v>29</v>
      </c>
      <c r="C108" s="5" t="str">
        <f>VLOOKUP(A108,'WinBUGS output'!A:C,3,FALSE)</f>
        <v>No treatment</v>
      </c>
      <c r="D108" s="5" t="str">
        <f>VLOOKUP(B108,'WinBUGS output'!A:C,3,FALSE)</f>
        <v>Non-directive counselling</v>
      </c>
      <c r="E108" s="5" t="str">
        <f>FIXED('WinBUGS output'!N107,2)</f>
        <v>0.82</v>
      </c>
      <c r="F108" s="5" t="str">
        <f>FIXED('WinBUGS output'!M107,2)</f>
        <v>-0.59</v>
      </c>
      <c r="G108" s="5" t="str">
        <f>FIXED('WinBUGS output'!O107,2)</f>
        <v>2.31</v>
      </c>
      <c r="H108" s="7"/>
      <c r="I108" s="7"/>
      <c r="J108" s="7"/>
      <c r="N108" s="44">
        <v>8</v>
      </c>
      <c r="O108" s="44">
        <v>15</v>
      </c>
      <c r="P108" s="5" t="str">
        <f>VLOOKUP('Direct lors'!N108,'WinBUGS output'!D:F,3,FALSE)</f>
        <v>Any AD</v>
      </c>
      <c r="Q108" s="5" t="str">
        <f>VLOOKUP('Direct lors'!O108,'WinBUGS output'!D:F,3,FALSE)</f>
        <v>Behavioural therapies (individual)</v>
      </c>
      <c r="R108" s="5" t="str">
        <f>FIXED('WinBUGS output'!X107,2)</f>
        <v>3.32</v>
      </c>
      <c r="S108" s="5" t="str">
        <f>FIXED('WinBUGS output'!W107,2)</f>
        <v>0.84</v>
      </c>
      <c r="T108" s="5" t="str">
        <f>FIXED('WinBUGS output'!Y107,2)</f>
        <v>5.75</v>
      </c>
      <c r="X108" s="5" t="str">
        <f t="shared" si="4"/>
        <v>No treatment</v>
      </c>
      <c r="Y108" s="5" t="str">
        <f t="shared" si="5"/>
        <v>Non-directive counselling</v>
      </c>
      <c r="Z108" s="5" t="str">
        <f>FIXED(EXP('WinBUGS output'!N107),2)</f>
        <v>2.28</v>
      </c>
      <c r="AA108" s="5" t="str">
        <f>FIXED(EXP('WinBUGS output'!M107),2)</f>
        <v>0.56</v>
      </c>
      <c r="AB108" s="5" t="str">
        <f>FIXED(EXP('WinBUGS output'!O107),2)</f>
        <v>10.09</v>
      </c>
      <c r="AF108" s="5" t="str">
        <f t="shared" si="6"/>
        <v>Any AD</v>
      </c>
      <c r="AG108" s="5" t="str">
        <f t="shared" si="7"/>
        <v>Behavioural therapies (individual)</v>
      </c>
      <c r="AH108" s="5" t="str">
        <f>FIXED(EXP('WinBUGS output'!X107),2)</f>
        <v>27.69</v>
      </c>
      <c r="AI108" s="5" t="str">
        <f>FIXED(EXP('WinBUGS output'!W107),2)</f>
        <v>2.30</v>
      </c>
      <c r="AJ108" s="5" t="str">
        <f>FIXED(EXP('WinBUGS output'!Y107),2)</f>
        <v>312.62</v>
      </c>
    </row>
    <row r="109" spans="1:36" x14ac:dyDescent="0.25">
      <c r="A109" s="44">
        <v>3</v>
      </c>
      <c r="B109" s="44">
        <v>30</v>
      </c>
      <c r="C109" s="5" t="str">
        <f>VLOOKUP(A109,'WinBUGS output'!A:C,3,FALSE)</f>
        <v>No treatment</v>
      </c>
      <c r="D109" s="5" t="str">
        <f>VLOOKUP(B109,'WinBUGS output'!A:C,3,FALSE)</f>
        <v>Relational client-centered therapy</v>
      </c>
      <c r="E109" s="5" t="str">
        <f>FIXED('WinBUGS output'!N108,2)</f>
        <v>0.66</v>
      </c>
      <c r="F109" s="5" t="str">
        <f>FIXED('WinBUGS output'!M108,2)</f>
        <v>-1.16</v>
      </c>
      <c r="G109" s="5" t="str">
        <f>FIXED('WinBUGS output'!O108,2)</f>
        <v>2.44</v>
      </c>
      <c r="H109" s="7"/>
      <c r="I109" s="7"/>
      <c r="J109" s="7"/>
      <c r="N109" s="44">
        <v>8</v>
      </c>
      <c r="O109" s="44">
        <v>16</v>
      </c>
      <c r="P109" s="5" t="str">
        <f>VLOOKUP('Direct lors'!N109,'WinBUGS output'!D:F,3,FALSE)</f>
        <v>Any AD</v>
      </c>
      <c r="Q109" s="5" t="str">
        <f>VLOOKUP('Direct lors'!O109,'WinBUGS output'!D:F,3,FALSE)</f>
        <v>Cognitive and cognitive behavioural therapies (individual) [CBT/CT]</v>
      </c>
      <c r="R109" s="5" t="str">
        <f>FIXED('WinBUGS output'!X108,2)</f>
        <v>2.88</v>
      </c>
      <c r="S109" s="5" t="str">
        <f>FIXED('WinBUGS output'!W108,2)</f>
        <v>0.51</v>
      </c>
      <c r="T109" s="5" t="str">
        <f>FIXED('WinBUGS output'!Y108,2)</f>
        <v>5.22</v>
      </c>
      <c r="X109" s="5" t="str">
        <f t="shared" si="4"/>
        <v>No treatment</v>
      </c>
      <c r="Y109" s="5" t="str">
        <f t="shared" si="5"/>
        <v>Relational client-centered therapy</v>
      </c>
      <c r="Z109" s="5" t="str">
        <f>FIXED(EXP('WinBUGS output'!N108),2)</f>
        <v>1.93</v>
      </c>
      <c r="AA109" s="5" t="str">
        <f>FIXED(EXP('WinBUGS output'!M108),2)</f>
        <v>0.31</v>
      </c>
      <c r="AB109" s="5" t="str">
        <f>FIXED(EXP('WinBUGS output'!O108),2)</f>
        <v>11.51</v>
      </c>
      <c r="AF109" s="5" t="str">
        <f t="shared" si="6"/>
        <v>Any AD</v>
      </c>
      <c r="AG109" s="5" t="str">
        <f t="shared" si="7"/>
        <v>Cognitive and cognitive behavioural therapies (individual) [CBT/CT]</v>
      </c>
      <c r="AH109" s="5" t="str">
        <f>FIXED(EXP('WinBUGS output'!X108),2)</f>
        <v>17.85</v>
      </c>
      <c r="AI109" s="5" t="str">
        <f>FIXED(EXP('WinBUGS output'!W108),2)</f>
        <v>1.66</v>
      </c>
      <c r="AJ109" s="5" t="str">
        <f>FIXED(EXP('WinBUGS output'!Y108),2)</f>
        <v>185.30</v>
      </c>
    </row>
    <row r="110" spans="1:36" x14ac:dyDescent="0.25">
      <c r="A110" s="44">
        <v>3</v>
      </c>
      <c r="B110" s="44">
        <v>31</v>
      </c>
      <c r="C110" s="5" t="str">
        <f>VLOOKUP(A110,'WinBUGS output'!A:C,3,FALSE)</f>
        <v>No treatment</v>
      </c>
      <c r="D110" s="5" t="str">
        <f>VLOOKUP(B110,'WinBUGS output'!A:C,3,FALSE)</f>
        <v>Behavioural activation (BA)</v>
      </c>
      <c r="E110" s="5" t="str">
        <f>FIXED('WinBUGS output'!N109,2)</f>
        <v>1.94</v>
      </c>
      <c r="F110" s="5" t="str">
        <f>FIXED('WinBUGS output'!M109,2)</f>
        <v>0.58</v>
      </c>
      <c r="G110" s="5" t="str">
        <f>FIXED('WinBUGS output'!O109,2)</f>
        <v>3.36</v>
      </c>
      <c r="H110" s="7"/>
      <c r="I110" s="7"/>
      <c r="J110" s="7"/>
      <c r="N110" s="44">
        <v>8</v>
      </c>
      <c r="O110" s="44">
        <v>17</v>
      </c>
      <c r="P110" s="5" t="str">
        <f>VLOOKUP('Direct lors'!N110,'WinBUGS output'!D:F,3,FALSE)</f>
        <v>Any AD</v>
      </c>
      <c r="Q110" s="5" t="str">
        <f>VLOOKUP('Direct lors'!O110,'WinBUGS output'!D:F,3,FALSE)</f>
        <v>Combined (Cognitive and cognitive behavioural therapies individual + AD)</v>
      </c>
      <c r="R110" s="5" t="str">
        <f>FIXED('WinBUGS output'!X109,2)</f>
        <v>3.78</v>
      </c>
      <c r="S110" s="5" t="str">
        <f>FIXED('WinBUGS output'!W109,2)</f>
        <v>1.88</v>
      </c>
      <c r="T110" s="5" t="str">
        <f>FIXED('WinBUGS output'!Y109,2)</f>
        <v>5.62</v>
      </c>
      <c r="X110" s="5" t="str">
        <f t="shared" si="4"/>
        <v>No treatment</v>
      </c>
      <c r="Y110" s="5" t="str">
        <f t="shared" si="5"/>
        <v>Behavioural activation (BA)</v>
      </c>
      <c r="Z110" s="5" t="str">
        <f>FIXED(EXP('WinBUGS output'!N109),2)</f>
        <v>6.93</v>
      </c>
      <c r="AA110" s="5" t="str">
        <f>FIXED(EXP('WinBUGS output'!M109),2)</f>
        <v>1.78</v>
      </c>
      <c r="AB110" s="5" t="str">
        <f>FIXED(EXP('WinBUGS output'!O109),2)</f>
        <v>28.65</v>
      </c>
      <c r="AF110" s="5" t="str">
        <f t="shared" si="6"/>
        <v>Any AD</v>
      </c>
      <c r="AG110" s="5" t="str">
        <f t="shared" si="7"/>
        <v>Combined (Cognitive and cognitive behavioural therapies individual + AD)</v>
      </c>
      <c r="AH110" s="5" t="str">
        <f>FIXED(EXP('WinBUGS output'!X109),2)</f>
        <v>43.60</v>
      </c>
      <c r="AI110" s="5" t="str">
        <f>FIXED(EXP('WinBUGS output'!W109),2)</f>
        <v>6.54</v>
      </c>
      <c r="AJ110" s="5" t="str">
        <f>FIXED(EXP('WinBUGS output'!Y109),2)</f>
        <v>277.00</v>
      </c>
    </row>
    <row r="111" spans="1:36" x14ac:dyDescent="0.25">
      <c r="A111" s="44">
        <v>3</v>
      </c>
      <c r="B111" s="44">
        <v>32</v>
      </c>
      <c r="C111" s="5" t="str">
        <f>VLOOKUP(A111,'WinBUGS output'!A:C,3,FALSE)</f>
        <v>No treatment</v>
      </c>
      <c r="D111" s="5" t="str">
        <f>VLOOKUP(B111,'WinBUGS output'!A:C,3,FALSE)</f>
        <v>Behavioural activation (BA) + TAU</v>
      </c>
      <c r="E111" s="5" t="str">
        <f>FIXED('WinBUGS output'!N110,2)</f>
        <v>1.89</v>
      </c>
      <c r="F111" s="5" t="str">
        <f>FIXED('WinBUGS output'!M110,2)</f>
        <v>0.42</v>
      </c>
      <c r="G111" s="5" t="str">
        <f>FIXED('WinBUGS output'!O110,2)</f>
        <v>3.38</v>
      </c>
      <c r="H111" s="7"/>
      <c r="I111" s="7"/>
      <c r="J111" s="7"/>
      <c r="N111" s="44">
        <v>8</v>
      </c>
      <c r="O111" s="44">
        <v>18</v>
      </c>
      <c r="P111" s="5" t="str">
        <f>VLOOKUP('Direct lors'!N111,'WinBUGS output'!D:F,3,FALSE)</f>
        <v>Any AD</v>
      </c>
      <c r="Q111" s="5" t="str">
        <f>VLOOKUP('Direct lors'!O111,'WinBUGS output'!D:F,3,FALSE)</f>
        <v>Combined (Exercise + AD/CBT)</v>
      </c>
      <c r="R111" s="5" t="str">
        <f>FIXED('WinBUGS output'!X110,2)</f>
        <v>6.05</v>
      </c>
      <c r="S111" s="5" t="str">
        <f>FIXED('WinBUGS output'!W110,2)</f>
        <v>3.42</v>
      </c>
      <c r="T111" s="5" t="str">
        <f>FIXED('WinBUGS output'!Y110,2)</f>
        <v>8.67</v>
      </c>
      <c r="X111" s="5" t="str">
        <f t="shared" si="4"/>
        <v>No treatment</v>
      </c>
      <c r="Y111" s="5" t="str">
        <f t="shared" si="5"/>
        <v>Behavioural activation (BA) + TAU</v>
      </c>
      <c r="Z111" s="5" t="str">
        <f>FIXED(EXP('WinBUGS output'!N110),2)</f>
        <v>6.61</v>
      </c>
      <c r="AA111" s="5" t="str">
        <f>FIXED(EXP('WinBUGS output'!M110),2)</f>
        <v>1.52</v>
      </c>
      <c r="AB111" s="5" t="str">
        <f>FIXED(EXP('WinBUGS output'!O110),2)</f>
        <v>29.46</v>
      </c>
      <c r="AF111" s="5" t="str">
        <f t="shared" si="6"/>
        <v>Any AD</v>
      </c>
      <c r="AG111" s="5" t="str">
        <f t="shared" si="7"/>
        <v>Combined (Exercise + AD/CBT)</v>
      </c>
      <c r="AH111" s="5" t="str">
        <f>FIXED(EXP('WinBUGS output'!X110),2)</f>
        <v>425.39</v>
      </c>
      <c r="AI111" s="5" t="str">
        <f>FIXED(EXP('WinBUGS output'!W110),2)</f>
        <v>30.57</v>
      </c>
      <c r="AJ111" s="5" t="str">
        <f>FIXED(EXP('WinBUGS output'!Y110),2)</f>
        <v>5,831.33</v>
      </c>
    </row>
    <row r="112" spans="1:36" x14ac:dyDescent="0.25">
      <c r="A112" s="44">
        <v>3</v>
      </c>
      <c r="B112" s="44">
        <v>33</v>
      </c>
      <c r="C112" s="5" t="str">
        <f>VLOOKUP(A112,'WinBUGS output'!A:C,3,FALSE)</f>
        <v>No treatment</v>
      </c>
      <c r="D112" s="5" t="str">
        <f>VLOOKUP(B112,'WinBUGS output'!A:C,3,FALSE)</f>
        <v>CBT individual (under 15 sessions)</v>
      </c>
      <c r="E112" s="5" t="str">
        <f>FIXED('WinBUGS output'!N111,2)</f>
        <v>0.75</v>
      </c>
      <c r="F112" s="5" t="str">
        <f>FIXED('WinBUGS output'!M111,2)</f>
        <v>-0.56</v>
      </c>
      <c r="G112" s="5" t="str">
        <f>FIXED('WinBUGS output'!O111,2)</f>
        <v>2.15</v>
      </c>
      <c r="H112" s="7"/>
      <c r="I112" s="7"/>
      <c r="J112" s="7"/>
      <c r="N112" s="44">
        <v>9</v>
      </c>
      <c r="O112" s="44">
        <v>10</v>
      </c>
      <c r="P112" s="5" t="str">
        <f>VLOOKUP('Direct lors'!N112,'WinBUGS output'!D:F,3,FALSE)</f>
        <v>Mirtazapine</v>
      </c>
      <c r="Q112" s="5" t="str">
        <f>VLOOKUP('Direct lors'!O112,'WinBUGS output'!D:F,3,FALSE)</f>
        <v>Short-term psychodynamic psychotherapies</v>
      </c>
      <c r="R112" s="5" t="str">
        <f>FIXED('WinBUGS output'!X111,2)</f>
        <v>-0.79</v>
      </c>
      <c r="S112" s="5" t="str">
        <f>FIXED('WinBUGS output'!W111,2)</f>
        <v>-2.83</v>
      </c>
      <c r="T112" s="5" t="str">
        <f>FIXED('WinBUGS output'!Y111,2)</f>
        <v>1.22</v>
      </c>
      <c r="X112" s="5" t="str">
        <f t="shared" si="4"/>
        <v>No treatment</v>
      </c>
      <c r="Y112" s="5" t="str">
        <f t="shared" si="5"/>
        <v>CBT individual (under 15 sessions)</v>
      </c>
      <c r="Z112" s="5" t="str">
        <f>FIXED(EXP('WinBUGS output'!N111),2)</f>
        <v>2.12</v>
      </c>
      <c r="AA112" s="5" t="str">
        <f>FIXED(EXP('WinBUGS output'!M111),2)</f>
        <v>0.57</v>
      </c>
      <c r="AB112" s="5" t="str">
        <f>FIXED(EXP('WinBUGS output'!O111),2)</f>
        <v>8.54</v>
      </c>
      <c r="AF112" s="5" t="str">
        <f t="shared" si="6"/>
        <v>Mirtazapine</v>
      </c>
      <c r="AG112" s="5" t="str">
        <f t="shared" si="7"/>
        <v>Short-term psychodynamic psychotherapies</v>
      </c>
      <c r="AH112" s="5" t="str">
        <f>FIXED(EXP('WinBUGS output'!X111),2)</f>
        <v>0.45</v>
      </c>
      <c r="AI112" s="5" t="str">
        <f>FIXED(EXP('WinBUGS output'!W111),2)</f>
        <v>0.06</v>
      </c>
      <c r="AJ112" s="5" t="str">
        <f>FIXED(EXP('WinBUGS output'!Y111),2)</f>
        <v>3.39</v>
      </c>
    </row>
    <row r="113" spans="1:36" x14ac:dyDescent="0.25">
      <c r="A113" s="44">
        <v>3</v>
      </c>
      <c r="B113" s="44">
        <v>34</v>
      </c>
      <c r="C113" s="5" t="str">
        <f>VLOOKUP(A113,'WinBUGS output'!A:C,3,FALSE)</f>
        <v>No treatment</v>
      </c>
      <c r="D113" s="5" t="str">
        <f>VLOOKUP(B113,'WinBUGS output'!A:C,3,FALSE)</f>
        <v>CBT individual (under 15 sessions) + TAU</v>
      </c>
      <c r="E113" s="5" t="str">
        <f>FIXED('WinBUGS output'!N112,2)</f>
        <v>1.27</v>
      </c>
      <c r="F113" s="5" t="str">
        <f>FIXED('WinBUGS output'!M112,2)</f>
        <v>-0.13</v>
      </c>
      <c r="G113" s="5" t="str">
        <f>FIXED('WinBUGS output'!O112,2)</f>
        <v>2.71</v>
      </c>
      <c r="H113" s="7"/>
      <c r="I113" s="7"/>
      <c r="J113" s="7"/>
      <c r="N113" s="44">
        <v>9</v>
      </c>
      <c r="O113" s="44">
        <v>11</v>
      </c>
      <c r="P113" s="5" t="str">
        <f>VLOOKUP('Direct lors'!N113,'WinBUGS output'!D:F,3,FALSE)</f>
        <v>Mirtazapine</v>
      </c>
      <c r="Q113" s="5" t="str">
        <f>VLOOKUP('Direct lors'!O113,'WinBUGS output'!D:F,3,FALSE)</f>
        <v>Self-help with support</v>
      </c>
      <c r="R113" s="5" t="str">
        <f>FIXED('WinBUGS output'!X112,2)</f>
        <v>-1.24</v>
      </c>
      <c r="S113" s="5" t="str">
        <f>FIXED('WinBUGS output'!W112,2)</f>
        <v>-2.89</v>
      </c>
      <c r="T113" s="5" t="str">
        <f>FIXED('WinBUGS output'!Y112,2)</f>
        <v>0.41</v>
      </c>
      <c r="X113" s="5" t="str">
        <f t="shared" si="4"/>
        <v>No treatment</v>
      </c>
      <c r="Y113" s="5" t="str">
        <f t="shared" si="5"/>
        <v>CBT individual (under 15 sessions) + TAU</v>
      </c>
      <c r="Z113" s="5" t="str">
        <f>FIXED(EXP('WinBUGS output'!N112),2)</f>
        <v>3.56</v>
      </c>
      <c r="AA113" s="5" t="str">
        <f>FIXED(EXP('WinBUGS output'!M112),2)</f>
        <v>0.88</v>
      </c>
      <c r="AB113" s="5" t="str">
        <f>FIXED(EXP('WinBUGS output'!O112),2)</f>
        <v>14.98</v>
      </c>
      <c r="AF113" s="5" t="str">
        <f t="shared" si="6"/>
        <v>Mirtazapine</v>
      </c>
      <c r="AG113" s="5" t="str">
        <f t="shared" si="7"/>
        <v>Self-help with support</v>
      </c>
      <c r="AH113" s="5" t="str">
        <f>FIXED(EXP('WinBUGS output'!X112),2)</f>
        <v>0.29</v>
      </c>
      <c r="AI113" s="5" t="str">
        <f>FIXED(EXP('WinBUGS output'!W112),2)</f>
        <v>0.06</v>
      </c>
      <c r="AJ113" s="5" t="str">
        <f>FIXED(EXP('WinBUGS output'!Y112),2)</f>
        <v>1.50</v>
      </c>
    </row>
    <row r="114" spans="1:36" x14ac:dyDescent="0.25">
      <c r="A114" s="44">
        <v>3</v>
      </c>
      <c r="B114" s="44">
        <v>35</v>
      </c>
      <c r="C114" s="5" t="str">
        <f>VLOOKUP(A114,'WinBUGS output'!A:C,3,FALSE)</f>
        <v>No treatment</v>
      </c>
      <c r="D114" s="5" t="str">
        <f>VLOOKUP(B114,'WinBUGS output'!A:C,3,FALSE)</f>
        <v>CBT individual (over 15 sessions)</v>
      </c>
      <c r="E114" s="5" t="str">
        <f>FIXED('WinBUGS output'!N113,2)</f>
        <v>1.93</v>
      </c>
      <c r="F114" s="5" t="str">
        <f>FIXED('WinBUGS output'!M113,2)</f>
        <v>0.63</v>
      </c>
      <c r="G114" s="5" t="str">
        <f>FIXED('WinBUGS output'!O113,2)</f>
        <v>3.30</v>
      </c>
      <c r="H114" s="7"/>
      <c r="I114" s="7"/>
      <c r="J114" s="7"/>
      <c r="N114" s="44">
        <v>9</v>
      </c>
      <c r="O114" s="44">
        <v>12</v>
      </c>
      <c r="P114" s="5" t="str">
        <f>VLOOKUP('Direct lors'!N114,'WinBUGS output'!D:F,3,FALSE)</f>
        <v>Mirtazapine</v>
      </c>
      <c r="Q114" s="5" t="str">
        <f>VLOOKUP('Direct lors'!O114,'WinBUGS output'!D:F,3,FALSE)</f>
        <v>Self-help</v>
      </c>
      <c r="R114" s="5" t="str">
        <f>FIXED('WinBUGS output'!X113,2)</f>
        <v>-1.34</v>
      </c>
      <c r="S114" s="5" t="str">
        <f>FIXED('WinBUGS output'!W113,2)</f>
        <v>-2.76</v>
      </c>
      <c r="T114" s="5" t="str">
        <f>FIXED('WinBUGS output'!Y113,2)</f>
        <v>0.05</v>
      </c>
      <c r="X114" s="5" t="str">
        <f t="shared" si="4"/>
        <v>No treatment</v>
      </c>
      <c r="Y114" s="5" t="str">
        <f t="shared" si="5"/>
        <v>CBT individual (over 15 sessions)</v>
      </c>
      <c r="Z114" s="5" t="str">
        <f>FIXED(EXP('WinBUGS output'!N113),2)</f>
        <v>6.92</v>
      </c>
      <c r="AA114" s="5" t="str">
        <f>FIXED(EXP('WinBUGS output'!M113),2)</f>
        <v>1.89</v>
      </c>
      <c r="AB114" s="5" t="str">
        <f>FIXED(EXP('WinBUGS output'!O113),2)</f>
        <v>27.17</v>
      </c>
      <c r="AF114" s="5" t="str">
        <f t="shared" si="6"/>
        <v>Mirtazapine</v>
      </c>
      <c r="AG114" s="5" t="str">
        <f t="shared" si="7"/>
        <v>Self-help</v>
      </c>
      <c r="AH114" s="5" t="str">
        <f>FIXED(EXP('WinBUGS output'!X113),2)</f>
        <v>0.26</v>
      </c>
      <c r="AI114" s="5" t="str">
        <f>FIXED(EXP('WinBUGS output'!W113),2)</f>
        <v>0.06</v>
      </c>
      <c r="AJ114" s="5" t="str">
        <f>FIXED(EXP('WinBUGS output'!Y113),2)</f>
        <v>1.05</v>
      </c>
    </row>
    <row r="115" spans="1:36" x14ac:dyDescent="0.25">
      <c r="A115" s="44">
        <v>3</v>
      </c>
      <c r="B115" s="44">
        <v>36</v>
      </c>
      <c r="C115" s="5" t="str">
        <f>VLOOKUP(A115,'WinBUGS output'!A:C,3,FALSE)</f>
        <v>No treatment</v>
      </c>
      <c r="D115" s="5" t="str">
        <f>VLOOKUP(B115,'WinBUGS output'!A:C,3,FALSE)</f>
        <v>Third-wave cognitive therapy individual</v>
      </c>
      <c r="E115" s="5" t="str">
        <f>FIXED('WinBUGS output'!N114,2)</f>
        <v>1.96</v>
      </c>
      <c r="F115" s="5" t="str">
        <f>FIXED('WinBUGS output'!M114,2)</f>
        <v>0.42</v>
      </c>
      <c r="G115" s="5" t="str">
        <f>FIXED('WinBUGS output'!O114,2)</f>
        <v>3.67</v>
      </c>
      <c r="H115" s="7"/>
      <c r="I115" s="7"/>
      <c r="J115" s="7"/>
      <c r="N115" s="44">
        <v>9</v>
      </c>
      <c r="O115" s="44">
        <v>13</v>
      </c>
      <c r="P115" s="5" t="str">
        <f>VLOOKUP('Direct lors'!N115,'WinBUGS output'!D:F,3,FALSE)</f>
        <v>Mirtazapine</v>
      </c>
      <c r="Q115" s="5" t="str">
        <f>VLOOKUP('Direct lors'!O115,'WinBUGS output'!D:F,3,FALSE)</f>
        <v>Interpersonal psychotherapy (IPT)</v>
      </c>
      <c r="R115" s="5" t="str">
        <f>FIXED('WinBUGS output'!X114,2)</f>
        <v>-0.28</v>
      </c>
      <c r="S115" s="5" t="str">
        <f>FIXED('WinBUGS output'!W114,2)</f>
        <v>-1.90</v>
      </c>
      <c r="T115" s="5" t="str">
        <f>FIXED('WinBUGS output'!Y114,2)</f>
        <v>1.32</v>
      </c>
      <c r="X115" s="5" t="str">
        <f t="shared" si="4"/>
        <v>No treatment</v>
      </c>
      <c r="Y115" s="5" t="str">
        <f t="shared" si="5"/>
        <v>Third-wave cognitive therapy individual</v>
      </c>
      <c r="Z115" s="5" t="str">
        <f>FIXED(EXP('WinBUGS output'!N114),2)</f>
        <v>7.10</v>
      </c>
      <c r="AA115" s="5" t="str">
        <f>FIXED(EXP('WinBUGS output'!M114),2)</f>
        <v>1.51</v>
      </c>
      <c r="AB115" s="5" t="str">
        <f>FIXED(EXP('WinBUGS output'!O114),2)</f>
        <v>39.37</v>
      </c>
      <c r="AF115" s="5" t="str">
        <f t="shared" si="6"/>
        <v>Mirtazapine</v>
      </c>
      <c r="AG115" s="5" t="str">
        <f t="shared" si="7"/>
        <v>Interpersonal psychotherapy (IPT)</v>
      </c>
      <c r="AH115" s="5" t="str">
        <f>FIXED(EXP('WinBUGS output'!X114),2)</f>
        <v>0.75</v>
      </c>
      <c r="AI115" s="5" t="str">
        <f>FIXED(EXP('WinBUGS output'!W114),2)</f>
        <v>0.15</v>
      </c>
      <c r="AJ115" s="5" t="str">
        <f>FIXED(EXP('WinBUGS output'!Y114),2)</f>
        <v>3.75</v>
      </c>
    </row>
    <row r="116" spans="1:36" x14ac:dyDescent="0.25">
      <c r="A116" s="44">
        <v>3</v>
      </c>
      <c r="B116" s="44">
        <v>37</v>
      </c>
      <c r="C116" s="5" t="str">
        <f>VLOOKUP(A116,'WinBUGS output'!A:C,3,FALSE)</f>
        <v>No treatment</v>
      </c>
      <c r="D116" s="5" t="str">
        <f>VLOOKUP(B116,'WinBUGS output'!A:C,3,FALSE)</f>
        <v>CBT individual (under 15 sessions) + citalopram</v>
      </c>
      <c r="E116" s="5" t="str">
        <f>FIXED('WinBUGS output'!N115,2)</f>
        <v>2.49</v>
      </c>
      <c r="F116" s="5" t="str">
        <f>FIXED('WinBUGS output'!M115,2)</f>
        <v>0.80</v>
      </c>
      <c r="G116" s="5" t="str">
        <f>FIXED('WinBUGS output'!O115,2)</f>
        <v>4.20</v>
      </c>
      <c r="H116" s="7"/>
      <c r="I116" s="7"/>
      <c r="J116" s="7"/>
      <c r="N116" s="44">
        <v>9</v>
      </c>
      <c r="O116" s="44">
        <v>14</v>
      </c>
      <c r="P116" s="5" t="str">
        <f>VLOOKUP('Direct lors'!N116,'WinBUGS output'!D:F,3,FALSE)</f>
        <v>Mirtazapine</v>
      </c>
      <c r="Q116" s="5" t="str">
        <f>VLOOKUP('Direct lors'!O116,'WinBUGS output'!D:F,3,FALSE)</f>
        <v>Counselling</v>
      </c>
      <c r="R116" s="5" t="str">
        <f>FIXED('WinBUGS output'!X115,2)</f>
        <v>-1.27</v>
      </c>
      <c r="S116" s="5" t="str">
        <f>FIXED('WinBUGS output'!W115,2)</f>
        <v>-2.92</v>
      </c>
      <c r="T116" s="5" t="str">
        <f>FIXED('WinBUGS output'!Y115,2)</f>
        <v>0.34</v>
      </c>
      <c r="X116" s="5" t="str">
        <f t="shared" si="4"/>
        <v>No treatment</v>
      </c>
      <c r="Y116" s="5" t="str">
        <f t="shared" si="5"/>
        <v>CBT individual (under 15 sessions) + citalopram</v>
      </c>
      <c r="Z116" s="5" t="str">
        <f>FIXED(EXP('WinBUGS output'!N115),2)</f>
        <v>12.06</v>
      </c>
      <c r="AA116" s="5" t="str">
        <f>FIXED(EXP('WinBUGS output'!M115),2)</f>
        <v>2.23</v>
      </c>
      <c r="AB116" s="5" t="str">
        <f>FIXED(EXP('WinBUGS output'!O115),2)</f>
        <v>66.49</v>
      </c>
      <c r="AF116" s="5" t="str">
        <f t="shared" si="6"/>
        <v>Mirtazapine</v>
      </c>
      <c r="AG116" s="5" t="str">
        <f t="shared" si="7"/>
        <v>Counselling</v>
      </c>
      <c r="AH116" s="5" t="str">
        <f>FIXED(EXP('WinBUGS output'!X115),2)</f>
        <v>0.28</v>
      </c>
      <c r="AI116" s="5" t="str">
        <f>FIXED(EXP('WinBUGS output'!W115),2)</f>
        <v>0.05</v>
      </c>
      <c r="AJ116" s="5" t="str">
        <f>FIXED(EXP('WinBUGS output'!Y115),2)</f>
        <v>1.40</v>
      </c>
    </row>
    <row r="117" spans="1:36" x14ac:dyDescent="0.25">
      <c r="A117" s="44">
        <v>3</v>
      </c>
      <c r="B117" s="44">
        <v>38</v>
      </c>
      <c r="C117" s="5" t="str">
        <f>VLOOKUP(A117,'WinBUGS output'!A:C,3,FALSE)</f>
        <v>No treatment</v>
      </c>
      <c r="D117" s="5" t="str">
        <f>VLOOKUP(B117,'WinBUGS output'!A:C,3,FALSE)</f>
        <v>CBT individual (under 15 sessions) + escitalopram</v>
      </c>
      <c r="E117" s="5" t="str">
        <f>FIXED('WinBUGS output'!N116,2)</f>
        <v>2.27</v>
      </c>
      <c r="F117" s="5" t="str">
        <f>FIXED('WinBUGS output'!M116,2)</f>
        <v>0.48</v>
      </c>
      <c r="G117" s="5" t="str">
        <f>FIXED('WinBUGS output'!O116,2)</f>
        <v>4.05</v>
      </c>
      <c r="H117" s="7"/>
      <c r="I117" s="7"/>
      <c r="J117" s="7"/>
      <c r="N117" s="44">
        <v>9</v>
      </c>
      <c r="O117" s="44">
        <v>15</v>
      </c>
      <c r="P117" s="5" t="str">
        <f>VLOOKUP('Direct lors'!N117,'WinBUGS output'!D:F,3,FALSE)</f>
        <v>Mirtazapine</v>
      </c>
      <c r="Q117" s="5" t="str">
        <f>VLOOKUP('Direct lors'!O117,'WinBUGS output'!D:F,3,FALSE)</f>
        <v>Behavioural therapies (individual)</v>
      </c>
      <c r="R117" s="5" t="str">
        <f>FIXED('WinBUGS output'!X116,2)</f>
        <v>-0.18</v>
      </c>
      <c r="S117" s="5" t="str">
        <f>FIXED('WinBUGS output'!W116,2)</f>
        <v>-1.61</v>
      </c>
      <c r="T117" s="5" t="str">
        <f>FIXED('WinBUGS output'!Y116,2)</f>
        <v>1.23</v>
      </c>
      <c r="X117" s="5" t="str">
        <f t="shared" si="4"/>
        <v>No treatment</v>
      </c>
      <c r="Y117" s="5" t="str">
        <f t="shared" si="5"/>
        <v>CBT individual (under 15 sessions) + escitalopram</v>
      </c>
      <c r="Z117" s="5" t="str">
        <f>FIXED(EXP('WinBUGS output'!N116),2)</f>
        <v>9.63</v>
      </c>
      <c r="AA117" s="5" t="str">
        <f>FIXED(EXP('WinBUGS output'!M116),2)</f>
        <v>1.62</v>
      </c>
      <c r="AB117" s="5" t="str">
        <f>FIXED(EXP('WinBUGS output'!O116),2)</f>
        <v>57.45</v>
      </c>
      <c r="AF117" s="5" t="str">
        <f t="shared" si="6"/>
        <v>Mirtazapine</v>
      </c>
      <c r="AG117" s="5" t="str">
        <f t="shared" si="7"/>
        <v>Behavioural therapies (individual)</v>
      </c>
      <c r="AH117" s="5" t="str">
        <f>FIXED(EXP('WinBUGS output'!X116),2)</f>
        <v>0.83</v>
      </c>
      <c r="AI117" s="5" t="str">
        <f>FIXED(EXP('WinBUGS output'!W116),2)</f>
        <v>0.20</v>
      </c>
      <c r="AJ117" s="5" t="str">
        <f>FIXED(EXP('WinBUGS output'!Y116),2)</f>
        <v>3.41</v>
      </c>
    </row>
    <row r="118" spans="1:36" x14ac:dyDescent="0.25">
      <c r="A118" s="44">
        <v>3</v>
      </c>
      <c r="B118" s="44">
        <v>39</v>
      </c>
      <c r="C118" s="5" t="str">
        <f>VLOOKUP(A118,'WinBUGS output'!A:C,3,FALSE)</f>
        <v>No treatment</v>
      </c>
      <c r="D118" s="5" t="str">
        <f>VLOOKUP(B118,'WinBUGS output'!A:C,3,FALSE)</f>
        <v>CBT individual (over 15 sessions) + any AD</v>
      </c>
      <c r="E118" s="5" t="str">
        <f>FIXED('WinBUGS output'!N117,2)</f>
        <v>2.14</v>
      </c>
      <c r="F118" s="5" t="str">
        <f>FIXED('WinBUGS output'!M117,2)</f>
        <v>0.16</v>
      </c>
      <c r="G118" s="5" t="str">
        <f>FIXED('WinBUGS output'!O117,2)</f>
        <v>4.06</v>
      </c>
      <c r="H118" s="7"/>
      <c r="I118" s="7"/>
      <c r="J118" s="7"/>
      <c r="N118" s="44">
        <v>9</v>
      </c>
      <c r="O118" s="44">
        <v>16</v>
      </c>
      <c r="P118" s="5" t="str">
        <f>VLOOKUP('Direct lors'!N118,'WinBUGS output'!D:F,3,FALSE)</f>
        <v>Mirtazapine</v>
      </c>
      <c r="Q118" s="5" t="str">
        <f>VLOOKUP('Direct lors'!O118,'WinBUGS output'!D:F,3,FALSE)</f>
        <v>Cognitive and cognitive behavioural therapies (individual) [CBT/CT]</v>
      </c>
      <c r="R118" s="5" t="str">
        <f>FIXED('WinBUGS output'!X117,2)</f>
        <v>-0.63</v>
      </c>
      <c r="S118" s="5" t="str">
        <f>FIXED('WinBUGS output'!W117,2)</f>
        <v>-1.84</v>
      </c>
      <c r="T118" s="5" t="str">
        <f>FIXED('WinBUGS output'!Y117,2)</f>
        <v>0.64</v>
      </c>
      <c r="X118" s="5" t="str">
        <f t="shared" si="4"/>
        <v>No treatment</v>
      </c>
      <c r="Y118" s="5" t="str">
        <f t="shared" si="5"/>
        <v>CBT individual (over 15 sessions) + any AD</v>
      </c>
      <c r="Z118" s="5" t="str">
        <f>FIXED(EXP('WinBUGS output'!N117),2)</f>
        <v>8.47</v>
      </c>
      <c r="AA118" s="5" t="str">
        <f>FIXED(EXP('WinBUGS output'!M117),2)</f>
        <v>1.18</v>
      </c>
      <c r="AB118" s="5" t="str">
        <f>FIXED(EXP('WinBUGS output'!O117),2)</f>
        <v>57.86</v>
      </c>
      <c r="AF118" s="5" t="str">
        <f t="shared" si="6"/>
        <v>Mirtazapine</v>
      </c>
      <c r="AG118" s="5" t="str">
        <f t="shared" si="7"/>
        <v>Cognitive and cognitive behavioural therapies (individual) [CBT/CT]</v>
      </c>
      <c r="AH118" s="5" t="str">
        <f>FIXED(EXP('WinBUGS output'!X117),2)</f>
        <v>0.53</v>
      </c>
      <c r="AI118" s="5" t="str">
        <f>FIXED(EXP('WinBUGS output'!W117),2)</f>
        <v>0.16</v>
      </c>
      <c r="AJ118" s="5" t="str">
        <f>FIXED(EXP('WinBUGS output'!Y117),2)</f>
        <v>1.89</v>
      </c>
    </row>
    <row r="119" spans="1:36" x14ac:dyDescent="0.25">
      <c r="A119" s="44">
        <v>3</v>
      </c>
      <c r="B119" s="44">
        <v>40</v>
      </c>
      <c r="C119" s="5" t="str">
        <f>VLOOKUP(A119,'WinBUGS output'!A:C,3,FALSE)</f>
        <v>No treatment</v>
      </c>
      <c r="D119" s="5" t="str">
        <f>VLOOKUP(B119,'WinBUGS output'!A:C,3,FALSE)</f>
        <v>Third-wave cognitive therapy individual + any AD</v>
      </c>
      <c r="E119" s="5" t="str">
        <f>FIXED('WinBUGS output'!N118,2)</f>
        <v>2.63</v>
      </c>
      <c r="F119" s="5" t="str">
        <f>FIXED('WinBUGS output'!M118,2)</f>
        <v>0.73</v>
      </c>
      <c r="G119" s="5" t="str">
        <f>FIXED('WinBUGS output'!O118,2)</f>
        <v>4.60</v>
      </c>
      <c r="H119" s="7"/>
      <c r="I119" s="7"/>
      <c r="J119" s="7"/>
      <c r="N119" s="44">
        <v>9</v>
      </c>
      <c r="O119" s="44">
        <v>17</v>
      </c>
      <c r="P119" s="5" t="str">
        <f>VLOOKUP('Direct lors'!N119,'WinBUGS output'!D:F,3,FALSE)</f>
        <v>Mirtazapine</v>
      </c>
      <c r="Q119" s="5" t="str">
        <f>VLOOKUP('Direct lors'!O119,'WinBUGS output'!D:F,3,FALSE)</f>
        <v>Combined (Cognitive and cognitive behavioural therapies individual + AD)</v>
      </c>
      <c r="R119" s="5" t="str">
        <f>FIXED('WinBUGS output'!X118,2)</f>
        <v>0.27</v>
      </c>
      <c r="S119" s="5" t="str">
        <f>FIXED('WinBUGS output'!W118,2)</f>
        <v>-0.87</v>
      </c>
      <c r="T119" s="5" t="str">
        <f>FIXED('WinBUGS output'!Y118,2)</f>
        <v>1.40</v>
      </c>
      <c r="X119" s="5" t="str">
        <f t="shared" si="4"/>
        <v>No treatment</v>
      </c>
      <c r="Y119" s="5" t="str">
        <f t="shared" si="5"/>
        <v>Third-wave cognitive therapy individual + any AD</v>
      </c>
      <c r="Z119" s="5" t="str">
        <f>FIXED(EXP('WinBUGS output'!N118),2)</f>
        <v>13.83</v>
      </c>
      <c r="AA119" s="5" t="str">
        <f>FIXED(EXP('WinBUGS output'!M118),2)</f>
        <v>2.07</v>
      </c>
      <c r="AB119" s="5" t="str">
        <f>FIXED(EXP('WinBUGS output'!O118),2)</f>
        <v>99.29</v>
      </c>
      <c r="AF119" s="5" t="str">
        <f t="shared" si="6"/>
        <v>Mirtazapine</v>
      </c>
      <c r="AG119" s="5" t="str">
        <f t="shared" si="7"/>
        <v>Combined (Cognitive and cognitive behavioural therapies individual + AD)</v>
      </c>
      <c r="AH119" s="5" t="str">
        <f>FIXED(EXP('WinBUGS output'!X118),2)</f>
        <v>1.31</v>
      </c>
      <c r="AI119" s="5" t="str">
        <f>FIXED(EXP('WinBUGS output'!W118),2)</f>
        <v>0.42</v>
      </c>
      <c r="AJ119" s="5" t="str">
        <f>FIXED(EXP('WinBUGS output'!Y118),2)</f>
        <v>4.03</v>
      </c>
    </row>
    <row r="120" spans="1:36" x14ac:dyDescent="0.25">
      <c r="A120" s="44">
        <v>3</v>
      </c>
      <c r="B120" s="44">
        <v>41</v>
      </c>
      <c r="C120" s="5" t="str">
        <f>VLOOKUP(A120,'WinBUGS output'!A:C,3,FALSE)</f>
        <v>No treatment</v>
      </c>
      <c r="D120" s="5" t="str">
        <f>VLOOKUP(B120,'WinBUGS output'!A:C,3,FALSE)</f>
        <v>Exercise + Fluoxetine</v>
      </c>
      <c r="E120" s="5" t="str">
        <f>FIXED('WinBUGS output'!N119,2)</f>
        <v>4.66</v>
      </c>
      <c r="F120" s="5" t="str">
        <f>FIXED('WinBUGS output'!M119,2)</f>
        <v>2.66</v>
      </c>
      <c r="G120" s="5" t="str">
        <f>FIXED('WinBUGS output'!O119,2)</f>
        <v>6.69</v>
      </c>
      <c r="H120" s="7"/>
      <c r="I120" s="7"/>
      <c r="J120" s="7"/>
      <c r="N120" s="44">
        <v>9</v>
      </c>
      <c r="O120" s="44">
        <v>18</v>
      </c>
      <c r="P120" s="5" t="str">
        <f>VLOOKUP('Direct lors'!N120,'WinBUGS output'!D:F,3,FALSE)</f>
        <v>Mirtazapine</v>
      </c>
      <c r="Q120" s="5" t="str">
        <f>VLOOKUP('Direct lors'!O120,'WinBUGS output'!D:F,3,FALSE)</f>
        <v>Combined (Exercise + AD/CBT)</v>
      </c>
      <c r="R120" s="5" t="str">
        <f>FIXED('WinBUGS output'!X119,2)</f>
        <v>2.55</v>
      </c>
      <c r="S120" s="5" t="str">
        <f>FIXED('WinBUGS output'!W119,2)</f>
        <v>0.96</v>
      </c>
      <c r="T120" s="5" t="str">
        <f>FIXED('WinBUGS output'!Y119,2)</f>
        <v>4.13</v>
      </c>
      <c r="X120" s="5" t="str">
        <f t="shared" si="4"/>
        <v>No treatment</v>
      </c>
      <c r="Y120" s="5" t="str">
        <f t="shared" si="5"/>
        <v>Exercise + Fluoxetine</v>
      </c>
      <c r="Z120" s="5" t="str">
        <f>FIXED(EXP('WinBUGS output'!N119),2)</f>
        <v>105.53</v>
      </c>
      <c r="AA120" s="5" t="str">
        <f>FIXED(EXP('WinBUGS output'!M119),2)</f>
        <v>14.31</v>
      </c>
      <c r="AB120" s="5" t="str">
        <f>FIXED(EXP('WinBUGS output'!O119),2)</f>
        <v>800.31</v>
      </c>
      <c r="AF120" s="5" t="str">
        <f t="shared" si="6"/>
        <v>Mirtazapine</v>
      </c>
      <c r="AG120" s="5" t="str">
        <f t="shared" si="7"/>
        <v>Combined (Exercise + AD/CBT)</v>
      </c>
      <c r="AH120" s="5" t="str">
        <f>FIXED(EXP('WinBUGS output'!X119),2)</f>
        <v>12.83</v>
      </c>
      <c r="AI120" s="5" t="str">
        <f>FIXED(EXP('WinBUGS output'!W119),2)</f>
        <v>2.62</v>
      </c>
      <c r="AJ120" s="5" t="str">
        <f>FIXED(EXP('WinBUGS output'!Y119),2)</f>
        <v>62.24</v>
      </c>
    </row>
    <row r="121" spans="1:36" x14ac:dyDescent="0.25">
      <c r="A121" s="44">
        <v>4</v>
      </c>
      <c r="B121" s="44">
        <v>5</v>
      </c>
      <c r="C121" s="5" t="str">
        <f>VLOOKUP(A121,'WinBUGS output'!A:C,3,FALSE)</f>
        <v>Attention placebo</v>
      </c>
      <c r="D121" s="5" t="str">
        <f>VLOOKUP(B121,'WinBUGS output'!A:C,3,FALSE)</f>
        <v>Attention placebo + TAU</v>
      </c>
      <c r="E121" s="5" t="str">
        <f>FIXED('WinBUGS output'!N120,2)</f>
        <v>-0.03</v>
      </c>
      <c r="F121" s="5" t="str">
        <f>FIXED('WinBUGS output'!M120,2)</f>
        <v>-1.03</v>
      </c>
      <c r="G121" s="5" t="str">
        <f>FIXED('WinBUGS output'!O120,2)</f>
        <v>0.90</v>
      </c>
      <c r="H121" s="7"/>
      <c r="I121" s="7"/>
      <c r="J121" s="7"/>
      <c r="N121" s="44">
        <v>10</v>
      </c>
      <c r="O121" s="44">
        <v>11</v>
      </c>
      <c r="P121" s="5" t="str">
        <f>VLOOKUP('Direct lors'!N121,'WinBUGS output'!D:F,3,FALSE)</f>
        <v>Short-term psychodynamic psychotherapies</v>
      </c>
      <c r="Q121" s="5" t="str">
        <f>VLOOKUP('Direct lors'!O121,'WinBUGS output'!D:F,3,FALSE)</f>
        <v>Self-help with support</v>
      </c>
      <c r="R121" s="5" t="str">
        <f>FIXED('WinBUGS output'!X120,2)</f>
        <v>-0.44</v>
      </c>
      <c r="S121" s="5" t="str">
        <f>FIXED('WinBUGS output'!W120,2)</f>
        <v>-2.38</v>
      </c>
      <c r="T121" s="5" t="str">
        <f>FIXED('WinBUGS output'!Y120,2)</f>
        <v>1.45</v>
      </c>
      <c r="X121" s="5" t="str">
        <f t="shared" si="4"/>
        <v>Attention placebo</v>
      </c>
      <c r="Y121" s="5" t="str">
        <f t="shared" si="5"/>
        <v>Attention placebo + TAU</v>
      </c>
      <c r="Z121" s="5" t="str">
        <f>FIXED(EXP('WinBUGS output'!N120),2)</f>
        <v>0.97</v>
      </c>
      <c r="AA121" s="5" t="str">
        <f>FIXED(EXP('WinBUGS output'!M120),2)</f>
        <v>0.36</v>
      </c>
      <c r="AB121" s="5" t="str">
        <f>FIXED(EXP('WinBUGS output'!O120),2)</f>
        <v>2.46</v>
      </c>
      <c r="AF121" s="5" t="str">
        <f t="shared" si="6"/>
        <v>Short-term psychodynamic psychotherapies</v>
      </c>
      <c r="AG121" s="5" t="str">
        <f t="shared" si="7"/>
        <v>Self-help with support</v>
      </c>
      <c r="AH121" s="5" t="str">
        <f>FIXED(EXP('WinBUGS output'!X120),2)</f>
        <v>0.64</v>
      </c>
      <c r="AI121" s="5" t="str">
        <f>FIXED(EXP('WinBUGS output'!W120),2)</f>
        <v>0.09</v>
      </c>
      <c r="AJ121" s="5" t="str">
        <f>FIXED(EXP('WinBUGS output'!Y120),2)</f>
        <v>4.26</v>
      </c>
    </row>
    <row r="122" spans="1:36" x14ac:dyDescent="0.25">
      <c r="A122" s="44">
        <v>4</v>
      </c>
      <c r="B122" s="44">
        <v>6</v>
      </c>
      <c r="C122" s="5" t="str">
        <f>VLOOKUP(A122,'WinBUGS output'!A:C,3,FALSE)</f>
        <v>Attention placebo</v>
      </c>
      <c r="D122" s="5" t="str">
        <f>VLOOKUP(B122,'WinBUGS output'!A:C,3,FALSE)</f>
        <v>TAU</v>
      </c>
      <c r="E122" s="5" t="str">
        <f>FIXED('WinBUGS output'!N121,2)</f>
        <v>-0.18</v>
      </c>
      <c r="F122" s="5" t="str">
        <f>FIXED('WinBUGS output'!M121,2)</f>
        <v>-1.55</v>
      </c>
      <c r="G122" s="5" t="str">
        <f>FIXED('WinBUGS output'!O121,2)</f>
        <v>1.13</v>
      </c>
      <c r="H122" s="7"/>
      <c r="I122" s="7"/>
      <c r="J122" s="7"/>
      <c r="N122" s="44">
        <v>10</v>
      </c>
      <c r="O122" s="44">
        <v>12</v>
      </c>
      <c r="P122" s="5" t="str">
        <f>VLOOKUP('Direct lors'!N122,'WinBUGS output'!D:F,3,FALSE)</f>
        <v>Short-term psychodynamic psychotherapies</v>
      </c>
      <c r="Q122" s="5" t="str">
        <f>VLOOKUP('Direct lors'!O122,'WinBUGS output'!D:F,3,FALSE)</f>
        <v>Self-help</v>
      </c>
      <c r="R122" s="5" t="str">
        <f>FIXED('WinBUGS output'!X121,2)</f>
        <v>-0.55</v>
      </c>
      <c r="S122" s="5" t="str">
        <f>FIXED('WinBUGS output'!W121,2)</f>
        <v>-2.30</v>
      </c>
      <c r="T122" s="5" t="str">
        <f>FIXED('WinBUGS output'!Y121,2)</f>
        <v>1.15</v>
      </c>
      <c r="X122" s="5" t="str">
        <f t="shared" si="4"/>
        <v>Attention placebo</v>
      </c>
      <c r="Y122" s="5" t="str">
        <f t="shared" si="5"/>
        <v>TAU</v>
      </c>
      <c r="Z122" s="5" t="str">
        <f>FIXED(EXP('WinBUGS output'!N121),2)</f>
        <v>0.83</v>
      </c>
      <c r="AA122" s="5" t="str">
        <f>FIXED(EXP('WinBUGS output'!M121),2)</f>
        <v>0.21</v>
      </c>
      <c r="AB122" s="5" t="str">
        <f>FIXED(EXP('WinBUGS output'!O121),2)</f>
        <v>3.10</v>
      </c>
      <c r="AF122" s="5" t="str">
        <f t="shared" si="6"/>
        <v>Short-term psychodynamic psychotherapies</v>
      </c>
      <c r="AG122" s="5" t="str">
        <f t="shared" si="7"/>
        <v>Self-help</v>
      </c>
      <c r="AH122" s="5" t="str">
        <f>FIXED(EXP('WinBUGS output'!X121),2)</f>
        <v>0.58</v>
      </c>
      <c r="AI122" s="5" t="str">
        <f>FIXED(EXP('WinBUGS output'!W121),2)</f>
        <v>0.10</v>
      </c>
      <c r="AJ122" s="5" t="str">
        <f>FIXED(EXP('WinBUGS output'!Y121),2)</f>
        <v>3.15</v>
      </c>
    </row>
    <row r="123" spans="1:36" x14ac:dyDescent="0.25">
      <c r="A123" s="44">
        <v>4</v>
      </c>
      <c r="B123" s="44">
        <v>7</v>
      </c>
      <c r="C123" s="5" t="str">
        <f>VLOOKUP(A123,'WinBUGS output'!A:C,3,FALSE)</f>
        <v>Attention placebo</v>
      </c>
      <c r="D123" s="5" t="str">
        <f>VLOOKUP(B123,'WinBUGS output'!A:C,3,FALSE)</f>
        <v>Enhanced TAU</v>
      </c>
      <c r="E123" s="5" t="str">
        <f>FIXED('WinBUGS output'!N122,2)</f>
        <v>-0.09</v>
      </c>
      <c r="F123" s="5" t="str">
        <f>FIXED('WinBUGS output'!M122,2)</f>
        <v>-1.60</v>
      </c>
      <c r="G123" s="5" t="str">
        <f>FIXED('WinBUGS output'!O122,2)</f>
        <v>1.44</v>
      </c>
      <c r="H123" s="7"/>
      <c r="I123" s="7"/>
      <c r="J123" s="7"/>
      <c r="N123" s="44">
        <v>10</v>
      </c>
      <c r="O123" s="44">
        <v>13</v>
      </c>
      <c r="P123" s="5" t="str">
        <f>VLOOKUP('Direct lors'!N123,'WinBUGS output'!D:F,3,FALSE)</f>
        <v>Short-term psychodynamic psychotherapies</v>
      </c>
      <c r="Q123" s="5" t="str">
        <f>VLOOKUP('Direct lors'!O123,'WinBUGS output'!D:F,3,FALSE)</f>
        <v>Interpersonal psychotherapy (IPT)</v>
      </c>
      <c r="R123" s="5" t="str">
        <f>FIXED('WinBUGS output'!X122,2)</f>
        <v>0.51</v>
      </c>
      <c r="S123" s="5" t="str">
        <f>FIXED('WinBUGS output'!W122,2)</f>
        <v>-1.62</v>
      </c>
      <c r="T123" s="5" t="str">
        <f>FIXED('WinBUGS output'!Y122,2)</f>
        <v>2.62</v>
      </c>
      <c r="X123" s="5" t="str">
        <f t="shared" si="4"/>
        <v>Attention placebo</v>
      </c>
      <c r="Y123" s="5" t="str">
        <f t="shared" si="5"/>
        <v>Enhanced TAU</v>
      </c>
      <c r="Z123" s="5" t="str">
        <f>FIXED(EXP('WinBUGS output'!N122),2)</f>
        <v>0.91</v>
      </c>
      <c r="AA123" s="5" t="str">
        <f>FIXED(EXP('WinBUGS output'!M122),2)</f>
        <v>0.20</v>
      </c>
      <c r="AB123" s="5" t="str">
        <f>FIXED(EXP('WinBUGS output'!O122),2)</f>
        <v>4.23</v>
      </c>
      <c r="AF123" s="5" t="str">
        <f t="shared" si="6"/>
        <v>Short-term psychodynamic psychotherapies</v>
      </c>
      <c r="AG123" s="5" t="str">
        <f t="shared" si="7"/>
        <v>Interpersonal psychotherapy (IPT)</v>
      </c>
      <c r="AH123" s="5" t="str">
        <f>FIXED(EXP('WinBUGS output'!X122),2)</f>
        <v>1.66</v>
      </c>
      <c r="AI123" s="5" t="str">
        <f>FIXED(EXP('WinBUGS output'!W122),2)</f>
        <v>0.20</v>
      </c>
      <c r="AJ123" s="5" t="str">
        <f>FIXED(EXP('WinBUGS output'!Y122),2)</f>
        <v>13.75</v>
      </c>
    </row>
    <row r="124" spans="1:36" x14ac:dyDescent="0.25">
      <c r="A124" s="44">
        <v>4</v>
      </c>
      <c r="B124" s="44">
        <v>8</v>
      </c>
      <c r="C124" s="5" t="str">
        <f>VLOOKUP(A124,'WinBUGS output'!A:C,3,FALSE)</f>
        <v>Attention placebo</v>
      </c>
      <c r="D124" s="5" t="str">
        <f>VLOOKUP(B124,'WinBUGS output'!A:C,3,FALSE)</f>
        <v>Exercise</v>
      </c>
      <c r="E124" s="5" t="str">
        <f>FIXED('WinBUGS output'!N123,2)</f>
        <v>1.00</v>
      </c>
      <c r="F124" s="5" t="str">
        <f>FIXED('WinBUGS output'!M123,2)</f>
        <v>-0.47</v>
      </c>
      <c r="G124" s="5" t="str">
        <f>FIXED('WinBUGS output'!O123,2)</f>
        <v>2.46</v>
      </c>
      <c r="H124" s="7">
        <v>0.86140000000000005</v>
      </c>
      <c r="I124" s="7">
        <v>-0.93230000000000002</v>
      </c>
      <c r="J124" s="7">
        <v>2.6230000000000002</v>
      </c>
      <c r="N124" s="44">
        <v>10</v>
      </c>
      <c r="O124" s="44">
        <v>14</v>
      </c>
      <c r="P124" s="5" t="str">
        <f>VLOOKUP('Direct lors'!N124,'WinBUGS output'!D:F,3,FALSE)</f>
        <v>Short-term psychodynamic psychotherapies</v>
      </c>
      <c r="Q124" s="5" t="str">
        <f>VLOOKUP('Direct lors'!O124,'WinBUGS output'!D:F,3,FALSE)</f>
        <v>Counselling</v>
      </c>
      <c r="R124" s="5" t="str">
        <f>FIXED('WinBUGS output'!X123,2)</f>
        <v>-0.47</v>
      </c>
      <c r="S124" s="5" t="str">
        <f>FIXED('WinBUGS output'!W123,2)</f>
        <v>-2.48</v>
      </c>
      <c r="T124" s="5" t="str">
        <f>FIXED('WinBUGS output'!Y123,2)</f>
        <v>1.51</v>
      </c>
      <c r="X124" s="5" t="str">
        <f t="shared" si="4"/>
        <v>Attention placebo</v>
      </c>
      <c r="Y124" s="5" t="str">
        <f t="shared" si="5"/>
        <v>Exercise</v>
      </c>
      <c r="Z124" s="5" t="str">
        <f>FIXED(EXP('WinBUGS output'!N123),2)</f>
        <v>2.72</v>
      </c>
      <c r="AA124" s="5" t="str">
        <f>FIXED(EXP('WinBUGS output'!M123),2)</f>
        <v>0.62</v>
      </c>
      <c r="AB124" s="5" t="str">
        <f>FIXED(EXP('WinBUGS output'!O123),2)</f>
        <v>11.70</v>
      </c>
      <c r="AF124" s="5" t="str">
        <f t="shared" si="6"/>
        <v>Short-term psychodynamic psychotherapies</v>
      </c>
      <c r="AG124" s="5" t="str">
        <f t="shared" si="7"/>
        <v>Counselling</v>
      </c>
      <c r="AH124" s="5" t="str">
        <f>FIXED(EXP('WinBUGS output'!X123),2)</f>
        <v>0.62</v>
      </c>
      <c r="AI124" s="5" t="str">
        <f>FIXED(EXP('WinBUGS output'!W123),2)</f>
        <v>0.08</v>
      </c>
      <c r="AJ124" s="5" t="str">
        <f>FIXED(EXP('WinBUGS output'!Y123),2)</f>
        <v>4.54</v>
      </c>
    </row>
    <row r="125" spans="1:36" x14ac:dyDescent="0.25">
      <c r="A125" s="44">
        <v>4</v>
      </c>
      <c r="B125" s="44">
        <v>9</v>
      </c>
      <c r="C125" s="5" t="str">
        <f>VLOOKUP(A125,'WinBUGS output'!A:C,3,FALSE)</f>
        <v>Attention placebo</v>
      </c>
      <c r="D125" s="5" t="str">
        <f>VLOOKUP(B125,'WinBUGS output'!A:C,3,FALSE)</f>
        <v>Exercise + TAU</v>
      </c>
      <c r="E125" s="5" t="str">
        <f>FIXED('WinBUGS output'!N124,2)</f>
        <v>1.04</v>
      </c>
      <c r="F125" s="5" t="str">
        <f>FIXED('WinBUGS output'!M124,2)</f>
        <v>-0.49</v>
      </c>
      <c r="G125" s="5" t="str">
        <f>FIXED('WinBUGS output'!O124,2)</f>
        <v>2.55</v>
      </c>
      <c r="H125" s="7"/>
      <c r="I125" s="7"/>
      <c r="J125" s="7"/>
      <c r="N125" s="44">
        <v>10</v>
      </c>
      <c r="O125" s="44">
        <v>15</v>
      </c>
      <c r="P125" s="5" t="str">
        <f>VLOOKUP('Direct lors'!N125,'WinBUGS output'!D:F,3,FALSE)</f>
        <v>Short-term psychodynamic psychotherapies</v>
      </c>
      <c r="Q125" s="5" t="str">
        <f>VLOOKUP('Direct lors'!O125,'WinBUGS output'!D:F,3,FALSE)</f>
        <v>Behavioural therapies (individual)</v>
      </c>
      <c r="R125" s="5" t="str">
        <f>FIXED('WinBUGS output'!X124,2)</f>
        <v>0.61</v>
      </c>
      <c r="S125" s="5" t="str">
        <f>FIXED('WinBUGS output'!W124,2)</f>
        <v>-1.26</v>
      </c>
      <c r="T125" s="5" t="str">
        <f>FIXED('WinBUGS output'!Y124,2)</f>
        <v>2.46</v>
      </c>
      <c r="X125" s="5" t="str">
        <f t="shared" si="4"/>
        <v>Attention placebo</v>
      </c>
      <c r="Y125" s="5" t="str">
        <f t="shared" si="5"/>
        <v>Exercise + TAU</v>
      </c>
      <c r="Z125" s="5" t="str">
        <f>FIXED(EXP('WinBUGS output'!N124),2)</f>
        <v>2.82</v>
      </c>
      <c r="AA125" s="5" t="str">
        <f>FIXED(EXP('WinBUGS output'!M124),2)</f>
        <v>0.61</v>
      </c>
      <c r="AB125" s="5" t="str">
        <f>FIXED(EXP('WinBUGS output'!O124),2)</f>
        <v>12.82</v>
      </c>
      <c r="AF125" s="5" t="str">
        <f t="shared" si="6"/>
        <v>Short-term psychodynamic psychotherapies</v>
      </c>
      <c r="AG125" s="5" t="str">
        <f t="shared" si="7"/>
        <v>Behavioural therapies (individual)</v>
      </c>
      <c r="AH125" s="5" t="str">
        <f>FIXED(EXP('WinBUGS output'!X124),2)</f>
        <v>1.83</v>
      </c>
      <c r="AI125" s="5" t="str">
        <f>FIXED(EXP('WinBUGS output'!W124),2)</f>
        <v>0.28</v>
      </c>
      <c r="AJ125" s="5" t="str">
        <f>FIXED(EXP('WinBUGS output'!Y124),2)</f>
        <v>11.66</v>
      </c>
    </row>
    <row r="126" spans="1:36" x14ac:dyDescent="0.25">
      <c r="A126" s="44">
        <v>4</v>
      </c>
      <c r="B126" s="44">
        <v>10</v>
      </c>
      <c r="C126" s="5" t="str">
        <f>VLOOKUP(A126,'WinBUGS output'!A:C,3,FALSE)</f>
        <v>Attention placebo</v>
      </c>
      <c r="D126" s="5" t="str">
        <f>VLOOKUP(B126,'WinBUGS output'!A:C,3,FALSE)</f>
        <v>Amitriptyline</v>
      </c>
      <c r="E126" s="5" t="str">
        <f>FIXED('WinBUGS output'!N125,2)</f>
        <v>1.65</v>
      </c>
      <c r="F126" s="5" t="str">
        <f>FIXED('WinBUGS output'!M125,2)</f>
        <v>-0.11</v>
      </c>
      <c r="G126" s="5" t="str">
        <f>FIXED('WinBUGS output'!O125,2)</f>
        <v>3.41</v>
      </c>
      <c r="H126" s="7"/>
      <c r="I126" s="7"/>
      <c r="J126" s="7"/>
      <c r="N126" s="44">
        <v>10</v>
      </c>
      <c r="O126" s="44">
        <v>16</v>
      </c>
      <c r="P126" s="5" t="str">
        <f>VLOOKUP('Direct lors'!N126,'WinBUGS output'!D:F,3,FALSE)</f>
        <v>Short-term psychodynamic psychotherapies</v>
      </c>
      <c r="Q126" s="5" t="str">
        <f>VLOOKUP('Direct lors'!O126,'WinBUGS output'!D:F,3,FALSE)</f>
        <v>Cognitive and cognitive behavioural therapies (individual) [CBT/CT]</v>
      </c>
      <c r="R126" s="5" t="str">
        <f>FIXED('WinBUGS output'!X125,2)</f>
        <v>0.17</v>
      </c>
      <c r="S126" s="5" t="str">
        <f>FIXED('WinBUGS output'!W125,2)</f>
        <v>-1.63</v>
      </c>
      <c r="T126" s="5" t="str">
        <f>FIXED('WinBUGS output'!Y125,2)</f>
        <v>1.97</v>
      </c>
      <c r="X126" s="5" t="str">
        <f t="shared" si="4"/>
        <v>Attention placebo</v>
      </c>
      <c r="Y126" s="5" t="str">
        <f t="shared" si="5"/>
        <v>Amitriptyline</v>
      </c>
      <c r="Z126" s="5" t="str">
        <f>FIXED(EXP('WinBUGS output'!N125),2)</f>
        <v>5.21</v>
      </c>
      <c r="AA126" s="5" t="str">
        <f>FIXED(EXP('WinBUGS output'!M125),2)</f>
        <v>0.90</v>
      </c>
      <c r="AB126" s="5" t="str">
        <f>FIXED(EXP('WinBUGS output'!O125),2)</f>
        <v>30.30</v>
      </c>
      <c r="AF126" s="5" t="str">
        <f t="shared" si="6"/>
        <v>Short-term psychodynamic psychotherapies</v>
      </c>
      <c r="AG126" s="5" t="str">
        <f t="shared" si="7"/>
        <v>Cognitive and cognitive behavioural therapies (individual) [CBT/CT]</v>
      </c>
      <c r="AH126" s="5" t="str">
        <f>FIXED(EXP('WinBUGS output'!X125),2)</f>
        <v>1.19</v>
      </c>
      <c r="AI126" s="5" t="str">
        <f>FIXED(EXP('WinBUGS output'!W125),2)</f>
        <v>0.20</v>
      </c>
      <c r="AJ126" s="5" t="str">
        <f>FIXED(EXP('WinBUGS output'!Y125),2)</f>
        <v>7.17</v>
      </c>
    </row>
    <row r="127" spans="1:36" x14ac:dyDescent="0.25">
      <c r="A127" s="44">
        <v>4</v>
      </c>
      <c r="B127" s="44">
        <v>11</v>
      </c>
      <c r="C127" s="5" t="str">
        <f>VLOOKUP(A127,'WinBUGS output'!A:C,3,FALSE)</f>
        <v>Attention placebo</v>
      </c>
      <c r="D127" s="5" t="str">
        <f>VLOOKUP(B127,'WinBUGS output'!A:C,3,FALSE)</f>
        <v>Imipramine</v>
      </c>
      <c r="E127" s="5" t="str">
        <f>FIXED('WinBUGS output'!N126,2)</f>
        <v>1.54</v>
      </c>
      <c r="F127" s="5" t="str">
        <f>FIXED('WinBUGS output'!M126,2)</f>
        <v>-0.20</v>
      </c>
      <c r="G127" s="5" t="str">
        <f>FIXED('WinBUGS output'!O126,2)</f>
        <v>3.29</v>
      </c>
      <c r="H127" s="7"/>
      <c r="I127" s="7"/>
      <c r="J127" s="7"/>
      <c r="N127" s="44">
        <v>10</v>
      </c>
      <c r="O127" s="44">
        <v>17</v>
      </c>
      <c r="P127" s="5" t="str">
        <f>VLOOKUP('Direct lors'!N127,'WinBUGS output'!D:F,3,FALSE)</f>
        <v>Short-term psychodynamic psychotherapies</v>
      </c>
      <c r="Q127" s="5" t="str">
        <f>VLOOKUP('Direct lors'!O127,'WinBUGS output'!D:F,3,FALSE)</f>
        <v>Combined (Cognitive and cognitive behavioural therapies individual + AD)</v>
      </c>
      <c r="R127" s="5" t="str">
        <f>FIXED('WinBUGS output'!X126,2)</f>
        <v>1.06</v>
      </c>
      <c r="S127" s="5" t="str">
        <f>FIXED('WinBUGS output'!W126,2)</f>
        <v>-1.08</v>
      </c>
      <c r="T127" s="5" t="str">
        <f>FIXED('WinBUGS output'!Y126,2)</f>
        <v>3.21</v>
      </c>
      <c r="X127" s="5" t="str">
        <f t="shared" si="4"/>
        <v>Attention placebo</v>
      </c>
      <c r="Y127" s="5" t="str">
        <f t="shared" si="5"/>
        <v>Imipramine</v>
      </c>
      <c r="Z127" s="5" t="str">
        <f>FIXED(EXP('WinBUGS output'!N126),2)</f>
        <v>4.65</v>
      </c>
      <c r="AA127" s="5" t="str">
        <f>FIXED(EXP('WinBUGS output'!M126),2)</f>
        <v>0.82</v>
      </c>
      <c r="AB127" s="5" t="str">
        <f>FIXED(EXP('WinBUGS output'!O126),2)</f>
        <v>26.74</v>
      </c>
      <c r="AF127" s="5" t="str">
        <f t="shared" si="6"/>
        <v>Short-term psychodynamic psychotherapies</v>
      </c>
      <c r="AG127" s="5" t="str">
        <f t="shared" si="7"/>
        <v>Combined (Cognitive and cognitive behavioural therapies individual + AD)</v>
      </c>
      <c r="AH127" s="5" t="str">
        <f>FIXED(EXP('WinBUGS output'!X126),2)</f>
        <v>2.89</v>
      </c>
      <c r="AI127" s="5" t="str">
        <f>FIXED(EXP('WinBUGS output'!W126),2)</f>
        <v>0.34</v>
      </c>
      <c r="AJ127" s="5" t="str">
        <f>FIXED(EXP('WinBUGS output'!Y126),2)</f>
        <v>24.83</v>
      </c>
    </row>
    <row r="128" spans="1:36" x14ac:dyDescent="0.25">
      <c r="A128" s="44">
        <v>4</v>
      </c>
      <c r="B128" s="44">
        <v>12</v>
      </c>
      <c r="C128" s="5" t="str">
        <f>VLOOKUP(A128,'WinBUGS output'!A:C,3,FALSE)</f>
        <v>Attention placebo</v>
      </c>
      <c r="D128" s="5" t="str">
        <f>VLOOKUP(B128,'WinBUGS output'!A:C,3,FALSE)</f>
        <v>Lofepramine</v>
      </c>
      <c r="E128" s="5" t="str">
        <f>FIXED('WinBUGS output'!N127,2)</f>
        <v>1.79</v>
      </c>
      <c r="F128" s="5" t="str">
        <f>FIXED('WinBUGS output'!M127,2)</f>
        <v>-0.04</v>
      </c>
      <c r="G128" s="5" t="str">
        <f>FIXED('WinBUGS output'!O127,2)</f>
        <v>3.67</v>
      </c>
      <c r="H128" s="7"/>
      <c r="I128" s="7"/>
      <c r="J128" s="7"/>
      <c r="N128" s="44">
        <v>10</v>
      </c>
      <c r="O128" s="44">
        <v>18</v>
      </c>
      <c r="P128" s="5" t="str">
        <f>VLOOKUP('Direct lors'!N128,'WinBUGS output'!D:F,3,FALSE)</f>
        <v>Short-term psychodynamic psychotherapies</v>
      </c>
      <c r="Q128" s="5" t="str">
        <f>VLOOKUP('Direct lors'!O128,'WinBUGS output'!D:F,3,FALSE)</f>
        <v>Combined (Exercise + AD/CBT)</v>
      </c>
      <c r="R128" s="5" t="str">
        <f>FIXED('WinBUGS output'!X127,2)</f>
        <v>3.34</v>
      </c>
      <c r="S128" s="5" t="str">
        <f>FIXED('WinBUGS output'!W127,2)</f>
        <v>0.87</v>
      </c>
      <c r="T128" s="5" t="str">
        <f>FIXED('WinBUGS output'!Y127,2)</f>
        <v>5.83</v>
      </c>
      <c r="X128" s="5" t="str">
        <f t="shared" si="4"/>
        <v>Attention placebo</v>
      </c>
      <c r="Y128" s="5" t="str">
        <f t="shared" si="5"/>
        <v>Lofepramine</v>
      </c>
      <c r="Z128" s="5" t="str">
        <f>FIXED(EXP('WinBUGS output'!N127),2)</f>
        <v>5.96</v>
      </c>
      <c r="AA128" s="5" t="str">
        <f>FIXED(EXP('WinBUGS output'!M127),2)</f>
        <v>0.96</v>
      </c>
      <c r="AB128" s="5" t="str">
        <f>FIXED(EXP('WinBUGS output'!O127),2)</f>
        <v>39.21</v>
      </c>
      <c r="AF128" s="5" t="str">
        <f t="shared" si="6"/>
        <v>Short-term psychodynamic psychotherapies</v>
      </c>
      <c r="AG128" s="5" t="str">
        <f t="shared" si="7"/>
        <v>Combined (Exercise + AD/CBT)</v>
      </c>
      <c r="AH128" s="5" t="str">
        <f>FIXED(EXP('WinBUGS output'!X127),2)</f>
        <v>28.30</v>
      </c>
      <c r="AI128" s="5" t="str">
        <f>FIXED(EXP('WinBUGS output'!W127),2)</f>
        <v>2.38</v>
      </c>
      <c r="AJ128" s="5" t="str">
        <f>FIXED(EXP('WinBUGS output'!Y127),2)</f>
        <v>339.34</v>
      </c>
    </row>
    <row r="129" spans="1:36" x14ac:dyDescent="0.25">
      <c r="A129" s="44">
        <v>4</v>
      </c>
      <c r="B129" s="44">
        <v>13</v>
      </c>
      <c r="C129" s="5" t="str">
        <f>VLOOKUP(A129,'WinBUGS output'!A:C,3,FALSE)</f>
        <v>Attention placebo</v>
      </c>
      <c r="D129" s="5" t="str">
        <f>VLOOKUP(B129,'WinBUGS output'!A:C,3,FALSE)</f>
        <v>Citalopram</v>
      </c>
      <c r="E129" s="5" t="str">
        <f>FIXED('WinBUGS output'!N128,2)</f>
        <v>1.29</v>
      </c>
      <c r="F129" s="5" t="str">
        <f>FIXED('WinBUGS output'!M128,2)</f>
        <v>-0.45</v>
      </c>
      <c r="G129" s="5" t="str">
        <f>FIXED('WinBUGS output'!O128,2)</f>
        <v>3.04</v>
      </c>
      <c r="H129" s="7"/>
      <c r="I129" s="7"/>
      <c r="J129" s="7"/>
      <c r="N129" s="44">
        <v>11</v>
      </c>
      <c r="O129" s="44">
        <v>12</v>
      </c>
      <c r="P129" s="5" t="str">
        <f>VLOOKUP('Direct lors'!N129,'WinBUGS output'!D:F,3,FALSE)</f>
        <v>Self-help with support</v>
      </c>
      <c r="Q129" s="5" t="str">
        <f>VLOOKUP('Direct lors'!O129,'WinBUGS output'!D:F,3,FALSE)</f>
        <v>Self-help</v>
      </c>
      <c r="R129" s="5" t="str">
        <f>FIXED('WinBUGS output'!X128,2)</f>
        <v>-0.11</v>
      </c>
      <c r="S129" s="5" t="str">
        <f>FIXED('WinBUGS output'!W128,2)</f>
        <v>-1.27</v>
      </c>
      <c r="T129" s="5" t="str">
        <f>FIXED('WinBUGS output'!Y128,2)</f>
        <v>1.06</v>
      </c>
      <c r="X129" s="5" t="str">
        <f t="shared" si="4"/>
        <v>Attention placebo</v>
      </c>
      <c r="Y129" s="5" t="str">
        <f t="shared" si="5"/>
        <v>Citalopram</v>
      </c>
      <c r="Z129" s="5" t="str">
        <f>FIXED(EXP('WinBUGS output'!N128),2)</f>
        <v>3.62</v>
      </c>
      <c r="AA129" s="5" t="str">
        <f>FIXED(EXP('WinBUGS output'!M128),2)</f>
        <v>0.64</v>
      </c>
      <c r="AB129" s="5" t="str">
        <f>FIXED(EXP('WinBUGS output'!O128),2)</f>
        <v>20.82</v>
      </c>
      <c r="AF129" s="5" t="str">
        <f t="shared" si="6"/>
        <v>Self-help with support</v>
      </c>
      <c r="AG129" s="5" t="str">
        <f t="shared" si="7"/>
        <v>Self-help</v>
      </c>
      <c r="AH129" s="5" t="str">
        <f>FIXED(EXP('WinBUGS output'!X128),2)</f>
        <v>0.90</v>
      </c>
      <c r="AI129" s="5" t="str">
        <f>FIXED(EXP('WinBUGS output'!W128),2)</f>
        <v>0.28</v>
      </c>
      <c r="AJ129" s="5" t="str">
        <f>FIXED(EXP('WinBUGS output'!Y128),2)</f>
        <v>2.88</v>
      </c>
    </row>
    <row r="130" spans="1:36" x14ac:dyDescent="0.25">
      <c r="A130" s="44">
        <v>4</v>
      </c>
      <c r="B130" s="44">
        <v>14</v>
      </c>
      <c r="C130" s="5" t="str">
        <f>VLOOKUP(A130,'WinBUGS output'!A:C,3,FALSE)</f>
        <v>Attention placebo</v>
      </c>
      <c r="D130" s="5" t="str">
        <f>VLOOKUP(B130,'WinBUGS output'!A:C,3,FALSE)</f>
        <v>Escitalopram</v>
      </c>
      <c r="E130" s="5" t="str">
        <f>FIXED('WinBUGS output'!N129,2)</f>
        <v>1.49</v>
      </c>
      <c r="F130" s="5" t="str">
        <f>FIXED('WinBUGS output'!M129,2)</f>
        <v>-0.26</v>
      </c>
      <c r="G130" s="5" t="str">
        <f>FIXED('WinBUGS output'!O129,2)</f>
        <v>3.25</v>
      </c>
      <c r="H130" s="7"/>
      <c r="I130" s="7"/>
      <c r="J130" s="7"/>
      <c r="N130" s="44">
        <v>11</v>
      </c>
      <c r="O130" s="44">
        <v>13</v>
      </c>
      <c r="P130" s="5" t="str">
        <f>VLOOKUP('Direct lors'!N130,'WinBUGS output'!D:F,3,FALSE)</f>
        <v>Self-help with support</v>
      </c>
      <c r="Q130" s="5" t="str">
        <f>VLOOKUP('Direct lors'!O130,'WinBUGS output'!D:F,3,FALSE)</f>
        <v>Interpersonal psychotherapy (IPT)</v>
      </c>
      <c r="R130" s="5" t="str">
        <f>FIXED('WinBUGS output'!X129,2)</f>
        <v>0.96</v>
      </c>
      <c r="S130" s="5" t="str">
        <f>FIXED('WinBUGS output'!W129,2)</f>
        <v>-0.79</v>
      </c>
      <c r="T130" s="5" t="str">
        <f>FIXED('WinBUGS output'!Y129,2)</f>
        <v>2.68</v>
      </c>
      <c r="X130" s="5" t="str">
        <f t="shared" si="4"/>
        <v>Attention placebo</v>
      </c>
      <c r="Y130" s="5" t="str">
        <f t="shared" si="5"/>
        <v>Escitalopram</v>
      </c>
      <c r="Z130" s="5" t="str">
        <f>FIXED(EXP('WinBUGS output'!N129),2)</f>
        <v>4.42</v>
      </c>
      <c r="AA130" s="5" t="str">
        <f>FIXED(EXP('WinBUGS output'!M129),2)</f>
        <v>0.77</v>
      </c>
      <c r="AB130" s="5" t="str">
        <f>FIXED(EXP('WinBUGS output'!O129),2)</f>
        <v>25.69</v>
      </c>
      <c r="AF130" s="5" t="str">
        <f t="shared" si="6"/>
        <v>Self-help with support</v>
      </c>
      <c r="AG130" s="5" t="str">
        <f t="shared" si="7"/>
        <v>Interpersonal psychotherapy (IPT)</v>
      </c>
      <c r="AH130" s="5" t="str">
        <f>FIXED(EXP('WinBUGS output'!X129),2)</f>
        <v>2.60</v>
      </c>
      <c r="AI130" s="5" t="str">
        <f>FIXED(EXP('WinBUGS output'!W129),2)</f>
        <v>0.46</v>
      </c>
      <c r="AJ130" s="5" t="str">
        <f>FIXED(EXP('WinBUGS output'!Y129),2)</f>
        <v>14.63</v>
      </c>
    </row>
    <row r="131" spans="1:36" x14ac:dyDescent="0.25">
      <c r="A131" s="44">
        <v>4</v>
      </c>
      <c r="B131" s="44">
        <v>15</v>
      </c>
      <c r="C131" s="5" t="str">
        <f>VLOOKUP(A131,'WinBUGS output'!A:C,3,FALSE)</f>
        <v>Attention placebo</v>
      </c>
      <c r="D131" s="5" t="str">
        <f>VLOOKUP(B131,'WinBUGS output'!A:C,3,FALSE)</f>
        <v>Fluoxetine</v>
      </c>
      <c r="E131" s="5" t="str">
        <f>FIXED('WinBUGS output'!N130,2)</f>
        <v>1.45</v>
      </c>
      <c r="F131" s="5" t="str">
        <f>FIXED('WinBUGS output'!M130,2)</f>
        <v>-0.30</v>
      </c>
      <c r="G131" s="5" t="str">
        <f>FIXED('WinBUGS output'!O130,2)</f>
        <v>3.22</v>
      </c>
      <c r="H131" s="7"/>
      <c r="I131" s="7"/>
      <c r="J131" s="7"/>
      <c r="N131" s="44">
        <v>11</v>
      </c>
      <c r="O131" s="44">
        <v>14</v>
      </c>
      <c r="P131" s="5" t="str">
        <f>VLOOKUP('Direct lors'!N131,'WinBUGS output'!D:F,3,FALSE)</f>
        <v>Self-help with support</v>
      </c>
      <c r="Q131" s="5" t="str">
        <f>VLOOKUP('Direct lors'!O131,'WinBUGS output'!D:F,3,FALSE)</f>
        <v>Counselling</v>
      </c>
      <c r="R131" s="5" t="str">
        <f>FIXED('WinBUGS output'!X130,2)</f>
        <v>-0.04</v>
      </c>
      <c r="S131" s="5" t="str">
        <f>FIXED('WinBUGS output'!W130,2)</f>
        <v>-1.66</v>
      </c>
      <c r="T131" s="5" t="str">
        <f>FIXED('WinBUGS output'!Y130,2)</f>
        <v>1.61</v>
      </c>
      <c r="X131" s="5" t="str">
        <f t="shared" si="4"/>
        <v>Attention placebo</v>
      </c>
      <c r="Y131" s="5" t="str">
        <f t="shared" si="5"/>
        <v>Fluoxetine</v>
      </c>
      <c r="Z131" s="5" t="str">
        <f>FIXED(EXP('WinBUGS output'!N130),2)</f>
        <v>4.26</v>
      </c>
      <c r="AA131" s="5" t="str">
        <f>FIXED(EXP('WinBUGS output'!M130),2)</f>
        <v>0.74</v>
      </c>
      <c r="AB131" s="5" t="str">
        <f>FIXED(EXP('WinBUGS output'!O130),2)</f>
        <v>24.93</v>
      </c>
      <c r="AF131" s="5" t="str">
        <f t="shared" si="6"/>
        <v>Self-help with support</v>
      </c>
      <c r="AG131" s="5" t="str">
        <f t="shared" si="7"/>
        <v>Counselling</v>
      </c>
      <c r="AH131" s="5" t="str">
        <f>FIXED(EXP('WinBUGS output'!X130),2)</f>
        <v>0.96</v>
      </c>
      <c r="AI131" s="5" t="str">
        <f>FIXED(EXP('WinBUGS output'!W130),2)</f>
        <v>0.19</v>
      </c>
      <c r="AJ131" s="5" t="str">
        <f>FIXED(EXP('WinBUGS output'!Y130),2)</f>
        <v>5.02</v>
      </c>
    </row>
    <row r="132" spans="1:36" x14ac:dyDescent="0.25">
      <c r="A132" s="44">
        <v>4</v>
      </c>
      <c r="B132" s="44">
        <v>16</v>
      </c>
      <c r="C132" s="5" t="str">
        <f>VLOOKUP(A132,'WinBUGS output'!A:C,3,FALSE)</f>
        <v>Attention placebo</v>
      </c>
      <c r="D132" s="5" t="str">
        <f>VLOOKUP(B132,'WinBUGS output'!A:C,3,FALSE)</f>
        <v>Sertraline</v>
      </c>
      <c r="E132" s="5" t="str">
        <f>FIXED('WinBUGS output'!N131,2)</f>
        <v>1.32</v>
      </c>
      <c r="F132" s="5" t="str">
        <f>FIXED('WinBUGS output'!M131,2)</f>
        <v>-0.44</v>
      </c>
      <c r="G132" s="5" t="str">
        <f>FIXED('WinBUGS output'!O131,2)</f>
        <v>3.09</v>
      </c>
      <c r="H132" s="7"/>
      <c r="I132" s="7"/>
      <c r="J132" s="7"/>
      <c r="N132" s="44">
        <v>11</v>
      </c>
      <c r="O132" s="44">
        <v>15</v>
      </c>
      <c r="P132" s="5" t="str">
        <f>VLOOKUP('Direct lors'!N132,'WinBUGS output'!D:F,3,FALSE)</f>
        <v>Self-help with support</v>
      </c>
      <c r="Q132" s="5" t="str">
        <f>VLOOKUP('Direct lors'!O132,'WinBUGS output'!D:F,3,FALSE)</f>
        <v>Behavioural therapies (individual)</v>
      </c>
      <c r="R132" s="5" t="str">
        <f>FIXED('WinBUGS output'!X131,2)</f>
        <v>1.05</v>
      </c>
      <c r="S132" s="5" t="str">
        <f>FIXED('WinBUGS output'!W131,2)</f>
        <v>-0.43</v>
      </c>
      <c r="T132" s="5" t="str">
        <f>FIXED('WinBUGS output'!Y131,2)</f>
        <v>2.51</v>
      </c>
      <c r="X132" s="5" t="str">
        <f t="shared" ref="X132:X195" si="8">C132</f>
        <v>Attention placebo</v>
      </c>
      <c r="Y132" s="5" t="str">
        <f t="shared" ref="Y132:Y195" si="9">D132</f>
        <v>Sertraline</v>
      </c>
      <c r="Z132" s="5" t="str">
        <f>FIXED(EXP('WinBUGS output'!N131),2)</f>
        <v>3.73</v>
      </c>
      <c r="AA132" s="5" t="str">
        <f>FIXED(EXP('WinBUGS output'!M131),2)</f>
        <v>0.64</v>
      </c>
      <c r="AB132" s="5" t="str">
        <f>FIXED(EXP('WinBUGS output'!O131),2)</f>
        <v>21.91</v>
      </c>
      <c r="AF132" s="5" t="str">
        <f t="shared" si="6"/>
        <v>Self-help with support</v>
      </c>
      <c r="AG132" s="5" t="str">
        <f t="shared" si="7"/>
        <v>Behavioural therapies (individual)</v>
      </c>
      <c r="AH132" s="5" t="str">
        <f>FIXED(EXP('WinBUGS output'!X131),2)</f>
        <v>2.85</v>
      </c>
      <c r="AI132" s="5" t="str">
        <f>FIXED(EXP('WinBUGS output'!W131),2)</f>
        <v>0.65</v>
      </c>
      <c r="AJ132" s="5" t="str">
        <f>FIXED(EXP('WinBUGS output'!Y131),2)</f>
        <v>12.24</v>
      </c>
    </row>
    <row r="133" spans="1:36" x14ac:dyDescent="0.25">
      <c r="A133" s="44">
        <v>4</v>
      </c>
      <c r="B133" s="44">
        <v>17</v>
      </c>
      <c r="C133" s="5" t="str">
        <f>VLOOKUP(A133,'WinBUGS output'!A:C,3,FALSE)</f>
        <v>Attention placebo</v>
      </c>
      <c r="D133" s="5" t="str">
        <f>VLOOKUP(B133,'WinBUGS output'!A:C,3,FALSE)</f>
        <v>Any AD</v>
      </c>
      <c r="E133" s="5" t="str">
        <f>FIXED('WinBUGS output'!N132,2)</f>
        <v>-1.90</v>
      </c>
      <c r="F133" s="5" t="str">
        <f>FIXED('WinBUGS output'!M132,2)</f>
        <v>-4.43</v>
      </c>
      <c r="G133" s="5" t="str">
        <f>FIXED('WinBUGS output'!O132,2)</f>
        <v>0.65</v>
      </c>
      <c r="H133" s="7"/>
      <c r="I133" s="7"/>
      <c r="J133" s="7"/>
      <c r="N133" s="44">
        <v>11</v>
      </c>
      <c r="O133" s="44">
        <v>16</v>
      </c>
      <c r="P133" s="5" t="str">
        <f>VLOOKUP('Direct lors'!N133,'WinBUGS output'!D:F,3,FALSE)</f>
        <v>Self-help with support</v>
      </c>
      <c r="Q133" s="5" t="str">
        <f>VLOOKUP('Direct lors'!O133,'WinBUGS output'!D:F,3,FALSE)</f>
        <v>Cognitive and cognitive behavioural therapies (individual) [CBT/CT]</v>
      </c>
      <c r="R133" s="5" t="str">
        <f>FIXED('WinBUGS output'!X132,2)</f>
        <v>0.61</v>
      </c>
      <c r="S133" s="5" t="str">
        <f>FIXED('WinBUGS output'!W132,2)</f>
        <v>-0.75</v>
      </c>
      <c r="T133" s="5" t="str">
        <f>FIXED('WinBUGS output'!Y132,2)</f>
        <v>2.00</v>
      </c>
      <c r="X133" s="5" t="str">
        <f t="shared" si="8"/>
        <v>Attention placebo</v>
      </c>
      <c r="Y133" s="5" t="str">
        <f t="shared" si="9"/>
        <v>Any AD</v>
      </c>
      <c r="Z133" s="5" t="str">
        <f>FIXED(EXP('WinBUGS output'!N132),2)</f>
        <v>0.15</v>
      </c>
      <c r="AA133" s="5" t="str">
        <f>FIXED(EXP('WinBUGS output'!M132),2)</f>
        <v>0.01</v>
      </c>
      <c r="AB133" s="5" t="str">
        <f>FIXED(EXP('WinBUGS output'!O132),2)</f>
        <v>1.92</v>
      </c>
      <c r="AF133" s="5" t="str">
        <f t="shared" ref="AF133:AF156" si="10">P133</f>
        <v>Self-help with support</v>
      </c>
      <c r="AG133" s="5" t="str">
        <f t="shared" ref="AG133:AG156" si="11">Q133</f>
        <v>Cognitive and cognitive behavioural therapies (individual) [CBT/CT]</v>
      </c>
      <c r="AH133" s="5" t="str">
        <f>FIXED(EXP('WinBUGS output'!X132),2)</f>
        <v>1.84</v>
      </c>
      <c r="AI133" s="5" t="str">
        <f>FIXED(EXP('WinBUGS output'!W132),2)</f>
        <v>0.47</v>
      </c>
      <c r="AJ133" s="5" t="str">
        <f>FIXED(EXP('WinBUGS output'!Y132),2)</f>
        <v>7.41</v>
      </c>
    </row>
    <row r="134" spans="1:36" x14ac:dyDescent="0.25">
      <c r="A134" s="44">
        <v>4</v>
      </c>
      <c r="B134" s="44">
        <v>18</v>
      </c>
      <c r="C134" s="5" t="str">
        <f>VLOOKUP(A134,'WinBUGS output'!A:C,3,FALSE)</f>
        <v>Attention placebo</v>
      </c>
      <c r="D134" s="5" t="str">
        <f>VLOOKUP(B134,'WinBUGS output'!A:C,3,FALSE)</f>
        <v>Mirtazapine</v>
      </c>
      <c r="E134" s="5" t="str">
        <f>FIXED('WinBUGS output'!N133,2)</f>
        <v>1.60</v>
      </c>
      <c r="F134" s="5" t="str">
        <f>FIXED('WinBUGS output'!M133,2)</f>
        <v>-0.19</v>
      </c>
      <c r="G134" s="5" t="str">
        <f>FIXED('WinBUGS output'!O133,2)</f>
        <v>3.39</v>
      </c>
      <c r="H134" s="7"/>
      <c r="I134" s="7"/>
      <c r="J134" s="7"/>
      <c r="N134" s="44">
        <v>11</v>
      </c>
      <c r="O134" s="44">
        <v>17</v>
      </c>
      <c r="P134" s="5" t="str">
        <f>VLOOKUP('Direct lors'!N134,'WinBUGS output'!D:F,3,FALSE)</f>
        <v>Self-help with support</v>
      </c>
      <c r="Q134" s="5" t="str">
        <f>VLOOKUP('Direct lors'!O134,'WinBUGS output'!D:F,3,FALSE)</f>
        <v>Combined (Cognitive and cognitive behavioural therapies individual + AD)</v>
      </c>
      <c r="R134" s="5" t="str">
        <f>FIXED('WinBUGS output'!X133,2)</f>
        <v>1.50</v>
      </c>
      <c r="S134" s="5" t="str">
        <f>FIXED('WinBUGS output'!W133,2)</f>
        <v>-0.28</v>
      </c>
      <c r="T134" s="5" t="str">
        <f>FIXED('WinBUGS output'!Y133,2)</f>
        <v>3.30</v>
      </c>
      <c r="X134" s="5" t="str">
        <f t="shared" si="8"/>
        <v>Attention placebo</v>
      </c>
      <c r="Y134" s="5" t="str">
        <f t="shared" si="9"/>
        <v>Mirtazapine</v>
      </c>
      <c r="Z134" s="5" t="str">
        <f>FIXED(EXP('WinBUGS output'!N133),2)</f>
        <v>4.93</v>
      </c>
      <c r="AA134" s="5" t="str">
        <f>FIXED(EXP('WinBUGS output'!M133),2)</f>
        <v>0.83</v>
      </c>
      <c r="AB134" s="5" t="str">
        <f>FIXED(EXP('WinBUGS output'!O133),2)</f>
        <v>29.52</v>
      </c>
      <c r="AF134" s="5" t="str">
        <f t="shared" si="10"/>
        <v>Self-help with support</v>
      </c>
      <c r="AG134" s="5" t="str">
        <f t="shared" si="11"/>
        <v>Combined (Cognitive and cognitive behavioural therapies individual + AD)</v>
      </c>
      <c r="AH134" s="5" t="str">
        <f>FIXED(EXP('WinBUGS output'!X133),2)</f>
        <v>4.50</v>
      </c>
      <c r="AI134" s="5" t="str">
        <f>FIXED(EXP('WinBUGS output'!W133),2)</f>
        <v>0.76</v>
      </c>
      <c r="AJ134" s="5" t="str">
        <f>FIXED(EXP('WinBUGS output'!Y133),2)</f>
        <v>27.19</v>
      </c>
    </row>
    <row r="135" spans="1:36" x14ac:dyDescent="0.25">
      <c r="A135" s="44">
        <v>4</v>
      </c>
      <c r="B135" s="44">
        <v>19</v>
      </c>
      <c r="C135" s="5" t="str">
        <f>VLOOKUP(A135,'WinBUGS output'!A:C,3,FALSE)</f>
        <v>Attention placebo</v>
      </c>
      <c r="D135" s="5" t="str">
        <f>VLOOKUP(B135,'WinBUGS output'!A:C,3,FALSE)</f>
        <v>Short-term psychodymic psychotherapy individual + TAU</v>
      </c>
      <c r="E135" s="5" t="str">
        <f>FIXED('WinBUGS output'!N134,2)</f>
        <v>0.81</v>
      </c>
      <c r="F135" s="5" t="str">
        <f>FIXED('WinBUGS output'!M134,2)</f>
        <v>-1.19</v>
      </c>
      <c r="G135" s="5" t="str">
        <f>FIXED('WinBUGS output'!O134,2)</f>
        <v>2.78</v>
      </c>
      <c r="H135" s="7"/>
      <c r="I135" s="7"/>
      <c r="J135" s="7"/>
      <c r="N135" s="44">
        <v>11</v>
      </c>
      <c r="O135" s="44">
        <v>18</v>
      </c>
      <c r="P135" s="5" t="str">
        <f>VLOOKUP('Direct lors'!N135,'WinBUGS output'!D:F,3,FALSE)</f>
        <v>Self-help with support</v>
      </c>
      <c r="Q135" s="5" t="str">
        <f>VLOOKUP('Direct lors'!O135,'WinBUGS output'!D:F,3,FALSE)</f>
        <v>Combined (Exercise + AD/CBT)</v>
      </c>
      <c r="R135" s="5" t="str">
        <f>FIXED('WinBUGS output'!X134,2)</f>
        <v>3.79</v>
      </c>
      <c r="S135" s="5" t="str">
        <f>FIXED('WinBUGS output'!W134,2)</f>
        <v>1.61</v>
      </c>
      <c r="T135" s="5" t="str">
        <f>FIXED('WinBUGS output'!Y134,2)</f>
        <v>5.96</v>
      </c>
      <c r="X135" s="5" t="str">
        <f t="shared" si="8"/>
        <v>Attention placebo</v>
      </c>
      <c r="Y135" s="5" t="str">
        <f t="shared" si="9"/>
        <v>Short-term psychodymic psychotherapy individual + TAU</v>
      </c>
      <c r="Z135" s="5" t="str">
        <f>FIXED(EXP('WinBUGS output'!N134),2)</f>
        <v>2.26</v>
      </c>
      <c r="AA135" s="5" t="str">
        <f>FIXED(EXP('WinBUGS output'!M134),2)</f>
        <v>0.30</v>
      </c>
      <c r="AB135" s="5" t="str">
        <f>FIXED(EXP('WinBUGS output'!O134),2)</f>
        <v>16.17</v>
      </c>
      <c r="AF135" s="5" t="str">
        <f t="shared" si="10"/>
        <v>Self-help with support</v>
      </c>
      <c r="AG135" s="5" t="str">
        <f t="shared" si="11"/>
        <v>Combined (Exercise + AD/CBT)</v>
      </c>
      <c r="AH135" s="5" t="str">
        <f>FIXED(EXP('WinBUGS output'!X134),2)</f>
        <v>44.26</v>
      </c>
      <c r="AI135" s="5" t="str">
        <f>FIXED(EXP('WinBUGS output'!W134),2)</f>
        <v>4.99</v>
      </c>
      <c r="AJ135" s="5" t="str">
        <f>FIXED(EXP('WinBUGS output'!Y134),2)</f>
        <v>385.68</v>
      </c>
    </row>
    <row r="136" spans="1:36" x14ac:dyDescent="0.25">
      <c r="A136" s="44">
        <v>4</v>
      </c>
      <c r="B136" s="44">
        <v>20</v>
      </c>
      <c r="C136" s="5" t="str">
        <f>VLOOKUP(A136,'WinBUGS output'!A:C,3,FALSE)</f>
        <v>Attention placebo</v>
      </c>
      <c r="D136" s="5" t="str">
        <f>VLOOKUP(B136,'WinBUGS output'!A:C,3,FALSE)</f>
        <v>Cognitive bibliotherapy with support + TAU</v>
      </c>
      <c r="E136" s="5" t="str">
        <f>FIXED('WinBUGS output'!N135,2)</f>
        <v>0.41</v>
      </c>
      <c r="F136" s="5" t="str">
        <f>FIXED('WinBUGS output'!M135,2)</f>
        <v>-1.27</v>
      </c>
      <c r="G136" s="5" t="str">
        <f>FIXED('WinBUGS output'!O135,2)</f>
        <v>2.05</v>
      </c>
      <c r="H136" s="7"/>
      <c r="I136" s="7"/>
      <c r="J136" s="7"/>
      <c r="N136" s="44">
        <v>12</v>
      </c>
      <c r="O136" s="44">
        <v>13</v>
      </c>
      <c r="P136" s="5" t="str">
        <f>VLOOKUP('Direct lors'!N136,'WinBUGS output'!D:F,3,FALSE)</f>
        <v>Self-help</v>
      </c>
      <c r="Q136" s="5" t="str">
        <f>VLOOKUP('Direct lors'!O136,'WinBUGS output'!D:F,3,FALSE)</f>
        <v>Interpersonal psychotherapy (IPT)</v>
      </c>
      <c r="R136" s="5" t="str">
        <f>FIXED('WinBUGS output'!X135,2)</f>
        <v>1.07</v>
      </c>
      <c r="S136" s="5" t="str">
        <f>FIXED('WinBUGS output'!W135,2)</f>
        <v>-0.46</v>
      </c>
      <c r="T136" s="5" t="str">
        <f>FIXED('WinBUGS output'!Y135,2)</f>
        <v>2.55</v>
      </c>
      <c r="X136" s="5" t="str">
        <f t="shared" si="8"/>
        <v>Attention placebo</v>
      </c>
      <c r="Y136" s="5" t="str">
        <f t="shared" si="9"/>
        <v>Cognitive bibliotherapy with support + TAU</v>
      </c>
      <c r="Z136" s="5" t="str">
        <f>FIXED(EXP('WinBUGS output'!N135),2)</f>
        <v>1.51</v>
      </c>
      <c r="AA136" s="5" t="str">
        <f>FIXED(EXP('WinBUGS output'!M135),2)</f>
        <v>0.28</v>
      </c>
      <c r="AB136" s="5" t="str">
        <f>FIXED(EXP('WinBUGS output'!O135),2)</f>
        <v>7.80</v>
      </c>
      <c r="AF136" s="5" t="str">
        <f t="shared" si="10"/>
        <v>Self-help</v>
      </c>
      <c r="AG136" s="5" t="str">
        <f t="shared" si="11"/>
        <v>Interpersonal psychotherapy (IPT)</v>
      </c>
      <c r="AH136" s="5" t="str">
        <f>FIXED(EXP('WinBUGS output'!X135),2)</f>
        <v>2.91</v>
      </c>
      <c r="AI136" s="5" t="str">
        <f>FIXED(EXP('WinBUGS output'!W135),2)</f>
        <v>0.63</v>
      </c>
      <c r="AJ136" s="5" t="str">
        <f>FIXED(EXP('WinBUGS output'!Y135),2)</f>
        <v>12.77</v>
      </c>
    </row>
    <row r="137" spans="1:36" x14ac:dyDescent="0.25">
      <c r="A137" s="44">
        <v>4</v>
      </c>
      <c r="B137" s="44">
        <v>21</v>
      </c>
      <c r="C137" s="5" t="str">
        <f>VLOOKUP(A137,'WinBUGS output'!A:C,3,FALSE)</f>
        <v>Attention placebo</v>
      </c>
      <c r="D137" s="5" t="str">
        <f>VLOOKUP(B137,'WinBUGS output'!A:C,3,FALSE)</f>
        <v>Computerised-CBT (CCBT) with support</v>
      </c>
      <c r="E137" s="5" t="str">
        <f>FIXED('WinBUGS output'!N136,2)</f>
        <v>0.33</v>
      </c>
      <c r="F137" s="5" t="str">
        <f>FIXED('WinBUGS output'!M136,2)</f>
        <v>-1.47</v>
      </c>
      <c r="G137" s="5" t="str">
        <f>FIXED('WinBUGS output'!O136,2)</f>
        <v>2.05</v>
      </c>
      <c r="H137" s="7"/>
      <c r="I137" s="7"/>
      <c r="J137" s="7"/>
      <c r="N137" s="44">
        <v>12</v>
      </c>
      <c r="O137" s="44">
        <v>14</v>
      </c>
      <c r="P137" s="5" t="str">
        <f>VLOOKUP('Direct lors'!N137,'WinBUGS output'!D:F,3,FALSE)</f>
        <v>Self-help</v>
      </c>
      <c r="Q137" s="5" t="str">
        <f>VLOOKUP('Direct lors'!O137,'WinBUGS output'!D:F,3,FALSE)</f>
        <v>Counselling</v>
      </c>
      <c r="R137" s="5" t="str">
        <f>FIXED('WinBUGS output'!X136,2)</f>
        <v>0.07</v>
      </c>
      <c r="S137" s="5" t="str">
        <f>FIXED('WinBUGS output'!W136,2)</f>
        <v>-1.33</v>
      </c>
      <c r="T137" s="5" t="str">
        <f>FIXED('WinBUGS output'!Y136,2)</f>
        <v>1.48</v>
      </c>
      <c r="X137" s="5" t="str">
        <f t="shared" si="8"/>
        <v>Attention placebo</v>
      </c>
      <c r="Y137" s="5" t="str">
        <f t="shared" si="9"/>
        <v>Computerised-CBT (CCBT) with support</v>
      </c>
      <c r="Z137" s="5" t="str">
        <f>FIXED(EXP('WinBUGS output'!N136),2)</f>
        <v>1.39</v>
      </c>
      <c r="AA137" s="5" t="str">
        <f>FIXED(EXP('WinBUGS output'!M136),2)</f>
        <v>0.23</v>
      </c>
      <c r="AB137" s="5" t="str">
        <f>FIXED(EXP('WinBUGS output'!O136),2)</f>
        <v>7.78</v>
      </c>
      <c r="AF137" s="5" t="str">
        <f t="shared" si="10"/>
        <v>Self-help</v>
      </c>
      <c r="AG137" s="5" t="str">
        <f t="shared" si="11"/>
        <v>Counselling</v>
      </c>
      <c r="AH137" s="5" t="str">
        <f>FIXED(EXP('WinBUGS output'!X136),2)</f>
        <v>1.07</v>
      </c>
      <c r="AI137" s="5" t="str">
        <f>FIXED(EXP('WinBUGS output'!W136),2)</f>
        <v>0.26</v>
      </c>
      <c r="AJ137" s="5" t="str">
        <f>FIXED(EXP('WinBUGS output'!Y136),2)</f>
        <v>4.39</v>
      </c>
    </row>
    <row r="138" spans="1:36" x14ac:dyDescent="0.25">
      <c r="A138" s="44">
        <v>4</v>
      </c>
      <c r="B138" s="44">
        <v>22</v>
      </c>
      <c r="C138" s="5" t="str">
        <f>VLOOKUP(A138,'WinBUGS output'!A:C,3,FALSE)</f>
        <v>Attention placebo</v>
      </c>
      <c r="D138" s="5" t="str">
        <f>VLOOKUP(B138,'WinBUGS output'!A:C,3,FALSE)</f>
        <v>Cognitive bibliotherapy + TAU</v>
      </c>
      <c r="E138" s="5" t="str">
        <f>FIXED('WinBUGS output'!N137,2)</f>
        <v>0.17</v>
      </c>
      <c r="F138" s="5" t="str">
        <f>FIXED('WinBUGS output'!M137,2)</f>
        <v>-1.40</v>
      </c>
      <c r="G138" s="5" t="str">
        <f>FIXED('WinBUGS output'!O137,2)</f>
        <v>1.68</v>
      </c>
      <c r="H138" s="7"/>
      <c r="I138" s="7"/>
      <c r="J138" s="7"/>
      <c r="N138" s="44">
        <v>12</v>
      </c>
      <c r="O138" s="44">
        <v>15</v>
      </c>
      <c r="P138" s="5" t="str">
        <f>VLOOKUP('Direct lors'!N138,'WinBUGS output'!D:F,3,FALSE)</f>
        <v>Self-help</v>
      </c>
      <c r="Q138" s="5" t="str">
        <f>VLOOKUP('Direct lors'!O138,'WinBUGS output'!D:F,3,FALSE)</f>
        <v>Behavioural therapies (individual)</v>
      </c>
      <c r="R138" s="5" t="str">
        <f>FIXED('WinBUGS output'!X137,2)</f>
        <v>1.16</v>
      </c>
      <c r="S138" s="5" t="str">
        <f>FIXED('WinBUGS output'!W137,2)</f>
        <v>-0.03</v>
      </c>
      <c r="T138" s="5" t="str">
        <f>FIXED('WinBUGS output'!Y137,2)</f>
        <v>2.33</v>
      </c>
      <c r="X138" s="5" t="str">
        <f t="shared" si="8"/>
        <v>Attention placebo</v>
      </c>
      <c r="Y138" s="5" t="str">
        <f t="shared" si="9"/>
        <v>Cognitive bibliotherapy + TAU</v>
      </c>
      <c r="Z138" s="5" t="str">
        <f>FIXED(EXP('WinBUGS output'!N137),2)</f>
        <v>1.18</v>
      </c>
      <c r="AA138" s="5" t="str">
        <f>FIXED(EXP('WinBUGS output'!M137),2)</f>
        <v>0.25</v>
      </c>
      <c r="AB138" s="5" t="str">
        <f>FIXED(EXP('WinBUGS output'!O137),2)</f>
        <v>5.38</v>
      </c>
      <c r="AF138" s="5" t="str">
        <f t="shared" si="10"/>
        <v>Self-help</v>
      </c>
      <c r="AG138" s="5" t="str">
        <f t="shared" si="11"/>
        <v>Behavioural therapies (individual)</v>
      </c>
      <c r="AH138" s="5" t="str">
        <f>FIXED(EXP('WinBUGS output'!X137),2)</f>
        <v>3.17</v>
      </c>
      <c r="AI138" s="5" t="str">
        <f>FIXED(EXP('WinBUGS output'!W137),2)</f>
        <v>0.97</v>
      </c>
      <c r="AJ138" s="5" t="str">
        <f>FIXED(EXP('WinBUGS output'!Y137),2)</f>
        <v>10.26</v>
      </c>
    </row>
    <row r="139" spans="1:36" x14ac:dyDescent="0.25">
      <c r="A139" s="44">
        <v>4</v>
      </c>
      <c r="B139" s="44">
        <v>23</v>
      </c>
      <c r="C139" s="5" t="str">
        <f>VLOOKUP(A139,'WinBUGS output'!A:C,3,FALSE)</f>
        <v>Attention placebo</v>
      </c>
      <c r="D139" s="5" t="str">
        <f>VLOOKUP(B139,'WinBUGS output'!A:C,3,FALSE)</f>
        <v>Computerised cognitive bias modification</v>
      </c>
      <c r="E139" s="5" t="str">
        <f>FIXED('WinBUGS output'!N138,2)</f>
        <v>0.31</v>
      </c>
      <c r="F139" s="5" t="str">
        <f>FIXED('WinBUGS output'!M138,2)</f>
        <v>-1.32</v>
      </c>
      <c r="G139" s="5" t="str">
        <f>FIXED('WinBUGS output'!O138,2)</f>
        <v>1.91</v>
      </c>
      <c r="H139" s="7"/>
      <c r="I139" s="7"/>
      <c r="J139" s="7"/>
      <c r="N139" s="44">
        <v>12</v>
      </c>
      <c r="O139" s="44">
        <v>16</v>
      </c>
      <c r="P139" s="5" t="str">
        <f>VLOOKUP('Direct lors'!N139,'WinBUGS output'!D:F,3,FALSE)</f>
        <v>Self-help</v>
      </c>
      <c r="Q139" s="5" t="str">
        <f>VLOOKUP('Direct lors'!O139,'WinBUGS output'!D:F,3,FALSE)</f>
        <v>Cognitive and cognitive behavioural therapies (individual) [CBT/CT]</v>
      </c>
      <c r="R139" s="5" t="str">
        <f>FIXED('WinBUGS output'!X138,2)</f>
        <v>0.72</v>
      </c>
      <c r="S139" s="5" t="str">
        <f>FIXED('WinBUGS output'!W138,2)</f>
        <v>-0.33</v>
      </c>
      <c r="T139" s="5" t="str">
        <f>FIXED('WinBUGS output'!Y138,2)</f>
        <v>1.81</v>
      </c>
      <c r="X139" s="5" t="str">
        <f t="shared" si="8"/>
        <v>Attention placebo</v>
      </c>
      <c r="Y139" s="5" t="str">
        <f t="shared" si="9"/>
        <v>Computerised cognitive bias modification</v>
      </c>
      <c r="Z139" s="5" t="str">
        <f>FIXED(EXP('WinBUGS output'!N138),2)</f>
        <v>1.37</v>
      </c>
      <c r="AA139" s="5" t="str">
        <f>FIXED(EXP('WinBUGS output'!M138),2)</f>
        <v>0.27</v>
      </c>
      <c r="AB139" s="5" t="str">
        <f>FIXED(EXP('WinBUGS output'!O138),2)</f>
        <v>6.75</v>
      </c>
      <c r="AF139" s="5" t="str">
        <f t="shared" si="10"/>
        <v>Self-help</v>
      </c>
      <c r="AG139" s="5" t="str">
        <f t="shared" si="11"/>
        <v>Cognitive and cognitive behavioural therapies (individual) [CBT/CT]</v>
      </c>
      <c r="AH139" s="5" t="str">
        <f>FIXED(EXP('WinBUGS output'!X138),2)</f>
        <v>2.05</v>
      </c>
      <c r="AI139" s="5" t="str">
        <f>FIXED(EXP('WinBUGS output'!W138),2)</f>
        <v>0.72</v>
      </c>
      <c r="AJ139" s="5" t="str">
        <f>FIXED(EXP('WinBUGS output'!Y138),2)</f>
        <v>6.13</v>
      </c>
    </row>
    <row r="140" spans="1:36" x14ac:dyDescent="0.25">
      <c r="A140" s="44">
        <v>4</v>
      </c>
      <c r="B140" s="44">
        <v>24</v>
      </c>
      <c r="C140" s="5" t="str">
        <f>VLOOKUP(A140,'WinBUGS output'!A:C,3,FALSE)</f>
        <v>Attention placebo</v>
      </c>
      <c r="D140" s="5" t="str">
        <f>VLOOKUP(B140,'WinBUGS output'!A:C,3,FALSE)</f>
        <v>Computerised-CBT (CCBT)</v>
      </c>
      <c r="E140" s="5" t="str">
        <f>FIXED('WinBUGS output'!N139,2)</f>
        <v>0.21</v>
      </c>
      <c r="F140" s="5" t="str">
        <f>FIXED('WinBUGS output'!M139,2)</f>
        <v>-1.35</v>
      </c>
      <c r="G140" s="5" t="str">
        <f>FIXED('WinBUGS output'!O139,2)</f>
        <v>1.75</v>
      </c>
      <c r="H140" s="7"/>
      <c r="I140" s="7"/>
      <c r="J140" s="7"/>
      <c r="N140" s="44">
        <v>12</v>
      </c>
      <c r="O140" s="44">
        <v>17</v>
      </c>
      <c r="P140" s="5" t="str">
        <f>VLOOKUP('Direct lors'!N140,'WinBUGS output'!D:F,3,FALSE)</f>
        <v>Self-help</v>
      </c>
      <c r="Q140" s="5" t="str">
        <f>VLOOKUP('Direct lors'!O140,'WinBUGS output'!D:F,3,FALSE)</f>
        <v>Combined (Cognitive and cognitive behavioural therapies individual + AD)</v>
      </c>
      <c r="R140" s="5" t="str">
        <f>FIXED('WinBUGS output'!X139,2)</f>
        <v>1.62</v>
      </c>
      <c r="S140" s="5" t="str">
        <f>FIXED('WinBUGS output'!W139,2)</f>
        <v>0.05</v>
      </c>
      <c r="T140" s="5" t="str">
        <f>FIXED('WinBUGS output'!Y139,2)</f>
        <v>3.18</v>
      </c>
      <c r="X140" s="5" t="str">
        <f t="shared" si="8"/>
        <v>Attention placebo</v>
      </c>
      <c r="Y140" s="5" t="str">
        <f t="shared" si="9"/>
        <v>Computerised-CBT (CCBT)</v>
      </c>
      <c r="Z140" s="5" t="str">
        <f>FIXED(EXP('WinBUGS output'!N139),2)</f>
        <v>1.24</v>
      </c>
      <c r="AA140" s="5" t="str">
        <f>FIXED(EXP('WinBUGS output'!M139),2)</f>
        <v>0.26</v>
      </c>
      <c r="AB140" s="5" t="str">
        <f>FIXED(EXP('WinBUGS output'!O139),2)</f>
        <v>5.78</v>
      </c>
      <c r="AF140" s="5" t="str">
        <f t="shared" si="10"/>
        <v>Self-help</v>
      </c>
      <c r="AG140" s="5" t="str">
        <f t="shared" si="11"/>
        <v>Combined (Cognitive and cognitive behavioural therapies individual + AD)</v>
      </c>
      <c r="AH140" s="5" t="str">
        <f>FIXED(EXP('WinBUGS output'!X139),2)</f>
        <v>5.03</v>
      </c>
      <c r="AI140" s="5" t="str">
        <f>FIXED(EXP('WinBUGS output'!W139),2)</f>
        <v>1.05</v>
      </c>
      <c r="AJ140" s="5" t="str">
        <f>FIXED(EXP('WinBUGS output'!Y139),2)</f>
        <v>24.12</v>
      </c>
    </row>
    <row r="141" spans="1:36" x14ac:dyDescent="0.25">
      <c r="A141" s="44">
        <v>4</v>
      </c>
      <c r="B141" s="44">
        <v>25</v>
      </c>
      <c r="C141" s="5" t="str">
        <f>VLOOKUP(A141,'WinBUGS output'!A:C,3,FALSE)</f>
        <v>Attention placebo</v>
      </c>
      <c r="D141" s="5" t="str">
        <f>VLOOKUP(B141,'WinBUGS output'!A:C,3,FALSE)</f>
        <v>Computerised-CBT (CCBT) + TAU</v>
      </c>
      <c r="E141" s="5" t="str">
        <f>FIXED('WinBUGS output'!N140,2)</f>
        <v>0.34</v>
      </c>
      <c r="F141" s="5" t="str">
        <f>FIXED('WinBUGS output'!M140,2)</f>
        <v>-1.13</v>
      </c>
      <c r="G141" s="5" t="str">
        <f>FIXED('WinBUGS output'!O140,2)</f>
        <v>1.79</v>
      </c>
      <c r="H141" s="7"/>
      <c r="I141" s="7"/>
      <c r="J141" s="7"/>
      <c r="N141" s="44">
        <v>12</v>
      </c>
      <c r="O141" s="44">
        <v>18</v>
      </c>
      <c r="P141" s="5" t="str">
        <f>VLOOKUP('Direct lors'!N141,'WinBUGS output'!D:F,3,FALSE)</f>
        <v>Self-help</v>
      </c>
      <c r="Q141" s="5" t="str">
        <f>VLOOKUP('Direct lors'!O141,'WinBUGS output'!D:F,3,FALSE)</f>
        <v>Combined (Exercise + AD/CBT)</v>
      </c>
      <c r="R141" s="5" t="str">
        <f>FIXED('WinBUGS output'!X140,2)</f>
        <v>3.89</v>
      </c>
      <c r="S141" s="5" t="str">
        <f>FIXED('WinBUGS output'!W140,2)</f>
        <v>1.89</v>
      </c>
      <c r="T141" s="5" t="str">
        <f>FIXED('WinBUGS output'!Y140,2)</f>
        <v>5.91</v>
      </c>
      <c r="X141" s="5" t="str">
        <f t="shared" si="8"/>
        <v>Attention placebo</v>
      </c>
      <c r="Y141" s="5" t="str">
        <f t="shared" si="9"/>
        <v>Computerised-CBT (CCBT) + TAU</v>
      </c>
      <c r="Z141" s="5" t="str">
        <f>FIXED(EXP('WinBUGS output'!N140),2)</f>
        <v>1.41</v>
      </c>
      <c r="AA141" s="5" t="str">
        <f>FIXED(EXP('WinBUGS output'!M140),2)</f>
        <v>0.32</v>
      </c>
      <c r="AB141" s="5" t="str">
        <f>FIXED(EXP('WinBUGS output'!O140),2)</f>
        <v>6.00</v>
      </c>
      <c r="AF141" s="5" t="str">
        <f t="shared" si="10"/>
        <v>Self-help</v>
      </c>
      <c r="AG141" s="5" t="str">
        <f t="shared" si="11"/>
        <v>Combined (Exercise + AD/CBT)</v>
      </c>
      <c r="AH141" s="5" t="str">
        <f>FIXED(EXP('WinBUGS output'!X140),2)</f>
        <v>49.01</v>
      </c>
      <c r="AI141" s="5" t="str">
        <f>FIXED(EXP('WinBUGS output'!W140),2)</f>
        <v>6.64</v>
      </c>
      <c r="AJ141" s="5" t="str">
        <f>FIXED(EXP('WinBUGS output'!Y140),2)</f>
        <v>368.71</v>
      </c>
    </row>
    <row r="142" spans="1:36" x14ac:dyDescent="0.25">
      <c r="A142" s="44">
        <v>4</v>
      </c>
      <c r="B142" s="44">
        <v>26</v>
      </c>
      <c r="C142" s="5" t="str">
        <f>VLOOKUP(A142,'WinBUGS output'!A:C,3,FALSE)</f>
        <v>Attention placebo</v>
      </c>
      <c r="D142" s="5" t="str">
        <f>VLOOKUP(B142,'WinBUGS output'!A:C,3,FALSE)</f>
        <v>Computerised-problem solving therapy</v>
      </c>
      <c r="E142" s="5" t="str">
        <f>FIXED('WinBUGS output'!N141,2)</f>
        <v>0.26</v>
      </c>
      <c r="F142" s="5" t="str">
        <f>FIXED('WinBUGS output'!M141,2)</f>
        <v>-1.34</v>
      </c>
      <c r="G142" s="5" t="str">
        <f>FIXED('WinBUGS output'!O141,2)</f>
        <v>1.81</v>
      </c>
      <c r="H142" s="7"/>
      <c r="I142" s="7"/>
      <c r="J142" s="7"/>
      <c r="N142" s="44">
        <v>13</v>
      </c>
      <c r="O142" s="44">
        <v>14</v>
      </c>
      <c r="P142" s="5" t="str">
        <f>VLOOKUP('Direct lors'!N142,'WinBUGS output'!D:F,3,FALSE)</f>
        <v>Interpersonal psychotherapy (IPT)</v>
      </c>
      <c r="Q142" s="5" t="str">
        <f>VLOOKUP('Direct lors'!O142,'WinBUGS output'!D:F,3,FALSE)</f>
        <v>Counselling</v>
      </c>
      <c r="R142" s="5" t="str">
        <f>FIXED('WinBUGS output'!X141,2)</f>
        <v>-0.99</v>
      </c>
      <c r="S142" s="5" t="str">
        <f>FIXED('WinBUGS output'!W141,2)</f>
        <v>-2.76</v>
      </c>
      <c r="T142" s="5" t="str">
        <f>FIXED('WinBUGS output'!Y141,2)</f>
        <v>0.78</v>
      </c>
      <c r="X142" s="5" t="str">
        <f t="shared" si="8"/>
        <v>Attention placebo</v>
      </c>
      <c r="Y142" s="5" t="str">
        <f t="shared" si="9"/>
        <v>Computerised-problem solving therapy</v>
      </c>
      <c r="Z142" s="5" t="str">
        <f>FIXED(EXP('WinBUGS output'!N141),2)</f>
        <v>1.30</v>
      </c>
      <c r="AA142" s="5" t="str">
        <f>FIXED(EXP('WinBUGS output'!M141),2)</f>
        <v>0.26</v>
      </c>
      <c r="AB142" s="5" t="str">
        <f>FIXED(EXP('WinBUGS output'!O141),2)</f>
        <v>6.13</v>
      </c>
      <c r="AF142" s="5" t="str">
        <f t="shared" si="10"/>
        <v>Interpersonal psychotherapy (IPT)</v>
      </c>
      <c r="AG142" s="5" t="str">
        <f t="shared" si="11"/>
        <v>Counselling</v>
      </c>
      <c r="AH142" s="5" t="str">
        <f>FIXED(EXP('WinBUGS output'!X141),2)</f>
        <v>0.37</v>
      </c>
      <c r="AI142" s="5" t="str">
        <f>FIXED(EXP('WinBUGS output'!W141),2)</f>
        <v>0.06</v>
      </c>
      <c r="AJ142" s="5" t="str">
        <f>FIXED(EXP('WinBUGS output'!Y141),2)</f>
        <v>2.17</v>
      </c>
    </row>
    <row r="143" spans="1:36" x14ac:dyDescent="0.25">
      <c r="A143" s="44">
        <v>4</v>
      </c>
      <c r="B143" s="44">
        <v>27</v>
      </c>
      <c r="C143" s="5" t="str">
        <f>VLOOKUP(A143,'WinBUGS output'!A:C,3,FALSE)</f>
        <v>Attention placebo</v>
      </c>
      <c r="D143" s="5" t="str">
        <f>VLOOKUP(B143,'WinBUGS output'!A:C,3,FALSE)</f>
        <v>Interpersonal psychotherapy (IPT)</v>
      </c>
      <c r="E143" s="5" t="str">
        <f>FIXED('WinBUGS output'!N142,2)</f>
        <v>1.31</v>
      </c>
      <c r="F143" s="5" t="str">
        <f>FIXED('WinBUGS output'!M142,2)</f>
        <v>-0.50</v>
      </c>
      <c r="G143" s="5" t="str">
        <f>FIXED('WinBUGS output'!O142,2)</f>
        <v>3.14</v>
      </c>
      <c r="H143" s="7"/>
      <c r="I143" s="7"/>
      <c r="J143" s="7"/>
      <c r="N143" s="44">
        <v>13</v>
      </c>
      <c r="O143" s="44">
        <v>15</v>
      </c>
      <c r="P143" s="5" t="str">
        <f>VLOOKUP('Direct lors'!N143,'WinBUGS output'!D:F,3,FALSE)</f>
        <v>Interpersonal psychotherapy (IPT)</v>
      </c>
      <c r="Q143" s="5" t="str">
        <f>VLOOKUP('Direct lors'!O143,'WinBUGS output'!D:F,3,FALSE)</f>
        <v>Behavioural therapies (individual)</v>
      </c>
      <c r="R143" s="5" t="str">
        <f>FIXED('WinBUGS output'!X142,2)</f>
        <v>0.09</v>
      </c>
      <c r="S143" s="5" t="str">
        <f>FIXED('WinBUGS output'!W142,2)</f>
        <v>-1.39</v>
      </c>
      <c r="T143" s="5" t="str">
        <f>FIXED('WinBUGS output'!Y142,2)</f>
        <v>1.57</v>
      </c>
      <c r="X143" s="5" t="str">
        <f t="shared" si="8"/>
        <v>Attention placebo</v>
      </c>
      <c r="Y143" s="5" t="str">
        <f t="shared" si="9"/>
        <v>Interpersonal psychotherapy (IPT)</v>
      </c>
      <c r="Z143" s="5" t="str">
        <f>FIXED(EXP('WinBUGS output'!N142),2)</f>
        <v>3.71</v>
      </c>
      <c r="AA143" s="5" t="str">
        <f>FIXED(EXP('WinBUGS output'!M142),2)</f>
        <v>0.61</v>
      </c>
      <c r="AB143" s="5" t="str">
        <f>FIXED(EXP('WinBUGS output'!O142),2)</f>
        <v>23.06</v>
      </c>
      <c r="AF143" s="5" t="str">
        <f t="shared" si="10"/>
        <v>Interpersonal psychotherapy (IPT)</v>
      </c>
      <c r="AG143" s="5" t="str">
        <f t="shared" si="11"/>
        <v>Behavioural therapies (individual)</v>
      </c>
      <c r="AH143" s="5" t="str">
        <f>FIXED(EXP('WinBUGS output'!X142),2)</f>
        <v>1.09</v>
      </c>
      <c r="AI143" s="5" t="str">
        <f>FIXED(EXP('WinBUGS output'!W142),2)</f>
        <v>0.25</v>
      </c>
      <c r="AJ143" s="5" t="str">
        <f>FIXED(EXP('WinBUGS output'!Y142),2)</f>
        <v>4.80</v>
      </c>
    </row>
    <row r="144" spans="1:36" x14ac:dyDescent="0.25">
      <c r="A144" s="44">
        <v>4</v>
      </c>
      <c r="B144" s="44">
        <v>28</v>
      </c>
      <c r="C144" s="5" t="str">
        <f>VLOOKUP(A144,'WinBUGS output'!A:C,3,FALSE)</f>
        <v>Attention placebo</v>
      </c>
      <c r="D144" s="5" t="str">
        <f>VLOOKUP(B144,'WinBUGS output'!A:C,3,FALSE)</f>
        <v>Emotion-focused therapy (EFT)</v>
      </c>
      <c r="E144" s="5" t="str">
        <f>FIXED('WinBUGS output'!N143,2)</f>
        <v>0.50</v>
      </c>
      <c r="F144" s="5" t="str">
        <f>FIXED('WinBUGS output'!M143,2)</f>
        <v>-1.40</v>
      </c>
      <c r="G144" s="5" t="str">
        <f>FIXED('WinBUGS output'!O143,2)</f>
        <v>2.44</v>
      </c>
      <c r="H144" s="7"/>
      <c r="I144" s="7"/>
      <c r="J144" s="7"/>
      <c r="N144" s="44">
        <v>13</v>
      </c>
      <c r="O144" s="44">
        <v>16</v>
      </c>
      <c r="P144" s="5" t="str">
        <f>VLOOKUP('Direct lors'!N144,'WinBUGS output'!D:F,3,FALSE)</f>
        <v>Interpersonal psychotherapy (IPT)</v>
      </c>
      <c r="Q144" s="5" t="str">
        <f>VLOOKUP('Direct lors'!O144,'WinBUGS output'!D:F,3,FALSE)</f>
        <v>Cognitive and cognitive behavioural therapies (individual) [CBT/CT]</v>
      </c>
      <c r="R144" s="5" t="str">
        <f>FIXED('WinBUGS output'!X143,2)</f>
        <v>-0.34</v>
      </c>
      <c r="S144" s="5" t="str">
        <f>FIXED('WinBUGS output'!W143,2)</f>
        <v>-1.65</v>
      </c>
      <c r="T144" s="5" t="str">
        <f>FIXED('WinBUGS output'!Y143,2)</f>
        <v>0.96</v>
      </c>
      <c r="X144" s="5" t="str">
        <f t="shared" si="8"/>
        <v>Attention placebo</v>
      </c>
      <c r="Y144" s="5" t="str">
        <f t="shared" si="9"/>
        <v>Emotion-focused therapy (EFT)</v>
      </c>
      <c r="Z144" s="5" t="str">
        <f>FIXED(EXP('WinBUGS output'!N143),2)</f>
        <v>1.66</v>
      </c>
      <c r="AA144" s="5" t="str">
        <f>FIXED(EXP('WinBUGS output'!M143),2)</f>
        <v>0.25</v>
      </c>
      <c r="AB144" s="5" t="str">
        <f>FIXED(EXP('WinBUGS output'!O143),2)</f>
        <v>11.52</v>
      </c>
      <c r="AF144" s="5" t="str">
        <f t="shared" si="10"/>
        <v>Interpersonal psychotherapy (IPT)</v>
      </c>
      <c r="AG144" s="5" t="str">
        <f t="shared" si="11"/>
        <v>Cognitive and cognitive behavioural therapies (individual) [CBT/CT]</v>
      </c>
      <c r="AH144" s="5" t="str">
        <f>FIXED(EXP('WinBUGS output'!X143),2)</f>
        <v>0.71</v>
      </c>
      <c r="AI144" s="5" t="str">
        <f>FIXED(EXP('WinBUGS output'!W143),2)</f>
        <v>0.19</v>
      </c>
      <c r="AJ144" s="5" t="str">
        <f>FIXED(EXP('WinBUGS output'!Y143),2)</f>
        <v>2.62</v>
      </c>
    </row>
    <row r="145" spans="1:36" x14ac:dyDescent="0.25">
      <c r="A145" s="44">
        <v>4</v>
      </c>
      <c r="B145" s="44">
        <v>29</v>
      </c>
      <c r="C145" s="5" t="str">
        <f>VLOOKUP(A145,'WinBUGS output'!A:C,3,FALSE)</f>
        <v>Attention placebo</v>
      </c>
      <c r="D145" s="5" t="str">
        <f>VLOOKUP(B145,'WinBUGS output'!A:C,3,FALSE)</f>
        <v>Non-directive counselling</v>
      </c>
      <c r="E145" s="5" t="str">
        <f>FIXED('WinBUGS output'!N144,2)</f>
        <v>0.33</v>
      </c>
      <c r="F145" s="5" t="str">
        <f>FIXED('WinBUGS output'!M144,2)</f>
        <v>-1.29</v>
      </c>
      <c r="G145" s="5" t="str">
        <f>FIXED('WinBUGS output'!O144,2)</f>
        <v>1.91</v>
      </c>
      <c r="H145" s="7"/>
      <c r="I145" s="7"/>
      <c r="J145" s="7"/>
      <c r="N145" s="44">
        <v>13</v>
      </c>
      <c r="O145" s="44">
        <v>17</v>
      </c>
      <c r="P145" s="5" t="str">
        <f>VLOOKUP('Direct lors'!N145,'WinBUGS output'!D:F,3,FALSE)</f>
        <v>Interpersonal psychotherapy (IPT)</v>
      </c>
      <c r="Q145" s="5" t="str">
        <f>VLOOKUP('Direct lors'!O145,'WinBUGS output'!D:F,3,FALSE)</f>
        <v>Combined (Cognitive and cognitive behavioural therapies individual + AD)</v>
      </c>
      <c r="R145" s="5" t="str">
        <f>FIXED('WinBUGS output'!X144,2)</f>
        <v>0.56</v>
      </c>
      <c r="S145" s="5" t="str">
        <f>FIXED('WinBUGS output'!W144,2)</f>
        <v>-1.22</v>
      </c>
      <c r="T145" s="5" t="str">
        <f>FIXED('WinBUGS output'!Y144,2)</f>
        <v>2.33</v>
      </c>
      <c r="X145" s="5" t="str">
        <f t="shared" si="8"/>
        <v>Attention placebo</v>
      </c>
      <c r="Y145" s="5" t="str">
        <f t="shared" si="9"/>
        <v>Non-directive counselling</v>
      </c>
      <c r="Z145" s="5" t="str">
        <f>FIXED(EXP('WinBUGS output'!N144),2)</f>
        <v>1.39</v>
      </c>
      <c r="AA145" s="5" t="str">
        <f>FIXED(EXP('WinBUGS output'!M144),2)</f>
        <v>0.28</v>
      </c>
      <c r="AB145" s="5" t="str">
        <f>FIXED(EXP('WinBUGS output'!O144),2)</f>
        <v>6.77</v>
      </c>
      <c r="AF145" s="5" t="str">
        <f t="shared" si="10"/>
        <v>Interpersonal psychotherapy (IPT)</v>
      </c>
      <c r="AG145" s="5" t="str">
        <f t="shared" si="11"/>
        <v>Combined (Cognitive and cognitive behavioural therapies individual + AD)</v>
      </c>
      <c r="AH145" s="5" t="str">
        <f>FIXED(EXP('WinBUGS output'!X144),2)</f>
        <v>1.75</v>
      </c>
      <c r="AI145" s="5" t="str">
        <f>FIXED(EXP('WinBUGS output'!W144),2)</f>
        <v>0.29</v>
      </c>
      <c r="AJ145" s="5" t="str">
        <f>FIXED(EXP('WinBUGS output'!Y144),2)</f>
        <v>10.24</v>
      </c>
    </row>
    <row r="146" spans="1:36" x14ac:dyDescent="0.25">
      <c r="A146" s="44">
        <v>4</v>
      </c>
      <c r="B146" s="44">
        <v>30</v>
      </c>
      <c r="C146" s="5" t="str">
        <f>VLOOKUP(A146,'WinBUGS output'!A:C,3,FALSE)</f>
        <v>Attention placebo</v>
      </c>
      <c r="D146" s="5" t="str">
        <f>VLOOKUP(B146,'WinBUGS output'!A:C,3,FALSE)</f>
        <v>Relational client-centered therapy</v>
      </c>
      <c r="E146" s="5" t="str">
        <f>FIXED('WinBUGS output'!N145,2)</f>
        <v>0.15</v>
      </c>
      <c r="F146" s="5" t="str">
        <f>FIXED('WinBUGS output'!M145,2)</f>
        <v>-1.81</v>
      </c>
      <c r="G146" s="5" t="str">
        <f>FIXED('WinBUGS output'!O145,2)</f>
        <v>2.03</v>
      </c>
      <c r="H146" s="7"/>
      <c r="I146" s="7"/>
      <c r="J146" s="7"/>
      <c r="N146" s="44">
        <v>13</v>
      </c>
      <c r="O146" s="44">
        <v>18</v>
      </c>
      <c r="P146" s="5" t="str">
        <f>VLOOKUP('Direct lors'!N146,'WinBUGS output'!D:F,3,FALSE)</f>
        <v>Interpersonal psychotherapy (IPT)</v>
      </c>
      <c r="Q146" s="5" t="str">
        <f>VLOOKUP('Direct lors'!O146,'WinBUGS output'!D:F,3,FALSE)</f>
        <v>Combined (Exercise + AD/CBT)</v>
      </c>
      <c r="R146" s="5" t="str">
        <f>FIXED('WinBUGS output'!X145,2)</f>
        <v>2.84</v>
      </c>
      <c r="S146" s="5" t="str">
        <f>FIXED('WinBUGS output'!W145,2)</f>
        <v>0.68</v>
      </c>
      <c r="T146" s="5" t="str">
        <f>FIXED('WinBUGS output'!Y145,2)</f>
        <v>4.97</v>
      </c>
      <c r="X146" s="5" t="str">
        <f t="shared" si="8"/>
        <v>Attention placebo</v>
      </c>
      <c r="Y146" s="5" t="str">
        <f t="shared" si="9"/>
        <v>Relational client-centered therapy</v>
      </c>
      <c r="Z146" s="5" t="str">
        <f>FIXED(EXP('WinBUGS output'!N145),2)</f>
        <v>1.16</v>
      </c>
      <c r="AA146" s="5" t="str">
        <f>FIXED(EXP('WinBUGS output'!M145),2)</f>
        <v>0.16</v>
      </c>
      <c r="AB146" s="5" t="str">
        <f>FIXED(EXP('WinBUGS output'!O145),2)</f>
        <v>7.58</v>
      </c>
      <c r="AF146" s="5" t="str">
        <f t="shared" si="10"/>
        <v>Interpersonal psychotherapy (IPT)</v>
      </c>
      <c r="AG146" s="5" t="str">
        <f t="shared" si="11"/>
        <v>Combined (Exercise + AD/CBT)</v>
      </c>
      <c r="AH146" s="5" t="str">
        <f>FIXED(EXP('WinBUGS output'!X145),2)</f>
        <v>17.12</v>
      </c>
      <c r="AI146" s="5" t="str">
        <f>FIXED(EXP('WinBUGS output'!W145),2)</f>
        <v>1.97</v>
      </c>
      <c r="AJ146" s="5" t="str">
        <f>FIXED(EXP('WinBUGS output'!Y145),2)</f>
        <v>143.31</v>
      </c>
    </row>
    <row r="147" spans="1:36" x14ac:dyDescent="0.25">
      <c r="A147" s="44">
        <v>4</v>
      </c>
      <c r="B147" s="44">
        <v>31</v>
      </c>
      <c r="C147" s="5" t="str">
        <f>VLOOKUP(A147,'WinBUGS output'!A:C,3,FALSE)</f>
        <v>Attention placebo</v>
      </c>
      <c r="D147" s="5" t="str">
        <f>VLOOKUP(B147,'WinBUGS output'!A:C,3,FALSE)</f>
        <v>Behavioural activation (BA)</v>
      </c>
      <c r="E147" s="5" t="str">
        <f>FIXED('WinBUGS output'!N146,2)</f>
        <v>1.44</v>
      </c>
      <c r="F147" s="5" t="str">
        <f>FIXED('WinBUGS output'!M146,2)</f>
        <v>-0.15</v>
      </c>
      <c r="G147" s="5" t="str">
        <f>FIXED('WinBUGS output'!O146,2)</f>
        <v>3.02</v>
      </c>
      <c r="H147" s="7"/>
      <c r="I147" s="7"/>
      <c r="J147" s="7"/>
      <c r="N147" s="44">
        <v>14</v>
      </c>
      <c r="O147" s="44">
        <v>15</v>
      </c>
      <c r="P147" s="5" t="str">
        <f>VLOOKUP('Direct lors'!N147,'WinBUGS output'!D:F,3,FALSE)</f>
        <v>Counselling</v>
      </c>
      <c r="Q147" s="5" t="str">
        <f>VLOOKUP('Direct lors'!O147,'WinBUGS output'!D:F,3,FALSE)</f>
        <v>Behavioural therapies (individual)</v>
      </c>
      <c r="R147" s="5" t="str">
        <f>FIXED('WinBUGS output'!X146,2)</f>
        <v>1.08</v>
      </c>
      <c r="S147" s="5" t="str">
        <f>FIXED('WinBUGS output'!W146,2)</f>
        <v>-0.32</v>
      </c>
      <c r="T147" s="5" t="str">
        <f>FIXED('WinBUGS output'!Y146,2)</f>
        <v>2.51</v>
      </c>
      <c r="X147" s="5" t="str">
        <f t="shared" si="8"/>
        <v>Attention placebo</v>
      </c>
      <c r="Y147" s="5" t="str">
        <f t="shared" si="9"/>
        <v>Behavioural activation (BA)</v>
      </c>
      <c r="Z147" s="5" t="str">
        <f>FIXED(EXP('WinBUGS output'!N146),2)</f>
        <v>4.20</v>
      </c>
      <c r="AA147" s="5" t="str">
        <f>FIXED(EXP('WinBUGS output'!M146),2)</f>
        <v>0.86</v>
      </c>
      <c r="AB147" s="5" t="str">
        <f>FIXED(EXP('WinBUGS output'!O146),2)</f>
        <v>20.45</v>
      </c>
      <c r="AF147" s="5" t="str">
        <f t="shared" si="10"/>
        <v>Counselling</v>
      </c>
      <c r="AG147" s="5" t="str">
        <f t="shared" si="11"/>
        <v>Behavioural therapies (individual)</v>
      </c>
      <c r="AH147" s="5" t="str">
        <f>FIXED(EXP('WinBUGS output'!X146),2)</f>
        <v>2.94</v>
      </c>
      <c r="AI147" s="5" t="str">
        <f>FIXED(EXP('WinBUGS output'!W146),2)</f>
        <v>0.73</v>
      </c>
      <c r="AJ147" s="5" t="str">
        <f>FIXED(EXP('WinBUGS output'!Y146),2)</f>
        <v>12.24</v>
      </c>
    </row>
    <row r="148" spans="1:36" x14ac:dyDescent="0.25">
      <c r="A148" s="44">
        <v>4</v>
      </c>
      <c r="B148" s="44">
        <v>32</v>
      </c>
      <c r="C148" s="5" t="str">
        <f>VLOOKUP(A148,'WinBUGS output'!A:C,3,FALSE)</f>
        <v>Attention placebo</v>
      </c>
      <c r="D148" s="5" t="str">
        <f>VLOOKUP(B148,'WinBUGS output'!A:C,3,FALSE)</f>
        <v>Behavioural activation (BA) + TAU</v>
      </c>
      <c r="E148" s="5" t="str">
        <f>FIXED('WinBUGS output'!N147,2)</f>
        <v>1.38</v>
      </c>
      <c r="F148" s="5" t="str">
        <f>FIXED('WinBUGS output'!M147,2)</f>
        <v>-0.29</v>
      </c>
      <c r="G148" s="5" t="str">
        <f>FIXED('WinBUGS output'!O147,2)</f>
        <v>3.05</v>
      </c>
      <c r="H148" s="7"/>
      <c r="I148" s="7"/>
      <c r="J148" s="7"/>
      <c r="N148" s="44">
        <v>14</v>
      </c>
      <c r="O148" s="44">
        <v>16</v>
      </c>
      <c r="P148" s="5" t="str">
        <f>VLOOKUP('Direct lors'!N148,'WinBUGS output'!D:F,3,FALSE)</f>
        <v>Counselling</v>
      </c>
      <c r="Q148" s="5" t="str">
        <f>VLOOKUP('Direct lors'!O148,'WinBUGS output'!D:F,3,FALSE)</f>
        <v>Cognitive and cognitive behavioural therapies (individual) [CBT/CT]</v>
      </c>
      <c r="R148" s="5" t="str">
        <f>FIXED('WinBUGS output'!X147,2)</f>
        <v>0.65</v>
      </c>
      <c r="S148" s="5" t="str">
        <f>FIXED('WinBUGS output'!W147,2)</f>
        <v>-0.71</v>
      </c>
      <c r="T148" s="5" t="str">
        <f>FIXED('WinBUGS output'!Y147,2)</f>
        <v>2.05</v>
      </c>
      <c r="X148" s="5" t="str">
        <f t="shared" si="8"/>
        <v>Attention placebo</v>
      </c>
      <c r="Y148" s="5" t="str">
        <f t="shared" si="9"/>
        <v>Behavioural activation (BA) + TAU</v>
      </c>
      <c r="Z148" s="5" t="str">
        <f>FIXED(EXP('WinBUGS output'!N147),2)</f>
        <v>3.99</v>
      </c>
      <c r="AA148" s="5" t="str">
        <f>FIXED(EXP('WinBUGS output'!M147),2)</f>
        <v>0.75</v>
      </c>
      <c r="AB148" s="5" t="str">
        <f>FIXED(EXP('WinBUGS output'!O147),2)</f>
        <v>21.05</v>
      </c>
      <c r="AF148" s="5" t="str">
        <f t="shared" si="10"/>
        <v>Counselling</v>
      </c>
      <c r="AG148" s="5" t="str">
        <f t="shared" si="11"/>
        <v>Cognitive and cognitive behavioural therapies (individual) [CBT/CT]</v>
      </c>
      <c r="AH148" s="5" t="str">
        <f>FIXED(EXP('WinBUGS output'!X147),2)</f>
        <v>1.91</v>
      </c>
      <c r="AI148" s="5" t="str">
        <f>FIXED(EXP('WinBUGS output'!W147),2)</f>
        <v>0.49</v>
      </c>
      <c r="AJ148" s="5" t="str">
        <f>FIXED(EXP('WinBUGS output'!Y147),2)</f>
        <v>7.74</v>
      </c>
    </row>
    <row r="149" spans="1:36" x14ac:dyDescent="0.25">
      <c r="A149" s="44">
        <v>4</v>
      </c>
      <c r="B149" s="44">
        <v>33</v>
      </c>
      <c r="C149" s="5" t="str">
        <f>VLOOKUP(A149,'WinBUGS output'!A:C,3,FALSE)</f>
        <v>Attention placebo</v>
      </c>
      <c r="D149" s="5" t="str">
        <f>VLOOKUP(B149,'WinBUGS output'!A:C,3,FALSE)</f>
        <v>CBT individual (under 15 sessions)</v>
      </c>
      <c r="E149" s="5" t="str">
        <f>FIXED('WinBUGS output'!N148,2)</f>
        <v>0.26</v>
      </c>
      <c r="F149" s="5" t="str">
        <f>FIXED('WinBUGS output'!M148,2)</f>
        <v>-1.24</v>
      </c>
      <c r="G149" s="5" t="str">
        <f>FIXED('WinBUGS output'!O148,2)</f>
        <v>1.73</v>
      </c>
      <c r="H149" s="7"/>
      <c r="I149" s="7"/>
      <c r="J149" s="7"/>
      <c r="N149" s="44">
        <v>14</v>
      </c>
      <c r="O149" s="44">
        <v>17</v>
      </c>
      <c r="P149" s="5" t="str">
        <f>VLOOKUP('Direct lors'!N149,'WinBUGS output'!D:F,3,FALSE)</f>
        <v>Counselling</v>
      </c>
      <c r="Q149" s="5" t="str">
        <f>VLOOKUP('Direct lors'!O149,'WinBUGS output'!D:F,3,FALSE)</f>
        <v>Combined (Cognitive and cognitive behavioural therapies individual + AD)</v>
      </c>
      <c r="R149" s="5" t="str">
        <f>FIXED('WinBUGS output'!X148,2)</f>
        <v>1.54</v>
      </c>
      <c r="S149" s="5" t="str">
        <f>FIXED('WinBUGS output'!W148,2)</f>
        <v>-0.21</v>
      </c>
      <c r="T149" s="5" t="str">
        <f>FIXED('WinBUGS output'!Y148,2)</f>
        <v>3.31</v>
      </c>
      <c r="X149" s="5" t="str">
        <f t="shared" si="8"/>
        <v>Attention placebo</v>
      </c>
      <c r="Y149" s="5" t="str">
        <f t="shared" si="9"/>
        <v>CBT individual (under 15 sessions)</v>
      </c>
      <c r="Z149" s="5" t="str">
        <f>FIXED(EXP('WinBUGS output'!N148),2)</f>
        <v>1.29</v>
      </c>
      <c r="AA149" s="5" t="str">
        <f>FIXED(EXP('WinBUGS output'!M148),2)</f>
        <v>0.29</v>
      </c>
      <c r="AB149" s="5" t="str">
        <f>FIXED(EXP('WinBUGS output'!O148),2)</f>
        <v>5.66</v>
      </c>
      <c r="AF149" s="5" t="str">
        <f t="shared" si="10"/>
        <v>Counselling</v>
      </c>
      <c r="AG149" s="5" t="str">
        <f t="shared" si="11"/>
        <v>Combined (Cognitive and cognitive behavioural therapies individual + AD)</v>
      </c>
      <c r="AH149" s="5" t="str">
        <f>FIXED(EXP('WinBUGS output'!X148),2)</f>
        <v>4.68</v>
      </c>
      <c r="AI149" s="5" t="str">
        <f>FIXED(EXP('WinBUGS output'!W148),2)</f>
        <v>0.81</v>
      </c>
      <c r="AJ149" s="5" t="str">
        <f>FIXED(EXP('WinBUGS output'!Y148),2)</f>
        <v>27.28</v>
      </c>
    </row>
    <row r="150" spans="1:36" x14ac:dyDescent="0.25">
      <c r="A150" s="44">
        <v>4</v>
      </c>
      <c r="B150" s="44">
        <v>34</v>
      </c>
      <c r="C150" s="5" t="str">
        <f>VLOOKUP(A150,'WinBUGS output'!A:C,3,FALSE)</f>
        <v>Attention placebo</v>
      </c>
      <c r="D150" s="5" t="str">
        <f>VLOOKUP(B150,'WinBUGS output'!A:C,3,FALSE)</f>
        <v>CBT individual (under 15 sessions) + TAU</v>
      </c>
      <c r="E150" s="5" t="str">
        <f>FIXED('WinBUGS output'!N149,2)</f>
        <v>0.76</v>
      </c>
      <c r="F150" s="5" t="str">
        <f>FIXED('WinBUGS output'!M149,2)</f>
        <v>-0.63</v>
      </c>
      <c r="G150" s="5" t="str">
        <f>FIXED('WinBUGS output'!O149,2)</f>
        <v>2.15</v>
      </c>
      <c r="H150" s="7"/>
      <c r="I150" s="7"/>
      <c r="J150" s="7"/>
      <c r="N150" s="44">
        <v>14</v>
      </c>
      <c r="O150" s="44">
        <v>18</v>
      </c>
      <c r="P150" s="5" t="str">
        <f>VLOOKUP('Direct lors'!N150,'WinBUGS output'!D:F,3,FALSE)</f>
        <v>Counselling</v>
      </c>
      <c r="Q150" s="5" t="str">
        <f>VLOOKUP('Direct lors'!O150,'WinBUGS output'!D:F,3,FALSE)</f>
        <v>Combined (Exercise + AD/CBT)</v>
      </c>
      <c r="R150" s="5" t="str">
        <f>FIXED('WinBUGS output'!X149,2)</f>
        <v>3.82</v>
      </c>
      <c r="S150" s="5" t="str">
        <f>FIXED('WinBUGS output'!W149,2)</f>
        <v>1.67</v>
      </c>
      <c r="T150" s="5" t="str">
        <f>FIXED('WinBUGS output'!Y149,2)</f>
        <v>5.99</v>
      </c>
      <c r="X150" s="5" t="str">
        <f t="shared" si="8"/>
        <v>Attention placebo</v>
      </c>
      <c r="Y150" s="5" t="str">
        <f t="shared" si="9"/>
        <v>CBT individual (under 15 sessions) + TAU</v>
      </c>
      <c r="Z150" s="5" t="str">
        <f>FIXED(EXP('WinBUGS output'!N149),2)</f>
        <v>2.15</v>
      </c>
      <c r="AA150" s="5" t="str">
        <f>FIXED(EXP('WinBUGS output'!M149),2)</f>
        <v>0.53</v>
      </c>
      <c r="AB150" s="5" t="str">
        <f>FIXED(EXP('WinBUGS output'!O149),2)</f>
        <v>8.61</v>
      </c>
      <c r="AF150" s="5" t="str">
        <f t="shared" si="10"/>
        <v>Counselling</v>
      </c>
      <c r="AG150" s="5" t="str">
        <f t="shared" si="11"/>
        <v>Combined (Exercise + AD/CBT)</v>
      </c>
      <c r="AH150" s="5" t="str">
        <f>FIXED(EXP('WinBUGS output'!X149),2)</f>
        <v>45.70</v>
      </c>
      <c r="AI150" s="5" t="str">
        <f>FIXED(EXP('WinBUGS output'!W149),2)</f>
        <v>5.30</v>
      </c>
      <c r="AJ150" s="5" t="str">
        <f>FIXED(EXP('WinBUGS output'!Y149),2)</f>
        <v>398.22</v>
      </c>
    </row>
    <row r="151" spans="1:36" x14ac:dyDescent="0.25">
      <c r="A151" s="44">
        <v>4</v>
      </c>
      <c r="B151" s="44">
        <v>35</v>
      </c>
      <c r="C151" s="5" t="str">
        <f>VLOOKUP(A151,'WinBUGS output'!A:C,3,FALSE)</f>
        <v>Attention placebo</v>
      </c>
      <c r="D151" s="5" t="str">
        <f>VLOOKUP(B151,'WinBUGS output'!A:C,3,FALSE)</f>
        <v>CBT individual (over 15 sessions)</v>
      </c>
      <c r="E151" s="5" t="str">
        <f>FIXED('WinBUGS output'!N150,2)</f>
        <v>1.43</v>
      </c>
      <c r="F151" s="5" t="str">
        <f>FIXED('WinBUGS output'!M150,2)</f>
        <v>-0.14</v>
      </c>
      <c r="G151" s="5" t="str">
        <f>FIXED('WinBUGS output'!O150,2)</f>
        <v>3.03</v>
      </c>
      <c r="H151" s="7"/>
      <c r="I151" s="7"/>
      <c r="J151" s="7"/>
      <c r="N151" s="44">
        <v>15</v>
      </c>
      <c r="O151" s="44">
        <v>16</v>
      </c>
      <c r="P151" s="5" t="str">
        <f>VLOOKUP('Direct lors'!N151,'WinBUGS output'!D:F,3,FALSE)</f>
        <v>Behavioural therapies (individual)</v>
      </c>
      <c r="Q151" s="5" t="str">
        <f>VLOOKUP('Direct lors'!O151,'WinBUGS output'!D:F,3,FALSE)</f>
        <v>Cognitive and cognitive behavioural therapies (individual) [CBT/CT]</v>
      </c>
      <c r="R151" s="5" t="str">
        <f>FIXED('WinBUGS output'!X150,2)</f>
        <v>-0.43</v>
      </c>
      <c r="S151" s="5" t="str">
        <f>FIXED('WinBUGS output'!W150,2)</f>
        <v>-1.54</v>
      </c>
      <c r="T151" s="5" t="str">
        <f>FIXED('WinBUGS output'!Y150,2)</f>
        <v>0.69</v>
      </c>
      <c r="X151" s="5" t="str">
        <f t="shared" si="8"/>
        <v>Attention placebo</v>
      </c>
      <c r="Y151" s="5" t="str">
        <f t="shared" si="9"/>
        <v>CBT individual (over 15 sessions)</v>
      </c>
      <c r="Z151" s="5" t="str">
        <f>FIXED(EXP('WinBUGS output'!N150),2)</f>
        <v>4.17</v>
      </c>
      <c r="AA151" s="5" t="str">
        <f>FIXED(EXP('WinBUGS output'!M150),2)</f>
        <v>0.87</v>
      </c>
      <c r="AB151" s="5" t="str">
        <f>FIXED(EXP('WinBUGS output'!O150),2)</f>
        <v>20.61</v>
      </c>
      <c r="AF151" s="5" t="str">
        <f t="shared" si="10"/>
        <v>Behavioural therapies (individual)</v>
      </c>
      <c r="AG151" s="5" t="str">
        <f t="shared" si="11"/>
        <v>Cognitive and cognitive behavioural therapies (individual) [CBT/CT]</v>
      </c>
      <c r="AH151" s="5" t="str">
        <f>FIXED(EXP('WinBUGS output'!X150),2)</f>
        <v>0.65</v>
      </c>
      <c r="AI151" s="5" t="str">
        <f>FIXED(EXP('WinBUGS output'!W150),2)</f>
        <v>0.21</v>
      </c>
      <c r="AJ151" s="5" t="str">
        <f>FIXED(EXP('WinBUGS output'!Y150),2)</f>
        <v>1.99</v>
      </c>
    </row>
    <row r="152" spans="1:36" x14ac:dyDescent="0.25">
      <c r="A152" s="44">
        <v>4</v>
      </c>
      <c r="B152" s="44">
        <v>36</v>
      </c>
      <c r="C152" s="5" t="str">
        <f>VLOOKUP(A152,'WinBUGS output'!A:C,3,FALSE)</f>
        <v>Attention placebo</v>
      </c>
      <c r="D152" s="5" t="str">
        <f>VLOOKUP(B152,'WinBUGS output'!A:C,3,FALSE)</f>
        <v>Third-wave cognitive therapy individual</v>
      </c>
      <c r="E152" s="5" t="str">
        <f>FIXED('WinBUGS output'!N151,2)</f>
        <v>1.45</v>
      </c>
      <c r="F152" s="5" t="str">
        <f>FIXED('WinBUGS output'!M151,2)</f>
        <v>-0.27</v>
      </c>
      <c r="G152" s="5" t="str">
        <f>FIXED('WinBUGS output'!O151,2)</f>
        <v>3.32</v>
      </c>
      <c r="H152" s="7"/>
      <c r="I152" s="7"/>
      <c r="J152" s="7"/>
      <c r="N152" s="44">
        <v>15</v>
      </c>
      <c r="O152" s="44">
        <v>17</v>
      </c>
      <c r="P152" s="5" t="str">
        <f>VLOOKUP('Direct lors'!N152,'WinBUGS output'!D:F,3,FALSE)</f>
        <v>Behavioural therapies (individual)</v>
      </c>
      <c r="Q152" s="5" t="str">
        <f>VLOOKUP('Direct lors'!O152,'WinBUGS output'!D:F,3,FALSE)</f>
        <v>Combined (Cognitive and cognitive behavioural therapies individual + AD)</v>
      </c>
      <c r="R152" s="5" t="str">
        <f>FIXED('WinBUGS output'!X151,2)</f>
        <v>0.46</v>
      </c>
      <c r="S152" s="5" t="str">
        <f>FIXED('WinBUGS output'!W151,2)</f>
        <v>-1.11</v>
      </c>
      <c r="T152" s="5" t="str">
        <f>FIXED('WinBUGS output'!Y151,2)</f>
        <v>2.05</v>
      </c>
      <c r="X152" s="5" t="str">
        <f t="shared" si="8"/>
        <v>Attention placebo</v>
      </c>
      <c r="Y152" s="5" t="str">
        <f t="shared" si="9"/>
        <v>Third-wave cognitive therapy individual</v>
      </c>
      <c r="Z152" s="5" t="str">
        <f>FIXED(EXP('WinBUGS output'!N151),2)</f>
        <v>4.26</v>
      </c>
      <c r="AA152" s="5" t="str">
        <f>FIXED(EXP('WinBUGS output'!M151),2)</f>
        <v>0.76</v>
      </c>
      <c r="AB152" s="5" t="str">
        <f>FIXED(EXP('WinBUGS output'!O151),2)</f>
        <v>27.66</v>
      </c>
      <c r="AF152" s="5" t="str">
        <f t="shared" si="10"/>
        <v>Behavioural therapies (individual)</v>
      </c>
      <c r="AG152" s="5" t="str">
        <f t="shared" si="11"/>
        <v>Combined (Cognitive and cognitive behavioural therapies individual + AD)</v>
      </c>
      <c r="AH152" s="5" t="str">
        <f>FIXED(EXP('WinBUGS output'!X151),2)</f>
        <v>1.58</v>
      </c>
      <c r="AI152" s="5" t="str">
        <f>FIXED(EXP('WinBUGS output'!W151),2)</f>
        <v>0.33</v>
      </c>
      <c r="AJ152" s="5" t="str">
        <f>FIXED(EXP('WinBUGS output'!Y151),2)</f>
        <v>7.80</v>
      </c>
    </row>
    <row r="153" spans="1:36" x14ac:dyDescent="0.25">
      <c r="A153" s="44">
        <v>4</v>
      </c>
      <c r="B153" s="44">
        <v>37</v>
      </c>
      <c r="C153" s="5" t="str">
        <f>VLOOKUP(A153,'WinBUGS output'!A:C,3,FALSE)</f>
        <v>Attention placebo</v>
      </c>
      <c r="D153" s="5" t="str">
        <f>VLOOKUP(B153,'WinBUGS output'!A:C,3,FALSE)</f>
        <v>CBT individual (under 15 sessions) + citalopram</v>
      </c>
      <c r="E153" s="5" t="str">
        <f>FIXED('WinBUGS output'!N152,2)</f>
        <v>1.99</v>
      </c>
      <c r="F153" s="5" t="str">
        <f>FIXED('WinBUGS output'!M152,2)</f>
        <v>0.14</v>
      </c>
      <c r="G153" s="5" t="str">
        <f>FIXED('WinBUGS output'!O152,2)</f>
        <v>3.80</v>
      </c>
      <c r="H153" s="7"/>
      <c r="I153" s="7"/>
      <c r="J153" s="7"/>
      <c r="N153" s="44">
        <v>15</v>
      </c>
      <c r="O153" s="44">
        <v>18</v>
      </c>
      <c r="P153" s="5" t="str">
        <f>VLOOKUP('Direct lors'!N153,'WinBUGS output'!D:F,3,FALSE)</f>
        <v>Behavioural therapies (individual)</v>
      </c>
      <c r="Q153" s="5" t="str">
        <f>VLOOKUP('Direct lors'!O153,'WinBUGS output'!D:F,3,FALSE)</f>
        <v>Combined (Exercise + AD/CBT)</v>
      </c>
      <c r="R153" s="5" t="str">
        <f>FIXED('WinBUGS output'!X152,2)</f>
        <v>2.75</v>
      </c>
      <c r="S153" s="5" t="str">
        <f>FIXED('WinBUGS output'!W152,2)</f>
        <v>0.72</v>
      </c>
      <c r="T153" s="5" t="str">
        <f>FIXED('WinBUGS output'!Y152,2)</f>
        <v>4.76</v>
      </c>
      <c r="X153" s="5" t="str">
        <f t="shared" si="8"/>
        <v>Attention placebo</v>
      </c>
      <c r="Y153" s="5" t="str">
        <f t="shared" si="9"/>
        <v>CBT individual (under 15 sessions) + citalopram</v>
      </c>
      <c r="Z153" s="5" t="str">
        <f>FIXED(EXP('WinBUGS output'!N152),2)</f>
        <v>7.29</v>
      </c>
      <c r="AA153" s="5" t="str">
        <f>FIXED(EXP('WinBUGS output'!M152),2)</f>
        <v>1.15</v>
      </c>
      <c r="AB153" s="5" t="str">
        <f>FIXED(EXP('WinBUGS output'!O152),2)</f>
        <v>44.57</v>
      </c>
      <c r="AF153" s="5" t="str">
        <f t="shared" si="10"/>
        <v>Behavioural therapies (individual)</v>
      </c>
      <c r="AG153" s="5" t="str">
        <f t="shared" si="11"/>
        <v>Combined (Exercise + AD/CBT)</v>
      </c>
      <c r="AH153" s="5" t="str">
        <f>FIXED(EXP('WinBUGS output'!X152),2)</f>
        <v>15.58</v>
      </c>
      <c r="AI153" s="5" t="str">
        <f>FIXED(EXP('WinBUGS output'!W152),2)</f>
        <v>2.05</v>
      </c>
      <c r="AJ153" s="5" t="str">
        <f>FIXED(EXP('WinBUGS output'!Y152),2)</f>
        <v>116.51</v>
      </c>
    </row>
    <row r="154" spans="1:36" x14ac:dyDescent="0.25">
      <c r="A154" s="44">
        <v>4</v>
      </c>
      <c r="B154" s="44">
        <v>38</v>
      </c>
      <c r="C154" s="5" t="str">
        <f>VLOOKUP(A154,'WinBUGS output'!A:C,3,FALSE)</f>
        <v>Attention placebo</v>
      </c>
      <c r="D154" s="5" t="str">
        <f>VLOOKUP(B154,'WinBUGS output'!A:C,3,FALSE)</f>
        <v>CBT individual (under 15 sessions) + escitalopram</v>
      </c>
      <c r="E154" s="5" t="str">
        <f>FIXED('WinBUGS output'!N153,2)</f>
        <v>1.76</v>
      </c>
      <c r="F154" s="5" t="str">
        <f>FIXED('WinBUGS output'!M153,2)</f>
        <v>-0.17</v>
      </c>
      <c r="G154" s="5" t="str">
        <f>FIXED('WinBUGS output'!O153,2)</f>
        <v>3.66</v>
      </c>
      <c r="H154" s="7"/>
      <c r="I154" s="7"/>
      <c r="J154" s="7"/>
      <c r="N154" s="44">
        <v>16</v>
      </c>
      <c r="O154" s="44">
        <v>17</v>
      </c>
      <c r="P154" s="5" t="str">
        <f>VLOOKUP('Direct lors'!N154,'WinBUGS output'!D:F,3,FALSE)</f>
        <v>Cognitive and cognitive behavioural therapies (individual) [CBT/CT]</v>
      </c>
      <c r="Q154" s="5" t="str">
        <f>VLOOKUP('Direct lors'!O154,'WinBUGS output'!D:F,3,FALSE)</f>
        <v>Combined (Cognitive and cognitive behavioural therapies individual + AD)</v>
      </c>
      <c r="R154" s="5" t="str">
        <f>FIXED('WinBUGS output'!X153,2)</f>
        <v>0.90</v>
      </c>
      <c r="S154" s="5" t="str">
        <f>FIXED('WinBUGS output'!W153,2)</f>
        <v>-0.54</v>
      </c>
      <c r="T154" s="5" t="str">
        <f>FIXED('WinBUGS output'!Y153,2)</f>
        <v>2.30</v>
      </c>
      <c r="X154" s="5" t="str">
        <f t="shared" si="8"/>
        <v>Attention placebo</v>
      </c>
      <c r="Y154" s="5" t="str">
        <f t="shared" si="9"/>
        <v>CBT individual (under 15 sessions) + escitalopram</v>
      </c>
      <c r="Z154" s="5" t="str">
        <f>FIXED(EXP('WinBUGS output'!N153),2)</f>
        <v>5.81</v>
      </c>
      <c r="AA154" s="5" t="str">
        <f>FIXED(EXP('WinBUGS output'!M153),2)</f>
        <v>0.84</v>
      </c>
      <c r="AB154" s="5" t="str">
        <f>FIXED(EXP('WinBUGS output'!O153),2)</f>
        <v>38.74</v>
      </c>
      <c r="AF154" s="5" t="str">
        <f t="shared" si="10"/>
        <v>Cognitive and cognitive behavioural therapies (individual) [CBT/CT]</v>
      </c>
      <c r="AG154" s="5" t="str">
        <f t="shared" si="11"/>
        <v>Combined (Cognitive and cognitive behavioural therapies individual + AD)</v>
      </c>
      <c r="AH154" s="5" t="str">
        <f>FIXED(EXP('WinBUGS output'!X153),2)</f>
        <v>2.45</v>
      </c>
      <c r="AI154" s="5" t="str">
        <f>FIXED(EXP('WinBUGS output'!W153),2)</f>
        <v>0.58</v>
      </c>
      <c r="AJ154" s="5" t="str">
        <f>FIXED(EXP('WinBUGS output'!Y153),2)</f>
        <v>9.96</v>
      </c>
    </row>
    <row r="155" spans="1:36" x14ac:dyDescent="0.25">
      <c r="A155" s="44">
        <v>4</v>
      </c>
      <c r="B155" s="44">
        <v>39</v>
      </c>
      <c r="C155" s="5" t="str">
        <f>VLOOKUP(A155,'WinBUGS output'!A:C,3,FALSE)</f>
        <v>Attention placebo</v>
      </c>
      <c r="D155" s="5" t="str">
        <f>VLOOKUP(B155,'WinBUGS output'!A:C,3,FALSE)</f>
        <v>CBT individual (over 15 sessions) + any AD</v>
      </c>
      <c r="E155" s="5" t="str">
        <f>FIXED('WinBUGS output'!N154,2)</f>
        <v>1.63</v>
      </c>
      <c r="F155" s="5" t="str">
        <f>FIXED('WinBUGS output'!M154,2)</f>
        <v>-0.48</v>
      </c>
      <c r="G155" s="5" t="str">
        <f>FIXED('WinBUGS output'!O154,2)</f>
        <v>3.64</v>
      </c>
      <c r="H155" s="7"/>
      <c r="I155" s="7"/>
      <c r="J155" s="7"/>
      <c r="N155" s="44">
        <v>16</v>
      </c>
      <c r="O155" s="44">
        <v>18</v>
      </c>
      <c r="P155" s="5" t="str">
        <f>VLOOKUP('Direct lors'!N155,'WinBUGS output'!D:F,3,FALSE)</f>
        <v>Cognitive and cognitive behavioural therapies (individual) [CBT/CT]</v>
      </c>
      <c r="Q155" s="5" t="str">
        <f>VLOOKUP('Direct lors'!O155,'WinBUGS output'!D:F,3,FALSE)</f>
        <v>Combined (Exercise + AD/CBT)</v>
      </c>
      <c r="R155" s="5" t="str">
        <f>FIXED('WinBUGS output'!X154,2)</f>
        <v>3.18</v>
      </c>
      <c r="S155" s="5" t="str">
        <f>FIXED('WinBUGS output'!W154,2)</f>
        <v>1.26</v>
      </c>
      <c r="T155" s="5" t="str">
        <f>FIXED('WinBUGS output'!Y154,2)</f>
        <v>5.05</v>
      </c>
      <c r="X155" s="5" t="str">
        <f t="shared" si="8"/>
        <v>Attention placebo</v>
      </c>
      <c r="Y155" s="5" t="str">
        <f t="shared" si="9"/>
        <v>CBT individual (over 15 sessions) + any AD</v>
      </c>
      <c r="Z155" s="5" t="str">
        <f>FIXED(EXP('WinBUGS output'!N154),2)</f>
        <v>5.11</v>
      </c>
      <c r="AA155" s="5" t="str">
        <f>FIXED(EXP('WinBUGS output'!M154),2)</f>
        <v>0.62</v>
      </c>
      <c r="AB155" s="5" t="str">
        <f>FIXED(EXP('WinBUGS output'!O154),2)</f>
        <v>38.17</v>
      </c>
      <c r="AF155" s="5" t="str">
        <f t="shared" si="10"/>
        <v>Cognitive and cognitive behavioural therapies (individual) [CBT/CT]</v>
      </c>
      <c r="AG155" s="5" t="str">
        <f t="shared" si="11"/>
        <v>Combined (Exercise + AD/CBT)</v>
      </c>
      <c r="AH155" s="5" t="str">
        <f>FIXED(EXP('WinBUGS output'!X154),2)</f>
        <v>23.97</v>
      </c>
      <c r="AI155" s="5" t="str">
        <f>FIXED(EXP('WinBUGS output'!W154),2)</f>
        <v>3.53</v>
      </c>
      <c r="AJ155" s="5" t="str">
        <f>FIXED(EXP('WinBUGS output'!Y154),2)</f>
        <v>155.71</v>
      </c>
    </row>
    <row r="156" spans="1:36" x14ac:dyDescent="0.25">
      <c r="A156" s="44">
        <v>4</v>
      </c>
      <c r="B156" s="44">
        <v>40</v>
      </c>
      <c r="C156" s="5" t="str">
        <f>VLOOKUP(A156,'WinBUGS output'!A:C,3,FALSE)</f>
        <v>Attention placebo</v>
      </c>
      <c r="D156" s="5" t="str">
        <f>VLOOKUP(B156,'WinBUGS output'!A:C,3,FALSE)</f>
        <v>Third-wave cognitive therapy individual + any AD</v>
      </c>
      <c r="E156" s="5" t="str">
        <f>FIXED('WinBUGS output'!N155,2)</f>
        <v>2.12</v>
      </c>
      <c r="F156" s="5" t="str">
        <f>FIXED('WinBUGS output'!M155,2)</f>
        <v>0.07</v>
      </c>
      <c r="G156" s="5" t="str">
        <f>FIXED('WinBUGS output'!O155,2)</f>
        <v>4.19</v>
      </c>
      <c r="H156" s="7"/>
      <c r="I156" s="7"/>
      <c r="J156" s="7"/>
      <c r="N156" s="44">
        <v>17</v>
      </c>
      <c r="O156" s="44">
        <v>18</v>
      </c>
      <c r="P156" s="5" t="str">
        <f>VLOOKUP('Direct lors'!N156,'WinBUGS output'!D:F,3,FALSE)</f>
        <v>Combined (Cognitive and cognitive behavioural therapies individual + AD)</v>
      </c>
      <c r="Q156" s="5" t="str">
        <f>VLOOKUP('Direct lors'!O156,'WinBUGS output'!D:F,3,FALSE)</f>
        <v>Combined (Exercise + AD/CBT)</v>
      </c>
      <c r="R156" s="5" t="str">
        <f>FIXED('WinBUGS output'!X155,2)</f>
        <v>2.28</v>
      </c>
      <c r="S156" s="5" t="str">
        <f>FIXED('WinBUGS output'!W155,2)</f>
        <v>0.43</v>
      </c>
      <c r="T156" s="5" t="str">
        <f>FIXED('WinBUGS output'!Y155,2)</f>
        <v>4.13</v>
      </c>
      <c r="X156" s="5" t="str">
        <f t="shared" si="8"/>
        <v>Attention placebo</v>
      </c>
      <c r="Y156" s="5" t="str">
        <f t="shared" si="9"/>
        <v>Third-wave cognitive therapy individual + any AD</v>
      </c>
      <c r="Z156" s="5" t="str">
        <f>FIXED(EXP('WinBUGS output'!N155),2)</f>
        <v>8.36</v>
      </c>
      <c r="AA156" s="5" t="str">
        <f>FIXED(EXP('WinBUGS output'!M155),2)</f>
        <v>1.07</v>
      </c>
      <c r="AB156" s="5" t="str">
        <f>FIXED(EXP('WinBUGS output'!O155),2)</f>
        <v>65.89</v>
      </c>
      <c r="AF156" s="5" t="str">
        <f t="shared" si="10"/>
        <v>Combined (Cognitive and cognitive behavioural therapies individual + AD)</v>
      </c>
      <c r="AG156" s="5" t="str">
        <f t="shared" si="11"/>
        <v>Combined (Exercise + AD/CBT)</v>
      </c>
      <c r="AH156" s="5" t="str">
        <f>FIXED(EXP('WinBUGS output'!X155),2)</f>
        <v>9.82</v>
      </c>
      <c r="AI156" s="5" t="str">
        <f>FIXED(EXP('WinBUGS output'!W155),2)</f>
        <v>1.54</v>
      </c>
      <c r="AJ156" s="5" t="str">
        <f>FIXED(EXP('WinBUGS output'!Y155),2)</f>
        <v>61.93</v>
      </c>
    </row>
    <row r="157" spans="1:36" x14ac:dyDescent="0.25">
      <c r="A157" s="44">
        <v>4</v>
      </c>
      <c r="B157" s="44">
        <v>41</v>
      </c>
      <c r="C157" s="5" t="str">
        <f>VLOOKUP(A157,'WinBUGS output'!A:C,3,FALSE)</f>
        <v>Attention placebo</v>
      </c>
      <c r="D157" s="5" t="str">
        <f>VLOOKUP(B157,'WinBUGS output'!A:C,3,FALSE)</f>
        <v>Exercise + Fluoxetine</v>
      </c>
      <c r="E157" s="5" t="str">
        <f>FIXED('WinBUGS output'!N156,2)</f>
        <v>4.15</v>
      </c>
      <c r="F157" s="5" t="str">
        <f>FIXED('WinBUGS output'!M156,2)</f>
        <v>1.99</v>
      </c>
      <c r="G157" s="5" t="str">
        <f>FIXED('WinBUGS output'!O156,2)</f>
        <v>6.28</v>
      </c>
      <c r="H157" s="7"/>
      <c r="I157" s="7"/>
      <c r="J157" s="7"/>
      <c r="X157" s="5" t="str">
        <f t="shared" si="8"/>
        <v>Attention placebo</v>
      </c>
      <c r="Y157" s="5" t="str">
        <f t="shared" si="9"/>
        <v>Exercise + Fluoxetine</v>
      </c>
      <c r="Z157" s="5" t="str">
        <f>FIXED(EXP('WinBUGS output'!N156),2)</f>
        <v>63.62</v>
      </c>
      <c r="AA157" s="5" t="str">
        <f>FIXED(EXP('WinBUGS output'!M156),2)</f>
        <v>7.28</v>
      </c>
      <c r="AB157" s="5" t="str">
        <f>FIXED(EXP('WinBUGS output'!O156),2)</f>
        <v>532.72</v>
      </c>
    </row>
    <row r="158" spans="1:36" x14ac:dyDescent="0.25">
      <c r="A158" s="44">
        <v>5</v>
      </c>
      <c r="B158" s="44">
        <v>6</v>
      </c>
      <c r="C158" s="5" t="str">
        <f>VLOOKUP(A158,'WinBUGS output'!A:C,3,FALSE)</f>
        <v>Attention placebo + TAU</v>
      </c>
      <c r="D158" s="5" t="str">
        <f>VLOOKUP(B158,'WinBUGS output'!A:C,3,FALSE)</f>
        <v>TAU</v>
      </c>
      <c r="E158" s="5" t="str">
        <f>FIXED('WinBUGS output'!N157,2)</f>
        <v>-0.15</v>
      </c>
      <c r="F158" s="5" t="str">
        <f>FIXED('WinBUGS output'!M157,2)</f>
        <v>-1.28</v>
      </c>
      <c r="G158" s="5" t="str">
        <f>FIXED('WinBUGS output'!O157,2)</f>
        <v>0.97</v>
      </c>
      <c r="H158" s="7">
        <v>0.13100000000000001</v>
      </c>
      <c r="I158" s="7">
        <v>-1.139</v>
      </c>
      <c r="J158" s="7">
        <v>1.351</v>
      </c>
      <c r="X158" s="5" t="str">
        <f t="shared" si="8"/>
        <v>Attention placebo + TAU</v>
      </c>
      <c r="Y158" s="5" t="str">
        <f t="shared" si="9"/>
        <v>TAU</v>
      </c>
      <c r="Z158" s="5" t="str">
        <f>FIXED(EXP('WinBUGS output'!N157),2)</f>
        <v>0.86</v>
      </c>
      <c r="AA158" s="5" t="str">
        <f>FIXED(EXP('WinBUGS output'!M157),2)</f>
        <v>0.28</v>
      </c>
      <c r="AB158" s="5" t="str">
        <f>FIXED(EXP('WinBUGS output'!O157),2)</f>
        <v>2.63</v>
      </c>
    </row>
    <row r="159" spans="1:36" x14ac:dyDescent="0.25">
      <c r="A159" s="44">
        <v>5</v>
      </c>
      <c r="B159" s="44">
        <v>7</v>
      </c>
      <c r="C159" s="5" t="str">
        <f>VLOOKUP(A159,'WinBUGS output'!A:C,3,FALSE)</f>
        <v>Attention placebo + TAU</v>
      </c>
      <c r="D159" s="5" t="str">
        <f>VLOOKUP(B159,'WinBUGS output'!A:C,3,FALSE)</f>
        <v>Enhanced TAU</v>
      </c>
      <c r="E159" s="5" t="str">
        <f>FIXED('WinBUGS output'!N158,2)</f>
        <v>-0.05</v>
      </c>
      <c r="F159" s="5" t="str">
        <f>FIXED('WinBUGS output'!M158,2)</f>
        <v>-1.38</v>
      </c>
      <c r="G159" s="5" t="str">
        <f>FIXED('WinBUGS output'!O158,2)</f>
        <v>1.30</v>
      </c>
      <c r="H159" s="7"/>
      <c r="I159" s="7"/>
      <c r="J159" s="7"/>
      <c r="X159" s="5" t="str">
        <f t="shared" si="8"/>
        <v>Attention placebo + TAU</v>
      </c>
      <c r="Y159" s="5" t="str">
        <f t="shared" si="9"/>
        <v>Enhanced TAU</v>
      </c>
      <c r="Z159" s="5" t="str">
        <f>FIXED(EXP('WinBUGS output'!N158),2)</f>
        <v>0.95</v>
      </c>
      <c r="AA159" s="5" t="str">
        <f>FIXED(EXP('WinBUGS output'!M158),2)</f>
        <v>0.25</v>
      </c>
      <c r="AB159" s="5" t="str">
        <f>FIXED(EXP('WinBUGS output'!O158),2)</f>
        <v>3.67</v>
      </c>
    </row>
    <row r="160" spans="1:36" x14ac:dyDescent="0.25">
      <c r="A160" s="44">
        <v>5</v>
      </c>
      <c r="B160" s="44">
        <v>8</v>
      </c>
      <c r="C160" s="5" t="str">
        <f>VLOOKUP(A160,'WinBUGS output'!A:C,3,FALSE)</f>
        <v>Attention placebo + TAU</v>
      </c>
      <c r="D160" s="5" t="str">
        <f>VLOOKUP(B160,'WinBUGS output'!A:C,3,FALSE)</f>
        <v>Exercise</v>
      </c>
      <c r="E160" s="5" t="str">
        <f>FIXED('WinBUGS output'!N159,2)</f>
        <v>1.04</v>
      </c>
      <c r="F160" s="5" t="str">
        <f>FIXED('WinBUGS output'!M159,2)</f>
        <v>-0.48</v>
      </c>
      <c r="G160" s="5" t="str">
        <f>FIXED('WinBUGS output'!O159,2)</f>
        <v>2.57</v>
      </c>
      <c r="H160" s="7"/>
      <c r="I160" s="7"/>
      <c r="J160" s="7"/>
      <c r="X160" s="5" t="str">
        <f t="shared" si="8"/>
        <v>Attention placebo + TAU</v>
      </c>
      <c r="Y160" s="5" t="str">
        <f t="shared" si="9"/>
        <v>Exercise</v>
      </c>
      <c r="Z160" s="5" t="str">
        <f>FIXED(EXP('WinBUGS output'!N159),2)</f>
        <v>2.83</v>
      </c>
      <c r="AA160" s="5" t="str">
        <f>FIXED(EXP('WinBUGS output'!M159),2)</f>
        <v>0.62</v>
      </c>
      <c r="AB160" s="5" t="str">
        <f>FIXED(EXP('WinBUGS output'!O159),2)</f>
        <v>13.12</v>
      </c>
    </row>
    <row r="161" spans="1:28" x14ac:dyDescent="0.25">
      <c r="A161" s="44">
        <v>5</v>
      </c>
      <c r="B161" s="44">
        <v>9</v>
      </c>
      <c r="C161" s="5" t="str">
        <f>VLOOKUP(A161,'WinBUGS output'!A:C,3,FALSE)</f>
        <v>Attention placebo + TAU</v>
      </c>
      <c r="D161" s="5" t="str">
        <f>VLOOKUP(B161,'WinBUGS output'!A:C,3,FALSE)</f>
        <v>Exercise + TAU</v>
      </c>
      <c r="E161" s="5" t="str">
        <f>FIXED('WinBUGS output'!N160,2)</f>
        <v>1.07</v>
      </c>
      <c r="F161" s="5" t="str">
        <f>FIXED('WinBUGS output'!M160,2)</f>
        <v>-0.45</v>
      </c>
      <c r="G161" s="5" t="str">
        <f>FIXED('WinBUGS output'!O160,2)</f>
        <v>2.61</v>
      </c>
      <c r="H161" s="7"/>
      <c r="I161" s="7"/>
      <c r="J161" s="7"/>
      <c r="X161" s="5" t="str">
        <f t="shared" si="8"/>
        <v>Attention placebo + TAU</v>
      </c>
      <c r="Y161" s="5" t="str">
        <f t="shared" si="9"/>
        <v>Exercise + TAU</v>
      </c>
      <c r="Z161" s="5" t="str">
        <f>FIXED(EXP('WinBUGS output'!N160),2)</f>
        <v>2.93</v>
      </c>
      <c r="AA161" s="5" t="str">
        <f>FIXED(EXP('WinBUGS output'!M160),2)</f>
        <v>0.64</v>
      </c>
      <c r="AB161" s="5" t="str">
        <f>FIXED(EXP('WinBUGS output'!O160),2)</f>
        <v>13.54</v>
      </c>
    </row>
    <row r="162" spans="1:28" x14ac:dyDescent="0.25">
      <c r="A162" s="44">
        <v>5</v>
      </c>
      <c r="B162" s="44">
        <v>10</v>
      </c>
      <c r="C162" s="5" t="str">
        <f>VLOOKUP(A162,'WinBUGS output'!A:C,3,FALSE)</f>
        <v>Attention placebo + TAU</v>
      </c>
      <c r="D162" s="5" t="str">
        <f>VLOOKUP(B162,'WinBUGS output'!A:C,3,FALSE)</f>
        <v>Amitriptyline</v>
      </c>
      <c r="E162" s="5" t="str">
        <f>FIXED('WinBUGS output'!N161,2)</f>
        <v>1.69</v>
      </c>
      <c r="F162" s="5" t="str">
        <f>FIXED('WinBUGS output'!M161,2)</f>
        <v>0.09</v>
      </c>
      <c r="G162" s="5" t="str">
        <f>FIXED('WinBUGS output'!O161,2)</f>
        <v>3.29</v>
      </c>
      <c r="H162" s="7"/>
      <c r="I162" s="7"/>
      <c r="J162" s="7"/>
      <c r="X162" s="5" t="str">
        <f t="shared" si="8"/>
        <v>Attention placebo + TAU</v>
      </c>
      <c r="Y162" s="5" t="str">
        <f t="shared" si="9"/>
        <v>Amitriptyline</v>
      </c>
      <c r="Z162" s="5" t="str">
        <f>FIXED(EXP('WinBUGS output'!N161),2)</f>
        <v>5.42</v>
      </c>
      <c r="AA162" s="5" t="str">
        <f>FIXED(EXP('WinBUGS output'!M161),2)</f>
        <v>1.10</v>
      </c>
      <c r="AB162" s="5" t="str">
        <f>FIXED(EXP('WinBUGS output'!O161),2)</f>
        <v>26.84</v>
      </c>
    </row>
    <row r="163" spans="1:28" x14ac:dyDescent="0.25">
      <c r="A163" s="44">
        <v>5</v>
      </c>
      <c r="B163" s="44">
        <v>11</v>
      </c>
      <c r="C163" s="5" t="str">
        <f>VLOOKUP(A163,'WinBUGS output'!A:C,3,FALSE)</f>
        <v>Attention placebo + TAU</v>
      </c>
      <c r="D163" s="5" t="str">
        <f>VLOOKUP(B163,'WinBUGS output'!A:C,3,FALSE)</f>
        <v>Imipramine</v>
      </c>
      <c r="E163" s="5" t="str">
        <f>FIXED('WinBUGS output'!N162,2)</f>
        <v>1.58</v>
      </c>
      <c r="F163" s="5" t="str">
        <f>FIXED('WinBUGS output'!M162,2)</f>
        <v>0.02</v>
      </c>
      <c r="G163" s="5" t="str">
        <f>FIXED('WinBUGS output'!O162,2)</f>
        <v>3.16</v>
      </c>
      <c r="H163" s="7"/>
      <c r="I163" s="7"/>
      <c r="J163" s="7"/>
      <c r="X163" s="5" t="str">
        <f t="shared" si="8"/>
        <v>Attention placebo + TAU</v>
      </c>
      <c r="Y163" s="5" t="str">
        <f t="shared" si="9"/>
        <v>Imipramine</v>
      </c>
      <c r="Z163" s="5" t="str">
        <f>FIXED(EXP('WinBUGS output'!N162),2)</f>
        <v>4.84</v>
      </c>
      <c r="AA163" s="5" t="str">
        <f>FIXED(EXP('WinBUGS output'!M162),2)</f>
        <v>1.02</v>
      </c>
      <c r="AB163" s="5" t="str">
        <f>FIXED(EXP('WinBUGS output'!O162),2)</f>
        <v>23.50</v>
      </c>
    </row>
    <row r="164" spans="1:28" x14ac:dyDescent="0.25">
      <c r="A164" s="44">
        <v>5</v>
      </c>
      <c r="B164" s="44">
        <v>12</v>
      </c>
      <c r="C164" s="5" t="str">
        <f>VLOOKUP(A164,'WinBUGS output'!A:C,3,FALSE)</f>
        <v>Attention placebo + TAU</v>
      </c>
      <c r="D164" s="5" t="str">
        <f>VLOOKUP(B164,'WinBUGS output'!A:C,3,FALSE)</f>
        <v>Lofepramine</v>
      </c>
      <c r="E164" s="5" t="str">
        <f>FIXED('WinBUGS output'!N163,2)</f>
        <v>1.83</v>
      </c>
      <c r="F164" s="5" t="str">
        <f>FIXED('WinBUGS output'!M163,2)</f>
        <v>0.16</v>
      </c>
      <c r="G164" s="5" t="str">
        <f>FIXED('WinBUGS output'!O163,2)</f>
        <v>3.55</v>
      </c>
      <c r="H164" s="7"/>
      <c r="I164" s="7"/>
      <c r="J164" s="7"/>
      <c r="X164" s="5" t="str">
        <f t="shared" si="8"/>
        <v>Attention placebo + TAU</v>
      </c>
      <c r="Y164" s="5" t="str">
        <f t="shared" si="9"/>
        <v>Lofepramine</v>
      </c>
      <c r="Z164" s="5" t="str">
        <f>FIXED(EXP('WinBUGS output'!N163),2)</f>
        <v>6.21</v>
      </c>
      <c r="AA164" s="5" t="str">
        <f>FIXED(EXP('WinBUGS output'!M163),2)</f>
        <v>1.17</v>
      </c>
      <c r="AB164" s="5" t="str">
        <f>FIXED(EXP('WinBUGS output'!O163),2)</f>
        <v>34.67</v>
      </c>
    </row>
    <row r="165" spans="1:28" x14ac:dyDescent="0.25">
      <c r="A165" s="44">
        <v>5</v>
      </c>
      <c r="B165" s="44">
        <v>13</v>
      </c>
      <c r="C165" s="5" t="str">
        <f>VLOOKUP(A165,'WinBUGS output'!A:C,3,FALSE)</f>
        <v>Attention placebo + TAU</v>
      </c>
      <c r="D165" s="5" t="str">
        <f>VLOOKUP(B165,'WinBUGS output'!A:C,3,FALSE)</f>
        <v>Citalopram</v>
      </c>
      <c r="E165" s="5" t="str">
        <f>FIXED('WinBUGS output'!N164,2)</f>
        <v>1.33</v>
      </c>
      <c r="F165" s="5" t="str">
        <f>FIXED('WinBUGS output'!M164,2)</f>
        <v>-0.24</v>
      </c>
      <c r="G165" s="5" t="str">
        <f>FIXED('WinBUGS output'!O164,2)</f>
        <v>2.91</v>
      </c>
      <c r="H165" s="7"/>
      <c r="I165" s="7"/>
      <c r="J165" s="7"/>
      <c r="X165" s="5" t="str">
        <f t="shared" si="8"/>
        <v>Attention placebo + TAU</v>
      </c>
      <c r="Y165" s="5" t="str">
        <f t="shared" si="9"/>
        <v>Citalopram</v>
      </c>
      <c r="Z165" s="5" t="str">
        <f>FIXED(EXP('WinBUGS output'!N164),2)</f>
        <v>3.78</v>
      </c>
      <c r="AA165" s="5" t="str">
        <f>FIXED(EXP('WinBUGS output'!M164),2)</f>
        <v>0.79</v>
      </c>
      <c r="AB165" s="5" t="str">
        <f>FIXED(EXP('WinBUGS output'!O164),2)</f>
        <v>18.43</v>
      </c>
    </row>
    <row r="166" spans="1:28" x14ac:dyDescent="0.25">
      <c r="A166" s="44">
        <v>5</v>
      </c>
      <c r="B166" s="44">
        <v>14</v>
      </c>
      <c r="C166" s="5" t="str">
        <f>VLOOKUP(A166,'WinBUGS output'!A:C,3,FALSE)</f>
        <v>Attention placebo + TAU</v>
      </c>
      <c r="D166" s="5" t="str">
        <f>VLOOKUP(B166,'WinBUGS output'!A:C,3,FALSE)</f>
        <v>Escitalopram</v>
      </c>
      <c r="E166" s="5" t="str">
        <f>FIXED('WinBUGS output'!N165,2)</f>
        <v>1.53</v>
      </c>
      <c r="F166" s="5" t="str">
        <f>FIXED('WinBUGS output'!M165,2)</f>
        <v>-0.05</v>
      </c>
      <c r="G166" s="5" t="str">
        <f>FIXED('WinBUGS output'!O165,2)</f>
        <v>3.12</v>
      </c>
      <c r="H166" s="7"/>
      <c r="I166" s="7"/>
      <c r="J166" s="7"/>
      <c r="X166" s="5" t="str">
        <f t="shared" si="8"/>
        <v>Attention placebo + TAU</v>
      </c>
      <c r="Y166" s="5" t="str">
        <f t="shared" si="9"/>
        <v>Escitalopram</v>
      </c>
      <c r="Z166" s="5" t="str">
        <f>FIXED(EXP('WinBUGS output'!N165),2)</f>
        <v>4.62</v>
      </c>
      <c r="AA166" s="5" t="str">
        <f>FIXED(EXP('WinBUGS output'!M165),2)</f>
        <v>0.95</v>
      </c>
      <c r="AB166" s="5" t="str">
        <f>FIXED(EXP('WinBUGS output'!O165),2)</f>
        <v>22.62</v>
      </c>
    </row>
    <row r="167" spans="1:28" x14ac:dyDescent="0.25">
      <c r="A167" s="44">
        <v>5</v>
      </c>
      <c r="B167" s="44">
        <v>15</v>
      </c>
      <c r="C167" s="5" t="str">
        <f>VLOOKUP(A167,'WinBUGS output'!A:C,3,FALSE)</f>
        <v>Attention placebo + TAU</v>
      </c>
      <c r="D167" s="5" t="str">
        <f>VLOOKUP(B167,'WinBUGS output'!A:C,3,FALSE)</f>
        <v>Fluoxetine</v>
      </c>
      <c r="E167" s="5" t="str">
        <f>FIXED('WinBUGS output'!N166,2)</f>
        <v>1.49</v>
      </c>
      <c r="F167" s="5" t="str">
        <f>FIXED('WinBUGS output'!M166,2)</f>
        <v>-0.09</v>
      </c>
      <c r="G167" s="5" t="str">
        <f>FIXED('WinBUGS output'!O166,2)</f>
        <v>3.09</v>
      </c>
      <c r="H167" s="7"/>
      <c r="I167" s="7"/>
      <c r="J167" s="7"/>
      <c r="X167" s="5" t="str">
        <f t="shared" si="8"/>
        <v>Attention placebo + TAU</v>
      </c>
      <c r="Y167" s="5" t="str">
        <f t="shared" si="9"/>
        <v>Fluoxetine</v>
      </c>
      <c r="Z167" s="5" t="str">
        <f>FIXED(EXP('WinBUGS output'!N166),2)</f>
        <v>4.44</v>
      </c>
      <c r="AA167" s="5" t="str">
        <f>FIXED(EXP('WinBUGS output'!M166),2)</f>
        <v>0.92</v>
      </c>
      <c r="AB167" s="5" t="str">
        <f>FIXED(EXP('WinBUGS output'!O166),2)</f>
        <v>22.00</v>
      </c>
    </row>
    <row r="168" spans="1:28" x14ac:dyDescent="0.25">
      <c r="A168" s="44">
        <v>5</v>
      </c>
      <c r="B168" s="44">
        <v>16</v>
      </c>
      <c r="C168" s="5" t="str">
        <f>VLOOKUP(A168,'WinBUGS output'!A:C,3,FALSE)</f>
        <v>Attention placebo + TAU</v>
      </c>
      <c r="D168" s="5" t="str">
        <f>VLOOKUP(B168,'WinBUGS output'!A:C,3,FALSE)</f>
        <v>Sertraline</v>
      </c>
      <c r="E168" s="5" t="str">
        <f>FIXED('WinBUGS output'!N167,2)</f>
        <v>1.36</v>
      </c>
      <c r="F168" s="5" t="str">
        <f>FIXED('WinBUGS output'!M167,2)</f>
        <v>-0.23</v>
      </c>
      <c r="G168" s="5" t="str">
        <f>FIXED('WinBUGS output'!O167,2)</f>
        <v>2.97</v>
      </c>
      <c r="H168" s="7"/>
      <c r="I168" s="7"/>
      <c r="J168" s="7"/>
      <c r="X168" s="5" t="str">
        <f t="shared" si="8"/>
        <v>Attention placebo + TAU</v>
      </c>
      <c r="Y168" s="5" t="str">
        <f t="shared" si="9"/>
        <v>Sertraline</v>
      </c>
      <c r="Z168" s="5" t="str">
        <f>FIXED(EXP('WinBUGS output'!N167),2)</f>
        <v>3.89</v>
      </c>
      <c r="AA168" s="5" t="str">
        <f>FIXED(EXP('WinBUGS output'!M167),2)</f>
        <v>0.80</v>
      </c>
      <c r="AB168" s="5" t="str">
        <f>FIXED(EXP('WinBUGS output'!O167),2)</f>
        <v>19.45</v>
      </c>
    </row>
    <row r="169" spans="1:28" x14ac:dyDescent="0.25">
      <c r="A169" s="44">
        <v>5</v>
      </c>
      <c r="B169" s="44">
        <v>17</v>
      </c>
      <c r="C169" s="5" t="str">
        <f>VLOOKUP(A169,'WinBUGS output'!A:C,3,FALSE)</f>
        <v>Attention placebo + TAU</v>
      </c>
      <c r="D169" s="5" t="str">
        <f>VLOOKUP(B169,'WinBUGS output'!A:C,3,FALSE)</f>
        <v>Any AD</v>
      </c>
      <c r="E169" s="5" t="str">
        <f>FIXED('WinBUGS output'!N168,2)</f>
        <v>-1.87</v>
      </c>
      <c r="F169" s="5" t="str">
        <f>FIXED('WinBUGS output'!M168,2)</f>
        <v>-4.28</v>
      </c>
      <c r="G169" s="5" t="str">
        <f>FIXED('WinBUGS output'!O168,2)</f>
        <v>0.57</v>
      </c>
      <c r="H169" s="7"/>
      <c r="I169" s="7"/>
      <c r="J169" s="7"/>
      <c r="X169" s="5" t="str">
        <f t="shared" si="8"/>
        <v>Attention placebo + TAU</v>
      </c>
      <c r="Y169" s="5" t="str">
        <f t="shared" si="9"/>
        <v>Any AD</v>
      </c>
      <c r="Z169" s="5" t="str">
        <f>FIXED(EXP('WinBUGS output'!N168),2)</f>
        <v>0.15</v>
      </c>
      <c r="AA169" s="5" t="str">
        <f>FIXED(EXP('WinBUGS output'!M168),2)</f>
        <v>0.01</v>
      </c>
      <c r="AB169" s="5" t="str">
        <f>FIXED(EXP('WinBUGS output'!O168),2)</f>
        <v>1.77</v>
      </c>
    </row>
    <row r="170" spans="1:28" x14ac:dyDescent="0.25">
      <c r="A170" s="44">
        <v>5</v>
      </c>
      <c r="B170" s="44">
        <v>18</v>
      </c>
      <c r="C170" s="5" t="str">
        <f>VLOOKUP(A170,'WinBUGS output'!A:C,3,FALSE)</f>
        <v>Attention placebo + TAU</v>
      </c>
      <c r="D170" s="5" t="str">
        <f>VLOOKUP(B170,'WinBUGS output'!A:C,3,FALSE)</f>
        <v>Mirtazapine</v>
      </c>
      <c r="E170" s="5" t="str">
        <f>FIXED('WinBUGS output'!N169,2)</f>
        <v>1.64</v>
      </c>
      <c r="F170" s="5" t="str">
        <f>FIXED('WinBUGS output'!M169,2)</f>
        <v>0.01</v>
      </c>
      <c r="G170" s="5" t="str">
        <f>FIXED('WinBUGS output'!O169,2)</f>
        <v>3.27</v>
      </c>
      <c r="H170" s="7"/>
      <c r="I170" s="7"/>
      <c r="J170" s="7"/>
      <c r="X170" s="5" t="str">
        <f t="shared" si="8"/>
        <v>Attention placebo + TAU</v>
      </c>
      <c r="Y170" s="5" t="str">
        <f t="shared" si="9"/>
        <v>Mirtazapine</v>
      </c>
      <c r="Z170" s="5" t="str">
        <f>FIXED(EXP('WinBUGS output'!N169),2)</f>
        <v>5.14</v>
      </c>
      <c r="AA170" s="5" t="str">
        <f>FIXED(EXP('WinBUGS output'!M169),2)</f>
        <v>1.01</v>
      </c>
      <c r="AB170" s="5" t="str">
        <f>FIXED(EXP('WinBUGS output'!O169),2)</f>
        <v>26.31</v>
      </c>
    </row>
    <row r="171" spans="1:28" x14ac:dyDescent="0.25">
      <c r="A171" s="44">
        <v>5</v>
      </c>
      <c r="B171" s="44">
        <v>19</v>
      </c>
      <c r="C171" s="5" t="str">
        <f>VLOOKUP(A171,'WinBUGS output'!A:C,3,FALSE)</f>
        <v>Attention placebo + TAU</v>
      </c>
      <c r="D171" s="5" t="str">
        <f>VLOOKUP(B171,'WinBUGS output'!A:C,3,FALSE)</f>
        <v>Short-term psychodymic psychotherapy individual + TAU</v>
      </c>
      <c r="E171" s="5" t="str">
        <f>FIXED('WinBUGS output'!N170,2)</f>
        <v>0.85</v>
      </c>
      <c r="F171" s="5" t="str">
        <f>FIXED('WinBUGS output'!M170,2)</f>
        <v>-1.00</v>
      </c>
      <c r="G171" s="5" t="str">
        <f>FIXED('WinBUGS output'!O170,2)</f>
        <v>2.70</v>
      </c>
      <c r="H171" s="7"/>
      <c r="I171" s="7"/>
      <c r="J171" s="7"/>
      <c r="X171" s="5" t="str">
        <f t="shared" si="8"/>
        <v>Attention placebo + TAU</v>
      </c>
      <c r="Y171" s="5" t="str">
        <f t="shared" si="9"/>
        <v>Short-term psychodymic psychotherapy individual + TAU</v>
      </c>
      <c r="Z171" s="5" t="str">
        <f>FIXED(EXP('WinBUGS output'!N170),2)</f>
        <v>2.34</v>
      </c>
      <c r="AA171" s="5" t="str">
        <f>FIXED(EXP('WinBUGS output'!M170),2)</f>
        <v>0.37</v>
      </c>
      <c r="AB171" s="5" t="str">
        <f>FIXED(EXP('WinBUGS output'!O170),2)</f>
        <v>14.92</v>
      </c>
    </row>
    <row r="172" spans="1:28" x14ac:dyDescent="0.25">
      <c r="A172" s="44">
        <v>5</v>
      </c>
      <c r="B172" s="44">
        <v>20</v>
      </c>
      <c r="C172" s="5" t="str">
        <f>VLOOKUP(A172,'WinBUGS output'!A:C,3,FALSE)</f>
        <v>Attention placebo + TAU</v>
      </c>
      <c r="D172" s="5" t="str">
        <f>VLOOKUP(B172,'WinBUGS output'!A:C,3,FALSE)</f>
        <v>Cognitive bibliotherapy with support + TAU</v>
      </c>
      <c r="E172" s="5" t="str">
        <f>FIXED('WinBUGS output'!N171,2)</f>
        <v>0.45</v>
      </c>
      <c r="F172" s="5" t="str">
        <f>FIXED('WinBUGS output'!M171,2)</f>
        <v>-1.05</v>
      </c>
      <c r="G172" s="5" t="str">
        <f>FIXED('WinBUGS output'!O171,2)</f>
        <v>1.93</v>
      </c>
      <c r="H172" s="7"/>
      <c r="I172" s="7"/>
      <c r="J172" s="7"/>
      <c r="X172" s="5" t="str">
        <f t="shared" si="8"/>
        <v>Attention placebo + TAU</v>
      </c>
      <c r="Y172" s="5" t="str">
        <f t="shared" si="9"/>
        <v>Cognitive bibliotherapy with support + TAU</v>
      </c>
      <c r="Z172" s="5" t="str">
        <f>FIXED(EXP('WinBUGS output'!N171),2)</f>
        <v>1.57</v>
      </c>
      <c r="AA172" s="5" t="str">
        <f>FIXED(EXP('WinBUGS output'!M171),2)</f>
        <v>0.35</v>
      </c>
      <c r="AB172" s="5" t="str">
        <f>FIXED(EXP('WinBUGS output'!O171),2)</f>
        <v>6.91</v>
      </c>
    </row>
    <row r="173" spans="1:28" x14ac:dyDescent="0.25">
      <c r="A173" s="44">
        <v>5</v>
      </c>
      <c r="B173" s="44">
        <v>21</v>
      </c>
      <c r="C173" s="5" t="str">
        <f>VLOOKUP(A173,'WinBUGS output'!A:C,3,FALSE)</f>
        <v>Attention placebo + TAU</v>
      </c>
      <c r="D173" s="5" t="str">
        <f>VLOOKUP(B173,'WinBUGS output'!A:C,3,FALSE)</f>
        <v>Computerised-CBT (CCBT) with support</v>
      </c>
      <c r="E173" s="5" t="str">
        <f>FIXED('WinBUGS output'!N172,2)</f>
        <v>0.37</v>
      </c>
      <c r="F173" s="5" t="str">
        <f>FIXED('WinBUGS output'!M172,2)</f>
        <v>-1.26</v>
      </c>
      <c r="G173" s="5" t="str">
        <f>FIXED('WinBUGS output'!O172,2)</f>
        <v>1.95</v>
      </c>
      <c r="H173" s="7"/>
      <c r="I173" s="7"/>
      <c r="J173" s="7"/>
      <c r="X173" s="5" t="str">
        <f t="shared" si="8"/>
        <v>Attention placebo + TAU</v>
      </c>
      <c r="Y173" s="5" t="str">
        <f t="shared" si="9"/>
        <v>Computerised-CBT (CCBT) with support</v>
      </c>
      <c r="Z173" s="5" t="str">
        <f>FIXED(EXP('WinBUGS output'!N172),2)</f>
        <v>1.44</v>
      </c>
      <c r="AA173" s="5" t="str">
        <f>FIXED(EXP('WinBUGS output'!M172),2)</f>
        <v>0.28</v>
      </c>
      <c r="AB173" s="5" t="str">
        <f>FIXED(EXP('WinBUGS output'!O172),2)</f>
        <v>7.02</v>
      </c>
    </row>
    <row r="174" spans="1:28" x14ac:dyDescent="0.25">
      <c r="A174" s="44">
        <v>5</v>
      </c>
      <c r="B174" s="44">
        <v>22</v>
      </c>
      <c r="C174" s="5" t="str">
        <f>VLOOKUP(A174,'WinBUGS output'!A:C,3,FALSE)</f>
        <v>Attention placebo + TAU</v>
      </c>
      <c r="D174" s="5" t="str">
        <f>VLOOKUP(B174,'WinBUGS output'!A:C,3,FALSE)</f>
        <v>Cognitive bibliotherapy + TAU</v>
      </c>
      <c r="E174" s="5" t="str">
        <f>FIXED('WinBUGS output'!N173,2)</f>
        <v>0.21</v>
      </c>
      <c r="F174" s="5" t="str">
        <f>FIXED('WinBUGS output'!M173,2)</f>
        <v>-1.17</v>
      </c>
      <c r="G174" s="5" t="str">
        <f>FIXED('WinBUGS output'!O173,2)</f>
        <v>1.56</v>
      </c>
      <c r="H174" s="7"/>
      <c r="I174" s="7"/>
      <c r="J174" s="7"/>
      <c r="X174" s="5" t="str">
        <f t="shared" si="8"/>
        <v>Attention placebo + TAU</v>
      </c>
      <c r="Y174" s="5" t="str">
        <f t="shared" si="9"/>
        <v>Cognitive bibliotherapy + TAU</v>
      </c>
      <c r="Z174" s="5" t="str">
        <f>FIXED(EXP('WinBUGS output'!N173),2)</f>
        <v>1.23</v>
      </c>
      <c r="AA174" s="5" t="str">
        <f>FIXED(EXP('WinBUGS output'!M173),2)</f>
        <v>0.31</v>
      </c>
      <c r="AB174" s="5" t="str">
        <f>FIXED(EXP('WinBUGS output'!O173),2)</f>
        <v>4.74</v>
      </c>
    </row>
    <row r="175" spans="1:28" x14ac:dyDescent="0.25">
      <c r="A175" s="44">
        <v>5</v>
      </c>
      <c r="B175" s="44">
        <v>23</v>
      </c>
      <c r="C175" s="5" t="str">
        <f>VLOOKUP(A175,'WinBUGS output'!A:C,3,FALSE)</f>
        <v>Attention placebo + TAU</v>
      </c>
      <c r="D175" s="5" t="str">
        <f>VLOOKUP(B175,'WinBUGS output'!A:C,3,FALSE)</f>
        <v>Computerised cognitive bias modification</v>
      </c>
      <c r="E175" s="5" t="str">
        <f>FIXED('WinBUGS output'!N174,2)</f>
        <v>0.35</v>
      </c>
      <c r="F175" s="5" t="str">
        <f>FIXED('WinBUGS output'!M174,2)</f>
        <v>-1.09</v>
      </c>
      <c r="G175" s="5" t="str">
        <f>FIXED('WinBUGS output'!O174,2)</f>
        <v>1.79</v>
      </c>
      <c r="H175" s="7"/>
      <c r="I175" s="7"/>
      <c r="J175" s="7"/>
      <c r="X175" s="5" t="str">
        <f t="shared" si="8"/>
        <v>Attention placebo + TAU</v>
      </c>
      <c r="Y175" s="5" t="str">
        <f t="shared" si="9"/>
        <v>Computerised cognitive bias modification</v>
      </c>
      <c r="Z175" s="5" t="str">
        <f>FIXED(EXP('WinBUGS output'!N174),2)</f>
        <v>1.42</v>
      </c>
      <c r="AA175" s="5" t="str">
        <f>FIXED(EXP('WinBUGS output'!M174),2)</f>
        <v>0.34</v>
      </c>
      <c r="AB175" s="5" t="str">
        <f>FIXED(EXP('WinBUGS output'!O174),2)</f>
        <v>5.98</v>
      </c>
    </row>
    <row r="176" spans="1:28" x14ac:dyDescent="0.25">
      <c r="A176" s="44">
        <v>5</v>
      </c>
      <c r="B176" s="44">
        <v>24</v>
      </c>
      <c r="C176" s="5" t="str">
        <f>VLOOKUP(A176,'WinBUGS output'!A:C,3,FALSE)</f>
        <v>Attention placebo + TAU</v>
      </c>
      <c r="D176" s="5" t="str">
        <f>VLOOKUP(B176,'WinBUGS output'!A:C,3,FALSE)</f>
        <v>Computerised-CBT (CCBT)</v>
      </c>
      <c r="E176" s="5" t="str">
        <f>FIXED('WinBUGS output'!N175,2)</f>
        <v>0.25</v>
      </c>
      <c r="F176" s="5" t="str">
        <f>FIXED('WinBUGS output'!M175,2)</f>
        <v>-1.13</v>
      </c>
      <c r="G176" s="5" t="str">
        <f>FIXED('WinBUGS output'!O175,2)</f>
        <v>1.62</v>
      </c>
      <c r="H176" s="7"/>
      <c r="I176" s="7"/>
      <c r="J176" s="7"/>
      <c r="X176" s="5" t="str">
        <f t="shared" si="8"/>
        <v>Attention placebo + TAU</v>
      </c>
      <c r="Y176" s="5" t="str">
        <f t="shared" si="9"/>
        <v>Computerised-CBT (CCBT)</v>
      </c>
      <c r="Z176" s="5" t="str">
        <f>FIXED(EXP('WinBUGS output'!N175),2)</f>
        <v>1.29</v>
      </c>
      <c r="AA176" s="5" t="str">
        <f>FIXED(EXP('WinBUGS output'!M175),2)</f>
        <v>0.32</v>
      </c>
      <c r="AB176" s="5" t="str">
        <f>FIXED(EXP('WinBUGS output'!O175),2)</f>
        <v>5.06</v>
      </c>
    </row>
    <row r="177" spans="1:28" x14ac:dyDescent="0.25">
      <c r="A177" s="44">
        <v>5</v>
      </c>
      <c r="B177" s="44">
        <v>25</v>
      </c>
      <c r="C177" s="5" t="str">
        <f>VLOOKUP(A177,'WinBUGS output'!A:C,3,FALSE)</f>
        <v>Attention placebo + TAU</v>
      </c>
      <c r="D177" s="5" t="str">
        <f>VLOOKUP(B177,'WinBUGS output'!A:C,3,FALSE)</f>
        <v>Computerised-CBT (CCBT) + TAU</v>
      </c>
      <c r="E177" s="5" t="str">
        <f>FIXED('WinBUGS output'!N176,2)</f>
        <v>0.38</v>
      </c>
      <c r="F177" s="5" t="str">
        <f>FIXED('WinBUGS output'!M176,2)</f>
        <v>-0.89</v>
      </c>
      <c r="G177" s="5" t="str">
        <f>FIXED('WinBUGS output'!O176,2)</f>
        <v>1.65</v>
      </c>
      <c r="H177" s="7"/>
      <c r="I177" s="7"/>
      <c r="J177" s="7"/>
      <c r="X177" s="5" t="str">
        <f t="shared" si="8"/>
        <v>Attention placebo + TAU</v>
      </c>
      <c r="Y177" s="5" t="str">
        <f t="shared" si="9"/>
        <v>Computerised-CBT (CCBT) + TAU</v>
      </c>
      <c r="Z177" s="5" t="str">
        <f>FIXED(EXP('WinBUGS output'!N176),2)</f>
        <v>1.47</v>
      </c>
      <c r="AA177" s="5" t="str">
        <f>FIXED(EXP('WinBUGS output'!M176),2)</f>
        <v>0.41</v>
      </c>
      <c r="AB177" s="5" t="str">
        <f>FIXED(EXP('WinBUGS output'!O176),2)</f>
        <v>5.22</v>
      </c>
    </row>
    <row r="178" spans="1:28" x14ac:dyDescent="0.25">
      <c r="A178" s="44">
        <v>5</v>
      </c>
      <c r="B178" s="44">
        <v>26</v>
      </c>
      <c r="C178" s="5" t="str">
        <f>VLOOKUP(A178,'WinBUGS output'!A:C,3,FALSE)</f>
        <v>Attention placebo + TAU</v>
      </c>
      <c r="D178" s="5" t="str">
        <f>VLOOKUP(B178,'WinBUGS output'!A:C,3,FALSE)</f>
        <v>Computerised-problem solving therapy</v>
      </c>
      <c r="E178" s="5" t="str">
        <f>FIXED('WinBUGS output'!N177,2)</f>
        <v>0.30</v>
      </c>
      <c r="F178" s="5" t="str">
        <f>FIXED('WinBUGS output'!M177,2)</f>
        <v>-1.12</v>
      </c>
      <c r="G178" s="5" t="str">
        <f>FIXED('WinBUGS output'!O177,2)</f>
        <v>1.69</v>
      </c>
      <c r="H178" s="7"/>
      <c r="I178" s="7"/>
      <c r="J178" s="7"/>
      <c r="X178" s="5" t="str">
        <f t="shared" si="8"/>
        <v>Attention placebo + TAU</v>
      </c>
      <c r="Y178" s="5" t="str">
        <f t="shared" si="9"/>
        <v>Computerised-problem solving therapy</v>
      </c>
      <c r="Z178" s="5" t="str">
        <f>FIXED(EXP('WinBUGS output'!N177),2)</f>
        <v>1.35</v>
      </c>
      <c r="AA178" s="5" t="str">
        <f>FIXED(EXP('WinBUGS output'!M177),2)</f>
        <v>0.33</v>
      </c>
      <c r="AB178" s="5" t="str">
        <f>FIXED(EXP('WinBUGS output'!O177),2)</f>
        <v>5.40</v>
      </c>
    </row>
    <row r="179" spans="1:28" x14ac:dyDescent="0.25">
      <c r="A179" s="44">
        <v>5</v>
      </c>
      <c r="B179" s="44">
        <v>27</v>
      </c>
      <c r="C179" s="5" t="str">
        <f>VLOOKUP(A179,'WinBUGS output'!A:C,3,FALSE)</f>
        <v>Attention placebo + TAU</v>
      </c>
      <c r="D179" s="5" t="str">
        <f>VLOOKUP(B179,'WinBUGS output'!A:C,3,FALSE)</f>
        <v>Interpersonal psychotherapy (IPT)</v>
      </c>
      <c r="E179" s="5" t="str">
        <f>FIXED('WinBUGS output'!N178,2)</f>
        <v>1.36</v>
      </c>
      <c r="F179" s="5" t="str">
        <f>FIXED('WinBUGS output'!M178,2)</f>
        <v>-0.30</v>
      </c>
      <c r="G179" s="5" t="str">
        <f>FIXED('WinBUGS output'!O178,2)</f>
        <v>3.02</v>
      </c>
      <c r="H179" s="7"/>
      <c r="I179" s="7"/>
      <c r="J179" s="7"/>
      <c r="X179" s="5" t="str">
        <f t="shared" si="8"/>
        <v>Attention placebo + TAU</v>
      </c>
      <c r="Y179" s="5" t="str">
        <f t="shared" si="9"/>
        <v>Interpersonal psychotherapy (IPT)</v>
      </c>
      <c r="Z179" s="5" t="str">
        <f>FIXED(EXP('WinBUGS output'!N178),2)</f>
        <v>3.88</v>
      </c>
      <c r="AA179" s="5" t="str">
        <f>FIXED(EXP('WinBUGS output'!M178),2)</f>
        <v>0.74</v>
      </c>
      <c r="AB179" s="5" t="str">
        <f>FIXED(EXP('WinBUGS output'!O178),2)</f>
        <v>20.51</v>
      </c>
    </row>
    <row r="180" spans="1:28" x14ac:dyDescent="0.25">
      <c r="A180" s="44">
        <v>5</v>
      </c>
      <c r="B180" s="44">
        <v>28</v>
      </c>
      <c r="C180" s="5" t="str">
        <f>VLOOKUP(A180,'WinBUGS output'!A:C,3,FALSE)</f>
        <v>Attention placebo + TAU</v>
      </c>
      <c r="D180" s="5" t="str">
        <f>VLOOKUP(B180,'WinBUGS output'!A:C,3,FALSE)</f>
        <v>Emotion-focused therapy (EFT)</v>
      </c>
      <c r="E180" s="5" t="str">
        <f>FIXED('WinBUGS output'!N179,2)</f>
        <v>0.54</v>
      </c>
      <c r="F180" s="5" t="str">
        <f>FIXED('WinBUGS output'!M179,2)</f>
        <v>-1.21</v>
      </c>
      <c r="G180" s="5" t="str">
        <f>FIXED('WinBUGS output'!O179,2)</f>
        <v>2.36</v>
      </c>
      <c r="H180" s="7"/>
      <c r="I180" s="7"/>
      <c r="J180" s="7"/>
      <c r="X180" s="5" t="str">
        <f t="shared" si="8"/>
        <v>Attention placebo + TAU</v>
      </c>
      <c r="Y180" s="5" t="str">
        <f t="shared" si="9"/>
        <v>Emotion-focused therapy (EFT)</v>
      </c>
      <c r="Z180" s="5" t="str">
        <f>FIXED(EXP('WinBUGS output'!N179),2)</f>
        <v>1.72</v>
      </c>
      <c r="AA180" s="5" t="str">
        <f>FIXED(EXP('WinBUGS output'!M179),2)</f>
        <v>0.30</v>
      </c>
      <c r="AB180" s="5" t="str">
        <f>FIXED(EXP('WinBUGS output'!O179),2)</f>
        <v>10.59</v>
      </c>
    </row>
    <row r="181" spans="1:28" x14ac:dyDescent="0.25">
      <c r="A181" s="44">
        <v>5</v>
      </c>
      <c r="B181" s="44">
        <v>29</v>
      </c>
      <c r="C181" s="5" t="str">
        <f>VLOOKUP(A181,'WinBUGS output'!A:C,3,FALSE)</f>
        <v>Attention placebo + TAU</v>
      </c>
      <c r="D181" s="5" t="str">
        <f>VLOOKUP(B181,'WinBUGS output'!A:C,3,FALSE)</f>
        <v>Non-directive counselling</v>
      </c>
      <c r="E181" s="5" t="str">
        <f>FIXED('WinBUGS output'!N180,2)</f>
        <v>0.37</v>
      </c>
      <c r="F181" s="5" t="str">
        <f>FIXED('WinBUGS output'!M180,2)</f>
        <v>-1.06</v>
      </c>
      <c r="G181" s="5" t="str">
        <f>FIXED('WinBUGS output'!O180,2)</f>
        <v>1.78</v>
      </c>
      <c r="H181" s="7"/>
      <c r="I181" s="7"/>
      <c r="J181" s="7"/>
      <c r="X181" s="5" t="str">
        <f t="shared" si="8"/>
        <v>Attention placebo + TAU</v>
      </c>
      <c r="Y181" s="5" t="str">
        <f t="shared" si="9"/>
        <v>Non-directive counselling</v>
      </c>
      <c r="Z181" s="5" t="str">
        <f>FIXED(EXP('WinBUGS output'!N180),2)</f>
        <v>1.44</v>
      </c>
      <c r="AA181" s="5" t="str">
        <f>FIXED(EXP('WinBUGS output'!M180),2)</f>
        <v>0.35</v>
      </c>
      <c r="AB181" s="5" t="str">
        <f>FIXED(EXP('WinBUGS output'!O180),2)</f>
        <v>5.94</v>
      </c>
    </row>
    <row r="182" spans="1:28" x14ac:dyDescent="0.25">
      <c r="A182" s="44">
        <v>5</v>
      </c>
      <c r="B182" s="44">
        <v>30</v>
      </c>
      <c r="C182" s="5" t="str">
        <f>VLOOKUP(A182,'WinBUGS output'!A:C,3,FALSE)</f>
        <v>Attention placebo + TAU</v>
      </c>
      <c r="D182" s="5" t="str">
        <f>VLOOKUP(B182,'WinBUGS output'!A:C,3,FALSE)</f>
        <v>Relational client-centered therapy</v>
      </c>
      <c r="E182" s="5" t="str">
        <f>FIXED('WinBUGS output'!N181,2)</f>
        <v>0.20</v>
      </c>
      <c r="F182" s="5" t="str">
        <f>FIXED('WinBUGS output'!M181,2)</f>
        <v>-1.63</v>
      </c>
      <c r="G182" s="5" t="str">
        <f>FIXED('WinBUGS output'!O181,2)</f>
        <v>1.94</v>
      </c>
      <c r="H182" s="7"/>
      <c r="I182" s="7"/>
      <c r="J182" s="7"/>
      <c r="X182" s="5" t="str">
        <f t="shared" si="8"/>
        <v>Attention placebo + TAU</v>
      </c>
      <c r="Y182" s="5" t="str">
        <f t="shared" si="9"/>
        <v>Relational client-centered therapy</v>
      </c>
      <c r="Z182" s="5" t="str">
        <f>FIXED(EXP('WinBUGS output'!N181),2)</f>
        <v>1.22</v>
      </c>
      <c r="AA182" s="5" t="str">
        <f>FIXED(EXP('WinBUGS output'!M181),2)</f>
        <v>0.20</v>
      </c>
      <c r="AB182" s="5" t="str">
        <f>FIXED(EXP('WinBUGS output'!O181),2)</f>
        <v>6.96</v>
      </c>
    </row>
    <row r="183" spans="1:28" x14ac:dyDescent="0.25">
      <c r="A183" s="44">
        <v>5</v>
      </c>
      <c r="B183" s="44">
        <v>31</v>
      </c>
      <c r="C183" s="5" t="str">
        <f>VLOOKUP(A183,'WinBUGS output'!A:C,3,FALSE)</f>
        <v>Attention placebo + TAU</v>
      </c>
      <c r="D183" s="5" t="str">
        <f>VLOOKUP(B183,'WinBUGS output'!A:C,3,FALSE)</f>
        <v>Behavioural activation (BA)</v>
      </c>
      <c r="E183" s="5" t="str">
        <f>FIXED('WinBUGS output'!N182,2)</f>
        <v>1.48</v>
      </c>
      <c r="F183" s="5" t="str">
        <f>FIXED('WinBUGS output'!M182,2)</f>
        <v>0.08</v>
      </c>
      <c r="G183" s="5" t="str">
        <f>FIXED('WinBUGS output'!O182,2)</f>
        <v>2.89</v>
      </c>
      <c r="H183" s="7"/>
      <c r="I183" s="7"/>
      <c r="J183" s="7"/>
      <c r="X183" s="5" t="str">
        <f t="shared" si="8"/>
        <v>Attention placebo + TAU</v>
      </c>
      <c r="Y183" s="5" t="str">
        <f t="shared" si="9"/>
        <v>Behavioural activation (BA)</v>
      </c>
      <c r="Z183" s="5" t="str">
        <f>FIXED(EXP('WinBUGS output'!N182),2)</f>
        <v>4.38</v>
      </c>
      <c r="AA183" s="5" t="str">
        <f>FIXED(EXP('WinBUGS output'!M182),2)</f>
        <v>1.08</v>
      </c>
      <c r="AB183" s="5" t="str">
        <f>FIXED(EXP('WinBUGS output'!O182),2)</f>
        <v>17.98</v>
      </c>
    </row>
    <row r="184" spans="1:28" x14ac:dyDescent="0.25">
      <c r="A184" s="44">
        <v>5</v>
      </c>
      <c r="B184" s="44">
        <v>32</v>
      </c>
      <c r="C184" s="5" t="str">
        <f>VLOOKUP(A184,'WinBUGS output'!A:C,3,FALSE)</f>
        <v>Attention placebo + TAU</v>
      </c>
      <c r="D184" s="5" t="str">
        <f>VLOOKUP(B184,'WinBUGS output'!A:C,3,FALSE)</f>
        <v>Behavioural activation (BA) + TAU</v>
      </c>
      <c r="E184" s="5" t="str">
        <f>FIXED('WinBUGS output'!N183,2)</f>
        <v>1.43</v>
      </c>
      <c r="F184" s="5" t="str">
        <f>FIXED('WinBUGS output'!M183,2)</f>
        <v>-0.06</v>
      </c>
      <c r="G184" s="5" t="str">
        <f>FIXED('WinBUGS output'!O183,2)</f>
        <v>2.92</v>
      </c>
      <c r="H184" s="7"/>
      <c r="I184" s="7"/>
      <c r="J184" s="7"/>
      <c r="X184" s="5" t="str">
        <f t="shared" si="8"/>
        <v>Attention placebo + TAU</v>
      </c>
      <c r="Y184" s="5" t="str">
        <f t="shared" si="9"/>
        <v>Behavioural activation (BA) + TAU</v>
      </c>
      <c r="Z184" s="5" t="str">
        <f>FIXED(EXP('WinBUGS output'!N183),2)</f>
        <v>4.16</v>
      </c>
      <c r="AA184" s="5" t="str">
        <f>FIXED(EXP('WinBUGS output'!M183),2)</f>
        <v>0.94</v>
      </c>
      <c r="AB184" s="5" t="str">
        <f>FIXED(EXP('WinBUGS output'!O183),2)</f>
        <v>18.50</v>
      </c>
    </row>
    <row r="185" spans="1:28" x14ac:dyDescent="0.25">
      <c r="A185" s="44">
        <v>5</v>
      </c>
      <c r="B185" s="44">
        <v>33</v>
      </c>
      <c r="C185" s="5" t="str">
        <f>VLOOKUP(A185,'WinBUGS output'!A:C,3,FALSE)</f>
        <v>Attention placebo + TAU</v>
      </c>
      <c r="D185" s="5" t="str">
        <f>VLOOKUP(B185,'WinBUGS output'!A:C,3,FALSE)</f>
        <v>CBT individual (under 15 sessions)</v>
      </c>
      <c r="E185" s="5" t="str">
        <f>FIXED('WinBUGS output'!N184,2)</f>
        <v>0.30</v>
      </c>
      <c r="F185" s="5" t="str">
        <f>FIXED('WinBUGS output'!M184,2)</f>
        <v>-0.99</v>
      </c>
      <c r="G185" s="5" t="str">
        <f>FIXED('WinBUGS output'!O184,2)</f>
        <v>1.58</v>
      </c>
      <c r="H185" s="7"/>
      <c r="I185" s="7"/>
      <c r="J185" s="7"/>
      <c r="X185" s="5" t="str">
        <f t="shared" si="8"/>
        <v>Attention placebo + TAU</v>
      </c>
      <c r="Y185" s="5" t="str">
        <f t="shared" si="9"/>
        <v>CBT individual (under 15 sessions)</v>
      </c>
      <c r="Z185" s="5" t="str">
        <f>FIXED(EXP('WinBUGS output'!N184),2)</f>
        <v>1.35</v>
      </c>
      <c r="AA185" s="5" t="str">
        <f>FIXED(EXP('WinBUGS output'!M184),2)</f>
        <v>0.37</v>
      </c>
      <c r="AB185" s="5" t="str">
        <f>FIXED(EXP('WinBUGS output'!O184),2)</f>
        <v>4.87</v>
      </c>
    </row>
    <row r="186" spans="1:28" x14ac:dyDescent="0.25">
      <c r="A186" s="44">
        <v>5</v>
      </c>
      <c r="B186" s="44">
        <v>34</v>
      </c>
      <c r="C186" s="5" t="str">
        <f>VLOOKUP(A186,'WinBUGS output'!A:C,3,FALSE)</f>
        <v>Attention placebo + TAU</v>
      </c>
      <c r="D186" s="5" t="str">
        <f>VLOOKUP(B186,'WinBUGS output'!A:C,3,FALSE)</f>
        <v>CBT individual (under 15 sessions) + TAU</v>
      </c>
      <c r="E186" s="5" t="str">
        <f>FIXED('WinBUGS output'!N185,2)</f>
        <v>0.80</v>
      </c>
      <c r="F186" s="5" t="str">
        <f>FIXED('WinBUGS output'!M185,2)</f>
        <v>-0.34</v>
      </c>
      <c r="G186" s="5" t="str">
        <f>FIXED('WinBUGS output'!O185,2)</f>
        <v>1.96</v>
      </c>
      <c r="H186" s="7">
        <v>0.69330000000000003</v>
      </c>
      <c r="I186" s="7">
        <v>-0.51200000000000001</v>
      </c>
      <c r="J186" s="7">
        <v>1.887</v>
      </c>
      <c r="X186" s="5" t="str">
        <f t="shared" si="8"/>
        <v>Attention placebo + TAU</v>
      </c>
      <c r="Y186" s="5" t="str">
        <f t="shared" si="9"/>
        <v>CBT individual (under 15 sessions) + TAU</v>
      </c>
      <c r="Z186" s="5" t="str">
        <f>FIXED(EXP('WinBUGS output'!N185),2)</f>
        <v>2.23</v>
      </c>
      <c r="AA186" s="5" t="str">
        <f>FIXED(EXP('WinBUGS output'!M185),2)</f>
        <v>0.71</v>
      </c>
      <c r="AB186" s="5" t="str">
        <f>FIXED(EXP('WinBUGS output'!O185),2)</f>
        <v>7.08</v>
      </c>
    </row>
    <row r="187" spans="1:28" x14ac:dyDescent="0.25">
      <c r="A187" s="44">
        <v>5</v>
      </c>
      <c r="B187" s="44">
        <v>35</v>
      </c>
      <c r="C187" s="5" t="str">
        <f>VLOOKUP(A187,'WinBUGS output'!A:C,3,FALSE)</f>
        <v>Attention placebo + TAU</v>
      </c>
      <c r="D187" s="5" t="str">
        <f>VLOOKUP(B187,'WinBUGS output'!A:C,3,FALSE)</f>
        <v>CBT individual (over 15 sessions)</v>
      </c>
      <c r="E187" s="5" t="str">
        <f>FIXED('WinBUGS output'!N186,2)</f>
        <v>1.47</v>
      </c>
      <c r="F187" s="5" t="str">
        <f>FIXED('WinBUGS output'!M186,2)</f>
        <v>0.10</v>
      </c>
      <c r="G187" s="5" t="str">
        <f>FIXED('WinBUGS output'!O186,2)</f>
        <v>2.88</v>
      </c>
      <c r="H187" s="7"/>
      <c r="I187" s="7"/>
      <c r="J187" s="7"/>
      <c r="X187" s="5" t="str">
        <f t="shared" si="8"/>
        <v>Attention placebo + TAU</v>
      </c>
      <c r="Y187" s="5" t="str">
        <f t="shared" si="9"/>
        <v>CBT individual (over 15 sessions)</v>
      </c>
      <c r="Z187" s="5" t="str">
        <f>FIXED(EXP('WinBUGS output'!N186),2)</f>
        <v>4.33</v>
      </c>
      <c r="AA187" s="5" t="str">
        <f>FIXED(EXP('WinBUGS output'!M186),2)</f>
        <v>1.10</v>
      </c>
      <c r="AB187" s="5" t="str">
        <f>FIXED(EXP('WinBUGS output'!O186),2)</f>
        <v>17.87</v>
      </c>
    </row>
    <row r="188" spans="1:28" x14ac:dyDescent="0.25">
      <c r="A188" s="44">
        <v>5</v>
      </c>
      <c r="B188" s="44">
        <v>36</v>
      </c>
      <c r="C188" s="5" t="str">
        <f>VLOOKUP(A188,'WinBUGS output'!A:C,3,FALSE)</f>
        <v>Attention placebo + TAU</v>
      </c>
      <c r="D188" s="5" t="str">
        <f>VLOOKUP(B188,'WinBUGS output'!A:C,3,FALSE)</f>
        <v>Third-wave cognitive therapy individual</v>
      </c>
      <c r="E188" s="5" t="str">
        <f>FIXED('WinBUGS output'!N187,2)</f>
        <v>1.49</v>
      </c>
      <c r="F188" s="5" t="str">
        <f>FIXED('WinBUGS output'!M187,2)</f>
        <v>-0.05</v>
      </c>
      <c r="G188" s="5" t="str">
        <f>FIXED('WinBUGS output'!O187,2)</f>
        <v>3.21</v>
      </c>
      <c r="H188" s="7"/>
      <c r="I188" s="7"/>
      <c r="J188" s="7"/>
      <c r="X188" s="5" t="str">
        <f t="shared" si="8"/>
        <v>Attention placebo + TAU</v>
      </c>
      <c r="Y188" s="5" t="str">
        <f t="shared" si="9"/>
        <v>Third-wave cognitive therapy individual</v>
      </c>
      <c r="Z188" s="5" t="str">
        <f>FIXED(EXP('WinBUGS output'!N187),2)</f>
        <v>4.43</v>
      </c>
      <c r="AA188" s="5" t="str">
        <f>FIXED(EXP('WinBUGS output'!M187),2)</f>
        <v>0.95</v>
      </c>
      <c r="AB188" s="5" t="str">
        <f>FIXED(EXP('WinBUGS output'!O187),2)</f>
        <v>24.68</v>
      </c>
    </row>
    <row r="189" spans="1:28" x14ac:dyDescent="0.25">
      <c r="A189" s="44">
        <v>5</v>
      </c>
      <c r="B189" s="44">
        <v>37</v>
      </c>
      <c r="C189" s="5" t="str">
        <f>VLOOKUP(A189,'WinBUGS output'!A:C,3,FALSE)</f>
        <v>Attention placebo + TAU</v>
      </c>
      <c r="D189" s="5" t="str">
        <f>VLOOKUP(B189,'WinBUGS output'!A:C,3,FALSE)</f>
        <v>CBT individual (under 15 sessions) + citalopram</v>
      </c>
      <c r="E189" s="5" t="str">
        <f>FIXED('WinBUGS output'!N188,2)</f>
        <v>2.02</v>
      </c>
      <c r="F189" s="5" t="str">
        <f>FIXED('WinBUGS output'!M188,2)</f>
        <v>0.33</v>
      </c>
      <c r="G189" s="5" t="str">
        <f>FIXED('WinBUGS output'!O188,2)</f>
        <v>3.69</v>
      </c>
      <c r="H189" s="7"/>
      <c r="I189" s="7"/>
      <c r="J189" s="7"/>
      <c r="X189" s="5" t="str">
        <f t="shared" si="8"/>
        <v>Attention placebo + TAU</v>
      </c>
      <c r="Y189" s="5" t="str">
        <f t="shared" si="9"/>
        <v>CBT individual (under 15 sessions) + citalopram</v>
      </c>
      <c r="Z189" s="5" t="str">
        <f>FIXED(EXP('WinBUGS output'!N188),2)</f>
        <v>7.57</v>
      </c>
      <c r="AA189" s="5" t="str">
        <f>FIXED(EXP('WinBUGS output'!M188),2)</f>
        <v>1.39</v>
      </c>
      <c r="AB189" s="5" t="str">
        <f>FIXED(EXP('WinBUGS output'!O188),2)</f>
        <v>40.00</v>
      </c>
    </row>
    <row r="190" spans="1:28" x14ac:dyDescent="0.25">
      <c r="A190" s="44">
        <v>5</v>
      </c>
      <c r="B190" s="44">
        <v>38</v>
      </c>
      <c r="C190" s="5" t="str">
        <f>VLOOKUP(A190,'WinBUGS output'!A:C,3,FALSE)</f>
        <v>Attention placebo + TAU</v>
      </c>
      <c r="D190" s="5" t="str">
        <f>VLOOKUP(B190,'WinBUGS output'!A:C,3,FALSE)</f>
        <v>CBT individual (under 15 sessions) + escitalopram</v>
      </c>
      <c r="E190" s="5" t="str">
        <f>FIXED('WinBUGS output'!N189,2)</f>
        <v>1.80</v>
      </c>
      <c r="F190" s="5" t="str">
        <f>FIXED('WinBUGS output'!M189,2)</f>
        <v>0.01</v>
      </c>
      <c r="G190" s="5" t="str">
        <f>FIXED('WinBUGS output'!O189,2)</f>
        <v>3.55</v>
      </c>
      <c r="H190" s="7"/>
      <c r="I190" s="7"/>
      <c r="J190" s="7"/>
      <c r="X190" s="5" t="str">
        <f t="shared" si="8"/>
        <v>Attention placebo + TAU</v>
      </c>
      <c r="Y190" s="5" t="str">
        <f t="shared" si="9"/>
        <v>CBT individual (under 15 sessions) + escitalopram</v>
      </c>
      <c r="Z190" s="5" t="str">
        <f>FIXED(EXP('WinBUGS output'!N189),2)</f>
        <v>6.07</v>
      </c>
      <c r="AA190" s="5" t="str">
        <f>FIXED(EXP('WinBUGS output'!M189),2)</f>
        <v>1.02</v>
      </c>
      <c r="AB190" s="5" t="str">
        <f>FIXED(EXP('WinBUGS output'!O189),2)</f>
        <v>34.92</v>
      </c>
    </row>
    <row r="191" spans="1:28" x14ac:dyDescent="0.25">
      <c r="A191" s="44">
        <v>5</v>
      </c>
      <c r="B191" s="44">
        <v>39</v>
      </c>
      <c r="C191" s="5" t="str">
        <f>VLOOKUP(A191,'WinBUGS output'!A:C,3,FALSE)</f>
        <v>Attention placebo + TAU</v>
      </c>
      <c r="D191" s="5" t="str">
        <f>VLOOKUP(B191,'WinBUGS output'!A:C,3,FALSE)</f>
        <v>CBT individual (over 15 sessions) + any AD</v>
      </c>
      <c r="E191" s="5" t="str">
        <f>FIXED('WinBUGS output'!N190,2)</f>
        <v>1.67</v>
      </c>
      <c r="F191" s="5" t="str">
        <f>FIXED('WinBUGS output'!M190,2)</f>
        <v>-0.31</v>
      </c>
      <c r="G191" s="5" t="str">
        <f>FIXED('WinBUGS output'!O190,2)</f>
        <v>3.54</v>
      </c>
      <c r="H191" s="7"/>
      <c r="I191" s="7"/>
      <c r="J191" s="7"/>
      <c r="X191" s="5" t="str">
        <f t="shared" si="8"/>
        <v>Attention placebo + TAU</v>
      </c>
      <c r="Y191" s="5" t="str">
        <f t="shared" si="9"/>
        <v>CBT individual (over 15 sessions) + any AD</v>
      </c>
      <c r="Z191" s="5" t="str">
        <f>FIXED(EXP('WinBUGS output'!N190),2)</f>
        <v>5.33</v>
      </c>
      <c r="AA191" s="5" t="str">
        <f>FIXED(EXP('WinBUGS output'!M190),2)</f>
        <v>0.74</v>
      </c>
      <c r="AB191" s="5" t="str">
        <f>FIXED(EXP('WinBUGS output'!O190),2)</f>
        <v>34.47</v>
      </c>
    </row>
    <row r="192" spans="1:28" x14ac:dyDescent="0.25">
      <c r="A192" s="44">
        <v>5</v>
      </c>
      <c r="B192" s="44">
        <v>40</v>
      </c>
      <c r="C192" s="5" t="str">
        <f>VLOOKUP(A192,'WinBUGS output'!A:C,3,FALSE)</f>
        <v>Attention placebo + TAU</v>
      </c>
      <c r="D192" s="5" t="str">
        <f>VLOOKUP(B192,'WinBUGS output'!A:C,3,FALSE)</f>
        <v>Third-wave cognitive therapy individual + any AD</v>
      </c>
      <c r="E192" s="5" t="str">
        <f>FIXED('WinBUGS output'!N191,2)</f>
        <v>2.17</v>
      </c>
      <c r="F192" s="5" t="str">
        <f>FIXED('WinBUGS output'!M191,2)</f>
        <v>0.26</v>
      </c>
      <c r="G192" s="5" t="str">
        <f>FIXED('WinBUGS output'!O191,2)</f>
        <v>4.10</v>
      </c>
      <c r="H192" s="7"/>
      <c r="I192" s="7"/>
      <c r="J192" s="7"/>
      <c r="X192" s="5" t="str">
        <f t="shared" si="8"/>
        <v>Attention placebo + TAU</v>
      </c>
      <c r="Y192" s="5" t="str">
        <f t="shared" si="9"/>
        <v>Third-wave cognitive therapy individual + any AD</v>
      </c>
      <c r="Z192" s="5" t="str">
        <f>FIXED(EXP('WinBUGS output'!N191),2)</f>
        <v>8.72</v>
      </c>
      <c r="AA192" s="5" t="str">
        <f>FIXED(EXP('WinBUGS output'!M191),2)</f>
        <v>1.29</v>
      </c>
      <c r="AB192" s="5" t="str">
        <f>FIXED(EXP('WinBUGS output'!O191),2)</f>
        <v>60.58</v>
      </c>
    </row>
    <row r="193" spans="1:28" x14ac:dyDescent="0.25">
      <c r="A193" s="44">
        <v>5</v>
      </c>
      <c r="B193" s="44">
        <v>41</v>
      </c>
      <c r="C193" s="5" t="str">
        <f>VLOOKUP(A193,'WinBUGS output'!A:C,3,FALSE)</f>
        <v>Attention placebo + TAU</v>
      </c>
      <c r="D193" s="5" t="str">
        <f>VLOOKUP(B193,'WinBUGS output'!A:C,3,FALSE)</f>
        <v>Exercise + Fluoxetine</v>
      </c>
      <c r="E193" s="5" t="str">
        <f>FIXED('WinBUGS output'!N192,2)</f>
        <v>4.20</v>
      </c>
      <c r="F193" s="5" t="str">
        <f>FIXED('WinBUGS output'!M192,2)</f>
        <v>2.15</v>
      </c>
      <c r="G193" s="5" t="str">
        <f>FIXED('WinBUGS output'!O192,2)</f>
        <v>6.19</v>
      </c>
      <c r="H193" s="7"/>
      <c r="I193" s="7"/>
      <c r="J193" s="7"/>
      <c r="X193" s="5" t="str">
        <f t="shared" si="8"/>
        <v>Attention placebo + TAU</v>
      </c>
      <c r="Y193" s="5" t="str">
        <f t="shared" si="9"/>
        <v>Exercise + Fluoxetine</v>
      </c>
      <c r="Z193" s="5" t="str">
        <f>FIXED(EXP('WinBUGS output'!N192),2)</f>
        <v>66.35</v>
      </c>
      <c r="AA193" s="5" t="str">
        <f>FIXED(EXP('WinBUGS output'!M192),2)</f>
        <v>8.60</v>
      </c>
      <c r="AB193" s="5" t="str">
        <f>FIXED(EXP('WinBUGS output'!O192),2)</f>
        <v>488.82</v>
      </c>
    </row>
    <row r="194" spans="1:28" x14ac:dyDescent="0.25">
      <c r="A194" s="44">
        <v>6</v>
      </c>
      <c r="B194" s="44">
        <v>7</v>
      </c>
      <c r="C194" s="5" t="str">
        <f>VLOOKUP(A194,'WinBUGS output'!A:C,3,FALSE)</f>
        <v>TAU</v>
      </c>
      <c r="D194" s="5" t="str">
        <f>VLOOKUP(B194,'WinBUGS output'!A:C,3,FALSE)</f>
        <v>Enhanced TAU</v>
      </c>
      <c r="E194" s="5" t="str">
        <f>FIXED('WinBUGS output'!N193,2)</f>
        <v>0.07</v>
      </c>
      <c r="F194" s="5" t="str">
        <f>FIXED('WinBUGS output'!M193,2)</f>
        <v>-0.66</v>
      </c>
      <c r="G194" s="5" t="str">
        <f>FIXED('WinBUGS output'!O193,2)</f>
        <v>0.95</v>
      </c>
      <c r="H194" s="7"/>
      <c r="I194" s="7"/>
      <c r="J194" s="7"/>
      <c r="X194" s="5" t="str">
        <f t="shared" si="8"/>
        <v>TAU</v>
      </c>
      <c r="Y194" s="5" t="str">
        <f t="shared" si="9"/>
        <v>Enhanced TAU</v>
      </c>
      <c r="Z194" s="5" t="str">
        <f>FIXED(EXP('WinBUGS output'!N193),2)</f>
        <v>1.08</v>
      </c>
      <c r="AA194" s="5" t="str">
        <f>FIXED(EXP('WinBUGS output'!M193),2)</f>
        <v>0.51</v>
      </c>
      <c r="AB194" s="5" t="str">
        <f>FIXED(EXP('WinBUGS output'!O193),2)</f>
        <v>2.58</v>
      </c>
    </row>
    <row r="195" spans="1:28" x14ac:dyDescent="0.25">
      <c r="A195" s="44">
        <v>6</v>
      </c>
      <c r="B195" s="44">
        <v>8</v>
      </c>
      <c r="C195" s="5" t="str">
        <f>VLOOKUP(A195,'WinBUGS output'!A:C,3,FALSE)</f>
        <v>TAU</v>
      </c>
      <c r="D195" s="5" t="str">
        <f>VLOOKUP(B195,'WinBUGS output'!A:C,3,FALSE)</f>
        <v>Exercise</v>
      </c>
      <c r="E195" s="5" t="str">
        <f>FIXED('WinBUGS output'!N194,2)</f>
        <v>1.19</v>
      </c>
      <c r="F195" s="5" t="str">
        <f>FIXED('WinBUGS output'!M194,2)</f>
        <v>-0.27</v>
      </c>
      <c r="G195" s="5" t="str">
        <f>FIXED('WinBUGS output'!O194,2)</f>
        <v>2.68</v>
      </c>
      <c r="H195" s="7"/>
      <c r="I195" s="7"/>
      <c r="J195" s="7"/>
      <c r="X195" s="5" t="str">
        <f t="shared" si="8"/>
        <v>TAU</v>
      </c>
      <c r="Y195" s="5" t="str">
        <f t="shared" si="9"/>
        <v>Exercise</v>
      </c>
      <c r="Z195" s="5" t="str">
        <f>FIXED(EXP('WinBUGS output'!N194),2)</f>
        <v>3.27</v>
      </c>
      <c r="AA195" s="5" t="str">
        <f>FIXED(EXP('WinBUGS output'!M194),2)</f>
        <v>0.76</v>
      </c>
      <c r="AB195" s="5" t="str">
        <f>FIXED(EXP('WinBUGS output'!O194),2)</f>
        <v>14.51</v>
      </c>
    </row>
    <row r="196" spans="1:28" x14ac:dyDescent="0.25">
      <c r="A196" s="44">
        <v>6</v>
      </c>
      <c r="B196" s="44">
        <v>9</v>
      </c>
      <c r="C196" s="5" t="str">
        <f>VLOOKUP(A196,'WinBUGS output'!A:C,3,FALSE)</f>
        <v>TAU</v>
      </c>
      <c r="D196" s="5" t="str">
        <f>VLOOKUP(B196,'WinBUGS output'!A:C,3,FALSE)</f>
        <v>Exercise + TAU</v>
      </c>
      <c r="E196" s="5" t="str">
        <f>FIXED('WinBUGS output'!N195,2)</f>
        <v>1.22</v>
      </c>
      <c r="F196" s="5" t="str">
        <f>FIXED('WinBUGS output'!M195,2)</f>
        <v>-0.13</v>
      </c>
      <c r="G196" s="5" t="str">
        <f>FIXED('WinBUGS output'!O195,2)</f>
        <v>2.62</v>
      </c>
      <c r="H196" s="7">
        <v>1.3320000000000001</v>
      </c>
      <c r="I196" s="7">
        <v>-0.24840000000000001</v>
      </c>
      <c r="J196" s="7">
        <v>3.37</v>
      </c>
      <c r="X196" s="5" t="str">
        <f t="shared" ref="X196:X259" si="12">C196</f>
        <v>TAU</v>
      </c>
      <c r="Y196" s="5" t="str">
        <f t="shared" ref="Y196:Y259" si="13">D196</f>
        <v>Exercise + TAU</v>
      </c>
      <c r="Z196" s="5" t="str">
        <f>FIXED(EXP('WinBUGS output'!N195),2)</f>
        <v>3.38</v>
      </c>
      <c r="AA196" s="5" t="str">
        <f>FIXED(EXP('WinBUGS output'!M195),2)</f>
        <v>0.88</v>
      </c>
      <c r="AB196" s="5" t="str">
        <f>FIXED(EXP('WinBUGS output'!O195),2)</f>
        <v>13.78</v>
      </c>
    </row>
    <row r="197" spans="1:28" x14ac:dyDescent="0.25">
      <c r="A197" s="44">
        <v>6</v>
      </c>
      <c r="B197" s="44">
        <v>10</v>
      </c>
      <c r="C197" s="5" t="str">
        <f>VLOOKUP(A197,'WinBUGS output'!A:C,3,FALSE)</f>
        <v>TAU</v>
      </c>
      <c r="D197" s="5" t="str">
        <f>VLOOKUP(B197,'WinBUGS output'!A:C,3,FALSE)</f>
        <v>Amitriptyline</v>
      </c>
      <c r="E197" s="5" t="str">
        <f>FIXED('WinBUGS output'!N196,2)</f>
        <v>1.84</v>
      </c>
      <c r="F197" s="5" t="str">
        <f>FIXED('WinBUGS output'!M196,2)</f>
        <v>0.63</v>
      </c>
      <c r="G197" s="5" t="str">
        <f>FIXED('WinBUGS output'!O196,2)</f>
        <v>3.07</v>
      </c>
      <c r="H197" s="7"/>
      <c r="I197" s="7"/>
      <c r="J197" s="7"/>
      <c r="X197" s="5" t="str">
        <f t="shared" si="12"/>
        <v>TAU</v>
      </c>
      <c r="Y197" s="5" t="str">
        <f t="shared" si="13"/>
        <v>Amitriptyline</v>
      </c>
      <c r="Z197" s="5" t="str">
        <f>FIXED(EXP('WinBUGS output'!N196),2)</f>
        <v>6.30</v>
      </c>
      <c r="AA197" s="5" t="str">
        <f>FIXED(EXP('WinBUGS output'!M196),2)</f>
        <v>1.89</v>
      </c>
      <c r="AB197" s="5" t="str">
        <f>FIXED(EXP('WinBUGS output'!O196),2)</f>
        <v>21.46</v>
      </c>
    </row>
    <row r="198" spans="1:28" x14ac:dyDescent="0.25">
      <c r="A198" s="44">
        <v>6</v>
      </c>
      <c r="B198" s="44">
        <v>11</v>
      </c>
      <c r="C198" s="5" t="str">
        <f>VLOOKUP(A198,'WinBUGS output'!A:C,3,FALSE)</f>
        <v>TAU</v>
      </c>
      <c r="D198" s="5" t="str">
        <f>VLOOKUP(B198,'WinBUGS output'!A:C,3,FALSE)</f>
        <v>Imipramine</v>
      </c>
      <c r="E198" s="5" t="str">
        <f>FIXED('WinBUGS output'!N197,2)</f>
        <v>1.73</v>
      </c>
      <c r="F198" s="5" t="str">
        <f>FIXED('WinBUGS output'!M197,2)</f>
        <v>0.54</v>
      </c>
      <c r="G198" s="5" t="str">
        <f>FIXED('WinBUGS output'!O197,2)</f>
        <v>2.94</v>
      </c>
      <c r="H198" s="7"/>
      <c r="I198" s="7"/>
      <c r="J198" s="7"/>
      <c r="X198" s="5" t="str">
        <f t="shared" si="12"/>
        <v>TAU</v>
      </c>
      <c r="Y198" s="5" t="str">
        <f t="shared" si="13"/>
        <v>Imipramine</v>
      </c>
      <c r="Z198" s="5" t="str">
        <f>FIXED(EXP('WinBUGS output'!N197),2)</f>
        <v>5.62</v>
      </c>
      <c r="AA198" s="5" t="str">
        <f>FIXED(EXP('WinBUGS output'!M197),2)</f>
        <v>1.72</v>
      </c>
      <c r="AB198" s="5" t="str">
        <f>FIXED(EXP('WinBUGS output'!O197),2)</f>
        <v>18.82</v>
      </c>
    </row>
    <row r="199" spans="1:28" x14ac:dyDescent="0.25">
      <c r="A199" s="44">
        <v>6</v>
      </c>
      <c r="B199" s="44">
        <v>12</v>
      </c>
      <c r="C199" s="5" t="str">
        <f>VLOOKUP(A199,'WinBUGS output'!A:C,3,FALSE)</f>
        <v>TAU</v>
      </c>
      <c r="D199" s="5" t="str">
        <f>VLOOKUP(B199,'WinBUGS output'!A:C,3,FALSE)</f>
        <v>Lofepramine</v>
      </c>
      <c r="E199" s="5" t="str">
        <f>FIXED('WinBUGS output'!N198,2)</f>
        <v>1.98</v>
      </c>
      <c r="F199" s="5" t="str">
        <f>FIXED('WinBUGS output'!M198,2)</f>
        <v>0.66</v>
      </c>
      <c r="G199" s="5" t="str">
        <f>FIXED('WinBUGS output'!O198,2)</f>
        <v>3.36</v>
      </c>
      <c r="H199" s="7"/>
      <c r="I199" s="7"/>
      <c r="J199" s="7"/>
      <c r="X199" s="5" t="str">
        <f t="shared" si="12"/>
        <v>TAU</v>
      </c>
      <c r="Y199" s="5" t="str">
        <f t="shared" si="13"/>
        <v>Lofepramine</v>
      </c>
      <c r="Z199" s="5" t="str">
        <f>FIXED(EXP('WinBUGS output'!N198),2)</f>
        <v>7.21</v>
      </c>
      <c r="AA199" s="5" t="str">
        <f>FIXED(EXP('WinBUGS output'!M198),2)</f>
        <v>1.94</v>
      </c>
      <c r="AB199" s="5" t="str">
        <f>FIXED(EXP('WinBUGS output'!O198),2)</f>
        <v>28.90</v>
      </c>
    </row>
    <row r="200" spans="1:28" x14ac:dyDescent="0.25">
      <c r="A200" s="44">
        <v>6</v>
      </c>
      <c r="B200" s="44">
        <v>13</v>
      </c>
      <c r="C200" s="5" t="str">
        <f>VLOOKUP(A200,'WinBUGS output'!A:C,3,FALSE)</f>
        <v>TAU</v>
      </c>
      <c r="D200" s="5" t="str">
        <f>VLOOKUP(B200,'WinBUGS output'!A:C,3,FALSE)</f>
        <v>Citalopram</v>
      </c>
      <c r="E200" s="5" t="str">
        <f>FIXED('WinBUGS output'!N199,2)</f>
        <v>1.48</v>
      </c>
      <c r="F200" s="5" t="str">
        <f>FIXED('WinBUGS output'!M199,2)</f>
        <v>0.31</v>
      </c>
      <c r="G200" s="5" t="str">
        <f>FIXED('WinBUGS output'!O199,2)</f>
        <v>2.68</v>
      </c>
      <c r="H200" s="7"/>
      <c r="I200" s="7"/>
      <c r="J200" s="7"/>
      <c r="X200" s="5" t="str">
        <f t="shared" si="12"/>
        <v>TAU</v>
      </c>
      <c r="Y200" s="5" t="str">
        <f t="shared" si="13"/>
        <v>Citalopram</v>
      </c>
      <c r="Z200" s="5" t="str">
        <f>FIXED(EXP('WinBUGS output'!N199),2)</f>
        <v>4.38</v>
      </c>
      <c r="AA200" s="5" t="str">
        <f>FIXED(EXP('WinBUGS output'!M199),2)</f>
        <v>1.36</v>
      </c>
      <c r="AB200" s="5" t="str">
        <f>FIXED(EXP('WinBUGS output'!O199),2)</f>
        <v>14.59</v>
      </c>
    </row>
    <row r="201" spans="1:28" x14ac:dyDescent="0.25">
      <c r="A201" s="44">
        <v>6</v>
      </c>
      <c r="B201" s="44">
        <v>14</v>
      </c>
      <c r="C201" s="5" t="str">
        <f>VLOOKUP(A201,'WinBUGS output'!A:C,3,FALSE)</f>
        <v>TAU</v>
      </c>
      <c r="D201" s="5" t="str">
        <f>VLOOKUP(B201,'WinBUGS output'!A:C,3,FALSE)</f>
        <v>Escitalopram</v>
      </c>
      <c r="E201" s="5" t="str">
        <f>FIXED('WinBUGS output'!N200,2)</f>
        <v>1.68</v>
      </c>
      <c r="F201" s="5" t="str">
        <f>FIXED('WinBUGS output'!M200,2)</f>
        <v>0.49</v>
      </c>
      <c r="G201" s="5" t="str">
        <f>FIXED('WinBUGS output'!O200,2)</f>
        <v>2.89</v>
      </c>
      <c r="H201" s="7"/>
      <c r="I201" s="7"/>
      <c r="J201" s="7"/>
      <c r="X201" s="5" t="str">
        <f t="shared" si="12"/>
        <v>TAU</v>
      </c>
      <c r="Y201" s="5" t="str">
        <f t="shared" si="13"/>
        <v>Escitalopram</v>
      </c>
      <c r="Z201" s="5" t="str">
        <f>FIXED(EXP('WinBUGS output'!N200),2)</f>
        <v>5.35</v>
      </c>
      <c r="AA201" s="5" t="str">
        <f>FIXED(EXP('WinBUGS output'!M200),2)</f>
        <v>1.63</v>
      </c>
      <c r="AB201" s="5" t="str">
        <f>FIXED(EXP('WinBUGS output'!O200),2)</f>
        <v>17.96</v>
      </c>
    </row>
    <row r="202" spans="1:28" x14ac:dyDescent="0.25">
      <c r="A202" s="44">
        <v>6</v>
      </c>
      <c r="B202" s="44">
        <v>15</v>
      </c>
      <c r="C202" s="5" t="str">
        <f>VLOOKUP(A202,'WinBUGS output'!A:C,3,FALSE)</f>
        <v>TAU</v>
      </c>
      <c r="D202" s="5" t="str">
        <f>VLOOKUP(B202,'WinBUGS output'!A:C,3,FALSE)</f>
        <v>Fluoxetine</v>
      </c>
      <c r="E202" s="5" t="str">
        <f>FIXED('WinBUGS output'!N201,2)</f>
        <v>1.64</v>
      </c>
      <c r="F202" s="5" t="str">
        <f>FIXED('WinBUGS output'!M201,2)</f>
        <v>0.45</v>
      </c>
      <c r="G202" s="5" t="str">
        <f>FIXED('WinBUGS output'!O201,2)</f>
        <v>2.86</v>
      </c>
      <c r="H202" s="7"/>
      <c r="I202" s="7"/>
      <c r="J202" s="7"/>
      <c r="X202" s="5" t="str">
        <f t="shared" si="12"/>
        <v>TAU</v>
      </c>
      <c r="Y202" s="5" t="str">
        <f t="shared" si="13"/>
        <v>Fluoxetine</v>
      </c>
      <c r="Z202" s="5" t="str">
        <f>FIXED(EXP('WinBUGS output'!N201),2)</f>
        <v>5.16</v>
      </c>
      <c r="AA202" s="5" t="str">
        <f>FIXED(EXP('WinBUGS output'!M201),2)</f>
        <v>1.57</v>
      </c>
      <c r="AB202" s="5" t="str">
        <f>FIXED(EXP('WinBUGS output'!O201),2)</f>
        <v>17.44</v>
      </c>
    </row>
    <row r="203" spans="1:28" x14ac:dyDescent="0.25">
      <c r="A203" s="44">
        <v>6</v>
      </c>
      <c r="B203" s="44">
        <v>16</v>
      </c>
      <c r="C203" s="5" t="str">
        <f>VLOOKUP(A203,'WinBUGS output'!A:C,3,FALSE)</f>
        <v>TAU</v>
      </c>
      <c r="D203" s="5" t="str">
        <f>VLOOKUP(B203,'WinBUGS output'!A:C,3,FALSE)</f>
        <v>Sertraline</v>
      </c>
      <c r="E203" s="5" t="str">
        <f>FIXED('WinBUGS output'!N202,2)</f>
        <v>1.51</v>
      </c>
      <c r="F203" s="5" t="str">
        <f>FIXED('WinBUGS output'!M202,2)</f>
        <v>0.31</v>
      </c>
      <c r="G203" s="5" t="str">
        <f>FIXED('WinBUGS output'!O202,2)</f>
        <v>2.74</v>
      </c>
      <c r="H203" s="7"/>
      <c r="I203" s="7"/>
      <c r="J203" s="7"/>
      <c r="X203" s="5" t="str">
        <f t="shared" si="12"/>
        <v>TAU</v>
      </c>
      <c r="Y203" s="5" t="str">
        <f t="shared" si="13"/>
        <v>Sertraline</v>
      </c>
      <c r="Z203" s="5" t="str">
        <f>FIXED(EXP('WinBUGS output'!N202),2)</f>
        <v>4.51</v>
      </c>
      <c r="AA203" s="5" t="str">
        <f>FIXED(EXP('WinBUGS output'!M202),2)</f>
        <v>1.36</v>
      </c>
      <c r="AB203" s="5" t="str">
        <f>FIXED(EXP('WinBUGS output'!O202),2)</f>
        <v>15.49</v>
      </c>
    </row>
    <row r="204" spans="1:28" x14ac:dyDescent="0.25">
      <c r="A204" s="44">
        <v>6</v>
      </c>
      <c r="B204" s="44">
        <v>17</v>
      </c>
      <c r="C204" s="5" t="str">
        <f>VLOOKUP(A204,'WinBUGS output'!A:C,3,FALSE)</f>
        <v>TAU</v>
      </c>
      <c r="D204" s="5" t="str">
        <f>VLOOKUP(B204,'WinBUGS output'!A:C,3,FALSE)</f>
        <v>Any AD</v>
      </c>
      <c r="E204" s="5" t="str">
        <f>FIXED('WinBUGS output'!N203,2)</f>
        <v>-1.72</v>
      </c>
      <c r="F204" s="5" t="str">
        <f>FIXED('WinBUGS output'!M203,2)</f>
        <v>-3.92</v>
      </c>
      <c r="G204" s="5" t="str">
        <f>FIXED('WinBUGS output'!O203,2)</f>
        <v>0.49</v>
      </c>
      <c r="H204" s="7"/>
      <c r="I204" s="7"/>
      <c r="J204" s="7"/>
      <c r="X204" s="5" t="str">
        <f t="shared" si="12"/>
        <v>TAU</v>
      </c>
      <c r="Y204" s="5" t="str">
        <f t="shared" si="13"/>
        <v>Any AD</v>
      </c>
      <c r="Z204" s="5" t="str">
        <f>FIXED(EXP('WinBUGS output'!N203),2)</f>
        <v>0.18</v>
      </c>
      <c r="AA204" s="5" t="str">
        <f>FIXED(EXP('WinBUGS output'!M203),2)</f>
        <v>0.02</v>
      </c>
      <c r="AB204" s="5" t="str">
        <f>FIXED(EXP('WinBUGS output'!O203),2)</f>
        <v>1.64</v>
      </c>
    </row>
    <row r="205" spans="1:28" x14ac:dyDescent="0.25">
      <c r="A205" s="44">
        <v>6</v>
      </c>
      <c r="B205" s="44">
        <v>18</v>
      </c>
      <c r="C205" s="5" t="str">
        <f>VLOOKUP(A205,'WinBUGS output'!A:C,3,FALSE)</f>
        <v>TAU</v>
      </c>
      <c r="D205" s="5" t="str">
        <f>VLOOKUP(B205,'WinBUGS output'!A:C,3,FALSE)</f>
        <v>Mirtazapine</v>
      </c>
      <c r="E205" s="5" t="str">
        <f>FIXED('WinBUGS output'!N204,2)</f>
        <v>1.79</v>
      </c>
      <c r="F205" s="5" t="str">
        <f>FIXED('WinBUGS output'!M204,2)</f>
        <v>0.53</v>
      </c>
      <c r="G205" s="5" t="str">
        <f>FIXED('WinBUGS output'!O204,2)</f>
        <v>3.06</v>
      </c>
      <c r="H205" s="7"/>
      <c r="I205" s="7"/>
      <c r="J205" s="7"/>
      <c r="X205" s="5" t="str">
        <f t="shared" si="12"/>
        <v>TAU</v>
      </c>
      <c r="Y205" s="5" t="str">
        <f t="shared" si="13"/>
        <v>Mirtazapine</v>
      </c>
      <c r="Z205" s="5" t="str">
        <f>FIXED(EXP('WinBUGS output'!N204),2)</f>
        <v>5.96</v>
      </c>
      <c r="AA205" s="5" t="str">
        <f>FIXED(EXP('WinBUGS output'!M204),2)</f>
        <v>1.70</v>
      </c>
      <c r="AB205" s="5" t="str">
        <f>FIXED(EXP('WinBUGS output'!O204),2)</f>
        <v>21.28</v>
      </c>
    </row>
    <row r="206" spans="1:28" x14ac:dyDescent="0.25">
      <c r="A206" s="44">
        <v>6</v>
      </c>
      <c r="B206" s="44">
        <v>19</v>
      </c>
      <c r="C206" s="5" t="str">
        <f>VLOOKUP(A206,'WinBUGS output'!A:C,3,FALSE)</f>
        <v>TAU</v>
      </c>
      <c r="D206" s="5" t="str">
        <f>VLOOKUP(B206,'WinBUGS output'!A:C,3,FALSE)</f>
        <v>Short-term psychodymic psychotherapy individual + TAU</v>
      </c>
      <c r="E206" s="5" t="str">
        <f>FIXED('WinBUGS output'!N205,2)</f>
        <v>0.99</v>
      </c>
      <c r="F206" s="5" t="str">
        <f>FIXED('WinBUGS output'!M205,2)</f>
        <v>-0.46</v>
      </c>
      <c r="G206" s="5" t="str">
        <f>FIXED('WinBUGS output'!O205,2)</f>
        <v>2.50</v>
      </c>
      <c r="H206" s="7">
        <v>0.98780000000000001</v>
      </c>
      <c r="I206" s="7">
        <v>-0.39369999999999999</v>
      </c>
      <c r="J206" s="7">
        <v>2.4900000000000002</v>
      </c>
      <c r="X206" s="5" t="str">
        <f t="shared" si="12"/>
        <v>TAU</v>
      </c>
      <c r="Y206" s="5" t="str">
        <f t="shared" si="13"/>
        <v>Short-term psychodymic psychotherapy individual + TAU</v>
      </c>
      <c r="Z206" s="5" t="str">
        <f>FIXED(EXP('WinBUGS output'!N205),2)</f>
        <v>2.70</v>
      </c>
      <c r="AA206" s="5" t="str">
        <f>FIXED(EXP('WinBUGS output'!M205),2)</f>
        <v>0.63</v>
      </c>
      <c r="AB206" s="5" t="str">
        <f>FIXED(EXP('WinBUGS output'!O205),2)</f>
        <v>12.15</v>
      </c>
    </row>
    <row r="207" spans="1:28" x14ac:dyDescent="0.25">
      <c r="A207" s="44">
        <v>6</v>
      </c>
      <c r="B207" s="44">
        <v>20</v>
      </c>
      <c r="C207" s="5" t="str">
        <f>VLOOKUP(A207,'WinBUGS output'!A:C,3,FALSE)</f>
        <v>TAU</v>
      </c>
      <c r="D207" s="5" t="str">
        <f>VLOOKUP(B207,'WinBUGS output'!A:C,3,FALSE)</f>
        <v>Cognitive bibliotherapy with support + TAU</v>
      </c>
      <c r="E207" s="5" t="str">
        <f>FIXED('WinBUGS output'!N206,2)</f>
        <v>0.60</v>
      </c>
      <c r="F207" s="5" t="str">
        <f>FIXED('WinBUGS output'!M206,2)</f>
        <v>-0.38</v>
      </c>
      <c r="G207" s="5" t="str">
        <f>FIXED('WinBUGS output'!O206,2)</f>
        <v>1.57</v>
      </c>
      <c r="H207" s="7">
        <v>0.71509999999999996</v>
      </c>
      <c r="I207" s="7">
        <v>-0.3281</v>
      </c>
      <c r="J207" s="7">
        <v>1.7629999999999999</v>
      </c>
      <c r="X207" s="5" t="str">
        <f t="shared" si="12"/>
        <v>TAU</v>
      </c>
      <c r="Y207" s="5" t="str">
        <f t="shared" si="13"/>
        <v>Cognitive bibliotherapy with support + TAU</v>
      </c>
      <c r="Z207" s="5" t="str">
        <f>FIXED(EXP('WinBUGS output'!N206),2)</f>
        <v>1.82</v>
      </c>
      <c r="AA207" s="5" t="str">
        <f>FIXED(EXP('WinBUGS output'!M206),2)</f>
        <v>0.68</v>
      </c>
      <c r="AB207" s="5" t="str">
        <f>FIXED(EXP('WinBUGS output'!O206),2)</f>
        <v>4.83</v>
      </c>
    </row>
    <row r="208" spans="1:28" x14ac:dyDescent="0.25">
      <c r="A208" s="44">
        <v>6</v>
      </c>
      <c r="B208" s="44">
        <v>21</v>
      </c>
      <c r="C208" s="5" t="str">
        <f>VLOOKUP(A208,'WinBUGS output'!A:C,3,FALSE)</f>
        <v>TAU</v>
      </c>
      <c r="D208" s="5" t="str">
        <f>VLOOKUP(B208,'WinBUGS output'!A:C,3,FALSE)</f>
        <v>Computerised-CBT (CCBT) with support</v>
      </c>
      <c r="E208" s="5" t="str">
        <f>FIXED('WinBUGS output'!N207,2)</f>
        <v>0.51</v>
      </c>
      <c r="F208" s="5" t="str">
        <f>FIXED('WinBUGS output'!M207,2)</f>
        <v>-0.64</v>
      </c>
      <c r="G208" s="5" t="str">
        <f>FIXED('WinBUGS output'!O207,2)</f>
        <v>1.63</v>
      </c>
      <c r="H208" s="7"/>
      <c r="I208" s="7"/>
      <c r="J208" s="7"/>
      <c r="X208" s="5" t="str">
        <f t="shared" si="12"/>
        <v>TAU</v>
      </c>
      <c r="Y208" s="5" t="str">
        <f t="shared" si="13"/>
        <v>Computerised-CBT (CCBT) with support</v>
      </c>
      <c r="Z208" s="5" t="str">
        <f>FIXED(EXP('WinBUGS output'!N207),2)</f>
        <v>1.67</v>
      </c>
      <c r="AA208" s="5" t="str">
        <f>FIXED(EXP('WinBUGS output'!M207),2)</f>
        <v>0.53</v>
      </c>
      <c r="AB208" s="5" t="str">
        <f>FIXED(EXP('WinBUGS output'!O207),2)</f>
        <v>5.11</v>
      </c>
    </row>
    <row r="209" spans="1:28" x14ac:dyDescent="0.25">
      <c r="A209" s="44">
        <v>6</v>
      </c>
      <c r="B209" s="44">
        <v>22</v>
      </c>
      <c r="C209" s="5" t="str">
        <f>VLOOKUP(A209,'WinBUGS output'!A:C,3,FALSE)</f>
        <v>TAU</v>
      </c>
      <c r="D209" s="5" t="str">
        <f>VLOOKUP(B209,'WinBUGS output'!A:C,3,FALSE)</f>
        <v>Cognitive bibliotherapy + TAU</v>
      </c>
      <c r="E209" s="5" t="str">
        <f>FIXED('WinBUGS output'!N208,2)</f>
        <v>0.37</v>
      </c>
      <c r="F209" s="5" t="str">
        <f>FIXED('WinBUGS output'!M208,2)</f>
        <v>-0.47</v>
      </c>
      <c r="G209" s="5" t="str">
        <f>FIXED('WinBUGS output'!O208,2)</f>
        <v>1.11</v>
      </c>
      <c r="H209" s="7">
        <v>-0.47299999999999998</v>
      </c>
      <c r="I209" s="7">
        <v>-1.133</v>
      </c>
      <c r="J209" s="7">
        <v>1.1339999999999999</v>
      </c>
      <c r="X209" s="5" t="str">
        <f t="shared" si="12"/>
        <v>TAU</v>
      </c>
      <c r="Y209" s="5" t="str">
        <f t="shared" si="13"/>
        <v>Cognitive bibliotherapy + TAU</v>
      </c>
      <c r="Z209" s="5" t="str">
        <f>FIXED(EXP('WinBUGS output'!N208),2)</f>
        <v>1.44</v>
      </c>
      <c r="AA209" s="5" t="str">
        <f>FIXED(EXP('WinBUGS output'!M208),2)</f>
        <v>0.63</v>
      </c>
      <c r="AB209" s="5" t="str">
        <f>FIXED(EXP('WinBUGS output'!O208),2)</f>
        <v>3.04</v>
      </c>
    </row>
    <row r="210" spans="1:28" x14ac:dyDescent="0.25">
      <c r="A210" s="44">
        <v>6</v>
      </c>
      <c r="B210" s="44">
        <v>23</v>
      </c>
      <c r="C210" s="5" t="str">
        <f>VLOOKUP(A210,'WinBUGS output'!A:C,3,FALSE)</f>
        <v>TAU</v>
      </c>
      <c r="D210" s="5" t="str">
        <f>VLOOKUP(B210,'WinBUGS output'!A:C,3,FALSE)</f>
        <v>Computerised cognitive bias modification</v>
      </c>
      <c r="E210" s="5" t="str">
        <f>FIXED('WinBUGS output'!N209,2)</f>
        <v>0.50</v>
      </c>
      <c r="F210" s="5" t="str">
        <f>FIXED('WinBUGS output'!M209,2)</f>
        <v>-0.43</v>
      </c>
      <c r="G210" s="5" t="str">
        <f>FIXED('WinBUGS output'!O209,2)</f>
        <v>1.45</v>
      </c>
      <c r="H210" s="7"/>
      <c r="I210" s="7"/>
      <c r="J210" s="7"/>
      <c r="X210" s="5" t="str">
        <f t="shared" si="12"/>
        <v>TAU</v>
      </c>
      <c r="Y210" s="5" t="str">
        <f t="shared" si="13"/>
        <v>Computerised cognitive bias modification</v>
      </c>
      <c r="Z210" s="5" t="str">
        <f>FIXED(EXP('WinBUGS output'!N209),2)</f>
        <v>1.64</v>
      </c>
      <c r="AA210" s="5" t="str">
        <f>FIXED(EXP('WinBUGS output'!M209),2)</f>
        <v>0.65</v>
      </c>
      <c r="AB210" s="5" t="str">
        <f>FIXED(EXP('WinBUGS output'!O209),2)</f>
        <v>4.26</v>
      </c>
    </row>
    <row r="211" spans="1:28" x14ac:dyDescent="0.25">
      <c r="A211" s="44">
        <v>6</v>
      </c>
      <c r="B211" s="44">
        <v>24</v>
      </c>
      <c r="C211" s="5" t="str">
        <f>VLOOKUP(A211,'WinBUGS output'!A:C,3,FALSE)</f>
        <v>TAU</v>
      </c>
      <c r="D211" s="5" t="str">
        <f>VLOOKUP(B211,'WinBUGS output'!A:C,3,FALSE)</f>
        <v>Computerised-CBT (CCBT)</v>
      </c>
      <c r="E211" s="5" t="str">
        <f>FIXED('WinBUGS output'!N210,2)</f>
        <v>0.41</v>
      </c>
      <c r="F211" s="5" t="str">
        <f>FIXED('WinBUGS output'!M210,2)</f>
        <v>-0.45</v>
      </c>
      <c r="G211" s="5" t="str">
        <f>FIXED('WinBUGS output'!O210,2)</f>
        <v>1.21</v>
      </c>
      <c r="H211" s="7"/>
      <c r="I211" s="7"/>
      <c r="J211" s="7"/>
      <c r="X211" s="5" t="str">
        <f t="shared" si="12"/>
        <v>TAU</v>
      </c>
      <c r="Y211" s="5" t="str">
        <f t="shared" si="13"/>
        <v>Computerised-CBT (CCBT)</v>
      </c>
      <c r="Z211" s="5" t="str">
        <f>FIXED(EXP('WinBUGS output'!N210),2)</f>
        <v>1.51</v>
      </c>
      <c r="AA211" s="5" t="str">
        <f>FIXED(EXP('WinBUGS output'!M210),2)</f>
        <v>0.64</v>
      </c>
      <c r="AB211" s="5" t="str">
        <f>FIXED(EXP('WinBUGS output'!O210),2)</f>
        <v>3.36</v>
      </c>
    </row>
    <row r="212" spans="1:28" x14ac:dyDescent="0.25">
      <c r="A212" s="44">
        <v>6</v>
      </c>
      <c r="B212" s="44">
        <v>25</v>
      </c>
      <c r="C212" s="5" t="str">
        <f>VLOOKUP(A212,'WinBUGS output'!A:C,3,FALSE)</f>
        <v>TAU</v>
      </c>
      <c r="D212" s="5" t="str">
        <f>VLOOKUP(B212,'WinBUGS output'!A:C,3,FALSE)</f>
        <v>Computerised-CBT (CCBT) + TAU</v>
      </c>
      <c r="E212" s="5" t="str">
        <f>FIXED('WinBUGS output'!N211,2)</f>
        <v>0.53</v>
      </c>
      <c r="F212" s="5" t="str">
        <f>FIXED('WinBUGS output'!M211,2)</f>
        <v>-0.08</v>
      </c>
      <c r="G212" s="5" t="str">
        <f>FIXED('WinBUGS output'!O211,2)</f>
        <v>1.14</v>
      </c>
      <c r="H212" s="7">
        <v>0.68210000000000004</v>
      </c>
      <c r="I212" s="7">
        <v>0.7944</v>
      </c>
      <c r="J212" s="7">
        <v>1.2869999999999999</v>
      </c>
      <c r="X212" s="5" t="str">
        <f t="shared" si="12"/>
        <v>TAU</v>
      </c>
      <c r="Y212" s="5" t="str">
        <f t="shared" si="13"/>
        <v>Computerised-CBT (CCBT) + TAU</v>
      </c>
      <c r="Z212" s="5" t="str">
        <f>FIXED(EXP('WinBUGS output'!N211),2)</f>
        <v>1.70</v>
      </c>
      <c r="AA212" s="5" t="str">
        <f>FIXED(EXP('WinBUGS output'!M211),2)</f>
        <v>0.92</v>
      </c>
      <c r="AB212" s="5" t="str">
        <f>FIXED(EXP('WinBUGS output'!O211),2)</f>
        <v>3.12</v>
      </c>
    </row>
    <row r="213" spans="1:28" x14ac:dyDescent="0.25">
      <c r="A213" s="44">
        <v>6</v>
      </c>
      <c r="B213" s="44">
        <v>26</v>
      </c>
      <c r="C213" s="5" t="str">
        <f>VLOOKUP(A213,'WinBUGS output'!A:C,3,FALSE)</f>
        <v>TAU</v>
      </c>
      <c r="D213" s="5" t="str">
        <f>VLOOKUP(B213,'WinBUGS output'!A:C,3,FALSE)</f>
        <v>Computerised-problem solving therapy</v>
      </c>
      <c r="E213" s="5" t="str">
        <f>FIXED('WinBUGS output'!N212,2)</f>
        <v>0.45</v>
      </c>
      <c r="F213" s="5" t="str">
        <f>FIXED('WinBUGS output'!M212,2)</f>
        <v>-0.45</v>
      </c>
      <c r="G213" s="5" t="str">
        <f>FIXED('WinBUGS output'!O212,2)</f>
        <v>1.30</v>
      </c>
      <c r="H213" s="7"/>
      <c r="I213" s="7"/>
      <c r="J213" s="7"/>
      <c r="X213" s="5" t="str">
        <f t="shared" si="12"/>
        <v>TAU</v>
      </c>
      <c r="Y213" s="5" t="str">
        <f t="shared" si="13"/>
        <v>Computerised-problem solving therapy</v>
      </c>
      <c r="Z213" s="5" t="str">
        <f>FIXED(EXP('WinBUGS output'!N212),2)</f>
        <v>1.57</v>
      </c>
      <c r="AA213" s="5" t="str">
        <f>FIXED(EXP('WinBUGS output'!M212),2)</f>
        <v>0.64</v>
      </c>
      <c r="AB213" s="5" t="str">
        <f>FIXED(EXP('WinBUGS output'!O212),2)</f>
        <v>3.67</v>
      </c>
    </row>
    <row r="214" spans="1:28" x14ac:dyDescent="0.25">
      <c r="A214" s="44">
        <v>6</v>
      </c>
      <c r="B214" s="44">
        <v>27</v>
      </c>
      <c r="C214" s="5" t="str">
        <f>VLOOKUP(A214,'WinBUGS output'!A:C,3,FALSE)</f>
        <v>TAU</v>
      </c>
      <c r="D214" s="5" t="str">
        <f>VLOOKUP(B214,'WinBUGS output'!A:C,3,FALSE)</f>
        <v>Interpersonal psychotherapy (IPT)</v>
      </c>
      <c r="E214" s="5" t="str">
        <f>FIXED('WinBUGS output'!N213,2)</f>
        <v>1.51</v>
      </c>
      <c r="F214" s="5" t="str">
        <f>FIXED('WinBUGS output'!M213,2)</f>
        <v>0.20</v>
      </c>
      <c r="G214" s="5" t="str">
        <f>FIXED('WinBUGS output'!O213,2)</f>
        <v>2.79</v>
      </c>
      <c r="H214" s="7"/>
      <c r="I214" s="7"/>
      <c r="J214" s="7"/>
      <c r="X214" s="5" t="str">
        <f t="shared" si="12"/>
        <v>TAU</v>
      </c>
      <c r="Y214" s="5" t="str">
        <f t="shared" si="13"/>
        <v>Interpersonal psychotherapy (IPT)</v>
      </c>
      <c r="Z214" s="5" t="str">
        <f>FIXED(EXP('WinBUGS output'!N213),2)</f>
        <v>4.54</v>
      </c>
      <c r="AA214" s="5" t="str">
        <f>FIXED(EXP('WinBUGS output'!M213),2)</f>
        <v>1.22</v>
      </c>
      <c r="AB214" s="5" t="str">
        <f>FIXED(EXP('WinBUGS output'!O213),2)</f>
        <v>16.35</v>
      </c>
    </row>
    <row r="215" spans="1:28" x14ac:dyDescent="0.25">
      <c r="A215" s="44">
        <v>6</v>
      </c>
      <c r="B215" s="44">
        <v>28</v>
      </c>
      <c r="C215" s="5" t="str">
        <f>VLOOKUP(A215,'WinBUGS output'!A:C,3,FALSE)</f>
        <v>TAU</v>
      </c>
      <c r="D215" s="5" t="str">
        <f>VLOOKUP(B215,'WinBUGS output'!A:C,3,FALSE)</f>
        <v>Emotion-focused therapy (EFT)</v>
      </c>
      <c r="E215" s="5" t="str">
        <f>FIXED('WinBUGS output'!N214,2)</f>
        <v>0.69</v>
      </c>
      <c r="F215" s="5" t="str">
        <f>FIXED('WinBUGS output'!M214,2)</f>
        <v>-0.70</v>
      </c>
      <c r="G215" s="5" t="str">
        <f>FIXED('WinBUGS output'!O214,2)</f>
        <v>2.18</v>
      </c>
      <c r="H215" s="7"/>
      <c r="I215" s="7"/>
      <c r="J215" s="7"/>
      <c r="X215" s="5" t="str">
        <f t="shared" si="12"/>
        <v>TAU</v>
      </c>
      <c r="Y215" s="5" t="str">
        <f t="shared" si="13"/>
        <v>Emotion-focused therapy (EFT)</v>
      </c>
      <c r="Z215" s="5" t="str">
        <f>FIXED(EXP('WinBUGS output'!N214),2)</f>
        <v>1.99</v>
      </c>
      <c r="AA215" s="5" t="str">
        <f>FIXED(EXP('WinBUGS output'!M214),2)</f>
        <v>0.50</v>
      </c>
      <c r="AB215" s="5" t="str">
        <f>FIXED(EXP('WinBUGS output'!O214),2)</f>
        <v>8.82</v>
      </c>
    </row>
    <row r="216" spans="1:28" x14ac:dyDescent="0.25">
      <c r="A216" s="44">
        <v>6</v>
      </c>
      <c r="B216" s="44">
        <v>29</v>
      </c>
      <c r="C216" s="5" t="str">
        <f>VLOOKUP(A216,'WinBUGS output'!A:C,3,FALSE)</f>
        <v>TAU</v>
      </c>
      <c r="D216" s="5" t="str">
        <f>VLOOKUP(B216,'WinBUGS output'!A:C,3,FALSE)</f>
        <v>Non-directive counselling</v>
      </c>
      <c r="E216" s="5" t="str">
        <f>FIXED('WinBUGS output'!N215,2)</f>
        <v>0.52</v>
      </c>
      <c r="F216" s="5" t="str">
        <f>FIXED('WinBUGS output'!M215,2)</f>
        <v>-0.43</v>
      </c>
      <c r="G216" s="5" t="str">
        <f>FIXED('WinBUGS output'!O215,2)</f>
        <v>1.46</v>
      </c>
      <c r="H216" s="7">
        <v>0.77690000000000003</v>
      </c>
      <c r="I216" s="7">
        <v>-0.29959999999999998</v>
      </c>
      <c r="J216" s="7">
        <v>1.8460000000000001</v>
      </c>
      <c r="X216" s="5" t="str">
        <f t="shared" si="12"/>
        <v>TAU</v>
      </c>
      <c r="Y216" s="5" t="str">
        <f t="shared" si="13"/>
        <v>Non-directive counselling</v>
      </c>
      <c r="Z216" s="5" t="str">
        <f>FIXED(EXP('WinBUGS output'!N215),2)</f>
        <v>1.67</v>
      </c>
      <c r="AA216" s="5" t="str">
        <f>FIXED(EXP('WinBUGS output'!M215),2)</f>
        <v>0.65</v>
      </c>
      <c r="AB216" s="5" t="str">
        <f>FIXED(EXP('WinBUGS output'!O215),2)</f>
        <v>4.29</v>
      </c>
    </row>
    <row r="217" spans="1:28" x14ac:dyDescent="0.25">
      <c r="A217" s="44">
        <v>6</v>
      </c>
      <c r="B217" s="44">
        <v>30</v>
      </c>
      <c r="C217" s="5" t="str">
        <f>VLOOKUP(A217,'WinBUGS output'!A:C,3,FALSE)</f>
        <v>TAU</v>
      </c>
      <c r="D217" s="5" t="str">
        <f>VLOOKUP(B217,'WinBUGS output'!A:C,3,FALSE)</f>
        <v>Relational client-centered therapy</v>
      </c>
      <c r="E217" s="5" t="str">
        <f>FIXED('WinBUGS output'!N216,2)</f>
        <v>0.35</v>
      </c>
      <c r="F217" s="5" t="str">
        <f>FIXED('WinBUGS output'!M216,2)</f>
        <v>-1.15</v>
      </c>
      <c r="G217" s="5" t="str">
        <f>FIXED('WinBUGS output'!O216,2)</f>
        <v>1.72</v>
      </c>
      <c r="H217" s="7"/>
      <c r="I217" s="7"/>
      <c r="J217" s="7"/>
      <c r="X217" s="5" t="str">
        <f t="shared" si="12"/>
        <v>TAU</v>
      </c>
      <c r="Y217" s="5" t="str">
        <f t="shared" si="13"/>
        <v>Relational client-centered therapy</v>
      </c>
      <c r="Z217" s="5" t="str">
        <f>FIXED(EXP('WinBUGS output'!N216),2)</f>
        <v>1.42</v>
      </c>
      <c r="AA217" s="5" t="str">
        <f>FIXED(EXP('WinBUGS output'!M216),2)</f>
        <v>0.32</v>
      </c>
      <c r="AB217" s="5" t="str">
        <f>FIXED(EXP('WinBUGS output'!O216),2)</f>
        <v>5.57</v>
      </c>
    </row>
    <row r="218" spans="1:28" x14ac:dyDescent="0.25">
      <c r="A218" s="44">
        <v>6</v>
      </c>
      <c r="B218" s="44">
        <v>31</v>
      </c>
      <c r="C218" s="5" t="str">
        <f>VLOOKUP(A218,'WinBUGS output'!A:C,3,FALSE)</f>
        <v>TAU</v>
      </c>
      <c r="D218" s="5" t="str">
        <f>VLOOKUP(B218,'WinBUGS output'!A:C,3,FALSE)</f>
        <v>Behavioural activation (BA)</v>
      </c>
      <c r="E218" s="5" t="str">
        <f>FIXED('WinBUGS output'!N217,2)</f>
        <v>1.63</v>
      </c>
      <c r="F218" s="5" t="str">
        <f>FIXED('WinBUGS output'!M217,2)</f>
        <v>0.71</v>
      </c>
      <c r="G218" s="5" t="str">
        <f>FIXED('WinBUGS output'!O217,2)</f>
        <v>2.54</v>
      </c>
      <c r="H218" s="7">
        <v>1.61</v>
      </c>
      <c r="I218" s="7">
        <v>0.1114</v>
      </c>
      <c r="J218" s="7">
        <v>3.3380000000000001</v>
      </c>
      <c r="X218" s="5" t="str">
        <f t="shared" si="12"/>
        <v>TAU</v>
      </c>
      <c r="Y218" s="5" t="str">
        <f t="shared" si="13"/>
        <v>Behavioural activation (BA)</v>
      </c>
      <c r="Z218" s="5" t="str">
        <f>FIXED(EXP('WinBUGS output'!N217),2)</f>
        <v>5.09</v>
      </c>
      <c r="AA218" s="5" t="str">
        <f>FIXED(EXP('WinBUGS output'!M217),2)</f>
        <v>2.04</v>
      </c>
      <c r="AB218" s="5" t="str">
        <f>FIXED(EXP('WinBUGS output'!O217),2)</f>
        <v>12.69</v>
      </c>
    </row>
    <row r="219" spans="1:28" x14ac:dyDescent="0.25">
      <c r="A219" s="44">
        <v>6</v>
      </c>
      <c r="B219" s="44">
        <v>32</v>
      </c>
      <c r="C219" s="5" t="str">
        <f>VLOOKUP(A219,'WinBUGS output'!A:C,3,FALSE)</f>
        <v>TAU</v>
      </c>
      <c r="D219" s="5" t="str">
        <f>VLOOKUP(B219,'WinBUGS output'!A:C,3,FALSE)</f>
        <v>Behavioural activation (BA) + TAU</v>
      </c>
      <c r="E219" s="5" t="str">
        <f>FIXED('WinBUGS output'!N218,2)</f>
        <v>1.58</v>
      </c>
      <c r="F219" s="5" t="str">
        <f>FIXED('WinBUGS output'!M218,2)</f>
        <v>0.53</v>
      </c>
      <c r="G219" s="5" t="str">
        <f>FIXED('WinBUGS output'!O218,2)</f>
        <v>2.61</v>
      </c>
      <c r="H219" s="7">
        <v>1.276</v>
      </c>
      <c r="I219" s="7">
        <v>-0.34799999999999998</v>
      </c>
      <c r="J219" s="7">
        <v>3.23</v>
      </c>
      <c r="X219" s="5" t="str">
        <f t="shared" si="12"/>
        <v>TAU</v>
      </c>
      <c r="Y219" s="5" t="str">
        <f t="shared" si="13"/>
        <v>Behavioural activation (BA) + TAU</v>
      </c>
      <c r="Z219" s="5" t="str">
        <f>FIXED(EXP('WinBUGS output'!N218),2)</f>
        <v>4.83</v>
      </c>
      <c r="AA219" s="5" t="str">
        <f>FIXED(EXP('WinBUGS output'!M218),2)</f>
        <v>1.70</v>
      </c>
      <c r="AB219" s="5" t="str">
        <f>FIXED(EXP('WinBUGS output'!O218),2)</f>
        <v>13.53</v>
      </c>
    </row>
    <row r="220" spans="1:28" x14ac:dyDescent="0.25">
      <c r="A220" s="44">
        <v>6</v>
      </c>
      <c r="B220" s="44">
        <v>33</v>
      </c>
      <c r="C220" s="5" t="str">
        <f>VLOOKUP(A220,'WinBUGS output'!A:C,3,FALSE)</f>
        <v>TAU</v>
      </c>
      <c r="D220" s="5" t="str">
        <f>VLOOKUP(B220,'WinBUGS output'!A:C,3,FALSE)</f>
        <v>CBT individual (under 15 sessions)</v>
      </c>
      <c r="E220" s="5" t="str">
        <f>FIXED('WinBUGS output'!N219,2)</f>
        <v>0.44</v>
      </c>
      <c r="F220" s="5" t="str">
        <f>FIXED('WinBUGS output'!M219,2)</f>
        <v>-0.33</v>
      </c>
      <c r="G220" s="5" t="str">
        <f>FIXED('WinBUGS output'!O219,2)</f>
        <v>1.23</v>
      </c>
      <c r="H220" s="7">
        <v>0.92249999999999999</v>
      </c>
      <c r="I220" s="7">
        <v>-0.17979999999999999</v>
      </c>
      <c r="J220" s="7">
        <v>2.9</v>
      </c>
      <c r="X220" s="5" t="str">
        <f t="shared" si="12"/>
        <v>TAU</v>
      </c>
      <c r="Y220" s="5" t="str">
        <f t="shared" si="13"/>
        <v>CBT individual (under 15 sessions)</v>
      </c>
      <c r="Z220" s="5" t="str">
        <f>FIXED(EXP('WinBUGS output'!N219),2)</f>
        <v>1.56</v>
      </c>
      <c r="AA220" s="5" t="str">
        <f>FIXED(EXP('WinBUGS output'!M219),2)</f>
        <v>0.72</v>
      </c>
      <c r="AB220" s="5" t="str">
        <f>FIXED(EXP('WinBUGS output'!O219),2)</f>
        <v>3.41</v>
      </c>
    </row>
    <row r="221" spans="1:28" x14ac:dyDescent="0.25">
      <c r="A221" s="44">
        <v>6</v>
      </c>
      <c r="B221" s="44">
        <v>34</v>
      </c>
      <c r="C221" s="5" t="str">
        <f>VLOOKUP(A221,'WinBUGS output'!A:C,3,FALSE)</f>
        <v>TAU</v>
      </c>
      <c r="D221" s="5" t="str">
        <f>VLOOKUP(B221,'WinBUGS output'!A:C,3,FALSE)</f>
        <v>CBT individual (under 15 sessions) + TAU</v>
      </c>
      <c r="E221" s="5" t="str">
        <f>FIXED('WinBUGS output'!N220,2)</f>
        <v>0.95</v>
      </c>
      <c r="F221" s="5" t="str">
        <f>FIXED('WinBUGS output'!M220,2)</f>
        <v>0.04</v>
      </c>
      <c r="G221" s="5" t="str">
        <f>FIXED('WinBUGS output'!O220,2)</f>
        <v>1.88</v>
      </c>
      <c r="H221" s="7"/>
      <c r="I221" s="7"/>
      <c r="J221" s="7"/>
      <c r="X221" s="5" t="str">
        <f t="shared" si="12"/>
        <v>TAU</v>
      </c>
      <c r="Y221" s="5" t="str">
        <f t="shared" si="13"/>
        <v>CBT individual (under 15 sessions) + TAU</v>
      </c>
      <c r="Z221" s="5" t="str">
        <f>FIXED(EXP('WinBUGS output'!N220),2)</f>
        <v>2.60</v>
      </c>
      <c r="AA221" s="5" t="str">
        <f>FIXED(EXP('WinBUGS output'!M220),2)</f>
        <v>1.04</v>
      </c>
      <c r="AB221" s="5" t="str">
        <f>FIXED(EXP('WinBUGS output'!O220),2)</f>
        <v>6.54</v>
      </c>
    </row>
    <row r="222" spans="1:28" x14ac:dyDescent="0.25">
      <c r="A222" s="44">
        <v>6</v>
      </c>
      <c r="B222" s="44">
        <v>35</v>
      </c>
      <c r="C222" s="5" t="str">
        <f>VLOOKUP(A222,'WinBUGS output'!A:C,3,FALSE)</f>
        <v>TAU</v>
      </c>
      <c r="D222" s="5" t="str">
        <f>VLOOKUP(B222,'WinBUGS output'!A:C,3,FALSE)</f>
        <v>CBT individual (over 15 sessions)</v>
      </c>
      <c r="E222" s="5" t="str">
        <f>FIXED('WinBUGS output'!N221,2)</f>
        <v>1.62</v>
      </c>
      <c r="F222" s="5" t="str">
        <f>FIXED('WinBUGS output'!M221,2)</f>
        <v>0.67</v>
      </c>
      <c r="G222" s="5" t="str">
        <f>FIXED('WinBUGS output'!O221,2)</f>
        <v>2.59</v>
      </c>
      <c r="H222" s="7"/>
      <c r="I222" s="7"/>
      <c r="J222" s="7"/>
      <c r="X222" s="5" t="str">
        <f t="shared" si="12"/>
        <v>TAU</v>
      </c>
      <c r="Y222" s="5" t="str">
        <f t="shared" si="13"/>
        <v>CBT individual (over 15 sessions)</v>
      </c>
      <c r="Z222" s="5" t="str">
        <f>FIXED(EXP('WinBUGS output'!N221),2)</f>
        <v>5.05</v>
      </c>
      <c r="AA222" s="5" t="str">
        <f>FIXED(EXP('WinBUGS output'!M221),2)</f>
        <v>1.95</v>
      </c>
      <c r="AB222" s="5" t="str">
        <f>FIXED(EXP('WinBUGS output'!O221),2)</f>
        <v>13.34</v>
      </c>
    </row>
    <row r="223" spans="1:28" x14ac:dyDescent="0.25">
      <c r="A223" s="44">
        <v>6</v>
      </c>
      <c r="B223" s="44">
        <v>36</v>
      </c>
      <c r="C223" s="5" t="str">
        <f>VLOOKUP(A223,'WinBUGS output'!A:C,3,FALSE)</f>
        <v>TAU</v>
      </c>
      <c r="D223" s="5" t="str">
        <f>VLOOKUP(B223,'WinBUGS output'!A:C,3,FALSE)</f>
        <v>Third-wave cognitive therapy individual</v>
      </c>
      <c r="E223" s="5" t="str">
        <f>FIXED('WinBUGS output'!N222,2)</f>
        <v>1.63</v>
      </c>
      <c r="F223" s="5" t="str">
        <f>FIXED('WinBUGS output'!M222,2)</f>
        <v>0.44</v>
      </c>
      <c r="G223" s="5" t="str">
        <f>FIXED('WinBUGS output'!O222,2)</f>
        <v>3.06</v>
      </c>
      <c r="H223" s="7"/>
      <c r="I223" s="7"/>
      <c r="J223" s="7"/>
      <c r="X223" s="5" t="str">
        <f t="shared" si="12"/>
        <v>TAU</v>
      </c>
      <c r="Y223" s="5" t="str">
        <f t="shared" si="13"/>
        <v>Third-wave cognitive therapy individual</v>
      </c>
      <c r="Z223" s="5" t="str">
        <f>FIXED(EXP('WinBUGS output'!N222),2)</f>
        <v>5.10</v>
      </c>
      <c r="AA223" s="5" t="str">
        <f>FIXED(EXP('WinBUGS output'!M222),2)</f>
        <v>1.55</v>
      </c>
      <c r="AB223" s="5" t="str">
        <f>FIXED(EXP('WinBUGS output'!O222),2)</f>
        <v>21.24</v>
      </c>
    </row>
    <row r="224" spans="1:28" x14ac:dyDescent="0.25">
      <c r="A224" s="44">
        <v>6</v>
      </c>
      <c r="B224" s="44">
        <v>37</v>
      </c>
      <c r="C224" s="5" t="str">
        <f>VLOOKUP(A224,'WinBUGS output'!A:C,3,FALSE)</f>
        <v>TAU</v>
      </c>
      <c r="D224" s="5" t="str">
        <f>VLOOKUP(B224,'WinBUGS output'!A:C,3,FALSE)</f>
        <v>CBT individual (under 15 sessions) + citalopram</v>
      </c>
      <c r="E224" s="5" t="str">
        <f>FIXED('WinBUGS output'!N223,2)</f>
        <v>2.17</v>
      </c>
      <c r="F224" s="5" t="str">
        <f>FIXED('WinBUGS output'!M223,2)</f>
        <v>0.84</v>
      </c>
      <c r="G224" s="5" t="str">
        <f>FIXED('WinBUGS output'!O223,2)</f>
        <v>3.50</v>
      </c>
      <c r="H224" s="7"/>
      <c r="I224" s="7"/>
      <c r="J224" s="7"/>
      <c r="X224" s="5" t="str">
        <f t="shared" si="12"/>
        <v>TAU</v>
      </c>
      <c r="Y224" s="5" t="str">
        <f t="shared" si="13"/>
        <v>CBT individual (under 15 sessions) + citalopram</v>
      </c>
      <c r="Z224" s="5" t="str">
        <f>FIXED(EXP('WinBUGS output'!N223),2)</f>
        <v>8.79</v>
      </c>
      <c r="AA224" s="5" t="str">
        <f>FIXED(EXP('WinBUGS output'!M223),2)</f>
        <v>2.31</v>
      </c>
      <c r="AB224" s="5" t="str">
        <f>FIXED(EXP('WinBUGS output'!O223),2)</f>
        <v>33.18</v>
      </c>
    </row>
    <row r="225" spans="1:28" x14ac:dyDescent="0.25">
      <c r="A225" s="44">
        <v>6</v>
      </c>
      <c r="B225" s="44">
        <v>38</v>
      </c>
      <c r="C225" s="5" t="str">
        <f>VLOOKUP(A225,'WinBUGS output'!A:C,3,FALSE)</f>
        <v>TAU</v>
      </c>
      <c r="D225" s="5" t="str">
        <f>VLOOKUP(B225,'WinBUGS output'!A:C,3,FALSE)</f>
        <v>CBT individual (under 15 sessions) + escitalopram</v>
      </c>
      <c r="E225" s="5" t="str">
        <f>FIXED('WinBUGS output'!N224,2)</f>
        <v>1.95</v>
      </c>
      <c r="F225" s="5" t="str">
        <f>FIXED('WinBUGS output'!M224,2)</f>
        <v>0.49</v>
      </c>
      <c r="G225" s="5" t="str">
        <f>FIXED('WinBUGS output'!O224,2)</f>
        <v>3.39</v>
      </c>
      <c r="H225" s="7"/>
      <c r="I225" s="7"/>
      <c r="J225" s="7"/>
      <c r="X225" s="5" t="str">
        <f t="shared" si="12"/>
        <v>TAU</v>
      </c>
      <c r="Y225" s="5" t="str">
        <f t="shared" si="13"/>
        <v>CBT individual (under 15 sessions) + escitalopram</v>
      </c>
      <c r="Z225" s="5" t="str">
        <f>FIXED(EXP('WinBUGS output'!N224),2)</f>
        <v>7.04</v>
      </c>
      <c r="AA225" s="5" t="str">
        <f>FIXED(EXP('WinBUGS output'!M224),2)</f>
        <v>1.63</v>
      </c>
      <c r="AB225" s="5" t="str">
        <f>FIXED(EXP('WinBUGS output'!O224),2)</f>
        <v>29.73</v>
      </c>
    </row>
    <row r="226" spans="1:28" x14ac:dyDescent="0.25">
      <c r="A226" s="44">
        <v>6</v>
      </c>
      <c r="B226" s="44">
        <v>39</v>
      </c>
      <c r="C226" s="5" t="str">
        <f>VLOOKUP(A226,'WinBUGS output'!A:C,3,FALSE)</f>
        <v>TAU</v>
      </c>
      <c r="D226" s="5" t="str">
        <f>VLOOKUP(B226,'WinBUGS output'!A:C,3,FALSE)</f>
        <v>CBT individual (over 15 sessions) + any AD</v>
      </c>
      <c r="E226" s="5" t="str">
        <f>FIXED('WinBUGS output'!N225,2)</f>
        <v>1.83</v>
      </c>
      <c r="F226" s="5" t="str">
        <f>FIXED('WinBUGS output'!M225,2)</f>
        <v>0.14</v>
      </c>
      <c r="G226" s="5" t="str">
        <f>FIXED('WinBUGS output'!O225,2)</f>
        <v>3.41</v>
      </c>
      <c r="H226" s="7"/>
      <c r="I226" s="7"/>
      <c r="J226" s="7"/>
      <c r="X226" s="5" t="str">
        <f t="shared" si="12"/>
        <v>TAU</v>
      </c>
      <c r="Y226" s="5" t="str">
        <f t="shared" si="13"/>
        <v>CBT individual (over 15 sessions) + any AD</v>
      </c>
      <c r="Z226" s="5" t="str">
        <f>FIXED(EXP('WinBUGS output'!N225),2)</f>
        <v>6.20</v>
      </c>
      <c r="AA226" s="5" t="str">
        <f>FIXED(EXP('WinBUGS output'!M225),2)</f>
        <v>1.15</v>
      </c>
      <c r="AB226" s="5" t="str">
        <f>FIXED(EXP('WinBUGS output'!O225),2)</f>
        <v>30.27</v>
      </c>
    </row>
    <row r="227" spans="1:28" x14ac:dyDescent="0.25">
      <c r="A227" s="44">
        <v>6</v>
      </c>
      <c r="B227" s="44">
        <v>40</v>
      </c>
      <c r="C227" s="5" t="str">
        <f>VLOOKUP(A227,'WinBUGS output'!A:C,3,FALSE)</f>
        <v>TAU</v>
      </c>
      <c r="D227" s="5" t="str">
        <f>VLOOKUP(B227,'WinBUGS output'!A:C,3,FALSE)</f>
        <v>Third-wave cognitive therapy individual + any AD</v>
      </c>
      <c r="E227" s="5" t="str">
        <f>FIXED('WinBUGS output'!N226,2)</f>
        <v>2.31</v>
      </c>
      <c r="F227" s="5" t="str">
        <f>FIXED('WinBUGS output'!M226,2)</f>
        <v>0.72</v>
      </c>
      <c r="G227" s="5" t="str">
        <f>FIXED('WinBUGS output'!O226,2)</f>
        <v>3.97</v>
      </c>
      <c r="H227" s="7"/>
      <c r="I227" s="7"/>
      <c r="J227" s="7"/>
      <c r="X227" s="5" t="str">
        <f t="shared" si="12"/>
        <v>TAU</v>
      </c>
      <c r="Y227" s="5" t="str">
        <f t="shared" si="13"/>
        <v>Third-wave cognitive therapy individual + any AD</v>
      </c>
      <c r="Z227" s="5" t="str">
        <f>FIXED(EXP('WinBUGS output'!N226),2)</f>
        <v>10.04</v>
      </c>
      <c r="AA227" s="5" t="str">
        <f>FIXED(EXP('WinBUGS output'!M226),2)</f>
        <v>2.05</v>
      </c>
      <c r="AB227" s="5" t="str">
        <f>FIXED(EXP('WinBUGS output'!O226),2)</f>
        <v>52.72</v>
      </c>
    </row>
    <row r="228" spans="1:28" x14ac:dyDescent="0.25">
      <c r="A228" s="44">
        <v>6</v>
      </c>
      <c r="B228" s="44">
        <v>41</v>
      </c>
      <c r="C228" s="5" t="str">
        <f>VLOOKUP(A228,'WinBUGS output'!A:C,3,FALSE)</f>
        <v>TAU</v>
      </c>
      <c r="D228" s="5" t="str">
        <f>VLOOKUP(B228,'WinBUGS output'!A:C,3,FALSE)</f>
        <v>Exercise + Fluoxetine</v>
      </c>
      <c r="E228" s="5" t="str">
        <f>FIXED('WinBUGS output'!N227,2)</f>
        <v>4.35</v>
      </c>
      <c r="F228" s="5" t="str">
        <f>FIXED('WinBUGS output'!M227,2)</f>
        <v>2.61</v>
      </c>
      <c r="G228" s="5" t="str">
        <f>FIXED('WinBUGS output'!O227,2)</f>
        <v>6.06</v>
      </c>
      <c r="H228" s="7"/>
      <c r="I228" s="7"/>
      <c r="J228" s="7"/>
      <c r="X228" s="5" t="str">
        <f t="shared" si="12"/>
        <v>TAU</v>
      </c>
      <c r="Y228" s="5" t="str">
        <f t="shared" si="13"/>
        <v>Exercise + Fluoxetine</v>
      </c>
      <c r="Z228" s="5" t="str">
        <f>FIXED(EXP('WinBUGS output'!N227),2)</f>
        <v>77.09</v>
      </c>
      <c r="AA228" s="5" t="str">
        <f>FIXED(EXP('WinBUGS output'!M227),2)</f>
        <v>13.61</v>
      </c>
      <c r="AB228" s="5" t="str">
        <f>FIXED(EXP('WinBUGS output'!O227),2)</f>
        <v>428.38</v>
      </c>
    </row>
    <row r="229" spans="1:28" x14ac:dyDescent="0.25">
      <c r="A229" s="44">
        <v>7</v>
      </c>
      <c r="B229" s="44">
        <v>8</v>
      </c>
      <c r="C229" s="5" t="str">
        <f>VLOOKUP(A229,'WinBUGS output'!A:C,3,FALSE)</f>
        <v>Enhanced TAU</v>
      </c>
      <c r="D229" s="5" t="str">
        <f>VLOOKUP(B229,'WinBUGS output'!A:C,3,FALSE)</f>
        <v>Exercise</v>
      </c>
      <c r="E229" s="5" t="str">
        <f>FIXED('WinBUGS output'!N228,2)</f>
        <v>1.09</v>
      </c>
      <c r="F229" s="5" t="str">
        <f>FIXED('WinBUGS output'!M228,2)</f>
        <v>-0.56</v>
      </c>
      <c r="G229" s="5" t="str">
        <f>FIXED('WinBUGS output'!O228,2)</f>
        <v>2.74</v>
      </c>
      <c r="H229" s="7"/>
      <c r="I229" s="7"/>
      <c r="J229" s="7"/>
      <c r="X229" s="5" t="str">
        <f t="shared" si="12"/>
        <v>Enhanced TAU</v>
      </c>
      <c r="Y229" s="5" t="str">
        <f t="shared" si="13"/>
        <v>Exercise</v>
      </c>
      <c r="Z229" s="5" t="str">
        <f>FIXED(EXP('WinBUGS output'!N228),2)</f>
        <v>2.97</v>
      </c>
      <c r="AA229" s="5" t="str">
        <f>FIXED(EXP('WinBUGS output'!M228),2)</f>
        <v>0.57</v>
      </c>
      <c r="AB229" s="5" t="str">
        <f>FIXED(EXP('WinBUGS output'!O228),2)</f>
        <v>15.52</v>
      </c>
    </row>
    <row r="230" spans="1:28" x14ac:dyDescent="0.25">
      <c r="A230" s="44">
        <v>7</v>
      </c>
      <c r="B230" s="44">
        <v>9</v>
      </c>
      <c r="C230" s="5" t="str">
        <f>VLOOKUP(A230,'WinBUGS output'!A:C,3,FALSE)</f>
        <v>Enhanced TAU</v>
      </c>
      <c r="D230" s="5" t="str">
        <f>VLOOKUP(B230,'WinBUGS output'!A:C,3,FALSE)</f>
        <v>Exercise + TAU</v>
      </c>
      <c r="E230" s="5" t="str">
        <f>FIXED('WinBUGS output'!N229,2)</f>
        <v>1.12</v>
      </c>
      <c r="F230" s="5" t="str">
        <f>FIXED('WinBUGS output'!M229,2)</f>
        <v>-0.43</v>
      </c>
      <c r="G230" s="5" t="str">
        <f>FIXED('WinBUGS output'!O229,2)</f>
        <v>2.71</v>
      </c>
      <c r="H230" s="7"/>
      <c r="I230" s="7"/>
      <c r="J230" s="7"/>
      <c r="X230" s="5" t="str">
        <f t="shared" si="12"/>
        <v>Enhanced TAU</v>
      </c>
      <c r="Y230" s="5" t="str">
        <f t="shared" si="13"/>
        <v>Exercise + TAU</v>
      </c>
      <c r="Z230" s="5" t="str">
        <f>FIXED(EXP('WinBUGS output'!N229),2)</f>
        <v>3.08</v>
      </c>
      <c r="AA230" s="5" t="str">
        <f>FIXED(EXP('WinBUGS output'!M229),2)</f>
        <v>0.65</v>
      </c>
      <c r="AB230" s="5" t="str">
        <f>FIXED(EXP('WinBUGS output'!O229),2)</f>
        <v>14.95</v>
      </c>
    </row>
    <row r="231" spans="1:28" x14ac:dyDescent="0.25">
      <c r="A231" s="44">
        <v>7</v>
      </c>
      <c r="B231" s="44">
        <v>10</v>
      </c>
      <c r="C231" s="5" t="str">
        <f>VLOOKUP(A231,'WinBUGS output'!A:C,3,FALSE)</f>
        <v>Enhanced TAU</v>
      </c>
      <c r="D231" s="5" t="str">
        <f>VLOOKUP(B231,'WinBUGS output'!A:C,3,FALSE)</f>
        <v>Amitriptyline</v>
      </c>
      <c r="E231" s="5" t="str">
        <f>FIXED('WinBUGS output'!N230,2)</f>
        <v>1.74</v>
      </c>
      <c r="F231" s="5" t="str">
        <f>FIXED('WinBUGS output'!M230,2)</f>
        <v>0.42</v>
      </c>
      <c r="G231" s="5" t="str">
        <f>FIXED('WinBUGS output'!O230,2)</f>
        <v>3.05</v>
      </c>
      <c r="H231" s="7"/>
      <c r="I231" s="7"/>
      <c r="J231" s="7"/>
      <c r="X231" s="5" t="str">
        <f t="shared" si="12"/>
        <v>Enhanced TAU</v>
      </c>
      <c r="Y231" s="5" t="str">
        <f t="shared" si="13"/>
        <v>Amitriptyline</v>
      </c>
      <c r="Z231" s="5" t="str">
        <f>FIXED(EXP('WinBUGS output'!N230),2)</f>
        <v>5.71</v>
      </c>
      <c r="AA231" s="5" t="str">
        <f>FIXED(EXP('WinBUGS output'!M230),2)</f>
        <v>1.53</v>
      </c>
      <c r="AB231" s="5" t="str">
        <f>FIXED(EXP('WinBUGS output'!O230),2)</f>
        <v>21.09</v>
      </c>
    </row>
    <row r="232" spans="1:28" x14ac:dyDescent="0.25">
      <c r="A232" s="44">
        <v>7</v>
      </c>
      <c r="B232" s="44">
        <v>11</v>
      </c>
      <c r="C232" s="5" t="str">
        <f>VLOOKUP(A232,'WinBUGS output'!A:C,3,FALSE)</f>
        <v>Enhanced TAU</v>
      </c>
      <c r="D232" s="5" t="str">
        <f>VLOOKUP(B232,'WinBUGS output'!A:C,3,FALSE)</f>
        <v>Imipramine</v>
      </c>
      <c r="E232" s="5" t="str">
        <f>FIXED('WinBUGS output'!N231,2)</f>
        <v>1.63</v>
      </c>
      <c r="F232" s="5" t="str">
        <f>FIXED('WinBUGS output'!M231,2)</f>
        <v>0.32</v>
      </c>
      <c r="G232" s="5" t="str">
        <f>FIXED('WinBUGS output'!O231,2)</f>
        <v>2.93</v>
      </c>
      <c r="H232" s="7"/>
      <c r="I232" s="7"/>
      <c r="J232" s="7"/>
      <c r="X232" s="5" t="str">
        <f t="shared" si="12"/>
        <v>Enhanced TAU</v>
      </c>
      <c r="Y232" s="5" t="str">
        <f t="shared" si="13"/>
        <v>Imipramine</v>
      </c>
      <c r="Z232" s="5" t="str">
        <f>FIXED(EXP('WinBUGS output'!N231),2)</f>
        <v>5.10</v>
      </c>
      <c r="AA232" s="5" t="str">
        <f>FIXED(EXP('WinBUGS output'!M231),2)</f>
        <v>1.38</v>
      </c>
      <c r="AB232" s="5" t="str">
        <f>FIXED(EXP('WinBUGS output'!O231),2)</f>
        <v>18.67</v>
      </c>
    </row>
    <row r="233" spans="1:28" x14ac:dyDescent="0.25">
      <c r="A233" s="44">
        <v>7</v>
      </c>
      <c r="B233" s="44">
        <v>12</v>
      </c>
      <c r="C233" s="5" t="str">
        <f>VLOOKUP(A233,'WinBUGS output'!A:C,3,FALSE)</f>
        <v>Enhanced TAU</v>
      </c>
      <c r="D233" s="5" t="str">
        <f>VLOOKUP(B233,'WinBUGS output'!A:C,3,FALSE)</f>
        <v>Lofepramine</v>
      </c>
      <c r="E233" s="5" t="str">
        <f>FIXED('WinBUGS output'!N232,2)</f>
        <v>1.88</v>
      </c>
      <c r="F233" s="5" t="str">
        <f>FIXED('WinBUGS output'!M232,2)</f>
        <v>0.46</v>
      </c>
      <c r="G233" s="5" t="str">
        <f>FIXED('WinBUGS output'!O232,2)</f>
        <v>3.34</v>
      </c>
      <c r="H233" s="7"/>
      <c r="I233" s="7"/>
      <c r="J233" s="7"/>
      <c r="X233" s="5" t="str">
        <f t="shared" si="12"/>
        <v>Enhanced TAU</v>
      </c>
      <c r="Y233" s="5" t="str">
        <f t="shared" si="13"/>
        <v>Lofepramine</v>
      </c>
      <c r="Z233" s="5" t="str">
        <f>FIXED(EXP('WinBUGS output'!N232),2)</f>
        <v>6.53</v>
      </c>
      <c r="AA233" s="5" t="str">
        <f>FIXED(EXP('WinBUGS output'!M232),2)</f>
        <v>1.58</v>
      </c>
      <c r="AB233" s="5" t="str">
        <f>FIXED(EXP('WinBUGS output'!O232),2)</f>
        <v>28.13</v>
      </c>
    </row>
    <row r="234" spans="1:28" x14ac:dyDescent="0.25">
      <c r="A234" s="44">
        <v>7</v>
      </c>
      <c r="B234" s="44">
        <v>13</v>
      </c>
      <c r="C234" s="5" t="str">
        <f>VLOOKUP(A234,'WinBUGS output'!A:C,3,FALSE)</f>
        <v>Enhanced TAU</v>
      </c>
      <c r="D234" s="5" t="str">
        <f>VLOOKUP(B234,'WinBUGS output'!A:C,3,FALSE)</f>
        <v>Citalopram</v>
      </c>
      <c r="E234" s="5" t="str">
        <f>FIXED('WinBUGS output'!N233,2)</f>
        <v>1.38</v>
      </c>
      <c r="F234" s="5" t="str">
        <f>FIXED('WinBUGS output'!M233,2)</f>
        <v>0.10</v>
      </c>
      <c r="G234" s="5" t="str">
        <f>FIXED('WinBUGS output'!O233,2)</f>
        <v>2.66</v>
      </c>
      <c r="H234" s="7"/>
      <c r="I234" s="7"/>
      <c r="J234" s="7"/>
      <c r="X234" s="5" t="str">
        <f t="shared" si="12"/>
        <v>Enhanced TAU</v>
      </c>
      <c r="Y234" s="5" t="str">
        <f t="shared" si="13"/>
        <v>Citalopram</v>
      </c>
      <c r="Z234" s="5" t="str">
        <f>FIXED(EXP('WinBUGS output'!N233),2)</f>
        <v>3.98</v>
      </c>
      <c r="AA234" s="5" t="str">
        <f>FIXED(EXP('WinBUGS output'!M233),2)</f>
        <v>1.10</v>
      </c>
      <c r="AB234" s="5" t="str">
        <f>FIXED(EXP('WinBUGS output'!O233),2)</f>
        <v>14.28</v>
      </c>
    </row>
    <row r="235" spans="1:28" x14ac:dyDescent="0.25">
      <c r="A235" s="44">
        <v>7</v>
      </c>
      <c r="B235" s="44">
        <v>14</v>
      </c>
      <c r="C235" s="5" t="str">
        <f>VLOOKUP(A235,'WinBUGS output'!A:C,3,FALSE)</f>
        <v>Enhanced TAU</v>
      </c>
      <c r="D235" s="5" t="str">
        <f>VLOOKUP(B235,'WinBUGS output'!A:C,3,FALSE)</f>
        <v>Escitalopram</v>
      </c>
      <c r="E235" s="5" t="str">
        <f>FIXED('WinBUGS output'!N234,2)</f>
        <v>1.58</v>
      </c>
      <c r="F235" s="5" t="str">
        <f>FIXED('WinBUGS output'!M234,2)</f>
        <v>0.28</v>
      </c>
      <c r="G235" s="5" t="str">
        <f>FIXED('WinBUGS output'!O234,2)</f>
        <v>2.88</v>
      </c>
      <c r="H235" s="7"/>
      <c r="I235" s="7"/>
      <c r="J235" s="7"/>
      <c r="X235" s="5" t="str">
        <f t="shared" si="12"/>
        <v>Enhanced TAU</v>
      </c>
      <c r="Y235" s="5" t="str">
        <f t="shared" si="13"/>
        <v>Escitalopram</v>
      </c>
      <c r="Z235" s="5" t="str">
        <f>FIXED(EXP('WinBUGS output'!N234),2)</f>
        <v>4.86</v>
      </c>
      <c r="AA235" s="5" t="str">
        <f>FIXED(EXP('WinBUGS output'!M234),2)</f>
        <v>1.32</v>
      </c>
      <c r="AB235" s="5" t="str">
        <f>FIXED(EXP('WinBUGS output'!O234),2)</f>
        <v>17.74</v>
      </c>
    </row>
    <row r="236" spans="1:28" x14ac:dyDescent="0.25">
      <c r="A236" s="44">
        <v>7</v>
      </c>
      <c r="B236" s="44">
        <v>15</v>
      </c>
      <c r="C236" s="5" t="str">
        <f>VLOOKUP(A236,'WinBUGS output'!A:C,3,FALSE)</f>
        <v>Enhanced TAU</v>
      </c>
      <c r="D236" s="5" t="str">
        <f>VLOOKUP(B236,'WinBUGS output'!A:C,3,FALSE)</f>
        <v>Fluoxetine</v>
      </c>
      <c r="E236" s="5" t="str">
        <f>FIXED('WinBUGS output'!N235,2)</f>
        <v>1.54</v>
      </c>
      <c r="F236" s="5" t="str">
        <f>FIXED('WinBUGS output'!M235,2)</f>
        <v>0.23</v>
      </c>
      <c r="G236" s="5" t="str">
        <f>FIXED('WinBUGS output'!O235,2)</f>
        <v>2.84</v>
      </c>
      <c r="H236" s="7"/>
      <c r="I236" s="7"/>
      <c r="J236" s="7"/>
      <c r="X236" s="5" t="str">
        <f t="shared" si="12"/>
        <v>Enhanced TAU</v>
      </c>
      <c r="Y236" s="5" t="str">
        <f t="shared" si="13"/>
        <v>Fluoxetine</v>
      </c>
      <c r="Z236" s="5" t="str">
        <f>FIXED(EXP('WinBUGS output'!N235),2)</f>
        <v>4.68</v>
      </c>
      <c r="AA236" s="5" t="str">
        <f>FIXED(EXP('WinBUGS output'!M235),2)</f>
        <v>1.26</v>
      </c>
      <c r="AB236" s="5" t="str">
        <f>FIXED(EXP('WinBUGS output'!O235),2)</f>
        <v>17.12</v>
      </c>
    </row>
    <row r="237" spans="1:28" x14ac:dyDescent="0.25">
      <c r="A237" s="44">
        <v>7</v>
      </c>
      <c r="B237" s="44">
        <v>16</v>
      </c>
      <c r="C237" s="5" t="str">
        <f>VLOOKUP(A237,'WinBUGS output'!A:C,3,FALSE)</f>
        <v>Enhanced TAU</v>
      </c>
      <c r="D237" s="5" t="str">
        <f>VLOOKUP(B237,'WinBUGS output'!A:C,3,FALSE)</f>
        <v>Sertraline</v>
      </c>
      <c r="E237" s="5" t="str">
        <f>FIXED('WinBUGS output'!N236,2)</f>
        <v>1.41</v>
      </c>
      <c r="F237" s="5" t="str">
        <f>FIXED('WinBUGS output'!M236,2)</f>
        <v>0.09</v>
      </c>
      <c r="G237" s="5" t="str">
        <f>FIXED('WinBUGS output'!O236,2)</f>
        <v>2.73</v>
      </c>
      <c r="H237" s="7"/>
      <c r="I237" s="7"/>
      <c r="J237" s="7"/>
      <c r="X237" s="5" t="str">
        <f t="shared" si="12"/>
        <v>Enhanced TAU</v>
      </c>
      <c r="Y237" s="5" t="str">
        <f t="shared" si="13"/>
        <v>Sertraline</v>
      </c>
      <c r="Z237" s="5" t="str">
        <f>FIXED(EXP('WinBUGS output'!N236),2)</f>
        <v>4.10</v>
      </c>
      <c r="AA237" s="5" t="str">
        <f>FIXED(EXP('WinBUGS output'!M236),2)</f>
        <v>1.10</v>
      </c>
      <c r="AB237" s="5" t="str">
        <f>FIXED(EXP('WinBUGS output'!O236),2)</f>
        <v>15.27</v>
      </c>
    </row>
    <row r="238" spans="1:28" x14ac:dyDescent="0.25">
      <c r="A238" s="44">
        <v>7</v>
      </c>
      <c r="B238" s="44">
        <v>17</v>
      </c>
      <c r="C238" s="5" t="str">
        <f>VLOOKUP(A238,'WinBUGS output'!A:C,3,FALSE)</f>
        <v>Enhanced TAU</v>
      </c>
      <c r="D238" s="5" t="str">
        <f>VLOOKUP(B238,'WinBUGS output'!A:C,3,FALSE)</f>
        <v>Any AD</v>
      </c>
      <c r="E238" s="5" t="str">
        <f>FIXED('WinBUGS output'!N237,2)</f>
        <v>-1.81</v>
      </c>
      <c r="F238" s="5" t="str">
        <f>FIXED('WinBUGS output'!M237,2)</f>
        <v>-4.06</v>
      </c>
      <c r="G238" s="5" t="str">
        <f>FIXED('WinBUGS output'!O237,2)</f>
        <v>0.43</v>
      </c>
      <c r="H238" s="7"/>
      <c r="I238" s="7"/>
      <c r="J238" s="7"/>
      <c r="X238" s="5" t="str">
        <f t="shared" si="12"/>
        <v>Enhanced TAU</v>
      </c>
      <c r="Y238" s="5" t="str">
        <f t="shared" si="13"/>
        <v>Any AD</v>
      </c>
      <c r="Z238" s="5" t="str">
        <f>FIXED(EXP('WinBUGS output'!N237),2)</f>
        <v>0.16</v>
      </c>
      <c r="AA238" s="5" t="str">
        <f>FIXED(EXP('WinBUGS output'!M237),2)</f>
        <v>0.02</v>
      </c>
      <c r="AB238" s="5" t="str">
        <f>FIXED(EXP('WinBUGS output'!O237),2)</f>
        <v>1.54</v>
      </c>
    </row>
    <row r="239" spans="1:28" x14ac:dyDescent="0.25">
      <c r="A239" s="44">
        <v>7</v>
      </c>
      <c r="B239" s="44">
        <v>18</v>
      </c>
      <c r="C239" s="5" t="str">
        <f>VLOOKUP(A239,'WinBUGS output'!A:C,3,FALSE)</f>
        <v>Enhanced TAU</v>
      </c>
      <c r="D239" s="5" t="str">
        <f>VLOOKUP(B239,'WinBUGS output'!A:C,3,FALSE)</f>
        <v>Mirtazapine</v>
      </c>
      <c r="E239" s="5" t="str">
        <f>FIXED('WinBUGS output'!N238,2)</f>
        <v>1.69</v>
      </c>
      <c r="F239" s="5" t="str">
        <f>FIXED('WinBUGS output'!M238,2)</f>
        <v>0.33</v>
      </c>
      <c r="G239" s="5" t="str">
        <f>FIXED('WinBUGS output'!O238,2)</f>
        <v>3.04</v>
      </c>
      <c r="H239" s="7"/>
      <c r="I239" s="7"/>
      <c r="J239" s="7"/>
      <c r="X239" s="5" t="str">
        <f t="shared" si="12"/>
        <v>Enhanced TAU</v>
      </c>
      <c r="Y239" s="5" t="str">
        <f t="shared" si="13"/>
        <v>Mirtazapine</v>
      </c>
      <c r="Z239" s="5" t="str">
        <f>FIXED(EXP('WinBUGS output'!N238),2)</f>
        <v>5.41</v>
      </c>
      <c r="AA239" s="5" t="str">
        <f>FIXED(EXP('WinBUGS output'!M238),2)</f>
        <v>1.39</v>
      </c>
      <c r="AB239" s="5" t="str">
        <f>FIXED(EXP('WinBUGS output'!O238),2)</f>
        <v>20.86</v>
      </c>
    </row>
    <row r="240" spans="1:28" x14ac:dyDescent="0.25">
      <c r="A240" s="44">
        <v>7</v>
      </c>
      <c r="B240" s="44">
        <v>19</v>
      </c>
      <c r="C240" s="5" t="str">
        <f>VLOOKUP(A240,'WinBUGS output'!A:C,3,FALSE)</f>
        <v>Enhanced TAU</v>
      </c>
      <c r="D240" s="5" t="str">
        <f>VLOOKUP(B240,'WinBUGS output'!A:C,3,FALSE)</f>
        <v>Short-term psychodymic psychotherapy individual + TAU</v>
      </c>
      <c r="E240" s="5" t="str">
        <f>FIXED('WinBUGS output'!N239,2)</f>
        <v>0.90</v>
      </c>
      <c r="F240" s="5" t="str">
        <f>FIXED('WinBUGS output'!M239,2)</f>
        <v>-0.76</v>
      </c>
      <c r="G240" s="5" t="str">
        <f>FIXED('WinBUGS output'!O239,2)</f>
        <v>2.57</v>
      </c>
      <c r="H240" s="7"/>
      <c r="I240" s="7"/>
      <c r="J240" s="7"/>
      <c r="X240" s="5" t="str">
        <f t="shared" si="12"/>
        <v>Enhanced TAU</v>
      </c>
      <c r="Y240" s="5" t="str">
        <f t="shared" si="13"/>
        <v>Short-term psychodymic psychotherapy individual + TAU</v>
      </c>
      <c r="Z240" s="5" t="str">
        <f>FIXED(EXP('WinBUGS output'!N239),2)</f>
        <v>2.45</v>
      </c>
      <c r="AA240" s="5" t="str">
        <f>FIXED(EXP('WinBUGS output'!M239),2)</f>
        <v>0.47</v>
      </c>
      <c r="AB240" s="5" t="str">
        <f>FIXED(EXP('WinBUGS output'!O239),2)</f>
        <v>13.07</v>
      </c>
    </row>
    <row r="241" spans="1:28" x14ac:dyDescent="0.25">
      <c r="A241" s="44">
        <v>7</v>
      </c>
      <c r="B241" s="44">
        <v>20</v>
      </c>
      <c r="C241" s="5" t="str">
        <f>VLOOKUP(A241,'WinBUGS output'!A:C,3,FALSE)</f>
        <v>Enhanced TAU</v>
      </c>
      <c r="D241" s="5" t="str">
        <f>VLOOKUP(B241,'WinBUGS output'!A:C,3,FALSE)</f>
        <v>Cognitive bibliotherapy with support + TAU</v>
      </c>
      <c r="E241" s="5" t="str">
        <f>FIXED('WinBUGS output'!N240,2)</f>
        <v>0.50</v>
      </c>
      <c r="F241" s="5" t="str">
        <f>FIXED('WinBUGS output'!M240,2)</f>
        <v>-0.77</v>
      </c>
      <c r="G241" s="5" t="str">
        <f>FIXED('WinBUGS output'!O240,2)</f>
        <v>1.73</v>
      </c>
      <c r="H241" s="7"/>
      <c r="I241" s="7"/>
      <c r="J241" s="7"/>
      <c r="X241" s="5" t="str">
        <f t="shared" si="12"/>
        <v>Enhanced TAU</v>
      </c>
      <c r="Y241" s="5" t="str">
        <f t="shared" si="13"/>
        <v>Cognitive bibliotherapy with support + TAU</v>
      </c>
      <c r="Z241" s="5" t="str">
        <f>FIXED(EXP('WinBUGS output'!N240),2)</f>
        <v>1.66</v>
      </c>
      <c r="AA241" s="5" t="str">
        <f>FIXED(EXP('WinBUGS output'!M240),2)</f>
        <v>0.46</v>
      </c>
      <c r="AB241" s="5" t="str">
        <f>FIXED(EXP('WinBUGS output'!O240),2)</f>
        <v>5.66</v>
      </c>
    </row>
    <row r="242" spans="1:28" x14ac:dyDescent="0.25">
      <c r="A242" s="44">
        <v>7</v>
      </c>
      <c r="B242" s="44">
        <v>21</v>
      </c>
      <c r="C242" s="5" t="str">
        <f>VLOOKUP(A242,'WinBUGS output'!A:C,3,FALSE)</f>
        <v>Enhanced TAU</v>
      </c>
      <c r="D242" s="5" t="str">
        <f>VLOOKUP(B242,'WinBUGS output'!A:C,3,FALSE)</f>
        <v>Computerised-CBT (CCBT) with support</v>
      </c>
      <c r="E242" s="5" t="str">
        <f>FIXED('WinBUGS output'!N241,2)</f>
        <v>0.42</v>
      </c>
      <c r="F242" s="5" t="str">
        <f>FIXED('WinBUGS output'!M241,2)</f>
        <v>-1.00</v>
      </c>
      <c r="G242" s="5" t="str">
        <f>FIXED('WinBUGS output'!O241,2)</f>
        <v>1.76</v>
      </c>
      <c r="H242" s="7"/>
      <c r="I242" s="7"/>
      <c r="J242" s="7"/>
      <c r="X242" s="5" t="str">
        <f t="shared" si="12"/>
        <v>Enhanced TAU</v>
      </c>
      <c r="Y242" s="5" t="str">
        <f t="shared" si="13"/>
        <v>Computerised-CBT (CCBT) with support</v>
      </c>
      <c r="Z242" s="5" t="str">
        <f>FIXED(EXP('WinBUGS output'!N241),2)</f>
        <v>1.52</v>
      </c>
      <c r="AA242" s="5" t="str">
        <f>FIXED(EXP('WinBUGS output'!M241),2)</f>
        <v>0.37</v>
      </c>
      <c r="AB242" s="5" t="str">
        <f>FIXED(EXP('WinBUGS output'!O241),2)</f>
        <v>5.78</v>
      </c>
    </row>
    <row r="243" spans="1:28" x14ac:dyDescent="0.25">
      <c r="A243" s="44">
        <v>7</v>
      </c>
      <c r="B243" s="44">
        <v>22</v>
      </c>
      <c r="C243" s="5" t="str">
        <f>VLOOKUP(A243,'WinBUGS output'!A:C,3,FALSE)</f>
        <v>Enhanced TAU</v>
      </c>
      <c r="D243" s="5" t="str">
        <f>VLOOKUP(B243,'WinBUGS output'!A:C,3,FALSE)</f>
        <v>Cognitive bibliotherapy + TAU</v>
      </c>
      <c r="E243" s="5" t="str">
        <f>FIXED('WinBUGS output'!N242,2)</f>
        <v>0.27</v>
      </c>
      <c r="F243" s="5" t="str">
        <f>FIXED('WinBUGS output'!M242,2)</f>
        <v>-0.89</v>
      </c>
      <c r="G243" s="5" t="str">
        <f>FIXED('WinBUGS output'!O242,2)</f>
        <v>1.31</v>
      </c>
      <c r="H243" s="7"/>
      <c r="I243" s="7"/>
      <c r="J243" s="7"/>
      <c r="X243" s="5" t="str">
        <f t="shared" si="12"/>
        <v>Enhanced TAU</v>
      </c>
      <c r="Y243" s="5" t="str">
        <f t="shared" si="13"/>
        <v>Cognitive bibliotherapy + TAU</v>
      </c>
      <c r="Z243" s="5" t="str">
        <f>FIXED(EXP('WinBUGS output'!N242),2)</f>
        <v>1.31</v>
      </c>
      <c r="AA243" s="5" t="str">
        <f>FIXED(EXP('WinBUGS output'!M242),2)</f>
        <v>0.41</v>
      </c>
      <c r="AB243" s="5" t="str">
        <f>FIXED(EXP('WinBUGS output'!O242),2)</f>
        <v>3.71</v>
      </c>
    </row>
    <row r="244" spans="1:28" x14ac:dyDescent="0.25">
      <c r="A244" s="44">
        <v>7</v>
      </c>
      <c r="B244" s="44">
        <v>23</v>
      </c>
      <c r="C244" s="5" t="str">
        <f>VLOOKUP(A244,'WinBUGS output'!A:C,3,FALSE)</f>
        <v>Enhanced TAU</v>
      </c>
      <c r="D244" s="5" t="str">
        <f>VLOOKUP(B244,'WinBUGS output'!A:C,3,FALSE)</f>
        <v>Computerised cognitive bias modification</v>
      </c>
      <c r="E244" s="5" t="str">
        <f>FIXED('WinBUGS output'!N243,2)</f>
        <v>0.41</v>
      </c>
      <c r="F244" s="5" t="str">
        <f>FIXED('WinBUGS output'!M243,2)</f>
        <v>-0.83</v>
      </c>
      <c r="G244" s="5" t="str">
        <f>FIXED('WinBUGS output'!O243,2)</f>
        <v>1.59</v>
      </c>
      <c r="H244" s="7"/>
      <c r="I244" s="7"/>
      <c r="J244" s="7"/>
      <c r="X244" s="5" t="str">
        <f t="shared" si="12"/>
        <v>Enhanced TAU</v>
      </c>
      <c r="Y244" s="5" t="str">
        <f t="shared" si="13"/>
        <v>Computerised cognitive bias modification</v>
      </c>
      <c r="Z244" s="5" t="str">
        <f>FIXED(EXP('WinBUGS output'!N243),2)</f>
        <v>1.50</v>
      </c>
      <c r="AA244" s="5" t="str">
        <f>FIXED(EXP('WinBUGS output'!M243),2)</f>
        <v>0.44</v>
      </c>
      <c r="AB244" s="5" t="str">
        <f>FIXED(EXP('WinBUGS output'!O243),2)</f>
        <v>4.88</v>
      </c>
    </row>
    <row r="245" spans="1:28" x14ac:dyDescent="0.25">
      <c r="A245" s="44">
        <v>7</v>
      </c>
      <c r="B245" s="44">
        <v>24</v>
      </c>
      <c r="C245" s="5" t="str">
        <f>VLOOKUP(A245,'WinBUGS output'!A:C,3,FALSE)</f>
        <v>Enhanced TAU</v>
      </c>
      <c r="D245" s="5" t="str">
        <f>VLOOKUP(B245,'WinBUGS output'!A:C,3,FALSE)</f>
        <v>Computerised-CBT (CCBT)</v>
      </c>
      <c r="E245" s="5" t="str">
        <f>FIXED('WinBUGS output'!N244,2)</f>
        <v>0.31</v>
      </c>
      <c r="F245" s="5" t="str">
        <f>FIXED('WinBUGS output'!M244,2)</f>
        <v>-0.86</v>
      </c>
      <c r="G245" s="5" t="str">
        <f>FIXED('WinBUGS output'!O244,2)</f>
        <v>1.39</v>
      </c>
      <c r="H245" s="7"/>
      <c r="I245" s="7"/>
      <c r="J245" s="7"/>
      <c r="X245" s="5" t="str">
        <f t="shared" si="12"/>
        <v>Enhanced TAU</v>
      </c>
      <c r="Y245" s="5" t="str">
        <f t="shared" si="13"/>
        <v>Computerised-CBT (CCBT)</v>
      </c>
      <c r="Z245" s="5" t="str">
        <f>FIXED(EXP('WinBUGS output'!N244),2)</f>
        <v>1.37</v>
      </c>
      <c r="AA245" s="5" t="str">
        <f>FIXED(EXP('WinBUGS output'!M244),2)</f>
        <v>0.42</v>
      </c>
      <c r="AB245" s="5" t="str">
        <f>FIXED(EXP('WinBUGS output'!O244),2)</f>
        <v>4.01</v>
      </c>
    </row>
    <row r="246" spans="1:28" x14ac:dyDescent="0.25">
      <c r="A246" s="44">
        <v>7</v>
      </c>
      <c r="B246" s="44">
        <v>25</v>
      </c>
      <c r="C246" s="5" t="str">
        <f>VLOOKUP(A246,'WinBUGS output'!A:C,3,FALSE)</f>
        <v>Enhanced TAU</v>
      </c>
      <c r="D246" s="5" t="str">
        <f>VLOOKUP(B246,'WinBUGS output'!A:C,3,FALSE)</f>
        <v>Computerised-CBT (CCBT) + TAU</v>
      </c>
      <c r="E246" s="5" t="str">
        <f>FIXED('WinBUGS output'!N245,2)</f>
        <v>0.44</v>
      </c>
      <c r="F246" s="5" t="str">
        <f>FIXED('WinBUGS output'!M245,2)</f>
        <v>-0.59</v>
      </c>
      <c r="G246" s="5" t="str">
        <f>FIXED('WinBUGS output'!O245,2)</f>
        <v>1.39</v>
      </c>
      <c r="H246" s="7"/>
      <c r="I246" s="7"/>
      <c r="J246" s="7"/>
      <c r="X246" s="5" t="str">
        <f t="shared" si="12"/>
        <v>Enhanced TAU</v>
      </c>
      <c r="Y246" s="5" t="str">
        <f t="shared" si="13"/>
        <v>Computerised-CBT (CCBT) + TAU</v>
      </c>
      <c r="Z246" s="5" t="str">
        <f>FIXED(EXP('WinBUGS output'!N245),2)</f>
        <v>1.55</v>
      </c>
      <c r="AA246" s="5" t="str">
        <f>FIXED(EXP('WinBUGS output'!M245),2)</f>
        <v>0.55</v>
      </c>
      <c r="AB246" s="5" t="str">
        <f>FIXED(EXP('WinBUGS output'!O245),2)</f>
        <v>4.01</v>
      </c>
    </row>
    <row r="247" spans="1:28" x14ac:dyDescent="0.25">
      <c r="A247" s="44">
        <v>7</v>
      </c>
      <c r="B247" s="44">
        <v>26</v>
      </c>
      <c r="C247" s="5" t="str">
        <f>VLOOKUP(A247,'WinBUGS output'!A:C,3,FALSE)</f>
        <v>Enhanced TAU</v>
      </c>
      <c r="D247" s="5" t="str">
        <f>VLOOKUP(B247,'WinBUGS output'!A:C,3,FALSE)</f>
        <v>Computerised-problem solving therapy</v>
      </c>
      <c r="E247" s="5" t="str">
        <f>FIXED('WinBUGS output'!N246,2)</f>
        <v>0.36</v>
      </c>
      <c r="F247" s="5" t="str">
        <f>FIXED('WinBUGS output'!M246,2)</f>
        <v>-0.84</v>
      </c>
      <c r="G247" s="5" t="str">
        <f>FIXED('WinBUGS output'!O246,2)</f>
        <v>1.47</v>
      </c>
      <c r="H247" s="7"/>
      <c r="I247" s="7"/>
      <c r="J247" s="7"/>
      <c r="X247" s="5" t="str">
        <f t="shared" si="12"/>
        <v>Enhanced TAU</v>
      </c>
      <c r="Y247" s="5" t="str">
        <f t="shared" si="13"/>
        <v>Computerised-problem solving therapy</v>
      </c>
      <c r="Z247" s="5" t="str">
        <f>FIXED(EXP('WinBUGS output'!N246),2)</f>
        <v>1.43</v>
      </c>
      <c r="AA247" s="5" t="str">
        <f>FIXED(EXP('WinBUGS output'!M246),2)</f>
        <v>0.43</v>
      </c>
      <c r="AB247" s="5" t="str">
        <f>FIXED(EXP('WinBUGS output'!O246),2)</f>
        <v>4.33</v>
      </c>
    </row>
    <row r="248" spans="1:28" x14ac:dyDescent="0.25">
      <c r="A248" s="44">
        <v>7</v>
      </c>
      <c r="B248" s="44">
        <v>27</v>
      </c>
      <c r="C248" s="5" t="str">
        <f>VLOOKUP(A248,'WinBUGS output'!A:C,3,FALSE)</f>
        <v>Enhanced TAU</v>
      </c>
      <c r="D248" s="5" t="str">
        <f>VLOOKUP(B248,'WinBUGS output'!A:C,3,FALSE)</f>
        <v>Interpersonal psychotherapy (IPT)</v>
      </c>
      <c r="E248" s="5" t="str">
        <f>FIXED('WinBUGS output'!N247,2)</f>
        <v>1.41</v>
      </c>
      <c r="F248" s="5" t="str">
        <f>FIXED('WinBUGS output'!M247,2)</f>
        <v>-0.09</v>
      </c>
      <c r="G248" s="5" t="str">
        <f>FIXED('WinBUGS output'!O247,2)</f>
        <v>2.83</v>
      </c>
      <c r="H248" s="7"/>
      <c r="I248" s="7"/>
      <c r="J248" s="7"/>
      <c r="X248" s="5" t="str">
        <f t="shared" si="12"/>
        <v>Enhanced TAU</v>
      </c>
      <c r="Y248" s="5" t="str">
        <f t="shared" si="13"/>
        <v>Interpersonal psychotherapy (IPT)</v>
      </c>
      <c r="Z248" s="5" t="str">
        <f>FIXED(EXP('WinBUGS output'!N247),2)</f>
        <v>4.10</v>
      </c>
      <c r="AA248" s="5" t="str">
        <f>FIXED(EXP('WinBUGS output'!M247),2)</f>
        <v>0.92</v>
      </c>
      <c r="AB248" s="5" t="str">
        <f>FIXED(EXP('WinBUGS output'!O247),2)</f>
        <v>16.98</v>
      </c>
    </row>
    <row r="249" spans="1:28" x14ac:dyDescent="0.25">
      <c r="A249" s="44">
        <v>7</v>
      </c>
      <c r="B249" s="44">
        <v>28</v>
      </c>
      <c r="C249" s="5" t="str">
        <f>VLOOKUP(A249,'WinBUGS output'!A:C,3,FALSE)</f>
        <v>Enhanced TAU</v>
      </c>
      <c r="D249" s="5" t="str">
        <f>VLOOKUP(B249,'WinBUGS output'!A:C,3,FALSE)</f>
        <v>Emotion-focused therapy (EFT)</v>
      </c>
      <c r="E249" s="5" t="str">
        <f>FIXED('WinBUGS output'!N248,2)</f>
        <v>0.59</v>
      </c>
      <c r="F249" s="5" t="str">
        <f>FIXED('WinBUGS output'!M248,2)</f>
        <v>-0.92</v>
      </c>
      <c r="G249" s="5" t="str">
        <f>FIXED('WinBUGS output'!O248,2)</f>
        <v>2.19</v>
      </c>
      <c r="H249" s="7"/>
      <c r="I249" s="7"/>
      <c r="J249" s="7"/>
      <c r="X249" s="5" t="str">
        <f t="shared" si="12"/>
        <v>Enhanced TAU</v>
      </c>
      <c r="Y249" s="5" t="str">
        <f t="shared" si="13"/>
        <v>Emotion-focused therapy (EFT)</v>
      </c>
      <c r="Z249" s="5" t="str">
        <f>FIXED(EXP('WinBUGS output'!N248),2)</f>
        <v>1.81</v>
      </c>
      <c r="AA249" s="5" t="str">
        <f>FIXED(EXP('WinBUGS output'!M248),2)</f>
        <v>0.40</v>
      </c>
      <c r="AB249" s="5" t="str">
        <f>FIXED(EXP('WinBUGS output'!O248),2)</f>
        <v>8.90</v>
      </c>
    </row>
    <row r="250" spans="1:28" x14ac:dyDescent="0.25">
      <c r="A250" s="44">
        <v>7</v>
      </c>
      <c r="B250" s="44">
        <v>29</v>
      </c>
      <c r="C250" s="5" t="str">
        <f>VLOOKUP(A250,'WinBUGS output'!A:C,3,FALSE)</f>
        <v>Enhanced TAU</v>
      </c>
      <c r="D250" s="5" t="str">
        <f>VLOOKUP(B250,'WinBUGS output'!A:C,3,FALSE)</f>
        <v>Non-directive counselling</v>
      </c>
      <c r="E250" s="5" t="str">
        <f>FIXED('WinBUGS output'!N249,2)</f>
        <v>0.42</v>
      </c>
      <c r="F250" s="5" t="str">
        <f>FIXED('WinBUGS output'!M249,2)</f>
        <v>-0.73</v>
      </c>
      <c r="G250" s="5" t="str">
        <f>FIXED('WinBUGS output'!O249,2)</f>
        <v>1.53</v>
      </c>
      <c r="H250" s="7"/>
      <c r="I250" s="7"/>
      <c r="J250" s="7"/>
      <c r="X250" s="5" t="str">
        <f t="shared" si="12"/>
        <v>Enhanced TAU</v>
      </c>
      <c r="Y250" s="5" t="str">
        <f t="shared" si="13"/>
        <v>Non-directive counselling</v>
      </c>
      <c r="Z250" s="5" t="str">
        <f>FIXED(EXP('WinBUGS output'!N249),2)</f>
        <v>1.52</v>
      </c>
      <c r="AA250" s="5" t="str">
        <f>FIXED(EXP('WinBUGS output'!M249),2)</f>
        <v>0.48</v>
      </c>
      <c r="AB250" s="5" t="str">
        <f>FIXED(EXP('WinBUGS output'!O249),2)</f>
        <v>4.64</v>
      </c>
    </row>
    <row r="251" spans="1:28" x14ac:dyDescent="0.25">
      <c r="A251" s="44">
        <v>7</v>
      </c>
      <c r="B251" s="44">
        <v>30</v>
      </c>
      <c r="C251" s="5" t="str">
        <f>VLOOKUP(A251,'WinBUGS output'!A:C,3,FALSE)</f>
        <v>Enhanced TAU</v>
      </c>
      <c r="D251" s="5" t="str">
        <f>VLOOKUP(B251,'WinBUGS output'!A:C,3,FALSE)</f>
        <v>Relational client-centered therapy</v>
      </c>
      <c r="E251" s="5" t="str">
        <f>FIXED('WinBUGS output'!N250,2)</f>
        <v>0.25</v>
      </c>
      <c r="F251" s="5" t="str">
        <f>FIXED('WinBUGS output'!M250,2)</f>
        <v>-1.37</v>
      </c>
      <c r="G251" s="5" t="str">
        <f>FIXED('WinBUGS output'!O250,2)</f>
        <v>1.74</v>
      </c>
      <c r="H251" s="7"/>
      <c r="I251" s="7"/>
      <c r="J251" s="7"/>
      <c r="X251" s="5" t="str">
        <f t="shared" si="12"/>
        <v>Enhanced TAU</v>
      </c>
      <c r="Y251" s="5" t="str">
        <f t="shared" si="13"/>
        <v>Relational client-centered therapy</v>
      </c>
      <c r="Z251" s="5" t="str">
        <f>FIXED(EXP('WinBUGS output'!N250),2)</f>
        <v>1.28</v>
      </c>
      <c r="AA251" s="5" t="str">
        <f>FIXED(EXP('WinBUGS output'!M250),2)</f>
        <v>0.25</v>
      </c>
      <c r="AB251" s="5" t="str">
        <f>FIXED(EXP('WinBUGS output'!O250),2)</f>
        <v>5.71</v>
      </c>
    </row>
    <row r="252" spans="1:28" x14ac:dyDescent="0.25">
      <c r="A252" s="44">
        <v>7</v>
      </c>
      <c r="B252" s="44">
        <v>31</v>
      </c>
      <c r="C252" s="5" t="str">
        <f>VLOOKUP(A252,'WinBUGS output'!A:C,3,FALSE)</f>
        <v>Enhanced TAU</v>
      </c>
      <c r="D252" s="5" t="str">
        <f>VLOOKUP(B252,'WinBUGS output'!A:C,3,FALSE)</f>
        <v>Behavioural activation (BA)</v>
      </c>
      <c r="E252" s="5" t="str">
        <f>FIXED('WinBUGS output'!N251,2)</f>
        <v>1.53</v>
      </c>
      <c r="F252" s="5" t="str">
        <f>FIXED('WinBUGS output'!M251,2)</f>
        <v>0.35</v>
      </c>
      <c r="G252" s="5" t="str">
        <f>FIXED('WinBUGS output'!O251,2)</f>
        <v>2.65</v>
      </c>
      <c r="H252" s="7"/>
      <c r="I252" s="7"/>
      <c r="J252" s="7"/>
      <c r="X252" s="5" t="str">
        <f t="shared" si="12"/>
        <v>Enhanced TAU</v>
      </c>
      <c r="Y252" s="5" t="str">
        <f t="shared" si="13"/>
        <v>Behavioural activation (BA)</v>
      </c>
      <c r="Z252" s="5" t="str">
        <f>FIXED(EXP('WinBUGS output'!N251),2)</f>
        <v>4.62</v>
      </c>
      <c r="AA252" s="5" t="str">
        <f>FIXED(EXP('WinBUGS output'!M251),2)</f>
        <v>1.42</v>
      </c>
      <c r="AB252" s="5" t="str">
        <f>FIXED(EXP('WinBUGS output'!O251),2)</f>
        <v>14.18</v>
      </c>
    </row>
    <row r="253" spans="1:28" x14ac:dyDescent="0.25">
      <c r="A253" s="44">
        <v>7</v>
      </c>
      <c r="B253" s="44">
        <v>32</v>
      </c>
      <c r="C253" s="5" t="str">
        <f>VLOOKUP(A253,'WinBUGS output'!A:C,3,FALSE)</f>
        <v>Enhanced TAU</v>
      </c>
      <c r="D253" s="5" t="str">
        <f>VLOOKUP(B253,'WinBUGS output'!A:C,3,FALSE)</f>
        <v>Behavioural activation (BA) + TAU</v>
      </c>
      <c r="E253" s="5" t="str">
        <f>FIXED('WinBUGS output'!N252,2)</f>
        <v>1.48</v>
      </c>
      <c r="F253" s="5" t="str">
        <f>FIXED('WinBUGS output'!M252,2)</f>
        <v>0.19</v>
      </c>
      <c r="G253" s="5" t="str">
        <f>FIXED('WinBUGS output'!O252,2)</f>
        <v>2.71</v>
      </c>
      <c r="H253" s="7"/>
      <c r="I253" s="7"/>
      <c r="J253" s="7"/>
      <c r="X253" s="5" t="str">
        <f t="shared" si="12"/>
        <v>Enhanced TAU</v>
      </c>
      <c r="Y253" s="5" t="str">
        <f t="shared" si="13"/>
        <v>Behavioural activation (BA) + TAU</v>
      </c>
      <c r="Z253" s="5" t="str">
        <f>FIXED(EXP('WinBUGS output'!N252),2)</f>
        <v>4.38</v>
      </c>
      <c r="AA253" s="5" t="str">
        <f>FIXED(EXP('WinBUGS output'!M252),2)</f>
        <v>1.20</v>
      </c>
      <c r="AB253" s="5" t="str">
        <f>FIXED(EXP('WinBUGS output'!O252),2)</f>
        <v>15.00</v>
      </c>
    </row>
    <row r="254" spans="1:28" x14ac:dyDescent="0.25">
      <c r="A254" s="44">
        <v>7</v>
      </c>
      <c r="B254" s="44">
        <v>33</v>
      </c>
      <c r="C254" s="5" t="str">
        <f>VLOOKUP(A254,'WinBUGS output'!A:C,3,FALSE)</f>
        <v>Enhanced TAU</v>
      </c>
      <c r="D254" s="5" t="str">
        <f>VLOOKUP(B254,'WinBUGS output'!A:C,3,FALSE)</f>
        <v>CBT individual (under 15 sessions)</v>
      </c>
      <c r="E254" s="5" t="str">
        <f>FIXED('WinBUGS output'!N253,2)</f>
        <v>0.34</v>
      </c>
      <c r="F254" s="5" t="str">
        <f>FIXED('WinBUGS output'!M253,2)</f>
        <v>-0.52</v>
      </c>
      <c r="G254" s="5" t="str">
        <f>FIXED('WinBUGS output'!O253,2)</f>
        <v>1.19</v>
      </c>
      <c r="H254" s="7">
        <v>0.17399999999999999</v>
      </c>
      <c r="I254" s="7">
        <v>-0.88390000000000002</v>
      </c>
      <c r="J254" s="7">
        <v>1.2470000000000001</v>
      </c>
      <c r="X254" s="5" t="str">
        <f t="shared" si="12"/>
        <v>Enhanced TAU</v>
      </c>
      <c r="Y254" s="5" t="str">
        <f t="shared" si="13"/>
        <v>CBT individual (under 15 sessions)</v>
      </c>
      <c r="Z254" s="5" t="str">
        <f>FIXED(EXP('WinBUGS output'!N253),2)</f>
        <v>1.41</v>
      </c>
      <c r="AA254" s="5" t="str">
        <f>FIXED(EXP('WinBUGS output'!M253),2)</f>
        <v>0.59</v>
      </c>
      <c r="AB254" s="5" t="str">
        <f>FIXED(EXP('WinBUGS output'!O253),2)</f>
        <v>3.30</v>
      </c>
    </row>
    <row r="255" spans="1:28" x14ac:dyDescent="0.25">
      <c r="A255" s="44">
        <v>7</v>
      </c>
      <c r="B255" s="44">
        <v>34</v>
      </c>
      <c r="C255" s="5" t="str">
        <f>VLOOKUP(A255,'WinBUGS output'!A:C,3,FALSE)</f>
        <v>Enhanced TAU</v>
      </c>
      <c r="D255" s="5" t="str">
        <f>VLOOKUP(B255,'WinBUGS output'!A:C,3,FALSE)</f>
        <v>CBT individual (under 15 sessions) + TAU</v>
      </c>
      <c r="E255" s="5" t="str">
        <f>FIXED('WinBUGS output'!N254,2)</f>
        <v>0.86</v>
      </c>
      <c r="F255" s="5" t="str">
        <f>FIXED('WinBUGS output'!M254,2)</f>
        <v>-0.28</v>
      </c>
      <c r="G255" s="5" t="str">
        <f>FIXED('WinBUGS output'!O254,2)</f>
        <v>1.98</v>
      </c>
      <c r="H255" s="7"/>
      <c r="I255" s="7"/>
      <c r="J255" s="7"/>
      <c r="X255" s="5" t="str">
        <f t="shared" si="12"/>
        <v>Enhanced TAU</v>
      </c>
      <c r="Y255" s="5" t="str">
        <f t="shared" si="13"/>
        <v>CBT individual (under 15 sessions) + TAU</v>
      </c>
      <c r="Z255" s="5" t="str">
        <f>FIXED(EXP('WinBUGS output'!N254),2)</f>
        <v>2.35</v>
      </c>
      <c r="AA255" s="5" t="str">
        <f>FIXED(EXP('WinBUGS output'!M254),2)</f>
        <v>0.76</v>
      </c>
      <c r="AB255" s="5" t="str">
        <f>FIXED(EXP('WinBUGS output'!O254),2)</f>
        <v>7.21</v>
      </c>
    </row>
    <row r="256" spans="1:28" x14ac:dyDescent="0.25">
      <c r="A256" s="44">
        <v>7</v>
      </c>
      <c r="B256" s="44">
        <v>35</v>
      </c>
      <c r="C256" s="5" t="str">
        <f>VLOOKUP(A256,'WinBUGS output'!A:C,3,FALSE)</f>
        <v>Enhanced TAU</v>
      </c>
      <c r="D256" s="5" t="str">
        <f>VLOOKUP(B256,'WinBUGS output'!A:C,3,FALSE)</f>
        <v>CBT individual (over 15 sessions)</v>
      </c>
      <c r="E256" s="5" t="str">
        <f>FIXED('WinBUGS output'!N255,2)</f>
        <v>1.52</v>
      </c>
      <c r="F256" s="5" t="str">
        <f>FIXED('WinBUGS output'!M255,2)</f>
        <v>0.35</v>
      </c>
      <c r="G256" s="5" t="str">
        <f>FIXED('WinBUGS output'!O255,2)</f>
        <v>2.66</v>
      </c>
      <c r="H256" s="7"/>
      <c r="I256" s="7"/>
      <c r="J256" s="7"/>
      <c r="X256" s="5" t="str">
        <f t="shared" si="12"/>
        <v>Enhanced TAU</v>
      </c>
      <c r="Y256" s="5" t="str">
        <f t="shared" si="13"/>
        <v>CBT individual (over 15 sessions)</v>
      </c>
      <c r="Z256" s="5" t="str">
        <f>FIXED(EXP('WinBUGS output'!N255),2)</f>
        <v>4.59</v>
      </c>
      <c r="AA256" s="5" t="str">
        <f>FIXED(EXP('WinBUGS output'!M255),2)</f>
        <v>1.42</v>
      </c>
      <c r="AB256" s="5" t="str">
        <f>FIXED(EXP('WinBUGS output'!O255),2)</f>
        <v>14.34</v>
      </c>
    </row>
    <row r="257" spans="1:28" x14ac:dyDescent="0.25">
      <c r="A257" s="44">
        <v>7</v>
      </c>
      <c r="B257" s="44">
        <v>36</v>
      </c>
      <c r="C257" s="5" t="str">
        <f>VLOOKUP(A257,'WinBUGS output'!A:C,3,FALSE)</f>
        <v>Enhanced TAU</v>
      </c>
      <c r="D257" s="5" t="str">
        <f>VLOOKUP(B257,'WinBUGS output'!A:C,3,FALSE)</f>
        <v>Third-wave cognitive therapy individual</v>
      </c>
      <c r="E257" s="5" t="str">
        <f>FIXED('WinBUGS output'!N256,2)</f>
        <v>1.53</v>
      </c>
      <c r="F257" s="5" t="str">
        <f>FIXED('WinBUGS output'!M256,2)</f>
        <v>0.17</v>
      </c>
      <c r="G257" s="5" t="str">
        <f>FIXED('WinBUGS output'!O256,2)</f>
        <v>3.09</v>
      </c>
      <c r="H257" s="7"/>
      <c r="I257" s="7"/>
      <c r="J257" s="7"/>
      <c r="X257" s="5" t="str">
        <f t="shared" si="12"/>
        <v>Enhanced TAU</v>
      </c>
      <c r="Y257" s="5" t="str">
        <f t="shared" si="13"/>
        <v>Third-wave cognitive therapy individual</v>
      </c>
      <c r="Z257" s="5" t="str">
        <f>FIXED(EXP('WinBUGS output'!N256),2)</f>
        <v>4.63</v>
      </c>
      <c r="AA257" s="5" t="str">
        <f>FIXED(EXP('WinBUGS output'!M256),2)</f>
        <v>1.18</v>
      </c>
      <c r="AB257" s="5" t="str">
        <f>FIXED(EXP('WinBUGS output'!O256),2)</f>
        <v>21.91</v>
      </c>
    </row>
    <row r="258" spans="1:28" x14ac:dyDescent="0.25">
      <c r="A258" s="44">
        <v>7</v>
      </c>
      <c r="B258" s="44">
        <v>37</v>
      </c>
      <c r="C258" s="5" t="str">
        <f>VLOOKUP(A258,'WinBUGS output'!A:C,3,FALSE)</f>
        <v>Enhanced TAU</v>
      </c>
      <c r="D258" s="5" t="str">
        <f>VLOOKUP(B258,'WinBUGS output'!A:C,3,FALSE)</f>
        <v>CBT individual (under 15 sessions) + citalopram</v>
      </c>
      <c r="E258" s="5" t="str">
        <f>FIXED('WinBUGS output'!N257,2)</f>
        <v>2.07</v>
      </c>
      <c r="F258" s="5" t="str">
        <f>FIXED('WinBUGS output'!M257,2)</f>
        <v>0.66</v>
      </c>
      <c r="G258" s="5" t="str">
        <f>FIXED('WinBUGS output'!O257,2)</f>
        <v>3.46</v>
      </c>
      <c r="H258" s="7"/>
      <c r="I258" s="7"/>
      <c r="J258" s="7"/>
      <c r="X258" s="5" t="str">
        <f t="shared" si="12"/>
        <v>Enhanced TAU</v>
      </c>
      <c r="Y258" s="5" t="str">
        <f t="shared" si="13"/>
        <v>CBT individual (under 15 sessions) + citalopram</v>
      </c>
      <c r="Z258" s="5" t="str">
        <f>FIXED(EXP('WinBUGS output'!N257),2)</f>
        <v>7.96</v>
      </c>
      <c r="AA258" s="5" t="str">
        <f>FIXED(EXP('WinBUGS output'!M257),2)</f>
        <v>1.93</v>
      </c>
      <c r="AB258" s="5" t="str">
        <f>FIXED(EXP('WinBUGS output'!O257),2)</f>
        <v>31.82</v>
      </c>
    </row>
    <row r="259" spans="1:28" x14ac:dyDescent="0.25">
      <c r="A259" s="44">
        <v>7</v>
      </c>
      <c r="B259" s="44">
        <v>38</v>
      </c>
      <c r="C259" s="5" t="str">
        <f>VLOOKUP(A259,'WinBUGS output'!A:C,3,FALSE)</f>
        <v>Enhanced TAU</v>
      </c>
      <c r="D259" s="5" t="str">
        <f>VLOOKUP(B259,'WinBUGS output'!A:C,3,FALSE)</f>
        <v>CBT individual (under 15 sessions) + escitalopram</v>
      </c>
      <c r="E259" s="5" t="str">
        <f>FIXED('WinBUGS output'!N258,2)</f>
        <v>1.85</v>
      </c>
      <c r="F259" s="5" t="str">
        <f>FIXED('WinBUGS output'!M258,2)</f>
        <v>0.32</v>
      </c>
      <c r="G259" s="5" t="str">
        <f>FIXED('WinBUGS output'!O258,2)</f>
        <v>3.35</v>
      </c>
      <c r="H259" s="7"/>
      <c r="I259" s="7"/>
      <c r="J259" s="7"/>
      <c r="X259" s="5" t="str">
        <f t="shared" si="12"/>
        <v>Enhanced TAU</v>
      </c>
      <c r="Y259" s="5" t="str">
        <f t="shared" si="13"/>
        <v>CBT individual (under 15 sessions) + escitalopram</v>
      </c>
      <c r="Z259" s="5" t="str">
        <f>FIXED(EXP('WinBUGS output'!N258),2)</f>
        <v>6.37</v>
      </c>
      <c r="AA259" s="5" t="str">
        <f>FIXED(EXP('WinBUGS output'!M258),2)</f>
        <v>1.37</v>
      </c>
      <c r="AB259" s="5" t="str">
        <f>FIXED(EXP('WinBUGS output'!O258),2)</f>
        <v>28.39</v>
      </c>
    </row>
    <row r="260" spans="1:28" x14ac:dyDescent="0.25">
      <c r="A260" s="44">
        <v>7</v>
      </c>
      <c r="B260" s="44">
        <v>39</v>
      </c>
      <c r="C260" s="5" t="str">
        <f>VLOOKUP(A260,'WinBUGS output'!A:C,3,FALSE)</f>
        <v>Enhanced TAU</v>
      </c>
      <c r="D260" s="5" t="str">
        <f>VLOOKUP(B260,'WinBUGS output'!A:C,3,FALSE)</f>
        <v>CBT individual (over 15 sessions) + any AD</v>
      </c>
      <c r="E260" s="5" t="str">
        <f>FIXED('WinBUGS output'!N259,2)</f>
        <v>1.72</v>
      </c>
      <c r="F260" s="5" t="str">
        <f>FIXED('WinBUGS output'!M259,2)</f>
        <v>-0.03</v>
      </c>
      <c r="G260" s="5" t="str">
        <f>FIXED('WinBUGS output'!O259,2)</f>
        <v>3.36</v>
      </c>
      <c r="H260" s="7"/>
      <c r="I260" s="7"/>
      <c r="J260" s="7"/>
      <c r="X260" s="5" t="str">
        <f t="shared" ref="X260:X323" si="14">C260</f>
        <v>Enhanced TAU</v>
      </c>
      <c r="Y260" s="5" t="str">
        <f t="shared" ref="Y260:Y323" si="15">D260</f>
        <v>CBT individual (over 15 sessions) + any AD</v>
      </c>
      <c r="Z260" s="5" t="str">
        <f>FIXED(EXP('WinBUGS output'!N259),2)</f>
        <v>5.60</v>
      </c>
      <c r="AA260" s="5" t="str">
        <f>FIXED(EXP('WinBUGS output'!M259),2)</f>
        <v>0.97</v>
      </c>
      <c r="AB260" s="5" t="str">
        <f>FIXED(EXP('WinBUGS output'!O259),2)</f>
        <v>28.65</v>
      </c>
    </row>
    <row r="261" spans="1:28" x14ac:dyDescent="0.25">
      <c r="A261" s="44">
        <v>7</v>
      </c>
      <c r="B261" s="44">
        <v>40</v>
      </c>
      <c r="C261" s="5" t="str">
        <f>VLOOKUP(A261,'WinBUGS output'!A:C,3,FALSE)</f>
        <v>Enhanced TAU</v>
      </c>
      <c r="D261" s="5" t="str">
        <f>VLOOKUP(B261,'WinBUGS output'!A:C,3,FALSE)</f>
        <v>Third-wave cognitive therapy individual + any AD</v>
      </c>
      <c r="E261" s="5" t="str">
        <f>FIXED('WinBUGS output'!N260,2)</f>
        <v>2.21</v>
      </c>
      <c r="F261" s="5" t="str">
        <f>FIXED('WinBUGS output'!M260,2)</f>
        <v>0.56</v>
      </c>
      <c r="G261" s="5" t="str">
        <f>FIXED('WinBUGS output'!O260,2)</f>
        <v>3.92</v>
      </c>
      <c r="H261" s="7"/>
      <c r="I261" s="7"/>
      <c r="J261" s="7"/>
      <c r="X261" s="5" t="str">
        <f t="shared" si="14"/>
        <v>Enhanced TAU</v>
      </c>
      <c r="Y261" s="5" t="str">
        <f t="shared" si="15"/>
        <v>Third-wave cognitive therapy individual + any AD</v>
      </c>
      <c r="Z261" s="5" t="str">
        <f>FIXED(EXP('WinBUGS output'!N260),2)</f>
        <v>9.10</v>
      </c>
      <c r="AA261" s="5" t="str">
        <f>FIXED(EXP('WinBUGS output'!M260),2)</f>
        <v>1.74</v>
      </c>
      <c r="AB261" s="5" t="str">
        <f>FIXED(EXP('WinBUGS output'!O260),2)</f>
        <v>50.60</v>
      </c>
    </row>
    <row r="262" spans="1:28" x14ac:dyDescent="0.25">
      <c r="A262" s="44">
        <v>7</v>
      </c>
      <c r="B262" s="44">
        <v>41</v>
      </c>
      <c r="C262" s="5" t="str">
        <f>VLOOKUP(A262,'WinBUGS output'!A:C,3,FALSE)</f>
        <v>Enhanced TAU</v>
      </c>
      <c r="D262" s="5" t="str">
        <f>VLOOKUP(B262,'WinBUGS output'!A:C,3,FALSE)</f>
        <v>Exercise + Fluoxetine</v>
      </c>
      <c r="E262" s="5" t="str">
        <f>FIXED('WinBUGS output'!N261,2)</f>
        <v>4.25</v>
      </c>
      <c r="F262" s="5" t="str">
        <f>FIXED('WinBUGS output'!M261,2)</f>
        <v>2.43</v>
      </c>
      <c r="G262" s="5" t="str">
        <f>FIXED('WinBUGS output'!O261,2)</f>
        <v>6.02</v>
      </c>
      <c r="H262" s="7"/>
      <c r="I262" s="7"/>
      <c r="J262" s="7"/>
      <c r="X262" s="5" t="str">
        <f t="shared" si="14"/>
        <v>Enhanced TAU</v>
      </c>
      <c r="Y262" s="5" t="str">
        <f t="shared" si="15"/>
        <v>Exercise + Fluoxetine</v>
      </c>
      <c r="Z262" s="5" t="str">
        <f>FIXED(EXP('WinBUGS output'!N261),2)</f>
        <v>69.90</v>
      </c>
      <c r="AA262" s="5" t="str">
        <f>FIXED(EXP('WinBUGS output'!M261),2)</f>
        <v>11.34</v>
      </c>
      <c r="AB262" s="5" t="str">
        <f>FIXED(EXP('WinBUGS output'!O261),2)</f>
        <v>412.82</v>
      </c>
    </row>
    <row r="263" spans="1:28" x14ac:dyDescent="0.25">
      <c r="A263" s="44">
        <v>8</v>
      </c>
      <c r="B263" s="44">
        <v>9</v>
      </c>
      <c r="C263" s="5" t="str">
        <f>VLOOKUP(A263,'WinBUGS output'!A:C,3,FALSE)</f>
        <v>Exercise</v>
      </c>
      <c r="D263" s="5" t="str">
        <f>VLOOKUP(B263,'WinBUGS output'!A:C,3,FALSE)</f>
        <v>Exercise + TAU</v>
      </c>
      <c r="E263" s="5" t="str">
        <f>FIXED('WinBUGS output'!N262,2)</f>
        <v>0.02</v>
      </c>
      <c r="F263" s="5" t="str">
        <f>FIXED('WinBUGS output'!M262,2)</f>
        <v>-0.88</v>
      </c>
      <c r="G263" s="5" t="str">
        <f>FIXED('WinBUGS output'!O262,2)</f>
        <v>1.00</v>
      </c>
      <c r="H263" s="7"/>
      <c r="I263" s="7"/>
      <c r="J263" s="7"/>
      <c r="X263" s="5" t="str">
        <f t="shared" si="14"/>
        <v>Exercise</v>
      </c>
      <c r="Y263" s="5" t="str">
        <f t="shared" si="15"/>
        <v>Exercise + TAU</v>
      </c>
      <c r="Z263" s="5" t="str">
        <f>FIXED(EXP('WinBUGS output'!N262),2)</f>
        <v>1.02</v>
      </c>
      <c r="AA263" s="5" t="str">
        <f>FIXED(EXP('WinBUGS output'!M262),2)</f>
        <v>0.42</v>
      </c>
      <c r="AB263" s="5" t="str">
        <f>FIXED(EXP('WinBUGS output'!O262),2)</f>
        <v>2.71</v>
      </c>
    </row>
    <row r="264" spans="1:28" x14ac:dyDescent="0.25">
      <c r="A264" s="44">
        <v>8</v>
      </c>
      <c r="B264" s="44">
        <v>10</v>
      </c>
      <c r="C264" s="5" t="str">
        <f>VLOOKUP(A264,'WinBUGS output'!A:C,3,FALSE)</f>
        <v>Exercise</v>
      </c>
      <c r="D264" s="5" t="str">
        <f>VLOOKUP(B264,'WinBUGS output'!A:C,3,FALSE)</f>
        <v>Amitriptyline</v>
      </c>
      <c r="E264" s="5" t="str">
        <f>FIXED('WinBUGS output'!N263,2)</f>
        <v>0.65</v>
      </c>
      <c r="F264" s="5" t="str">
        <f>FIXED('WinBUGS output'!M263,2)</f>
        <v>-1.24</v>
      </c>
      <c r="G264" s="5" t="str">
        <f>FIXED('WinBUGS output'!O263,2)</f>
        <v>2.55</v>
      </c>
      <c r="H264" s="7"/>
      <c r="I264" s="7"/>
      <c r="J264" s="7"/>
      <c r="X264" s="5" t="str">
        <f t="shared" si="14"/>
        <v>Exercise</v>
      </c>
      <c r="Y264" s="5" t="str">
        <f t="shared" si="15"/>
        <v>Amitriptyline</v>
      </c>
      <c r="Z264" s="5" t="str">
        <f>FIXED(EXP('WinBUGS output'!N263),2)</f>
        <v>1.91</v>
      </c>
      <c r="AA264" s="5" t="str">
        <f>FIXED(EXP('WinBUGS output'!M263),2)</f>
        <v>0.29</v>
      </c>
      <c r="AB264" s="5" t="str">
        <f>FIXED(EXP('WinBUGS output'!O263),2)</f>
        <v>12.86</v>
      </c>
    </row>
    <row r="265" spans="1:28" x14ac:dyDescent="0.25">
      <c r="A265" s="44">
        <v>8</v>
      </c>
      <c r="B265" s="44">
        <v>11</v>
      </c>
      <c r="C265" s="5" t="str">
        <f>VLOOKUP(A265,'WinBUGS output'!A:C,3,FALSE)</f>
        <v>Exercise</v>
      </c>
      <c r="D265" s="5" t="str">
        <f>VLOOKUP(B265,'WinBUGS output'!A:C,3,FALSE)</f>
        <v>Imipramine</v>
      </c>
      <c r="E265" s="5" t="str">
        <f>FIXED('WinBUGS output'!N264,2)</f>
        <v>0.54</v>
      </c>
      <c r="F265" s="5" t="str">
        <f>FIXED('WinBUGS output'!M264,2)</f>
        <v>-1.34</v>
      </c>
      <c r="G265" s="5" t="str">
        <f>FIXED('WinBUGS output'!O264,2)</f>
        <v>2.42</v>
      </c>
      <c r="H265" s="7"/>
      <c r="I265" s="7"/>
      <c r="J265" s="7"/>
      <c r="X265" s="5" t="str">
        <f t="shared" si="14"/>
        <v>Exercise</v>
      </c>
      <c r="Y265" s="5" t="str">
        <f t="shared" si="15"/>
        <v>Imipramine</v>
      </c>
      <c r="Z265" s="5" t="str">
        <f>FIXED(EXP('WinBUGS output'!N264),2)</f>
        <v>1.71</v>
      </c>
      <c r="AA265" s="5" t="str">
        <f>FIXED(EXP('WinBUGS output'!M264),2)</f>
        <v>0.26</v>
      </c>
      <c r="AB265" s="5" t="str">
        <f>FIXED(EXP('WinBUGS output'!O264),2)</f>
        <v>11.25</v>
      </c>
    </row>
    <row r="266" spans="1:28" x14ac:dyDescent="0.25">
      <c r="A266" s="44">
        <v>8</v>
      </c>
      <c r="B266" s="44">
        <v>12</v>
      </c>
      <c r="C266" s="5" t="str">
        <f>VLOOKUP(A266,'WinBUGS output'!A:C,3,FALSE)</f>
        <v>Exercise</v>
      </c>
      <c r="D266" s="5" t="str">
        <f>VLOOKUP(B266,'WinBUGS output'!A:C,3,FALSE)</f>
        <v>Lofepramine</v>
      </c>
      <c r="E266" s="5" t="str">
        <f>FIXED('WinBUGS output'!N265,2)</f>
        <v>0.78</v>
      </c>
      <c r="F266" s="5" t="str">
        <f>FIXED('WinBUGS output'!M265,2)</f>
        <v>-1.17</v>
      </c>
      <c r="G266" s="5" t="str">
        <f>FIXED('WinBUGS output'!O265,2)</f>
        <v>2.82</v>
      </c>
      <c r="H266" s="7"/>
      <c r="I266" s="7"/>
      <c r="J266" s="7"/>
      <c r="X266" s="5" t="str">
        <f t="shared" si="14"/>
        <v>Exercise</v>
      </c>
      <c r="Y266" s="5" t="str">
        <f t="shared" si="15"/>
        <v>Lofepramine</v>
      </c>
      <c r="Z266" s="5" t="str">
        <f>FIXED(EXP('WinBUGS output'!N265),2)</f>
        <v>2.18</v>
      </c>
      <c r="AA266" s="5" t="str">
        <f>FIXED(EXP('WinBUGS output'!M265),2)</f>
        <v>0.31</v>
      </c>
      <c r="AB266" s="5" t="str">
        <f>FIXED(EXP('WinBUGS output'!O265),2)</f>
        <v>16.76</v>
      </c>
    </row>
    <row r="267" spans="1:28" x14ac:dyDescent="0.25">
      <c r="A267" s="44">
        <v>8</v>
      </c>
      <c r="B267" s="44">
        <v>13</v>
      </c>
      <c r="C267" s="5" t="str">
        <f>VLOOKUP(A267,'WinBUGS output'!A:C,3,FALSE)</f>
        <v>Exercise</v>
      </c>
      <c r="D267" s="5" t="str">
        <f>VLOOKUP(B267,'WinBUGS output'!A:C,3,FALSE)</f>
        <v>Citalopram</v>
      </c>
      <c r="E267" s="5" t="str">
        <f>FIXED('WinBUGS output'!N266,2)</f>
        <v>0.29</v>
      </c>
      <c r="F267" s="5" t="str">
        <f>FIXED('WinBUGS output'!M266,2)</f>
        <v>-1.57</v>
      </c>
      <c r="G267" s="5" t="str">
        <f>FIXED('WinBUGS output'!O266,2)</f>
        <v>2.17</v>
      </c>
      <c r="H267" s="7"/>
      <c r="I267" s="7"/>
      <c r="J267" s="7"/>
      <c r="X267" s="5" t="str">
        <f t="shared" si="14"/>
        <v>Exercise</v>
      </c>
      <c r="Y267" s="5" t="str">
        <f t="shared" si="15"/>
        <v>Citalopram</v>
      </c>
      <c r="Z267" s="5" t="str">
        <f>FIXED(EXP('WinBUGS output'!N266),2)</f>
        <v>1.33</v>
      </c>
      <c r="AA267" s="5" t="str">
        <f>FIXED(EXP('WinBUGS output'!M266),2)</f>
        <v>0.21</v>
      </c>
      <c r="AB267" s="5" t="str">
        <f>FIXED(EXP('WinBUGS output'!O266),2)</f>
        <v>8.79</v>
      </c>
    </row>
    <row r="268" spans="1:28" x14ac:dyDescent="0.25">
      <c r="A268" s="44">
        <v>8</v>
      </c>
      <c r="B268" s="44">
        <v>14</v>
      </c>
      <c r="C268" s="5" t="str">
        <f>VLOOKUP(A268,'WinBUGS output'!A:C,3,FALSE)</f>
        <v>Exercise</v>
      </c>
      <c r="D268" s="5" t="str">
        <f>VLOOKUP(B268,'WinBUGS output'!A:C,3,FALSE)</f>
        <v>Escitalopram</v>
      </c>
      <c r="E268" s="5" t="str">
        <f>FIXED('WinBUGS output'!N267,2)</f>
        <v>0.49</v>
      </c>
      <c r="F268" s="5" t="str">
        <f>FIXED('WinBUGS output'!M267,2)</f>
        <v>-1.39</v>
      </c>
      <c r="G268" s="5" t="str">
        <f>FIXED('WinBUGS output'!O267,2)</f>
        <v>2.38</v>
      </c>
      <c r="H268" s="7"/>
      <c r="I268" s="7"/>
      <c r="J268" s="7"/>
      <c r="X268" s="5" t="str">
        <f t="shared" si="14"/>
        <v>Exercise</v>
      </c>
      <c r="Y268" s="5" t="str">
        <f t="shared" si="15"/>
        <v>Escitalopram</v>
      </c>
      <c r="Z268" s="5" t="str">
        <f>FIXED(EXP('WinBUGS output'!N267),2)</f>
        <v>1.63</v>
      </c>
      <c r="AA268" s="5" t="str">
        <f>FIXED(EXP('WinBUGS output'!M267),2)</f>
        <v>0.25</v>
      </c>
      <c r="AB268" s="5" t="str">
        <f>FIXED(EXP('WinBUGS output'!O267),2)</f>
        <v>10.85</v>
      </c>
    </row>
    <row r="269" spans="1:28" x14ac:dyDescent="0.25">
      <c r="A269" s="44">
        <v>8</v>
      </c>
      <c r="B269" s="44">
        <v>15</v>
      </c>
      <c r="C269" s="5" t="str">
        <f>VLOOKUP(A269,'WinBUGS output'!A:C,3,FALSE)</f>
        <v>Exercise</v>
      </c>
      <c r="D269" s="5" t="str">
        <f>VLOOKUP(B269,'WinBUGS output'!A:C,3,FALSE)</f>
        <v>Fluoxetine</v>
      </c>
      <c r="E269" s="5" t="str">
        <f>FIXED('WinBUGS output'!N268,2)</f>
        <v>0.45</v>
      </c>
      <c r="F269" s="5" t="str">
        <f>FIXED('WinBUGS output'!M268,2)</f>
        <v>-1.43</v>
      </c>
      <c r="G269" s="5" t="str">
        <f>FIXED('WinBUGS output'!O268,2)</f>
        <v>2.35</v>
      </c>
      <c r="H269" s="7"/>
      <c r="I269" s="7"/>
      <c r="J269" s="7"/>
      <c r="X269" s="5" t="str">
        <f t="shared" si="14"/>
        <v>Exercise</v>
      </c>
      <c r="Y269" s="5" t="str">
        <f t="shared" si="15"/>
        <v>Fluoxetine</v>
      </c>
      <c r="Z269" s="5" t="str">
        <f>FIXED(EXP('WinBUGS output'!N268),2)</f>
        <v>1.57</v>
      </c>
      <c r="AA269" s="5" t="str">
        <f>FIXED(EXP('WinBUGS output'!M268),2)</f>
        <v>0.24</v>
      </c>
      <c r="AB269" s="5" t="str">
        <f>FIXED(EXP('WinBUGS output'!O268),2)</f>
        <v>10.48</v>
      </c>
    </row>
    <row r="270" spans="1:28" x14ac:dyDescent="0.25">
      <c r="A270" s="44">
        <v>8</v>
      </c>
      <c r="B270" s="44">
        <v>16</v>
      </c>
      <c r="C270" s="5" t="str">
        <f>VLOOKUP(A270,'WinBUGS output'!A:C,3,FALSE)</f>
        <v>Exercise</v>
      </c>
      <c r="D270" s="5" t="str">
        <f>VLOOKUP(B270,'WinBUGS output'!A:C,3,FALSE)</f>
        <v>Sertraline</v>
      </c>
      <c r="E270" s="5" t="str">
        <f>FIXED('WinBUGS output'!N269,2)</f>
        <v>0.32</v>
      </c>
      <c r="F270" s="5" t="str">
        <f>FIXED('WinBUGS output'!M269,2)</f>
        <v>-1.57</v>
      </c>
      <c r="G270" s="5" t="str">
        <f>FIXED('WinBUGS output'!O269,2)</f>
        <v>2.22</v>
      </c>
      <c r="H270" s="7"/>
      <c r="I270" s="7"/>
      <c r="J270" s="7"/>
      <c r="X270" s="5" t="str">
        <f t="shared" si="14"/>
        <v>Exercise</v>
      </c>
      <c r="Y270" s="5" t="str">
        <f t="shared" si="15"/>
        <v>Sertraline</v>
      </c>
      <c r="Z270" s="5" t="str">
        <f>FIXED(EXP('WinBUGS output'!N269),2)</f>
        <v>1.37</v>
      </c>
      <c r="AA270" s="5" t="str">
        <f>FIXED(EXP('WinBUGS output'!M269),2)</f>
        <v>0.21</v>
      </c>
      <c r="AB270" s="5" t="str">
        <f>FIXED(EXP('WinBUGS output'!O269),2)</f>
        <v>9.22</v>
      </c>
    </row>
    <row r="271" spans="1:28" x14ac:dyDescent="0.25">
      <c r="A271" s="44">
        <v>8</v>
      </c>
      <c r="B271" s="44">
        <v>17</v>
      </c>
      <c r="C271" s="5" t="str">
        <f>VLOOKUP(A271,'WinBUGS output'!A:C,3,FALSE)</f>
        <v>Exercise</v>
      </c>
      <c r="D271" s="5" t="str">
        <f>VLOOKUP(B271,'WinBUGS output'!A:C,3,FALSE)</f>
        <v>Any AD</v>
      </c>
      <c r="E271" s="5" t="str">
        <f>FIXED('WinBUGS output'!N270,2)</f>
        <v>-2.90</v>
      </c>
      <c r="F271" s="5" t="str">
        <f>FIXED('WinBUGS output'!M270,2)</f>
        <v>-5.54</v>
      </c>
      <c r="G271" s="5" t="str">
        <f>FIXED('WinBUGS output'!O270,2)</f>
        <v>-0.27</v>
      </c>
      <c r="H271" s="7"/>
      <c r="I271" s="7"/>
      <c r="J271" s="7"/>
      <c r="X271" s="5" t="str">
        <f t="shared" si="14"/>
        <v>Exercise</v>
      </c>
      <c r="Y271" s="5" t="str">
        <f t="shared" si="15"/>
        <v>Any AD</v>
      </c>
      <c r="Z271" s="5" t="str">
        <f>FIXED(EXP('WinBUGS output'!N270),2)</f>
        <v>0.05</v>
      </c>
      <c r="AA271" s="5" t="str">
        <f>FIXED(EXP('WinBUGS output'!M270),2)</f>
        <v>0.00</v>
      </c>
      <c r="AB271" s="5" t="str">
        <f>FIXED(EXP('WinBUGS output'!O270),2)</f>
        <v>0.76</v>
      </c>
    </row>
    <row r="272" spans="1:28" x14ac:dyDescent="0.25">
      <c r="A272" s="44">
        <v>8</v>
      </c>
      <c r="B272" s="44">
        <v>18</v>
      </c>
      <c r="C272" s="5" t="str">
        <f>VLOOKUP(A272,'WinBUGS output'!A:C,3,FALSE)</f>
        <v>Exercise</v>
      </c>
      <c r="D272" s="5" t="str">
        <f>VLOOKUP(B272,'WinBUGS output'!A:C,3,FALSE)</f>
        <v>Mirtazapine</v>
      </c>
      <c r="E272" s="5" t="str">
        <f>FIXED('WinBUGS output'!N271,2)</f>
        <v>0.60</v>
      </c>
      <c r="F272" s="5" t="str">
        <f>FIXED('WinBUGS output'!M271,2)</f>
        <v>-1.33</v>
      </c>
      <c r="G272" s="5" t="str">
        <f>FIXED('WinBUGS output'!O271,2)</f>
        <v>2.53</v>
      </c>
      <c r="H272" s="7"/>
      <c r="I272" s="7"/>
      <c r="J272" s="7"/>
      <c r="X272" s="5" t="str">
        <f t="shared" si="14"/>
        <v>Exercise</v>
      </c>
      <c r="Y272" s="5" t="str">
        <f t="shared" si="15"/>
        <v>Mirtazapine</v>
      </c>
      <c r="Z272" s="5" t="str">
        <f>FIXED(EXP('WinBUGS output'!N271),2)</f>
        <v>1.81</v>
      </c>
      <c r="AA272" s="5" t="str">
        <f>FIXED(EXP('WinBUGS output'!M271),2)</f>
        <v>0.27</v>
      </c>
      <c r="AB272" s="5" t="str">
        <f>FIXED(EXP('WinBUGS output'!O271),2)</f>
        <v>12.57</v>
      </c>
    </row>
    <row r="273" spans="1:28" x14ac:dyDescent="0.25">
      <c r="A273" s="44">
        <v>8</v>
      </c>
      <c r="B273" s="44">
        <v>19</v>
      </c>
      <c r="C273" s="5" t="str">
        <f>VLOOKUP(A273,'WinBUGS output'!A:C,3,FALSE)</f>
        <v>Exercise</v>
      </c>
      <c r="D273" s="5" t="str">
        <f>VLOOKUP(B273,'WinBUGS output'!A:C,3,FALSE)</f>
        <v>Short-term psychodymic psychotherapy individual + TAU</v>
      </c>
      <c r="E273" s="5" t="str">
        <f>FIXED('WinBUGS output'!N272,2)</f>
        <v>-0.19</v>
      </c>
      <c r="F273" s="5" t="str">
        <f>FIXED('WinBUGS output'!M272,2)</f>
        <v>-2.29</v>
      </c>
      <c r="G273" s="5" t="str">
        <f>FIXED('WinBUGS output'!O272,2)</f>
        <v>1.90</v>
      </c>
      <c r="H273" s="7"/>
      <c r="I273" s="7"/>
      <c r="J273" s="7"/>
      <c r="X273" s="5" t="str">
        <f t="shared" si="14"/>
        <v>Exercise</v>
      </c>
      <c r="Y273" s="5" t="str">
        <f t="shared" si="15"/>
        <v>Short-term psychodymic psychotherapy individual + TAU</v>
      </c>
      <c r="Z273" s="5" t="str">
        <f>FIXED(EXP('WinBUGS output'!N272),2)</f>
        <v>0.83</v>
      </c>
      <c r="AA273" s="5" t="str">
        <f>FIXED(EXP('WinBUGS output'!M272),2)</f>
        <v>0.10</v>
      </c>
      <c r="AB273" s="5" t="str">
        <f>FIXED(EXP('WinBUGS output'!O272),2)</f>
        <v>6.71</v>
      </c>
    </row>
    <row r="274" spans="1:28" x14ac:dyDescent="0.25">
      <c r="A274" s="44">
        <v>8</v>
      </c>
      <c r="B274" s="44">
        <v>20</v>
      </c>
      <c r="C274" s="5" t="str">
        <f>VLOOKUP(A274,'WinBUGS output'!A:C,3,FALSE)</f>
        <v>Exercise</v>
      </c>
      <c r="D274" s="5" t="str">
        <f>VLOOKUP(B274,'WinBUGS output'!A:C,3,FALSE)</f>
        <v>Cognitive bibliotherapy with support + TAU</v>
      </c>
      <c r="E274" s="5" t="str">
        <f>FIXED('WinBUGS output'!N273,2)</f>
        <v>-0.59</v>
      </c>
      <c r="F274" s="5" t="str">
        <f>FIXED('WinBUGS output'!M273,2)</f>
        <v>-2.37</v>
      </c>
      <c r="G274" s="5" t="str">
        <f>FIXED('WinBUGS output'!O273,2)</f>
        <v>1.17</v>
      </c>
      <c r="H274" s="7"/>
      <c r="I274" s="7"/>
      <c r="J274" s="7"/>
      <c r="X274" s="5" t="str">
        <f t="shared" si="14"/>
        <v>Exercise</v>
      </c>
      <c r="Y274" s="5" t="str">
        <f t="shared" si="15"/>
        <v>Cognitive bibliotherapy with support + TAU</v>
      </c>
      <c r="Z274" s="5" t="str">
        <f>FIXED(EXP('WinBUGS output'!N273),2)</f>
        <v>0.56</v>
      </c>
      <c r="AA274" s="5" t="str">
        <f>FIXED(EXP('WinBUGS output'!M273),2)</f>
        <v>0.09</v>
      </c>
      <c r="AB274" s="5" t="str">
        <f>FIXED(EXP('WinBUGS output'!O273),2)</f>
        <v>3.22</v>
      </c>
    </row>
    <row r="275" spans="1:28" x14ac:dyDescent="0.25">
      <c r="A275" s="44">
        <v>8</v>
      </c>
      <c r="B275" s="44">
        <v>21</v>
      </c>
      <c r="C275" s="5" t="str">
        <f>VLOOKUP(A275,'WinBUGS output'!A:C,3,FALSE)</f>
        <v>Exercise</v>
      </c>
      <c r="D275" s="5" t="str">
        <f>VLOOKUP(B275,'WinBUGS output'!A:C,3,FALSE)</f>
        <v>Computerised-CBT (CCBT) with support</v>
      </c>
      <c r="E275" s="5" t="str">
        <f>FIXED('WinBUGS output'!N274,2)</f>
        <v>-0.67</v>
      </c>
      <c r="F275" s="5" t="str">
        <f>FIXED('WinBUGS output'!M274,2)</f>
        <v>-2.57</v>
      </c>
      <c r="G275" s="5" t="str">
        <f>FIXED('WinBUGS output'!O274,2)</f>
        <v>1.17</v>
      </c>
      <c r="H275" s="7"/>
      <c r="I275" s="7"/>
      <c r="J275" s="7"/>
      <c r="X275" s="5" t="str">
        <f t="shared" si="14"/>
        <v>Exercise</v>
      </c>
      <c r="Y275" s="5" t="str">
        <f t="shared" si="15"/>
        <v>Computerised-CBT (CCBT) with support</v>
      </c>
      <c r="Z275" s="5" t="str">
        <f>FIXED(EXP('WinBUGS output'!N274),2)</f>
        <v>0.51</v>
      </c>
      <c r="AA275" s="5" t="str">
        <f>FIXED(EXP('WinBUGS output'!M274),2)</f>
        <v>0.08</v>
      </c>
      <c r="AB275" s="5" t="str">
        <f>FIXED(EXP('WinBUGS output'!O274),2)</f>
        <v>3.21</v>
      </c>
    </row>
    <row r="276" spans="1:28" x14ac:dyDescent="0.25">
      <c r="A276" s="44">
        <v>8</v>
      </c>
      <c r="B276" s="44">
        <v>22</v>
      </c>
      <c r="C276" s="5" t="str">
        <f>VLOOKUP(A276,'WinBUGS output'!A:C,3,FALSE)</f>
        <v>Exercise</v>
      </c>
      <c r="D276" s="5" t="str">
        <f>VLOOKUP(B276,'WinBUGS output'!A:C,3,FALSE)</f>
        <v>Cognitive bibliotherapy + TAU</v>
      </c>
      <c r="E276" s="5" t="str">
        <f>FIXED('WinBUGS output'!N275,2)</f>
        <v>-0.83</v>
      </c>
      <c r="F276" s="5" t="str">
        <f>FIXED('WinBUGS output'!M275,2)</f>
        <v>-2.52</v>
      </c>
      <c r="G276" s="5" t="str">
        <f>FIXED('WinBUGS output'!O275,2)</f>
        <v>0.80</v>
      </c>
      <c r="H276" s="7"/>
      <c r="I276" s="7"/>
      <c r="J276" s="7"/>
      <c r="X276" s="5" t="str">
        <f t="shared" si="14"/>
        <v>Exercise</v>
      </c>
      <c r="Y276" s="5" t="str">
        <f t="shared" si="15"/>
        <v>Cognitive bibliotherapy + TAU</v>
      </c>
      <c r="Z276" s="5" t="str">
        <f>FIXED(EXP('WinBUGS output'!N275),2)</f>
        <v>0.43</v>
      </c>
      <c r="AA276" s="5" t="str">
        <f>FIXED(EXP('WinBUGS output'!M275),2)</f>
        <v>0.08</v>
      </c>
      <c r="AB276" s="5" t="str">
        <f>FIXED(EXP('WinBUGS output'!O275),2)</f>
        <v>2.24</v>
      </c>
    </row>
    <row r="277" spans="1:28" x14ac:dyDescent="0.25">
      <c r="A277" s="44">
        <v>8</v>
      </c>
      <c r="B277" s="44">
        <v>23</v>
      </c>
      <c r="C277" s="5" t="str">
        <f>VLOOKUP(A277,'WinBUGS output'!A:C,3,FALSE)</f>
        <v>Exercise</v>
      </c>
      <c r="D277" s="5" t="str">
        <f>VLOOKUP(B277,'WinBUGS output'!A:C,3,FALSE)</f>
        <v>Computerised cognitive bias modification</v>
      </c>
      <c r="E277" s="5" t="str">
        <f>FIXED('WinBUGS output'!N276,2)</f>
        <v>-0.69</v>
      </c>
      <c r="F277" s="5" t="str">
        <f>FIXED('WinBUGS output'!M276,2)</f>
        <v>-2.43</v>
      </c>
      <c r="G277" s="5" t="str">
        <f>FIXED('WinBUGS output'!O276,2)</f>
        <v>1.03</v>
      </c>
      <c r="H277" s="7"/>
      <c r="I277" s="7"/>
      <c r="J277" s="7"/>
      <c r="X277" s="5" t="str">
        <f t="shared" si="14"/>
        <v>Exercise</v>
      </c>
      <c r="Y277" s="5" t="str">
        <f t="shared" si="15"/>
        <v>Computerised cognitive bias modification</v>
      </c>
      <c r="Z277" s="5" t="str">
        <f>FIXED(EXP('WinBUGS output'!N276),2)</f>
        <v>0.50</v>
      </c>
      <c r="AA277" s="5" t="str">
        <f>FIXED(EXP('WinBUGS output'!M276),2)</f>
        <v>0.09</v>
      </c>
      <c r="AB277" s="5" t="str">
        <f>FIXED(EXP('WinBUGS output'!O276),2)</f>
        <v>2.79</v>
      </c>
    </row>
    <row r="278" spans="1:28" x14ac:dyDescent="0.25">
      <c r="A278" s="44">
        <v>8</v>
      </c>
      <c r="B278" s="44">
        <v>24</v>
      </c>
      <c r="C278" s="5" t="str">
        <f>VLOOKUP(A278,'WinBUGS output'!A:C,3,FALSE)</f>
        <v>Exercise</v>
      </c>
      <c r="D278" s="5" t="str">
        <f>VLOOKUP(B278,'WinBUGS output'!A:C,3,FALSE)</f>
        <v>Computerised-CBT (CCBT)</v>
      </c>
      <c r="E278" s="5" t="str">
        <f>FIXED('WinBUGS output'!N277,2)</f>
        <v>-0.78</v>
      </c>
      <c r="F278" s="5" t="str">
        <f>FIXED('WinBUGS output'!M277,2)</f>
        <v>-2.47</v>
      </c>
      <c r="G278" s="5" t="str">
        <f>FIXED('WinBUGS output'!O277,2)</f>
        <v>0.87</v>
      </c>
      <c r="H278" s="7"/>
      <c r="I278" s="7"/>
      <c r="J278" s="7"/>
      <c r="X278" s="5" t="str">
        <f t="shared" si="14"/>
        <v>Exercise</v>
      </c>
      <c r="Y278" s="5" t="str">
        <f t="shared" si="15"/>
        <v>Computerised-CBT (CCBT)</v>
      </c>
      <c r="Z278" s="5" t="str">
        <f>FIXED(EXP('WinBUGS output'!N277),2)</f>
        <v>0.46</v>
      </c>
      <c r="AA278" s="5" t="str">
        <f>FIXED(EXP('WinBUGS output'!M277),2)</f>
        <v>0.08</v>
      </c>
      <c r="AB278" s="5" t="str">
        <f>FIXED(EXP('WinBUGS output'!O277),2)</f>
        <v>2.39</v>
      </c>
    </row>
    <row r="279" spans="1:28" x14ac:dyDescent="0.25">
      <c r="A279" s="44">
        <v>8</v>
      </c>
      <c r="B279" s="44">
        <v>25</v>
      </c>
      <c r="C279" s="5" t="str">
        <f>VLOOKUP(A279,'WinBUGS output'!A:C,3,FALSE)</f>
        <v>Exercise</v>
      </c>
      <c r="D279" s="5" t="str">
        <f>VLOOKUP(B279,'WinBUGS output'!A:C,3,FALSE)</f>
        <v>Computerised-CBT (CCBT) + TAU</v>
      </c>
      <c r="E279" s="5" t="str">
        <f>FIXED('WinBUGS output'!N278,2)</f>
        <v>-0.66</v>
      </c>
      <c r="F279" s="5" t="str">
        <f>FIXED('WinBUGS output'!M278,2)</f>
        <v>-2.25</v>
      </c>
      <c r="G279" s="5" t="str">
        <f>FIXED('WinBUGS output'!O278,2)</f>
        <v>0.92</v>
      </c>
      <c r="H279" s="7"/>
      <c r="I279" s="7"/>
      <c r="J279" s="7"/>
      <c r="X279" s="5" t="str">
        <f t="shared" si="14"/>
        <v>Exercise</v>
      </c>
      <c r="Y279" s="5" t="str">
        <f t="shared" si="15"/>
        <v>Computerised-CBT (CCBT) + TAU</v>
      </c>
      <c r="Z279" s="5" t="str">
        <f>FIXED(EXP('WinBUGS output'!N278),2)</f>
        <v>0.52</v>
      </c>
      <c r="AA279" s="5" t="str">
        <f>FIXED(EXP('WinBUGS output'!M278),2)</f>
        <v>0.11</v>
      </c>
      <c r="AB279" s="5" t="str">
        <f>FIXED(EXP('WinBUGS output'!O278),2)</f>
        <v>2.50</v>
      </c>
    </row>
    <row r="280" spans="1:28" x14ac:dyDescent="0.25">
      <c r="A280" s="44">
        <v>8</v>
      </c>
      <c r="B280" s="44">
        <v>26</v>
      </c>
      <c r="C280" s="5" t="str">
        <f>VLOOKUP(A280,'WinBUGS output'!A:C,3,FALSE)</f>
        <v>Exercise</v>
      </c>
      <c r="D280" s="5" t="str">
        <f>VLOOKUP(B280,'WinBUGS output'!A:C,3,FALSE)</f>
        <v>Computerised-problem solving therapy</v>
      </c>
      <c r="E280" s="5" t="str">
        <f>FIXED('WinBUGS output'!N279,2)</f>
        <v>-0.74</v>
      </c>
      <c r="F280" s="5" t="str">
        <f>FIXED('WinBUGS output'!M279,2)</f>
        <v>-2.45</v>
      </c>
      <c r="G280" s="5" t="str">
        <f>FIXED('WinBUGS output'!O279,2)</f>
        <v>0.93</v>
      </c>
      <c r="H280" s="7"/>
      <c r="I280" s="7"/>
      <c r="J280" s="7"/>
      <c r="X280" s="5" t="str">
        <f t="shared" si="14"/>
        <v>Exercise</v>
      </c>
      <c r="Y280" s="5" t="str">
        <f t="shared" si="15"/>
        <v>Computerised-problem solving therapy</v>
      </c>
      <c r="Z280" s="5" t="str">
        <f>FIXED(EXP('WinBUGS output'!N279),2)</f>
        <v>0.48</v>
      </c>
      <c r="AA280" s="5" t="str">
        <f>FIXED(EXP('WinBUGS output'!M279),2)</f>
        <v>0.09</v>
      </c>
      <c r="AB280" s="5" t="str">
        <f>FIXED(EXP('WinBUGS output'!O279),2)</f>
        <v>2.54</v>
      </c>
    </row>
    <row r="281" spans="1:28" x14ac:dyDescent="0.25">
      <c r="A281" s="44">
        <v>8</v>
      </c>
      <c r="B281" s="44">
        <v>27</v>
      </c>
      <c r="C281" s="5" t="str">
        <f>VLOOKUP(A281,'WinBUGS output'!A:C,3,FALSE)</f>
        <v>Exercise</v>
      </c>
      <c r="D281" s="5" t="str">
        <f>VLOOKUP(B281,'WinBUGS output'!A:C,3,FALSE)</f>
        <v>Interpersonal psychotherapy (IPT)</v>
      </c>
      <c r="E281" s="5" t="str">
        <f>FIXED('WinBUGS output'!N280,2)</f>
        <v>0.32</v>
      </c>
      <c r="F281" s="5" t="str">
        <f>FIXED('WinBUGS output'!M280,2)</f>
        <v>-1.63</v>
      </c>
      <c r="G281" s="5" t="str">
        <f>FIXED('WinBUGS output'!O280,2)</f>
        <v>2.26</v>
      </c>
      <c r="H281" s="7"/>
      <c r="I281" s="7"/>
      <c r="J281" s="7"/>
      <c r="X281" s="5" t="str">
        <f t="shared" si="14"/>
        <v>Exercise</v>
      </c>
      <c r="Y281" s="5" t="str">
        <f t="shared" si="15"/>
        <v>Interpersonal psychotherapy (IPT)</v>
      </c>
      <c r="Z281" s="5" t="str">
        <f>FIXED(EXP('WinBUGS output'!N280),2)</f>
        <v>1.38</v>
      </c>
      <c r="AA281" s="5" t="str">
        <f>FIXED(EXP('WinBUGS output'!M280),2)</f>
        <v>0.20</v>
      </c>
      <c r="AB281" s="5" t="str">
        <f>FIXED(EXP('WinBUGS output'!O280),2)</f>
        <v>9.58</v>
      </c>
    </row>
    <row r="282" spans="1:28" x14ac:dyDescent="0.25">
      <c r="A282" s="44">
        <v>8</v>
      </c>
      <c r="B282" s="44">
        <v>28</v>
      </c>
      <c r="C282" s="5" t="str">
        <f>VLOOKUP(A282,'WinBUGS output'!A:C,3,FALSE)</f>
        <v>Exercise</v>
      </c>
      <c r="D282" s="5" t="str">
        <f>VLOOKUP(B282,'WinBUGS output'!A:C,3,FALSE)</f>
        <v>Emotion-focused therapy (EFT)</v>
      </c>
      <c r="E282" s="5" t="str">
        <f>FIXED('WinBUGS output'!N281,2)</f>
        <v>-0.49</v>
      </c>
      <c r="F282" s="5" t="str">
        <f>FIXED('WinBUGS output'!M281,2)</f>
        <v>-2.52</v>
      </c>
      <c r="G282" s="5" t="str">
        <f>FIXED('WinBUGS output'!O281,2)</f>
        <v>1.54</v>
      </c>
      <c r="H282" s="7"/>
      <c r="I282" s="7"/>
      <c r="J282" s="7"/>
      <c r="X282" s="5" t="str">
        <f t="shared" si="14"/>
        <v>Exercise</v>
      </c>
      <c r="Y282" s="5" t="str">
        <f t="shared" si="15"/>
        <v>Emotion-focused therapy (EFT)</v>
      </c>
      <c r="Z282" s="5" t="str">
        <f>FIXED(EXP('WinBUGS output'!N281),2)</f>
        <v>0.61</v>
      </c>
      <c r="AA282" s="5" t="str">
        <f>FIXED(EXP('WinBUGS output'!M281),2)</f>
        <v>0.08</v>
      </c>
      <c r="AB282" s="5" t="str">
        <f>FIXED(EXP('WinBUGS output'!O281),2)</f>
        <v>4.66</v>
      </c>
    </row>
    <row r="283" spans="1:28" x14ac:dyDescent="0.25">
      <c r="A283" s="44">
        <v>8</v>
      </c>
      <c r="B283" s="44">
        <v>29</v>
      </c>
      <c r="C283" s="5" t="str">
        <f>VLOOKUP(A283,'WinBUGS output'!A:C,3,FALSE)</f>
        <v>Exercise</v>
      </c>
      <c r="D283" s="5" t="str">
        <f>VLOOKUP(B283,'WinBUGS output'!A:C,3,FALSE)</f>
        <v>Non-directive counselling</v>
      </c>
      <c r="E283" s="5" t="str">
        <f>FIXED('WinBUGS output'!N282,2)</f>
        <v>-0.67</v>
      </c>
      <c r="F283" s="5" t="str">
        <f>FIXED('WinBUGS output'!M282,2)</f>
        <v>-2.41</v>
      </c>
      <c r="G283" s="5" t="str">
        <f>FIXED('WinBUGS output'!O282,2)</f>
        <v>1.05</v>
      </c>
      <c r="H283" s="7"/>
      <c r="I283" s="7"/>
      <c r="J283" s="7"/>
      <c r="X283" s="5" t="str">
        <f t="shared" si="14"/>
        <v>Exercise</v>
      </c>
      <c r="Y283" s="5" t="str">
        <f t="shared" si="15"/>
        <v>Non-directive counselling</v>
      </c>
      <c r="Z283" s="5" t="str">
        <f>FIXED(EXP('WinBUGS output'!N282),2)</f>
        <v>0.51</v>
      </c>
      <c r="AA283" s="5" t="str">
        <f>FIXED(EXP('WinBUGS output'!M282),2)</f>
        <v>0.09</v>
      </c>
      <c r="AB283" s="5" t="str">
        <f>FIXED(EXP('WinBUGS output'!O282),2)</f>
        <v>2.84</v>
      </c>
    </row>
    <row r="284" spans="1:28" x14ac:dyDescent="0.25">
      <c r="A284" s="44">
        <v>8</v>
      </c>
      <c r="B284" s="44">
        <v>30</v>
      </c>
      <c r="C284" s="5" t="str">
        <f>VLOOKUP(A284,'WinBUGS output'!A:C,3,FALSE)</f>
        <v>Exercise</v>
      </c>
      <c r="D284" s="5" t="str">
        <f>VLOOKUP(B284,'WinBUGS output'!A:C,3,FALSE)</f>
        <v>Relational client-centered therapy</v>
      </c>
      <c r="E284" s="5" t="str">
        <f>FIXED('WinBUGS output'!N283,2)</f>
        <v>-0.85</v>
      </c>
      <c r="F284" s="5" t="str">
        <f>FIXED('WinBUGS output'!M283,2)</f>
        <v>-2.92</v>
      </c>
      <c r="G284" s="5" t="str">
        <f>FIXED('WinBUGS output'!O283,2)</f>
        <v>1.14</v>
      </c>
      <c r="H284" s="7"/>
      <c r="I284" s="7"/>
      <c r="J284" s="7"/>
      <c r="X284" s="5" t="str">
        <f t="shared" si="14"/>
        <v>Exercise</v>
      </c>
      <c r="Y284" s="5" t="str">
        <f t="shared" si="15"/>
        <v>Relational client-centered therapy</v>
      </c>
      <c r="Z284" s="5" t="str">
        <f>FIXED(EXP('WinBUGS output'!N283),2)</f>
        <v>0.43</v>
      </c>
      <c r="AA284" s="5" t="str">
        <f>FIXED(EXP('WinBUGS output'!M283),2)</f>
        <v>0.05</v>
      </c>
      <c r="AB284" s="5" t="str">
        <f>FIXED(EXP('WinBUGS output'!O283),2)</f>
        <v>3.12</v>
      </c>
    </row>
    <row r="285" spans="1:28" x14ac:dyDescent="0.25">
      <c r="A285" s="44">
        <v>8</v>
      </c>
      <c r="B285" s="44">
        <v>31</v>
      </c>
      <c r="C285" s="5" t="str">
        <f>VLOOKUP(A285,'WinBUGS output'!A:C,3,FALSE)</f>
        <v>Exercise</v>
      </c>
      <c r="D285" s="5" t="str">
        <f>VLOOKUP(B285,'WinBUGS output'!A:C,3,FALSE)</f>
        <v>Behavioural activation (BA)</v>
      </c>
      <c r="E285" s="5" t="str">
        <f>FIXED('WinBUGS output'!N284,2)</f>
        <v>0.43</v>
      </c>
      <c r="F285" s="5" t="str">
        <f>FIXED('WinBUGS output'!M284,2)</f>
        <v>-1.27</v>
      </c>
      <c r="G285" s="5" t="str">
        <f>FIXED('WinBUGS output'!O284,2)</f>
        <v>2.14</v>
      </c>
      <c r="H285" s="7"/>
      <c r="I285" s="7"/>
      <c r="J285" s="7"/>
      <c r="X285" s="5" t="str">
        <f t="shared" si="14"/>
        <v>Exercise</v>
      </c>
      <c r="Y285" s="5" t="str">
        <f t="shared" si="15"/>
        <v>Behavioural activation (BA)</v>
      </c>
      <c r="Z285" s="5" t="str">
        <f>FIXED(EXP('WinBUGS output'!N284),2)</f>
        <v>1.54</v>
      </c>
      <c r="AA285" s="5" t="str">
        <f>FIXED(EXP('WinBUGS output'!M284),2)</f>
        <v>0.28</v>
      </c>
      <c r="AB285" s="5" t="str">
        <f>FIXED(EXP('WinBUGS output'!O284),2)</f>
        <v>8.51</v>
      </c>
    </row>
    <row r="286" spans="1:28" x14ac:dyDescent="0.25">
      <c r="A286" s="44">
        <v>8</v>
      </c>
      <c r="B286" s="44">
        <v>32</v>
      </c>
      <c r="C286" s="5" t="str">
        <f>VLOOKUP(A286,'WinBUGS output'!A:C,3,FALSE)</f>
        <v>Exercise</v>
      </c>
      <c r="D286" s="5" t="str">
        <f>VLOOKUP(B286,'WinBUGS output'!A:C,3,FALSE)</f>
        <v>Behavioural activation (BA) + TAU</v>
      </c>
      <c r="E286" s="5" t="str">
        <f>FIXED('WinBUGS output'!N285,2)</f>
        <v>0.39</v>
      </c>
      <c r="F286" s="5" t="str">
        <f>FIXED('WinBUGS output'!M285,2)</f>
        <v>-1.39</v>
      </c>
      <c r="G286" s="5" t="str">
        <f>FIXED('WinBUGS output'!O285,2)</f>
        <v>2.16</v>
      </c>
      <c r="H286" s="7"/>
      <c r="I286" s="7"/>
      <c r="J286" s="7"/>
      <c r="X286" s="5" t="str">
        <f t="shared" si="14"/>
        <v>Exercise</v>
      </c>
      <c r="Y286" s="5" t="str">
        <f t="shared" si="15"/>
        <v>Behavioural activation (BA) + TAU</v>
      </c>
      <c r="Z286" s="5" t="str">
        <f>FIXED(EXP('WinBUGS output'!N285),2)</f>
        <v>1.47</v>
      </c>
      <c r="AA286" s="5" t="str">
        <f>FIXED(EXP('WinBUGS output'!M285),2)</f>
        <v>0.25</v>
      </c>
      <c r="AB286" s="5" t="str">
        <f>FIXED(EXP('WinBUGS output'!O285),2)</f>
        <v>8.71</v>
      </c>
    </row>
    <row r="287" spans="1:28" x14ac:dyDescent="0.25">
      <c r="A287" s="44">
        <v>8</v>
      </c>
      <c r="B287" s="44">
        <v>33</v>
      </c>
      <c r="C287" s="5" t="str">
        <f>VLOOKUP(A287,'WinBUGS output'!A:C,3,FALSE)</f>
        <v>Exercise</v>
      </c>
      <c r="D287" s="5" t="str">
        <f>VLOOKUP(B287,'WinBUGS output'!A:C,3,FALSE)</f>
        <v>CBT individual (under 15 sessions)</v>
      </c>
      <c r="E287" s="5" t="str">
        <f>FIXED('WinBUGS output'!N286,2)</f>
        <v>-0.75</v>
      </c>
      <c r="F287" s="5" t="str">
        <f>FIXED('WinBUGS output'!M286,2)</f>
        <v>-2.39</v>
      </c>
      <c r="G287" s="5" t="str">
        <f>FIXED('WinBUGS output'!O286,2)</f>
        <v>0.89</v>
      </c>
      <c r="H287" s="7"/>
      <c r="I287" s="7"/>
      <c r="J287" s="7"/>
      <c r="X287" s="5" t="str">
        <f t="shared" si="14"/>
        <v>Exercise</v>
      </c>
      <c r="Y287" s="5" t="str">
        <f t="shared" si="15"/>
        <v>CBT individual (under 15 sessions)</v>
      </c>
      <c r="Z287" s="5" t="str">
        <f>FIXED(EXP('WinBUGS output'!N286),2)</f>
        <v>0.47</v>
      </c>
      <c r="AA287" s="5" t="str">
        <f>FIXED(EXP('WinBUGS output'!M286),2)</f>
        <v>0.09</v>
      </c>
      <c r="AB287" s="5" t="str">
        <f>FIXED(EXP('WinBUGS output'!O286),2)</f>
        <v>2.43</v>
      </c>
    </row>
    <row r="288" spans="1:28" x14ac:dyDescent="0.25">
      <c r="A288" s="44">
        <v>8</v>
      </c>
      <c r="B288" s="44">
        <v>34</v>
      </c>
      <c r="C288" s="5" t="str">
        <f>VLOOKUP(A288,'WinBUGS output'!A:C,3,FALSE)</f>
        <v>Exercise</v>
      </c>
      <c r="D288" s="5" t="str">
        <f>VLOOKUP(B288,'WinBUGS output'!A:C,3,FALSE)</f>
        <v>CBT individual (under 15 sessions) + TAU</v>
      </c>
      <c r="E288" s="5" t="str">
        <f>FIXED('WinBUGS output'!N287,2)</f>
        <v>-0.24</v>
      </c>
      <c r="F288" s="5" t="str">
        <f>FIXED('WinBUGS output'!M287,2)</f>
        <v>-1.87</v>
      </c>
      <c r="G288" s="5" t="str">
        <f>FIXED('WinBUGS output'!O287,2)</f>
        <v>1.39</v>
      </c>
      <c r="H288" s="7"/>
      <c r="I288" s="7"/>
      <c r="J288" s="7"/>
      <c r="X288" s="5" t="str">
        <f t="shared" si="14"/>
        <v>Exercise</v>
      </c>
      <c r="Y288" s="5" t="str">
        <f t="shared" si="15"/>
        <v>CBT individual (under 15 sessions) + TAU</v>
      </c>
      <c r="Z288" s="5" t="str">
        <f>FIXED(EXP('WinBUGS output'!N287),2)</f>
        <v>0.79</v>
      </c>
      <c r="AA288" s="5" t="str">
        <f>FIXED(EXP('WinBUGS output'!M287),2)</f>
        <v>0.15</v>
      </c>
      <c r="AB288" s="5" t="str">
        <f>FIXED(EXP('WinBUGS output'!O287),2)</f>
        <v>4.01</v>
      </c>
    </row>
    <row r="289" spans="1:28" x14ac:dyDescent="0.25">
      <c r="A289" s="44">
        <v>8</v>
      </c>
      <c r="B289" s="44">
        <v>35</v>
      </c>
      <c r="C289" s="5" t="str">
        <f>VLOOKUP(A289,'WinBUGS output'!A:C,3,FALSE)</f>
        <v>Exercise</v>
      </c>
      <c r="D289" s="5" t="str">
        <f>VLOOKUP(B289,'WinBUGS output'!A:C,3,FALSE)</f>
        <v>CBT individual (over 15 sessions)</v>
      </c>
      <c r="E289" s="5" t="str">
        <f>FIXED('WinBUGS output'!N288,2)</f>
        <v>0.43</v>
      </c>
      <c r="F289" s="5" t="str">
        <f>FIXED('WinBUGS output'!M288,2)</f>
        <v>-1.29</v>
      </c>
      <c r="G289" s="5" t="str">
        <f>FIXED('WinBUGS output'!O288,2)</f>
        <v>2.16</v>
      </c>
      <c r="H289" s="7"/>
      <c r="I289" s="7"/>
      <c r="J289" s="7"/>
      <c r="X289" s="5" t="str">
        <f t="shared" si="14"/>
        <v>Exercise</v>
      </c>
      <c r="Y289" s="5" t="str">
        <f t="shared" si="15"/>
        <v>CBT individual (over 15 sessions)</v>
      </c>
      <c r="Z289" s="5" t="str">
        <f>FIXED(EXP('WinBUGS output'!N288),2)</f>
        <v>1.54</v>
      </c>
      <c r="AA289" s="5" t="str">
        <f>FIXED(EXP('WinBUGS output'!M288),2)</f>
        <v>0.28</v>
      </c>
      <c r="AB289" s="5" t="str">
        <f>FIXED(EXP('WinBUGS output'!O288),2)</f>
        <v>8.68</v>
      </c>
    </row>
    <row r="290" spans="1:28" x14ac:dyDescent="0.25">
      <c r="A290" s="44">
        <v>8</v>
      </c>
      <c r="B290" s="44">
        <v>36</v>
      </c>
      <c r="C290" s="5" t="str">
        <f>VLOOKUP(A290,'WinBUGS output'!A:C,3,FALSE)</f>
        <v>Exercise</v>
      </c>
      <c r="D290" s="5" t="str">
        <f>VLOOKUP(B290,'WinBUGS output'!A:C,3,FALSE)</f>
        <v>Third-wave cognitive therapy individual</v>
      </c>
      <c r="E290" s="5" t="str">
        <f>FIXED('WinBUGS output'!N289,2)</f>
        <v>0.45</v>
      </c>
      <c r="F290" s="5" t="str">
        <f>FIXED('WinBUGS output'!M289,2)</f>
        <v>-1.44</v>
      </c>
      <c r="G290" s="5" t="str">
        <f>FIXED('WinBUGS output'!O289,2)</f>
        <v>2.44</v>
      </c>
      <c r="H290" s="7"/>
      <c r="I290" s="7"/>
      <c r="J290" s="7"/>
      <c r="X290" s="5" t="str">
        <f t="shared" si="14"/>
        <v>Exercise</v>
      </c>
      <c r="Y290" s="5" t="str">
        <f t="shared" si="15"/>
        <v>Third-wave cognitive therapy individual</v>
      </c>
      <c r="Z290" s="5" t="str">
        <f>FIXED(EXP('WinBUGS output'!N289),2)</f>
        <v>1.57</v>
      </c>
      <c r="AA290" s="5" t="str">
        <f>FIXED(EXP('WinBUGS output'!M289),2)</f>
        <v>0.24</v>
      </c>
      <c r="AB290" s="5" t="str">
        <f>FIXED(EXP('WinBUGS output'!O289),2)</f>
        <v>11.50</v>
      </c>
    </row>
    <row r="291" spans="1:28" x14ac:dyDescent="0.25">
      <c r="A291" s="44">
        <v>8</v>
      </c>
      <c r="B291" s="44">
        <v>37</v>
      </c>
      <c r="C291" s="5" t="str">
        <f>VLOOKUP(A291,'WinBUGS output'!A:C,3,FALSE)</f>
        <v>Exercise</v>
      </c>
      <c r="D291" s="5" t="str">
        <f>VLOOKUP(B291,'WinBUGS output'!A:C,3,FALSE)</f>
        <v>CBT individual (under 15 sessions) + citalopram</v>
      </c>
      <c r="E291" s="5" t="str">
        <f>FIXED('WinBUGS output'!N290,2)</f>
        <v>0.98</v>
      </c>
      <c r="F291" s="5" t="str">
        <f>FIXED('WinBUGS output'!M290,2)</f>
        <v>-0.98</v>
      </c>
      <c r="G291" s="5" t="str">
        <f>FIXED('WinBUGS output'!O290,2)</f>
        <v>2.95</v>
      </c>
      <c r="H291" s="7"/>
      <c r="I291" s="7"/>
      <c r="J291" s="7"/>
      <c r="X291" s="5" t="str">
        <f t="shared" si="14"/>
        <v>Exercise</v>
      </c>
      <c r="Y291" s="5" t="str">
        <f t="shared" si="15"/>
        <v>CBT individual (under 15 sessions) + citalopram</v>
      </c>
      <c r="Z291" s="5" t="str">
        <f>FIXED(EXP('WinBUGS output'!N290),2)</f>
        <v>2.67</v>
      </c>
      <c r="AA291" s="5" t="str">
        <f>FIXED(EXP('WinBUGS output'!M290),2)</f>
        <v>0.37</v>
      </c>
      <c r="AB291" s="5" t="str">
        <f>FIXED(EXP('WinBUGS output'!O290),2)</f>
        <v>19.09</v>
      </c>
    </row>
    <row r="292" spans="1:28" x14ac:dyDescent="0.25">
      <c r="A292" s="44">
        <v>8</v>
      </c>
      <c r="B292" s="44">
        <v>38</v>
      </c>
      <c r="C292" s="5" t="str">
        <f>VLOOKUP(A292,'WinBUGS output'!A:C,3,FALSE)</f>
        <v>Exercise</v>
      </c>
      <c r="D292" s="5" t="str">
        <f>VLOOKUP(B292,'WinBUGS output'!A:C,3,FALSE)</f>
        <v>CBT individual (under 15 sessions) + escitalopram</v>
      </c>
      <c r="E292" s="5" t="str">
        <f>FIXED('WinBUGS output'!N291,2)</f>
        <v>0.76</v>
      </c>
      <c r="F292" s="5" t="str">
        <f>FIXED('WinBUGS output'!M291,2)</f>
        <v>-1.30</v>
      </c>
      <c r="G292" s="5" t="str">
        <f>FIXED('WinBUGS output'!O291,2)</f>
        <v>2.81</v>
      </c>
      <c r="H292" s="7"/>
      <c r="I292" s="7"/>
      <c r="J292" s="7"/>
      <c r="X292" s="5" t="str">
        <f t="shared" si="14"/>
        <v>Exercise</v>
      </c>
      <c r="Y292" s="5" t="str">
        <f t="shared" si="15"/>
        <v>CBT individual (under 15 sessions) + escitalopram</v>
      </c>
      <c r="Z292" s="5" t="str">
        <f>FIXED(EXP('WinBUGS output'!N291),2)</f>
        <v>2.13</v>
      </c>
      <c r="AA292" s="5" t="str">
        <f>FIXED(EXP('WinBUGS output'!M291),2)</f>
        <v>0.27</v>
      </c>
      <c r="AB292" s="5" t="str">
        <f>FIXED(EXP('WinBUGS output'!O291),2)</f>
        <v>16.61</v>
      </c>
    </row>
    <row r="293" spans="1:28" x14ac:dyDescent="0.25">
      <c r="A293" s="44">
        <v>8</v>
      </c>
      <c r="B293" s="44">
        <v>39</v>
      </c>
      <c r="C293" s="5" t="str">
        <f>VLOOKUP(A293,'WinBUGS output'!A:C,3,FALSE)</f>
        <v>Exercise</v>
      </c>
      <c r="D293" s="5" t="str">
        <f>VLOOKUP(B293,'WinBUGS output'!A:C,3,FALSE)</f>
        <v>CBT individual (over 15 sessions) + any AD</v>
      </c>
      <c r="E293" s="5" t="str">
        <f>FIXED('WinBUGS output'!N292,2)</f>
        <v>0.62</v>
      </c>
      <c r="F293" s="5" t="str">
        <f>FIXED('WinBUGS output'!M292,2)</f>
        <v>-1.59</v>
      </c>
      <c r="G293" s="5" t="str">
        <f>FIXED('WinBUGS output'!O292,2)</f>
        <v>2.78</v>
      </c>
      <c r="H293" s="7"/>
      <c r="I293" s="7"/>
      <c r="J293" s="7"/>
      <c r="X293" s="5" t="str">
        <f t="shared" si="14"/>
        <v>Exercise</v>
      </c>
      <c r="Y293" s="5" t="str">
        <f t="shared" si="15"/>
        <v>CBT individual (over 15 sessions) + any AD</v>
      </c>
      <c r="Z293" s="5" t="str">
        <f>FIXED(EXP('WinBUGS output'!N292),2)</f>
        <v>1.86</v>
      </c>
      <c r="AA293" s="5" t="str">
        <f>FIXED(EXP('WinBUGS output'!M292),2)</f>
        <v>0.20</v>
      </c>
      <c r="AB293" s="5" t="str">
        <f>FIXED(EXP('WinBUGS output'!O292),2)</f>
        <v>16.15</v>
      </c>
    </row>
    <row r="294" spans="1:28" x14ac:dyDescent="0.25">
      <c r="A294" s="44">
        <v>8</v>
      </c>
      <c r="B294" s="44">
        <v>40</v>
      </c>
      <c r="C294" s="5" t="str">
        <f>VLOOKUP(A294,'WinBUGS output'!A:C,3,FALSE)</f>
        <v>Exercise</v>
      </c>
      <c r="D294" s="5" t="str">
        <f>VLOOKUP(B294,'WinBUGS output'!A:C,3,FALSE)</f>
        <v>Third-wave cognitive therapy individual + any AD</v>
      </c>
      <c r="E294" s="5" t="str">
        <f>FIXED('WinBUGS output'!N293,2)</f>
        <v>1.12</v>
      </c>
      <c r="F294" s="5" t="str">
        <f>FIXED('WinBUGS output'!M293,2)</f>
        <v>-1.04</v>
      </c>
      <c r="G294" s="5" t="str">
        <f>FIXED('WinBUGS output'!O293,2)</f>
        <v>3.32</v>
      </c>
      <c r="H294" s="7"/>
      <c r="I294" s="7"/>
      <c r="J294" s="7"/>
      <c r="X294" s="5" t="str">
        <f t="shared" si="14"/>
        <v>Exercise</v>
      </c>
      <c r="Y294" s="5" t="str">
        <f t="shared" si="15"/>
        <v>Third-wave cognitive therapy individual + any AD</v>
      </c>
      <c r="Z294" s="5" t="str">
        <f>FIXED(EXP('WinBUGS output'!N293),2)</f>
        <v>3.07</v>
      </c>
      <c r="AA294" s="5" t="str">
        <f>FIXED(EXP('WinBUGS output'!M293),2)</f>
        <v>0.35</v>
      </c>
      <c r="AB294" s="5" t="str">
        <f>FIXED(EXP('WinBUGS output'!O293),2)</f>
        <v>27.58</v>
      </c>
    </row>
    <row r="295" spans="1:28" x14ac:dyDescent="0.25">
      <c r="A295" s="44">
        <v>8</v>
      </c>
      <c r="B295" s="44">
        <v>41</v>
      </c>
      <c r="C295" s="5" t="str">
        <f>VLOOKUP(A295,'WinBUGS output'!A:C,3,FALSE)</f>
        <v>Exercise</v>
      </c>
      <c r="D295" s="5" t="str">
        <f>VLOOKUP(B295,'WinBUGS output'!A:C,3,FALSE)</f>
        <v>Exercise + Fluoxetine</v>
      </c>
      <c r="E295" s="5" t="str">
        <f>FIXED('WinBUGS output'!N294,2)</f>
        <v>3.16</v>
      </c>
      <c r="F295" s="5" t="str">
        <f>FIXED('WinBUGS output'!M294,2)</f>
        <v>0.88</v>
      </c>
      <c r="G295" s="5" t="str">
        <f>FIXED('WinBUGS output'!O294,2)</f>
        <v>5.41</v>
      </c>
      <c r="H295" s="7"/>
      <c r="I295" s="7"/>
      <c r="J295" s="7"/>
      <c r="X295" s="5" t="str">
        <f t="shared" si="14"/>
        <v>Exercise</v>
      </c>
      <c r="Y295" s="5" t="str">
        <f t="shared" si="15"/>
        <v>Exercise + Fluoxetine</v>
      </c>
      <c r="Z295" s="5" t="str">
        <f>FIXED(EXP('WinBUGS output'!N294),2)</f>
        <v>23.45</v>
      </c>
      <c r="AA295" s="5" t="str">
        <f>FIXED(EXP('WinBUGS output'!M294),2)</f>
        <v>2.42</v>
      </c>
      <c r="AB295" s="5" t="str">
        <f>FIXED(EXP('WinBUGS output'!O294),2)</f>
        <v>223.18</v>
      </c>
    </row>
    <row r="296" spans="1:28" x14ac:dyDescent="0.25">
      <c r="A296" s="44">
        <v>9</v>
      </c>
      <c r="B296" s="44">
        <v>10</v>
      </c>
      <c r="C296" s="5" t="str">
        <f>VLOOKUP(A296,'WinBUGS output'!A:C,3,FALSE)</f>
        <v>Exercise + TAU</v>
      </c>
      <c r="D296" s="5" t="str">
        <f>VLOOKUP(B296,'WinBUGS output'!A:C,3,FALSE)</f>
        <v>Amitriptyline</v>
      </c>
      <c r="E296" s="5" t="str">
        <f>FIXED('WinBUGS output'!N295,2)</f>
        <v>0.62</v>
      </c>
      <c r="F296" s="5" t="str">
        <f>FIXED('WinBUGS output'!M295,2)</f>
        <v>-1.22</v>
      </c>
      <c r="G296" s="5" t="str">
        <f>FIXED('WinBUGS output'!O295,2)</f>
        <v>2.43</v>
      </c>
      <c r="H296" s="7"/>
      <c r="I296" s="7"/>
      <c r="J296" s="7"/>
      <c r="X296" s="5" t="str">
        <f t="shared" si="14"/>
        <v>Exercise + TAU</v>
      </c>
      <c r="Y296" s="5" t="str">
        <f t="shared" si="15"/>
        <v>Amitriptyline</v>
      </c>
      <c r="Z296" s="5" t="str">
        <f>FIXED(EXP('WinBUGS output'!N295),2)</f>
        <v>1.85</v>
      </c>
      <c r="AA296" s="5" t="str">
        <f>FIXED(EXP('WinBUGS output'!M295),2)</f>
        <v>0.29</v>
      </c>
      <c r="AB296" s="5" t="str">
        <f>FIXED(EXP('WinBUGS output'!O295),2)</f>
        <v>11.38</v>
      </c>
    </row>
    <row r="297" spans="1:28" x14ac:dyDescent="0.25">
      <c r="A297" s="44">
        <v>9</v>
      </c>
      <c r="B297" s="44">
        <v>11</v>
      </c>
      <c r="C297" s="5" t="str">
        <f>VLOOKUP(A297,'WinBUGS output'!A:C,3,FALSE)</f>
        <v>Exercise + TAU</v>
      </c>
      <c r="D297" s="5" t="str">
        <f>VLOOKUP(B297,'WinBUGS output'!A:C,3,FALSE)</f>
        <v>Imipramine</v>
      </c>
      <c r="E297" s="5" t="str">
        <f>FIXED('WinBUGS output'!N296,2)</f>
        <v>0.51</v>
      </c>
      <c r="F297" s="5" t="str">
        <f>FIXED('WinBUGS output'!M296,2)</f>
        <v>-1.32</v>
      </c>
      <c r="G297" s="5" t="str">
        <f>FIXED('WinBUGS output'!O296,2)</f>
        <v>2.31</v>
      </c>
      <c r="H297" s="7"/>
      <c r="I297" s="7"/>
      <c r="J297" s="7"/>
      <c r="X297" s="5" t="str">
        <f t="shared" si="14"/>
        <v>Exercise + TAU</v>
      </c>
      <c r="Y297" s="5" t="str">
        <f t="shared" si="15"/>
        <v>Imipramine</v>
      </c>
      <c r="Z297" s="5" t="str">
        <f>FIXED(EXP('WinBUGS output'!N296),2)</f>
        <v>1.66</v>
      </c>
      <c r="AA297" s="5" t="str">
        <f>FIXED(EXP('WinBUGS output'!M296),2)</f>
        <v>0.27</v>
      </c>
      <c r="AB297" s="5" t="str">
        <f>FIXED(EXP('WinBUGS output'!O296),2)</f>
        <v>10.03</v>
      </c>
    </row>
    <row r="298" spans="1:28" x14ac:dyDescent="0.25">
      <c r="A298" s="44">
        <v>9</v>
      </c>
      <c r="B298" s="44">
        <v>12</v>
      </c>
      <c r="C298" s="5" t="str">
        <f>VLOOKUP(A298,'WinBUGS output'!A:C,3,FALSE)</f>
        <v>Exercise + TAU</v>
      </c>
      <c r="D298" s="5" t="str">
        <f>VLOOKUP(B298,'WinBUGS output'!A:C,3,FALSE)</f>
        <v>Lofepramine</v>
      </c>
      <c r="E298" s="5" t="str">
        <f>FIXED('WinBUGS output'!N297,2)</f>
        <v>0.75</v>
      </c>
      <c r="F298" s="5" t="str">
        <f>FIXED('WinBUGS output'!M297,2)</f>
        <v>-1.14</v>
      </c>
      <c r="G298" s="5" t="str">
        <f>FIXED('WinBUGS output'!O297,2)</f>
        <v>2.69</v>
      </c>
      <c r="H298" s="7"/>
      <c r="I298" s="7"/>
      <c r="J298" s="7"/>
      <c r="X298" s="5" t="str">
        <f t="shared" si="14"/>
        <v>Exercise + TAU</v>
      </c>
      <c r="Y298" s="5" t="str">
        <f t="shared" si="15"/>
        <v>Lofepramine</v>
      </c>
      <c r="Z298" s="5" t="str">
        <f>FIXED(EXP('WinBUGS output'!N297),2)</f>
        <v>2.12</v>
      </c>
      <c r="AA298" s="5" t="str">
        <f>FIXED(EXP('WinBUGS output'!M297),2)</f>
        <v>0.32</v>
      </c>
      <c r="AB298" s="5" t="str">
        <f>FIXED(EXP('WinBUGS output'!O297),2)</f>
        <v>14.67</v>
      </c>
    </row>
    <row r="299" spans="1:28" x14ac:dyDescent="0.25">
      <c r="A299" s="44">
        <v>9</v>
      </c>
      <c r="B299" s="44">
        <v>13</v>
      </c>
      <c r="C299" s="5" t="str">
        <f>VLOOKUP(A299,'WinBUGS output'!A:C,3,FALSE)</f>
        <v>Exercise + TAU</v>
      </c>
      <c r="D299" s="5" t="str">
        <f>VLOOKUP(B299,'WinBUGS output'!A:C,3,FALSE)</f>
        <v>Citalopram</v>
      </c>
      <c r="E299" s="5" t="str">
        <f>FIXED('WinBUGS output'!N298,2)</f>
        <v>0.26</v>
      </c>
      <c r="F299" s="5" t="str">
        <f>FIXED('WinBUGS output'!M298,2)</f>
        <v>-1.55</v>
      </c>
      <c r="G299" s="5" t="str">
        <f>FIXED('WinBUGS output'!O298,2)</f>
        <v>2.05</v>
      </c>
      <c r="H299" s="7"/>
      <c r="I299" s="7"/>
      <c r="J299" s="7"/>
      <c r="X299" s="5" t="str">
        <f t="shared" si="14"/>
        <v>Exercise + TAU</v>
      </c>
      <c r="Y299" s="5" t="str">
        <f t="shared" si="15"/>
        <v>Citalopram</v>
      </c>
      <c r="Z299" s="5" t="str">
        <f>FIXED(EXP('WinBUGS output'!N298),2)</f>
        <v>1.29</v>
      </c>
      <c r="AA299" s="5" t="str">
        <f>FIXED(EXP('WinBUGS output'!M298),2)</f>
        <v>0.21</v>
      </c>
      <c r="AB299" s="5" t="str">
        <f>FIXED(EXP('WinBUGS output'!O298),2)</f>
        <v>7.77</v>
      </c>
    </row>
    <row r="300" spans="1:28" x14ac:dyDescent="0.25">
      <c r="A300" s="44">
        <v>9</v>
      </c>
      <c r="B300" s="44">
        <v>14</v>
      </c>
      <c r="C300" s="5" t="str">
        <f>VLOOKUP(A300,'WinBUGS output'!A:C,3,FALSE)</f>
        <v>Exercise + TAU</v>
      </c>
      <c r="D300" s="5" t="str">
        <f>VLOOKUP(B300,'WinBUGS output'!A:C,3,FALSE)</f>
        <v>Escitalopram</v>
      </c>
      <c r="E300" s="5" t="str">
        <f>FIXED('WinBUGS output'!N299,2)</f>
        <v>0.46</v>
      </c>
      <c r="F300" s="5" t="str">
        <f>FIXED('WinBUGS output'!M299,2)</f>
        <v>-1.38</v>
      </c>
      <c r="G300" s="5" t="str">
        <f>FIXED('WinBUGS output'!O299,2)</f>
        <v>2.26</v>
      </c>
      <c r="H300" s="7"/>
      <c r="I300" s="7"/>
      <c r="J300" s="7"/>
      <c r="X300" s="5" t="str">
        <f t="shared" si="14"/>
        <v>Exercise + TAU</v>
      </c>
      <c r="Y300" s="5" t="str">
        <f t="shared" si="15"/>
        <v>Escitalopram</v>
      </c>
      <c r="Z300" s="5" t="str">
        <f>FIXED(EXP('WinBUGS output'!N299),2)</f>
        <v>1.58</v>
      </c>
      <c r="AA300" s="5" t="str">
        <f>FIXED(EXP('WinBUGS output'!M299),2)</f>
        <v>0.25</v>
      </c>
      <c r="AB300" s="5" t="str">
        <f>FIXED(EXP('WinBUGS output'!O299),2)</f>
        <v>9.55</v>
      </c>
    </row>
    <row r="301" spans="1:28" x14ac:dyDescent="0.25">
      <c r="A301" s="44">
        <v>9</v>
      </c>
      <c r="B301" s="44">
        <v>15</v>
      </c>
      <c r="C301" s="5" t="str">
        <f>VLOOKUP(A301,'WinBUGS output'!A:C,3,FALSE)</f>
        <v>Exercise + TAU</v>
      </c>
      <c r="D301" s="5" t="str">
        <f>VLOOKUP(B301,'WinBUGS output'!A:C,3,FALSE)</f>
        <v>Fluoxetine</v>
      </c>
      <c r="E301" s="5" t="str">
        <f>FIXED('WinBUGS output'!N300,2)</f>
        <v>0.42</v>
      </c>
      <c r="F301" s="5" t="str">
        <f>FIXED('WinBUGS output'!M300,2)</f>
        <v>-1.41</v>
      </c>
      <c r="G301" s="5" t="str">
        <f>FIXED('WinBUGS output'!O300,2)</f>
        <v>2.23</v>
      </c>
      <c r="H301" s="7"/>
      <c r="I301" s="7"/>
      <c r="J301" s="7"/>
      <c r="X301" s="5" t="str">
        <f t="shared" si="14"/>
        <v>Exercise + TAU</v>
      </c>
      <c r="Y301" s="5" t="str">
        <f t="shared" si="15"/>
        <v>Fluoxetine</v>
      </c>
      <c r="Z301" s="5" t="str">
        <f>FIXED(EXP('WinBUGS output'!N300),2)</f>
        <v>1.52</v>
      </c>
      <c r="AA301" s="5" t="str">
        <f>FIXED(EXP('WinBUGS output'!M300),2)</f>
        <v>0.24</v>
      </c>
      <c r="AB301" s="5" t="str">
        <f>FIXED(EXP('WinBUGS output'!O300),2)</f>
        <v>9.27</v>
      </c>
    </row>
    <row r="302" spans="1:28" x14ac:dyDescent="0.25">
      <c r="A302" s="44">
        <v>9</v>
      </c>
      <c r="B302" s="44">
        <v>16</v>
      </c>
      <c r="C302" s="5" t="str">
        <f>VLOOKUP(A302,'WinBUGS output'!A:C,3,FALSE)</f>
        <v>Exercise + TAU</v>
      </c>
      <c r="D302" s="5" t="str">
        <f>VLOOKUP(B302,'WinBUGS output'!A:C,3,FALSE)</f>
        <v>Sertraline</v>
      </c>
      <c r="E302" s="5" t="str">
        <f>FIXED('WinBUGS output'!N301,2)</f>
        <v>0.29</v>
      </c>
      <c r="F302" s="5" t="str">
        <f>FIXED('WinBUGS output'!M301,2)</f>
        <v>-1.55</v>
      </c>
      <c r="G302" s="5" t="str">
        <f>FIXED('WinBUGS output'!O301,2)</f>
        <v>2.11</v>
      </c>
      <c r="H302" s="7"/>
      <c r="I302" s="7"/>
      <c r="J302" s="7"/>
      <c r="X302" s="5" t="str">
        <f t="shared" si="14"/>
        <v>Exercise + TAU</v>
      </c>
      <c r="Y302" s="5" t="str">
        <f t="shared" si="15"/>
        <v>Sertraline</v>
      </c>
      <c r="Z302" s="5" t="str">
        <f>FIXED(EXP('WinBUGS output'!N301),2)</f>
        <v>1.33</v>
      </c>
      <c r="AA302" s="5" t="str">
        <f>FIXED(EXP('WinBUGS output'!M301),2)</f>
        <v>0.21</v>
      </c>
      <c r="AB302" s="5" t="str">
        <f>FIXED(EXP('WinBUGS output'!O301),2)</f>
        <v>8.22</v>
      </c>
    </row>
    <row r="303" spans="1:28" x14ac:dyDescent="0.25">
      <c r="A303" s="44">
        <v>9</v>
      </c>
      <c r="B303" s="44">
        <v>17</v>
      </c>
      <c r="C303" s="5" t="str">
        <f>VLOOKUP(A303,'WinBUGS output'!A:C,3,FALSE)</f>
        <v>Exercise + TAU</v>
      </c>
      <c r="D303" s="5" t="str">
        <f>VLOOKUP(B303,'WinBUGS output'!A:C,3,FALSE)</f>
        <v>Any AD</v>
      </c>
      <c r="E303" s="5" t="str">
        <f>FIXED('WinBUGS output'!N302,2)</f>
        <v>-2.94</v>
      </c>
      <c r="F303" s="5" t="str">
        <f>FIXED('WinBUGS output'!M302,2)</f>
        <v>-5.52</v>
      </c>
      <c r="G303" s="5" t="str">
        <f>FIXED('WinBUGS output'!O302,2)</f>
        <v>-0.36</v>
      </c>
      <c r="H303" s="7"/>
      <c r="I303" s="7"/>
      <c r="J303" s="7"/>
      <c r="X303" s="5" t="str">
        <f t="shared" si="14"/>
        <v>Exercise + TAU</v>
      </c>
      <c r="Y303" s="5" t="str">
        <f t="shared" si="15"/>
        <v>Any AD</v>
      </c>
      <c r="Z303" s="5" t="str">
        <f>FIXED(EXP('WinBUGS output'!N302),2)</f>
        <v>0.05</v>
      </c>
      <c r="AA303" s="5" t="str">
        <f>FIXED(EXP('WinBUGS output'!M302),2)</f>
        <v>0.00</v>
      </c>
      <c r="AB303" s="5" t="str">
        <f>FIXED(EXP('WinBUGS output'!O302),2)</f>
        <v>0.70</v>
      </c>
    </row>
    <row r="304" spans="1:28" x14ac:dyDescent="0.25">
      <c r="A304" s="44">
        <v>9</v>
      </c>
      <c r="B304" s="44">
        <v>18</v>
      </c>
      <c r="C304" s="5" t="str">
        <f>VLOOKUP(A304,'WinBUGS output'!A:C,3,FALSE)</f>
        <v>Exercise + TAU</v>
      </c>
      <c r="D304" s="5" t="str">
        <f>VLOOKUP(B304,'WinBUGS output'!A:C,3,FALSE)</f>
        <v>Mirtazapine</v>
      </c>
      <c r="E304" s="5" t="str">
        <f>FIXED('WinBUGS output'!N303,2)</f>
        <v>0.57</v>
      </c>
      <c r="F304" s="5" t="str">
        <f>FIXED('WinBUGS output'!M303,2)</f>
        <v>-1.30</v>
      </c>
      <c r="G304" s="5" t="str">
        <f>FIXED('WinBUGS output'!O303,2)</f>
        <v>2.42</v>
      </c>
      <c r="H304" s="7"/>
      <c r="I304" s="7"/>
      <c r="J304" s="7"/>
      <c r="X304" s="5" t="str">
        <f t="shared" si="14"/>
        <v>Exercise + TAU</v>
      </c>
      <c r="Y304" s="5" t="str">
        <f t="shared" si="15"/>
        <v>Mirtazapine</v>
      </c>
      <c r="Z304" s="5" t="str">
        <f>FIXED(EXP('WinBUGS output'!N303),2)</f>
        <v>1.76</v>
      </c>
      <c r="AA304" s="5" t="str">
        <f>FIXED(EXP('WinBUGS output'!M303),2)</f>
        <v>0.27</v>
      </c>
      <c r="AB304" s="5" t="str">
        <f>FIXED(EXP('WinBUGS output'!O303),2)</f>
        <v>11.20</v>
      </c>
    </row>
    <row r="305" spans="1:28" x14ac:dyDescent="0.25">
      <c r="A305" s="44">
        <v>9</v>
      </c>
      <c r="B305" s="44">
        <v>19</v>
      </c>
      <c r="C305" s="5" t="str">
        <f>VLOOKUP(A305,'WinBUGS output'!A:C,3,FALSE)</f>
        <v>Exercise + TAU</v>
      </c>
      <c r="D305" s="5" t="str">
        <f>VLOOKUP(B305,'WinBUGS output'!A:C,3,FALSE)</f>
        <v>Short-term psychodymic psychotherapy individual + TAU</v>
      </c>
      <c r="E305" s="5" t="str">
        <f>FIXED('WinBUGS output'!N304,2)</f>
        <v>-0.23</v>
      </c>
      <c r="F305" s="5" t="str">
        <f>FIXED('WinBUGS output'!M304,2)</f>
        <v>-2.28</v>
      </c>
      <c r="G305" s="5" t="str">
        <f>FIXED('WinBUGS output'!O304,2)</f>
        <v>1.81</v>
      </c>
      <c r="H305" s="7"/>
      <c r="I305" s="7"/>
      <c r="J305" s="7"/>
      <c r="X305" s="5" t="str">
        <f t="shared" si="14"/>
        <v>Exercise + TAU</v>
      </c>
      <c r="Y305" s="5" t="str">
        <f t="shared" si="15"/>
        <v>Short-term psychodymic psychotherapy individual + TAU</v>
      </c>
      <c r="Z305" s="5" t="str">
        <f>FIXED(EXP('WinBUGS output'!N304),2)</f>
        <v>0.80</v>
      </c>
      <c r="AA305" s="5" t="str">
        <f>FIXED(EXP('WinBUGS output'!M304),2)</f>
        <v>0.10</v>
      </c>
      <c r="AB305" s="5" t="str">
        <f>FIXED(EXP('WinBUGS output'!O304),2)</f>
        <v>6.10</v>
      </c>
    </row>
    <row r="306" spans="1:28" x14ac:dyDescent="0.25">
      <c r="A306" s="44">
        <v>9</v>
      </c>
      <c r="B306" s="44">
        <v>20</v>
      </c>
      <c r="C306" s="5" t="str">
        <f>VLOOKUP(A306,'WinBUGS output'!A:C,3,FALSE)</f>
        <v>Exercise + TAU</v>
      </c>
      <c r="D306" s="5" t="str">
        <f>VLOOKUP(B306,'WinBUGS output'!A:C,3,FALSE)</f>
        <v>Cognitive bibliotherapy with support + TAU</v>
      </c>
      <c r="E306" s="5" t="str">
        <f>FIXED('WinBUGS output'!N305,2)</f>
        <v>-0.62</v>
      </c>
      <c r="F306" s="5" t="str">
        <f>FIXED('WinBUGS output'!M305,2)</f>
        <v>-2.34</v>
      </c>
      <c r="G306" s="5" t="str">
        <f>FIXED('WinBUGS output'!O305,2)</f>
        <v>1.06</v>
      </c>
      <c r="H306" s="7"/>
      <c r="I306" s="7"/>
      <c r="J306" s="7"/>
      <c r="X306" s="5" t="str">
        <f t="shared" si="14"/>
        <v>Exercise + TAU</v>
      </c>
      <c r="Y306" s="5" t="str">
        <f t="shared" si="15"/>
        <v>Cognitive bibliotherapy with support + TAU</v>
      </c>
      <c r="Z306" s="5" t="str">
        <f>FIXED(EXP('WinBUGS output'!N305),2)</f>
        <v>0.54</v>
      </c>
      <c r="AA306" s="5" t="str">
        <f>FIXED(EXP('WinBUGS output'!M305),2)</f>
        <v>0.10</v>
      </c>
      <c r="AB306" s="5" t="str">
        <f>FIXED(EXP('WinBUGS output'!O305),2)</f>
        <v>2.87</v>
      </c>
    </row>
    <row r="307" spans="1:28" x14ac:dyDescent="0.25">
      <c r="A307" s="44">
        <v>9</v>
      </c>
      <c r="B307" s="44">
        <v>21</v>
      </c>
      <c r="C307" s="5" t="str">
        <f>VLOOKUP(A307,'WinBUGS output'!A:C,3,FALSE)</f>
        <v>Exercise + TAU</v>
      </c>
      <c r="D307" s="5" t="str">
        <f>VLOOKUP(B307,'WinBUGS output'!A:C,3,FALSE)</f>
        <v>Computerised-CBT (CCBT) with support</v>
      </c>
      <c r="E307" s="5" t="str">
        <f>FIXED('WinBUGS output'!N306,2)</f>
        <v>-0.71</v>
      </c>
      <c r="F307" s="5" t="str">
        <f>FIXED('WinBUGS output'!M306,2)</f>
        <v>-2.53</v>
      </c>
      <c r="G307" s="5" t="str">
        <f>FIXED('WinBUGS output'!O306,2)</f>
        <v>1.06</v>
      </c>
      <c r="H307" s="7"/>
      <c r="I307" s="7"/>
      <c r="J307" s="7"/>
      <c r="X307" s="5" t="str">
        <f t="shared" si="14"/>
        <v>Exercise + TAU</v>
      </c>
      <c r="Y307" s="5" t="str">
        <f t="shared" si="15"/>
        <v>Computerised-CBT (CCBT) with support</v>
      </c>
      <c r="Z307" s="5" t="str">
        <f>FIXED(EXP('WinBUGS output'!N306),2)</f>
        <v>0.49</v>
      </c>
      <c r="AA307" s="5" t="str">
        <f>FIXED(EXP('WinBUGS output'!M306),2)</f>
        <v>0.08</v>
      </c>
      <c r="AB307" s="5" t="str">
        <f>FIXED(EXP('WinBUGS output'!O306),2)</f>
        <v>2.87</v>
      </c>
    </row>
    <row r="308" spans="1:28" x14ac:dyDescent="0.25">
      <c r="A308" s="44">
        <v>9</v>
      </c>
      <c r="B308" s="44">
        <v>22</v>
      </c>
      <c r="C308" s="5" t="str">
        <f>VLOOKUP(A308,'WinBUGS output'!A:C,3,FALSE)</f>
        <v>Exercise + TAU</v>
      </c>
      <c r="D308" s="5" t="str">
        <f>VLOOKUP(B308,'WinBUGS output'!A:C,3,FALSE)</f>
        <v>Cognitive bibliotherapy + TAU</v>
      </c>
      <c r="E308" s="5" t="str">
        <f>FIXED('WinBUGS output'!N307,2)</f>
        <v>-0.86</v>
      </c>
      <c r="F308" s="5" t="str">
        <f>FIXED('WinBUGS output'!M307,2)</f>
        <v>-2.48</v>
      </c>
      <c r="G308" s="5" t="str">
        <f>FIXED('WinBUGS output'!O307,2)</f>
        <v>0.68</v>
      </c>
      <c r="H308" s="7"/>
      <c r="I308" s="7"/>
      <c r="J308" s="7"/>
      <c r="X308" s="5" t="str">
        <f t="shared" si="14"/>
        <v>Exercise + TAU</v>
      </c>
      <c r="Y308" s="5" t="str">
        <f t="shared" si="15"/>
        <v>Cognitive bibliotherapy + TAU</v>
      </c>
      <c r="Z308" s="5" t="str">
        <f>FIXED(EXP('WinBUGS output'!N307),2)</f>
        <v>0.42</v>
      </c>
      <c r="AA308" s="5" t="str">
        <f>FIXED(EXP('WinBUGS output'!M307),2)</f>
        <v>0.08</v>
      </c>
      <c r="AB308" s="5" t="str">
        <f>FIXED(EXP('WinBUGS output'!O307),2)</f>
        <v>1.97</v>
      </c>
    </row>
    <row r="309" spans="1:28" x14ac:dyDescent="0.25">
      <c r="A309" s="44">
        <v>9</v>
      </c>
      <c r="B309" s="44">
        <v>23</v>
      </c>
      <c r="C309" s="5" t="str">
        <f>VLOOKUP(A309,'WinBUGS output'!A:C,3,FALSE)</f>
        <v>Exercise + TAU</v>
      </c>
      <c r="D309" s="5" t="str">
        <f>VLOOKUP(B309,'WinBUGS output'!A:C,3,FALSE)</f>
        <v>Computerised cognitive bias modification</v>
      </c>
      <c r="E309" s="5" t="str">
        <f>FIXED('WinBUGS output'!N308,2)</f>
        <v>-0.72</v>
      </c>
      <c r="F309" s="5" t="str">
        <f>FIXED('WinBUGS output'!M308,2)</f>
        <v>-2.39</v>
      </c>
      <c r="G309" s="5" t="str">
        <f>FIXED('WinBUGS output'!O308,2)</f>
        <v>0.91</v>
      </c>
      <c r="H309" s="7"/>
      <c r="I309" s="7"/>
      <c r="J309" s="7"/>
      <c r="X309" s="5" t="str">
        <f t="shared" si="14"/>
        <v>Exercise + TAU</v>
      </c>
      <c r="Y309" s="5" t="str">
        <f t="shared" si="15"/>
        <v>Computerised cognitive bias modification</v>
      </c>
      <c r="Z309" s="5" t="str">
        <f>FIXED(EXP('WinBUGS output'!N308),2)</f>
        <v>0.49</v>
      </c>
      <c r="AA309" s="5" t="str">
        <f>FIXED(EXP('WinBUGS output'!M308),2)</f>
        <v>0.09</v>
      </c>
      <c r="AB309" s="5" t="str">
        <f>FIXED(EXP('WinBUGS output'!O308),2)</f>
        <v>2.48</v>
      </c>
    </row>
    <row r="310" spans="1:28" x14ac:dyDescent="0.25">
      <c r="A310" s="44">
        <v>9</v>
      </c>
      <c r="B310" s="44">
        <v>24</v>
      </c>
      <c r="C310" s="5" t="str">
        <f>VLOOKUP(A310,'WinBUGS output'!A:C,3,FALSE)</f>
        <v>Exercise + TAU</v>
      </c>
      <c r="D310" s="5" t="str">
        <f>VLOOKUP(B310,'WinBUGS output'!A:C,3,FALSE)</f>
        <v>Computerised-CBT (CCBT)</v>
      </c>
      <c r="E310" s="5" t="str">
        <f>FIXED('WinBUGS output'!N309,2)</f>
        <v>-0.81</v>
      </c>
      <c r="F310" s="5" t="str">
        <f>FIXED('WinBUGS output'!M309,2)</f>
        <v>-2.44</v>
      </c>
      <c r="G310" s="5" t="str">
        <f>FIXED('WinBUGS output'!O309,2)</f>
        <v>0.75</v>
      </c>
      <c r="H310" s="7"/>
      <c r="I310" s="7"/>
      <c r="J310" s="7"/>
      <c r="X310" s="5" t="str">
        <f t="shared" si="14"/>
        <v>Exercise + TAU</v>
      </c>
      <c r="Y310" s="5" t="str">
        <f t="shared" si="15"/>
        <v>Computerised-CBT (CCBT)</v>
      </c>
      <c r="Z310" s="5" t="str">
        <f>FIXED(EXP('WinBUGS output'!N309),2)</f>
        <v>0.44</v>
      </c>
      <c r="AA310" s="5" t="str">
        <f>FIXED(EXP('WinBUGS output'!M309),2)</f>
        <v>0.09</v>
      </c>
      <c r="AB310" s="5" t="str">
        <f>FIXED(EXP('WinBUGS output'!O309),2)</f>
        <v>2.11</v>
      </c>
    </row>
    <row r="311" spans="1:28" x14ac:dyDescent="0.25">
      <c r="A311" s="44">
        <v>9</v>
      </c>
      <c r="B311" s="44">
        <v>25</v>
      </c>
      <c r="C311" s="5" t="str">
        <f>VLOOKUP(A311,'WinBUGS output'!A:C,3,FALSE)</f>
        <v>Exercise + TAU</v>
      </c>
      <c r="D311" s="5" t="str">
        <f>VLOOKUP(B311,'WinBUGS output'!A:C,3,FALSE)</f>
        <v>Computerised-CBT (CCBT) + TAU</v>
      </c>
      <c r="E311" s="5" t="str">
        <f>FIXED('WinBUGS output'!N310,2)</f>
        <v>-0.69</v>
      </c>
      <c r="F311" s="5" t="str">
        <f>FIXED('WinBUGS output'!M310,2)</f>
        <v>-2.21</v>
      </c>
      <c r="G311" s="5" t="str">
        <f>FIXED('WinBUGS output'!O310,2)</f>
        <v>0.79</v>
      </c>
      <c r="H311" s="7"/>
      <c r="I311" s="7"/>
      <c r="J311" s="7"/>
      <c r="X311" s="5" t="str">
        <f t="shared" si="14"/>
        <v>Exercise + TAU</v>
      </c>
      <c r="Y311" s="5" t="str">
        <f t="shared" si="15"/>
        <v>Computerised-CBT (CCBT) + TAU</v>
      </c>
      <c r="Z311" s="5" t="str">
        <f>FIXED(EXP('WinBUGS output'!N310),2)</f>
        <v>0.50</v>
      </c>
      <c r="AA311" s="5" t="str">
        <f>FIXED(EXP('WinBUGS output'!M310),2)</f>
        <v>0.11</v>
      </c>
      <c r="AB311" s="5" t="str">
        <f>FIXED(EXP('WinBUGS output'!O310),2)</f>
        <v>2.20</v>
      </c>
    </row>
    <row r="312" spans="1:28" x14ac:dyDescent="0.25">
      <c r="A312" s="44">
        <v>9</v>
      </c>
      <c r="B312" s="44">
        <v>26</v>
      </c>
      <c r="C312" s="5" t="str">
        <f>VLOOKUP(A312,'WinBUGS output'!A:C,3,FALSE)</f>
        <v>Exercise + TAU</v>
      </c>
      <c r="D312" s="5" t="str">
        <f>VLOOKUP(B312,'WinBUGS output'!A:C,3,FALSE)</f>
        <v>Computerised-problem solving therapy</v>
      </c>
      <c r="E312" s="5" t="str">
        <f>FIXED('WinBUGS output'!N311,2)</f>
        <v>-0.77</v>
      </c>
      <c r="F312" s="5" t="str">
        <f>FIXED('WinBUGS output'!M311,2)</f>
        <v>-2.42</v>
      </c>
      <c r="G312" s="5" t="str">
        <f>FIXED('WinBUGS output'!O311,2)</f>
        <v>0.81</v>
      </c>
      <c r="H312" s="7"/>
      <c r="I312" s="7"/>
      <c r="J312" s="7"/>
      <c r="X312" s="5" t="str">
        <f t="shared" si="14"/>
        <v>Exercise + TAU</v>
      </c>
      <c r="Y312" s="5" t="str">
        <f t="shared" si="15"/>
        <v>Computerised-problem solving therapy</v>
      </c>
      <c r="Z312" s="5" t="str">
        <f>FIXED(EXP('WinBUGS output'!N311),2)</f>
        <v>0.46</v>
      </c>
      <c r="AA312" s="5" t="str">
        <f>FIXED(EXP('WinBUGS output'!M311),2)</f>
        <v>0.09</v>
      </c>
      <c r="AB312" s="5" t="str">
        <f>FIXED(EXP('WinBUGS output'!O311),2)</f>
        <v>2.24</v>
      </c>
    </row>
    <row r="313" spans="1:28" x14ac:dyDescent="0.25">
      <c r="A313" s="44">
        <v>9</v>
      </c>
      <c r="B313" s="44">
        <v>27</v>
      </c>
      <c r="C313" s="5" t="str">
        <f>VLOOKUP(A313,'WinBUGS output'!A:C,3,FALSE)</f>
        <v>Exercise + TAU</v>
      </c>
      <c r="D313" s="5" t="str">
        <f>VLOOKUP(B313,'WinBUGS output'!A:C,3,FALSE)</f>
        <v>Interpersonal psychotherapy (IPT)</v>
      </c>
      <c r="E313" s="5" t="str">
        <f>FIXED('WinBUGS output'!N312,2)</f>
        <v>0.28</v>
      </c>
      <c r="F313" s="5" t="str">
        <f>FIXED('WinBUGS output'!M312,2)</f>
        <v>-1.61</v>
      </c>
      <c r="G313" s="5" t="str">
        <f>FIXED('WinBUGS output'!O312,2)</f>
        <v>2.15</v>
      </c>
      <c r="H313" s="7"/>
      <c r="I313" s="7"/>
      <c r="J313" s="7"/>
      <c r="X313" s="5" t="str">
        <f t="shared" si="14"/>
        <v>Exercise + TAU</v>
      </c>
      <c r="Y313" s="5" t="str">
        <f t="shared" si="15"/>
        <v>Interpersonal psychotherapy (IPT)</v>
      </c>
      <c r="Z313" s="5" t="str">
        <f>FIXED(EXP('WinBUGS output'!N312),2)</f>
        <v>1.33</v>
      </c>
      <c r="AA313" s="5" t="str">
        <f>FIXED(EXP('WinBUGS output'!M312),2)</f>
        <v>0.20</v>
      </c>
      <c r="AB313" s="5" t="str">
        <f>FIXED(EXP('WinBUGS output'!O312),2)</f>
        <v>8.60</v>
      </c>
    </row>
    <row r="314" spans="1:28" x14ac:dyDescent="0.25">
      <c r="A314" s="44">
        <v>9</v>
      </c>
      <c r="B314" s="44">
        <v>28</v>
      </c>
      <c r="C314" s="5" t="str">
        <f>VLOOKUP(A314,'WinBUGS output'!A:C,3,FALSE)</f>
        <v>Exercise + TAU</v>
      </c>
      <c r="D314" s="5" t="str">
        <f>VLOOKUP(B314,'WinBUGS output'!A:C,3,FALSE)</f>
        <v>Emotion-focused therapy (EFT)</v>
      </c>
      <c r="E314" s="5" t="str">
        <f>FIXED('WinBUGS output'!N313,2)</f>
        <v>-0.52</v>
      </c>
      <c r="F314" s="5" t="str">
        <f>FIXED('WinBUGS output'!M313,2)</f>
        <v>-2.49</v>
      </c>
      <c r="G314" s="5" t="str">
        <f>FIXED('WinBUGS output'!O313,2)</f>
        <v>1.45</v>
      </c>
      <c r="H314" s="7"/>
      <c r="I314" s="7"/>
      <c r="J314" s="7"/>
      <c r="X314" s="5" t="str">
        <f t="shared" si="14"/>
        <v>Exercise + TAU</v>
      </c>
      <c r="Y314" s="5" t="str">
        <f t="shared" si="15"/>
        <v>Emotion-focused therapy (EFT)</v>
      </c>
      <c r="Z314" s="5" t="str">
        <f>FIXED(EXP('WinBUGS output'!N313),2)</f>
        <v>0.59</v>
      </c>
      <c r="AA314" s="5" t="str">
        <f>FIXED(EXP('WinBUGS output'!M313),2)</f>
        <v>0.08</v>
      </c>
      <c r="AB314" s="5" t="str">
        <f>FIXED(EXP('WinBUGS output'!O313),2)</f>
        <v>4.25</v>
      </c>
    </row>
    <row r="315" spans="1:28" x14ac:dyDescent="0.25">
      <c r="A315" s="44">
        <v>9</v>
      </c>
      <c r="B315" s="44">
        <v>29</v>
      </c>
      <c r="C315" s="5" t="str">
        <f>VLOOKUP(A315,'WinBUGS output'!A:C,3,FALSE)</f>
        <v>Exercise + TAU</v>
      </c>
      <c r="D315" s="5" t="str">
        <f>VLOOKUP(B315,'WinBUGS output'!A:C,3,FALSE)</f>
        <v>Non-directive counselling</v>
      </c>
      <c r="E315" s="5" t="str">
        <f>FIXED('WinBUGS output'!N314,2)</f>
        <v>-0.71</v>
      </c>
      <c r="F315" s="5" t="str">
        <f>FIXED('WinBUGS output'!M314,2)</f>
        <v>-2.38</v>
      </c>
      <c r="G315" s="5" t="str">
        <f>FIXED('WinBUGS output'!O314,2)</f>
        <v>0.93</v>
      </c>
      <c r="H315" s="7"/>
      <c r="I315" s="7"/>
      <c r="J315" s="7"/>
      <c r="X315" s="5" t="str">
        <f t="shared" si="14"/>
        <v>Exercise + TAU</v>
      </c>
      <c r="Y315" s="5" t="str">
        <f t="shared" si="15"/>
        <v>Non-directive counselling</v>
      </c>
      <c r="Z315" s="5" t="str">
        <f>FIXED(EXP('WinBUGS output'!N314),2)</f>
        <v>0.49</v>
      </c>
      <c r="AA315" s="5" t="str">
        <f>FIXED(EXP('WinBUGS output'!M314),2)</f>
        <v>0.09</v>
      </c>
      <c r="AB315" s="5" t="str">
        <f>FIXED(EXP('WinBUGS output'!O314),2)</f>
        <v>2.53</v>
      </c>
    </row>
    <row r="316" spans="1:28" x14ac:dyDescent="0.25">
      <c r="A316" s="44">
        <v>9</v>
      </c>
      <c r="B316" s="44">
        <v>30</v>
      </c>
      <c r="C316" s="5" t="str">
        <f>VLOOKUP(A316,'WinBUGS output'!A:C,3,FALSE)</f>
        <v>Exercise + TAU</v>
      </c>
      <c r="D316" s="5" t="str">
        <f>VLOOKUP(B316,'WinBUGS output'!A:C,3,FALSE)</f>
        <v>Relational client-centered therapy</v>
      </c>
      <c r="E316" s="5" t="str">
        <f>FIXED('WinBUGS output'!N315,2)</f>
        <v>-0.88</v>
      </c>
      <c r="F316" s="5" t="str">
        <f>FIXED('WinBUGS output'!M315,2)</f>
        <v>-2.90</v>
      </c>
      <c r="G316" s="5" t="str">
        <f>FIXED('WinBUGS output'!O315,2)</f>
        <v>1.04</v>
      </c>
      <c r="H316" s="7"/>
      <c r="I316" s="7"/>
      <c r="J316" s="7"/>
      <c r="X316" s="5" t="str">
        <f t="shared" si="14"/>
        <v>Exercise + TAU</v>
      </c>
      <c r="Y316" s="5" t="str">
        <f t="shared" si="15"/>
        <v>Relational client-centered therapy</v>
      </c>
      <c r="Z316" s="5" t="str">
        <f>FIXED(EXP('WinBUGS output'!N315),2)</f>
        <v>0.42</v>
      </c>
      <c r="AA316" s="5" t="str">
        <f>FIXED(EXP('WinBUGS output'!M315),2)</f>
        <v>0.06</v>
      </c>
      <c r="AB316" s="5" t="str">
        <f>FIXED(EXP('WinBUGS output'!O315),2)</f>
        <v>2.83</v>
      </c>
    </row>
    <row r="317" spans="1:28" x14ac:dyDescent="0.25">
      <c r="A317" s="44">
        <v>9</v>
      </c>
      <c r="B317" s="44">
        <v>31</v>
      </c>
      <c r="C317" s="5" t="str">
        <f>VLOOKUP(A317,'WinBUGS output'!A:C,3,FALSE)</f>
        <v>Exercise + TAU</v>
      </c>
      <c r="D317" s="5" t="str">
        <f>VLOOKUP(B317,'WinBUGS output'!A:C,3,FALSE)</f>
        <v>Behavioural activation (BA)</v>
      </c>
      <c r="E317" s="5" t="str">
        <f>FIXED('WinBUGS output'!N316,2)</f>
        <v>0.40</v>
      </c>
      <c r="F317" s="5" t="str">
        <f>FIXED('WinBUGS output'!M316,2)</f>
        <v>-1.23</v>
      </c>
      <c r="G317" s="5" t="str">
        <f>FIXED('WinBUGS output'!O316,2)</f>
        <v>2.02</v>
      </c>
      <c r="H317" s="7"/>
      <c r="I317" s="7"/>
      <c r="J317" s="7"/>
      <c r="X317" s="5" t="str">
        <f t="shared" si="14"/>
        <v>Exercise + TAU</v>
      </c>
      <c r="Y317" s="5" t="str">
        <f t="shared" si="15"/>
        <v>Behavioural activation (BA)</v>
      </c>
      <c r="Z317" s="5" t="str">
        <f>FIXED(EXP('WinBUGS output'!N316),2)</f>
        <v>1.49</v>
      </c>
      <c r="AA317" s="5" t="str">
        <f>FIXED(EXP('WinBUGS output'!M316),2)</f>
        <v>0.29</v>
      </c>
      <c r="AB317" s="5" t="str">
        <f>FIXED(EXP('WinBUGS output'!O316),2)</f>
        <v>7.55</v>
      </c>
    </row>
    <row r="318" spans="1:28" x14ac:dyDescent="0.25">
      <c r="A318" s="44">
        <v>9</v>
      </c>
      <c r="B318" s="44">
        <v>32</v>
      </c>
      <c r="C318" s="5" t="str">
        <f>VLOOKUP(A318,'WinBUGS output'!A:C,3,FALSE)</f>
        <v>Exercise + TAU</v>
      </c>
      <c r="D318" s="5" t="str">
        <f>VLOOKUP(B318,'WinBUGS output'!A:C,3,FALSE)</f>
        <v>Behavioural activation (BA) + TAU</v>
      </c>
      <c r="E318" s="5" t="str">
        <f>FIXED('WinBUGS output'!N317,2)</f>
        <v>0.35</v>
      </c>
      <c r="F318" s="5" t="str">
        <f>FIXED('WinBUGS output'!M317,2)</f>
        <v>-1.35</v>
      </c>
      <c r="G318" s="5" t="str">
        <f>FIXED('WinBUGS output'!O317,2)</f>
        <v>2.05</v>
      </c>
      <c r="H318" s="7"/>
      <c r="I318" s="7"/>
      <c r="J318" s="7"/>
      <c r="X318" s="5" t="str">
        <f t="shared" si="14"/>
        <v>Exercise + TAU</v>
      </c>
      <c r="Y318" s="5" t="str">
        <f t="shared" si="15"/>
        <v>Behavioural activation (BA) + TAU</v>
      </c>
      <c r="Z318" s="5" t="str">
        <f>FIXED(EXP('WinBUGS output'!N317),2)</f>
        <v>1.42</v>
      </c>
      <c r="AA318" s="5" t="str">
        <f>FIXED(EXP('WinBUGS output'!M317),2)</f>
        <v>0.26</v>
      </c>
      <c r="AB318" s="5" t="str">
        <f>FIXED(EXP('WinBUGS output'!O317),2)</f>
        <v>7.74</v>
      </c>
    </row>
    <row r="319" spans="1:28" x14ac:dyDescent="0.25">
      <c r="A319" s="44">
        <v>9</v>
      </c>
      <c r="B319" s="44">
        <v>33</v>
      </c>
      <c r="C319" s="5" t="str">
        <f>VLOOKUP(A319,'WinBUGS output'!A:C,3,FALSE)</f>
        <v>Exercise + TAU</v>
      </c>
      <c r="D319" s="5" t="str">
        <f>VLOOKUP(B319,'WinBUGS output'!A:C,3,FALSE)</f>
        <v>CBT individual (under 15 sessions)</v>
      </c>
      <c r="E319" s="5" t="str">
        <f>FIXED('WinBUGS output'!N318,2)</f>
        <v>-0.78</v>
      </c>
      <c r="F319" s="5" t="str">
        <f>FIXED('WinBUGS output'!M318,2)</f>
        <v>-2.36</v>
      </c>
      <c r="G319" s="5" t="str">
        <f>FIXED('WinBUGS output'!O318,2)</f>
        <v>0.76</v>
      </c>
      <c r="H319" s="7"/>
      <c r="I319" s="7"/>
      <c r="J319" s="7"/>
      <c r="X319" s="5" t="str">
        <f t="shared" si="14"/>
        <v>Exercise + TAU</v>
      </c>
      <c r="Y319" s="5" t="str">
        <f t="shared" si="15"/>
        <v>CBT individual (under 15 sessions)</v>
      </c>
      <c r="Z319" s="5" t="str">
        <f>FIXED(EXP('WinBUGS output'!N318),2)</f>
        <v>0.46</v>
      </c>
      <c r="AA319" s="5" t="str">
        <f>FIXED(EXP('WinBUGS output'!M318),2)</f>
        <v>0.09</v>
      </c>
      <c r="AB319" s="5" t="str">
        <f>FIXED(EXP('WinBUGS output'!O318),2)</f>
        <v>2.14</v>
      </c>
    </row>
    <row r="320" spans="1:28" x14ac:dyDescent="0.25">
      <c r="A320" s="44">
        <v>9</v>
      </c>
      <c r="B320" s="44">
        <v>34</v>
      </c>
      <c r="C320" s="5" t="str">
        <f>VLOOKUP(A320,'WinBUGS output'!A:C,3,FALSE)</f>
        <v>Exercise + TAU</v>
      </c>
      <c r="D320" s="5" t="str">
        <f>VLOOKUP(B320,'WinBUGS output'!A:C,3,FALSE)</f>
        <v>CBT individual (under 15 sessions) + TAU</v>
      </c>
      <c r="E320" s="5" t="str">
        <f>FIXED('WinBUGS output'!N319,2)</f>
        <v>-0.27</v>
      </c>
      <c r="F320" s="5" t="str">
        <f>FIXED('WinBUGS output'!M319,2)</f>
        <v>-1.85</v>
      </c>
      <c r="G320" s="5" t="str">
        <f>FIXED('WinBUGS output'!O319,2)</f>
        <v>1.29</v>
      </c>
      <c r="H320" s="7"/>
      <c r="I320" s="7"/>
      <c r="J320" s="7"/>
      <c r="X320" s="5" t="str">
        <f t="shared" si="14"/>
        <v>Exercise + TAU</v>
      </c>
      <c r="Y320" s="5" t="str">
        <f t="shared" si="15"/>
        <v>CBT individual (under 15 sessions) + TAU</v>
      </c>
      <c r="Z320" s="5" t="str">
        <f>FIXED(EXP('WinBUGS output'!N319),2)</f>
        <v>0.76</v>
      </c>
      <c r="AA320" s="5" t="str">
        <f>FIXED(EXP('WinBUGS output'!M319),2)</f>
        <v>0.16</v>
      </c>
      <c r="AB320" s="5" t="str">
        <f>FIXED(EXP('WinBUGS output'!O319),2)</f>
        <v>3.65</v>
      </c>
    </row>
    <row r="321" spans="1:28" x14ac:dyDescent="0.25">
      <c r="A321" s="44">
        <v>9</v>
      </c>
      <c r="B321" s="44">
        <v>35</v>
      </c>
      <c r="C321" s="5" t="str">
        <f>VLOOKUP(A321,'WinBUGS output'!A:C,3,FALSE)</f>
        <v>Exercise + TAU</v>
      </c>
      <c r="D321" s="5" t="str">
        <f>VLOOKUP(B321,'WinBUGS output'!A:C,3,FALSE)</f>
        <v>CBT individual (over 15 sessions)</v>
      </c>
      <c r="E321" s="5" t="str">
        <f>FIXED('WinBUGS output'!N320,2)</f>
        <v>0.40</v>
      </c>
      <c r="F321" s="5" t="str">
        <f>FIXED('WinBUGS output'!M320,2)</f>
        <v>-1.26</v>
      </c>
      <c r="G321" s="5" t="str">
        <f>FIXED('WinBUGS output'!O320,2)</f>
        <v>2.05</v>
      </c>
      <c r="H321" s="7"/>
      <c r="I321" s="7"/>
      <c r="J321" s="7"/>
      <c r="X321" s="5" t="str">
        <f t="shared" si="14"/>
        <v>Exercise + TAU</v>
      </c>
      <c r="Y321" s="5" t="str">
        <f t="shared" si="15"/>
        <v>CBT individual (over 15 sessions)</v>
      </c>
      <c r="Z321" s="5" t="str">
        <f>FIXED(EXP('WinBUGS output'!N320),2)</f>
        <v>1.48</v>
      </c>
      <c r="AA321" s="5" t="str">
        <f>FIXED(EXP('WinBUGS output'!M320),2)</f>
        <v>0.28</v>
      </c>
      <c r="AB321" s="5" t="str">
        <f>FIXED(EXP('WinBUGS output'!O320),2)</f>
        <v>7.76</v>
      </c>
    </row>
    <row r="322" spans="1:28" x14ac:dyDescent="0.25">
      <c r="A322" s="44">
        <v>9</v>
      </c>
      <c r="B322" s="44">
        <v>36</v>
      </c>
      <c r="C322" s="5" t="str">
        <f>VLOOKUP(A322,'WinBUGS output'!A:C,3,FALSE)</f>
        <v>Exercise + TAU</v>
      </c>
      <c r="D322" s="5" t="str">
        <f>VLOOKUP(B322,'WinBUGS output'!A:C,3,FALSE)</f>
        <v>Third-wave cognitive therapy individual</v>
      </c>
      <c r="E322" s="5" t="str">
        <f>FIXED('WinBUGS output'!N321,2)</f>
        <v>0.42</v>
      </c>
      <c r="F322" s="5" t="str">
        <f>FIXED('WinBUGS output'!M321,2)</f>
        <v>-1.41</v>
      </c>
      <c r="G322" s="5" t="str">
        <f>FIXED('WinBUGS output'!O321,2)</f>
        <v>2.34</v>
      </c>
      <c r="H322" s="7"/>
      <c r="I322" s="7"/>
      <c r="J322" s="7"/>
      <c r="X322" s="5" t="str">
        <f t="shared" si="14"/>
        <v>Exercise + TAU</v>
      </c>
      <c r="Y322" s="5" t="str">
        <f t="shared" si="15"/>
        <v>Third-wave cognitive therapy individual</v>
      </c>
      <c r="Z322" s="5" t="str">
        <f>FIXED(EXP('WinBUGS output'!N321),2)</f>
        <v>1.52</v>
      </c>
      <c r="AA322" s="5" t="str">
        <f>FIXED(EXP('WinBUGS output'!M321),2)</f>
        <v>0.24</v>
      </c>
      <c r="AB322" s="5" t="str">
        <f>FIXED(EXP('WinBUGS output'!O321),2)</f>
        <v>10.39</v>
      </c>
    </row>
    <row r="323" spans="1:28" x14ac:dyDescent="0.25">
      <c r="A323" s="44">
        <v>9</v>
      </c>
      <c r="B323" s="44">
        <v>37</v>
      </c>
      <c r="C323" s="5" t="str">
        <f>VLOOKUP(A323,'WinBUGS output'!A:C,3,FALSE)</f>
        <v>Exercise + TAU</v>
      </c>
      <c r="D323" s="5" t="str">
        <f>VLOOKUP(B323,'WinBUGS output'!A:C,3,FALSE)</f>
        <v>CBT individual (under 15 sessions) + citalopram</v>
      </c>
      <c r="E323" s="5" t="str">
        <f>FIXED('WinBUGS output'!N322,2)</f>
        <v>0.95</v>
      </c>
      <c r="F323" s="5" t="str">
        <f>FIXED('WinBUGS output'!M322,2)</f>
        <v>-0.97</v>
      </c>
      <c r="G323" s="5" t="str">
        <f>FIXED('WinBUGS output'!O322,2)</f>
        <v>2.83</v>
      </c>
      <c r="H323" s="7"/>
      <c r="I323" s="7"/>
      <c r="J323" s="7"/>
      <c r="X323" s="5" t="str">
        <f t="shared" si="14"/>
        <v>Exercise + TAU</v>
      </c>
      <c r="Y323" s="5" t="str">
        <f t="shared" si="15"/>
        <v>CBT individual (under 15 sessions) + citalopram</v>
      </c>
      <c r="Z323" s="5" t="str">
        <f>FIXED(EXP('WinBUGS output'!N322),2)</f>
        <v>2.59</v>
      </c>
      <c r="AA323" s="5" t="str">
        <f>FIXED(EXP('WinBUGS output'!M322),2)</f>
        <v>0.38</v>
      </c>
      <c r="AB323" s="5" t="str">
        <f>FIXED(EXP('WinBUGS output'!O322),2)</f>
        <v>16.91</v>
      </c>
    </row>
    <row r="324" spans="1:28" x14ac:dyDescent="0.25">
      <c r="A324" s="44">
        <v>9</v>
      </c>
      <c r="B324" s="44">
        <v>38</v>
      </c>
      <c r="C324" s="5" t="str">
        <f>VLOOKUP(A324,'WinBUGS output'!A:C,3,FALSE)</f>
        <v>Exercise + TAU</v>
      </c>
      <c r="D324" s="5" t="str">
        <f>VLOOKUP(B324,'WinBUGS output'!A:C,3,FALSE)</f>
        <v>CBT individual (under 15 sessions) + escitalopram</v>
      </c>
      <c r="E324" s="5" t="str">
        <f>FIXED('WinBUGS output'!N323,2)</f>
        <v>0.73</v>
      </c>
      <c r="F324" s="5" t="str">
        <f>FIXED('WinBUGS output'!M323,2)</f>
        <v>-1.28</v>
      </c>
      <c r="G324" s="5" t="str">
        <f>FIXED('WinBUGS output'!O323,2)</f>
        <v>2.69</v>
      </c>
      <c r="H324" s="7"/>
      <c r="I324" s="7"/>
      <c r="J324" s="7"/>
      <c r="X324" s="5" t="str">
        <f t="shared" ref="X324:X387" si="16">C324</f>
        <v>Exercise + TAU</v>
      </c>
      <c r="Y324" s="5" t="str">
        <f t="shared" ref="Y324:Y387" si="17">D324</f>
        <v>CBT individual (under 15 sessions) + escitalopram</v>
      </c>
      <c r="Z324" s="5" t="str">
        <f>FIXED(EXP('WinBUGS output'!N323),2)</f>
        <v>2.07</v>
      </c>
      <c r="AA324" s="5" t="str">
        <f>FIXED(EXP('WinBUGS output'!M323),2)</f>
        <v>0.28</v>
      </c>
      <c r="AB324" s="5" t="str">
        <f>FIXED(EXP('WinBUGS output'!O323),2)</f>
        <v>14.73</v>
      </c>
    </row>
    <row r="325" spans="1:28" x14ac:dyDescent="0.25">
      <c r="A325" s="44">
        <v>9</v>
      </c>
      <c r="B325" s="44">
        <v>39</v>
      </c>
      <c r="C325" s="5" t="str">
        <f>VLOOKUP(A325,'WinBUGS output'!A:C,3,FALSE)</f>
        <v>Exercise + TAU</v>
      </c>
      <c r="D325" s="5" t="str">
        <f>VLOOKUP(B325,'WinBUGS output'!A:C,3,FALSE)</f>
        <v>CBT individual (over 15 sessions) + any AD</v>
      </c>
      <c r="E325" s="5" t="str">
        <f>FIXED('WinBUGS output'!N324,2)</f>
        <v>0.59</v>
      </c>
      <c r="F325" s="5" t="str">
        <f>FIXED('WinBUGS output'!M324,2)</f>
        <v>-1.59</v>
      </c>
      <c r="G325" s="5" t="str">
        <f>FIXED('WinBUGS output'!O324,2)</f>
        <v>2.68</v>
      </c>
      <c r="H325" s="7"/>
      <c r="I325" s="7"/>
      <c r="J325" s="7"/>
      <c r="X325" s="5" t="str">
        <f t="shared" si="16"/>
        <v>Exercise + TAU</v>
      </c>
      <c r="Y325" s="5" t="str">
        <f t="shared" si="17"/>
        <v>CBT individual (over 15 sessions) + any AD</v>
      </c>
      <c r="Z325" s="5" t="str">
        <f>FIXED(EXP('WinBUGS output'!N324),2)</f>
        <v>1.81</v>
      </c>
      <c r="AA325" s="5" t="str">
        <f>FIXED(EXP('WinBUGS output'!M324),2)</f>
        <v>0.20</v>
      </c>
      <c r="AB325" s="5" t="str">
        <f>FIXED(EXP('WinBUGS output'!O324),2)</f>
        <v>14.53</v>
      </c>
    </row>
    <row r="326" spans="1:28" x14ac:dyDescent="0.25">
      <c r="A326" s="44">
        <v>9</v>
      </c>
      <c r="B326" s="44">
        <v>40</v>
      </c>
      <c r="C326" s="5" t="str">
        <f>VLOOKUP(A326,'WinBUGS output'!A:C,3,FALSE)</f>
        <v>Exercise + TAU</v>
      </c>
      <c r="D326" s="5" t="str">
        <f>VLOOKUP(B326,'WinBUGS output'!A:C,3,FALSE)</f>
        <v>Third-wave cognitive therapy individual + any AD</v>
      </c>
      <c r="E326" s="5" t="str">
        <f>FIXED('WinBUGS output'!N325,2)</f>
        <v>1.09</v>
      </c>
      <c r="F326" s="5" t="str">
        <f>FIXED('WinBUGS output'!M325,2)</f>
        <v>-1.02</v>
      </c>
      <c r="G326" s="5" t="str">
        <f>FIXED('WinBUGS output'!O325,2)</f>
        <v>3.21</v>
      </c>
      <c r="H326" s="7"/>
      <c r="I326" s="7"/>
      <c r="J326" s="7"/>
      <c r="X326" s="5" t="str">
        <f t="shared" si="16"/>
        <v>Exercise + TAU</v>
      </c>
      <c r="Y326" s="5" t="str">
        <f t="shared" si="17"/>
        <v>Third-wave cognitive therapy individual + any AD</v>
      </c>
      <c r="Z326" s="5" t="str">
        <f>FIXED(EXP('WinBUGS output'!N325),2)</f>
        <v>2.96</v>
      </c>
      <c r="AA326" s="5" t="str">
        <f>FIXED(EXP('WinBUGS output'!M325),2)</f>
        <v>0.36</v>
      </c>
      <c r="AB326" s="5" t="str">
        <f>FIXED(EXP('WinBUGS output'!O325),2)</f>
        <v>24.80</v>
      </c>
    </row>
    <row r="327" spans="1:28" x14ac:dyDescent="0.25">
      <c r="A327" s="44">
        <v>9</v>
      </c>
      <c r="B327" s="44">
        <v>41</v>
      </c>
      <c r="C327" s="5" t="str">
        <f>VLOOKUP(A327,'WinBUGS output'!A:C,3,FALSE)</f>
        <v>Exercise + TAU</v>
      </c>
      <c r="D327" s="5" t="str">
        <f>VLOOKUP(B327,'WinBUGS output'!A:C,3,FALSE)</f>
        <v>Exercise + Fluoxetine</v>
      </c>
      <c r="E327" s="5" t="str">
        <f>FIXED('WinBUGS output'!N326,2)</f>
        <v>3.12</v>
      </c>
      <c r="F327" s="5" t="str">
        <f>FIXED('WinBUGS output'!M326,2)</f>
        <v>0.89</v>
      </c>
      <c r="G327" s="5" t="str">
        <f>FIXED('WinBUGS output'!O326,2)</f>
        <v>5.31</v>
      </c>
      <c r="H327" s="7"/>
      <c r="I327" s="7"/>
      <c r="J327" s="7"/>
      <c r="X327" s="5" t="str">
        <f t="shared" si="16"/>
        <v>Exercise + TAU</v>
      </c>
      <c r="Y327" s="5" t="str">
        <f t="shared" si="17"/>
        <v>Exercise + Fluoxetine</v>
      </c>
      <c r="Z327" s="5" t="str">
        <f>FIXED(EXP('WinBUGS output'!N326),2)</f>
        <v>22.71</v>
      </c>
      <c r="AA327" s="5" t="str">
        <f>FIXED(EXP('WinBUGS output'!M326),2)</f>
        <v>2.44</v>
      </c>
      <c r="AB327" s="5" t="str">
        <f>FIXED(EXP('WinBUGS output'!O326),2)</f>
        <v>203.16</v>
      </c>
    </row>
    <row r="328" spans="1:28" x14ac:dyDescent="0.25">
      <c r="A328" s="44">
        <v>10</v>
      </c>
      <c r="B328" s="44">
        <v>11</v>
      </c>
      <c r="C328" s="5" t="str">
        <f>VLOOKUP(A328,'WinBUGS output'!A:C,3,FALSE)</f>
        <v>Amitriptyline</v>
      </c>
      <c r="D328" s="5" t="str">
        <f>VLOOKUP(B328,'WinBUGS output'!A:C,3,FALSE)</f>
        <v>Imipramine</v>
      </c>
      <c r="E328" s="5" t="str">
        <f>FIXED('WinBUGS output'!N327,2)</f>
        <v>-0.10</v>
      </c>
      <c r="F328" s="5" t="str">
        <f>FIXED('WinBUGS output'!M327,2)</f>
        <v>-0.54</v>
      </c>
      <c r="G328" s="5" t="str">
        <f>FIXED('WinBUGS output'!O327,2)</f>
        <v>0.28</v>
      </c>
      <c r="H328" s="7"/>
      <c r="I328" s="7"/>
      <c r="J328" s="7"/>
      <c r="X328" s="5" t="str">
        <f t="shared" si="16"/>
        <v>Amitriptyline</v>
      </c>
      <c r="Y328" s="5" t="str">
        <f t="shared" si="17"/>
        <v>Imipramine</v>
      </c>
      <c r="Z328" s="5" t="str">
        <f>FIXED(EXP('WinBUGS output'!N327),2)</f>
        <v>0.90</v>
      </c>
      <c r="AA328" s="5" t="str">
        <f>FIXED(EXP('WinBUGS output'!M327),2)</f>
        <v>0.58</v>
      </c>
      <c r="AB328" s="5" t="str">
        <f>FIXED(EXP('WinBUGS output'!O327),2)</f>
        <v>1.33</v>
      </c>
    </row>
    <row r="329" spans="1:28" x14ac:dyDescent="0.25">
      <c r="A329" s="44">
        <v>10</v>
      </c>
      <c r="B329" s="44">
        <v>12</v>
      </c>
      <c r="C329" s="5" t="str">
        <f>VLOOKUP(A329,'WinBUGS output'!A:C,3,FALSE)</f>
        <v>Amitriptyline</v>
      </c>
      <c r="D329" s="5" t="str">
        <f>VLOOKUP(B329,'WinBUGS output'!A:C,3,FALSE)</f>
        <v>Lofepramine</v>
      </c>
      <c r="E329" s="5" t="str">
        <f>FIXED('WinBUGS output'!N328,2)</f>
        <v>0.10</v>
      </c>
      <c r="F329" s="5" t="str">
        <f>FIXED('WinBUGS output'!M328,2)</f>
        <v>-0.49</v>
      </c>
      <c r="G329" s="5" t="str">
        <f>FIXED('WinBUGS output'!O328,2)</f>
        <v>0.92</v>
      </c>
      <c r="H329" s="7"/>
      <c r="I329" s="7"/>
      <c r="J329" s="7"/>
      <c r="X329" s="5" t="str">
        <f t="shared" si="16"/>
        <v>Amitriptyline</v>
      </c>
      <c r="Y329" s="5" t="str">
        <f t="shared" si="17"/>
        <v>Lofepramine</v>
      </c>
      <c r="Z329" s="5" t="str">
        <f>FIXED(EXP('WinBUGS output'!N328),2)</f>
        <v>1.11</v>
      </c>
      <c r="AA329" s="5" t="str">
        <f>FIXED(EXP('WinBUGS output'!M328),2)</f>
        <v>0.61</v>
      </c>
      <c r="AB329" s="5" t="str">
        <f>FIXED(EXP('WinBUGS output'!O328),2)</f>
        <v>2.51</v>
      </c>
    </row>
    <row r="330" spans="1:28" x14ac:dyDescent="0.25">
      <c r="A330" s="44">
        <v>10</v>
      </c>
      <c r="B330" s="44">
        <v>13</v>
      </c>
      <c r="C330" s="5" t="str">
        <f>VLOOKUP(A330,'WinBUGS output'!A:C,3,FALSE)</f>
        <v>Amitriptyline</v>
      </c>
      <c r="D330" s="5" t="str">
        <f>VLOOKUP(B330,'WinBUGS output'!A:C,3,FALSE)</f>
        <v>Citalopram</v>
      </c>
      <c r="E330" s="5" t="str">
        <f>FIXED('WinBUGS output'!N329,2)</f>
        <v>-0.36</v>
      </c>
      <c r="F330" s="5" t="str">
        <f>FIXED('WinBUGS output'!M329,2)</f>
        <v>-0.80</v>
      </c>
      <c r="G330" s="5" t="str">
        <f>FIXED('WinBUGS output'!O329,2)</f>
        <v>0.06</v>
      </c>
      <c r="H330" s="7"/>
      <c r="I330" s="7"/>
      <c r="J330" s="7"/>
      <c r="X330" s="5" t="str">
        <f t="shared" si="16"/>
        <v>Amitriptyline</v>
      </c>
      <c r="Y330" s="5" t="str">
        <f t="shared" si="17"/>
        <v>Citalopram</v>
      </c>
      <c r="Z330" s="5" t="str">
        <f>FIXED(EXP('WinBUGS output'!N329),2)</f>
        <v>0.70</v>
      </c>
      <c r="AA330" s="5" t="str">
        <f>FIXED(EXP('WinBUGS output'!M329),2)</f>
        <v>0.45</v>
      </c>
      <c r="AB330" s="5" t="str">
        <f>FIXED(EXP('WinBUGS output'!O329),2)</f>
        <v>1.07</v>
      </c>
    </row>
    <row r="331" spans="1:28" x14ac:dyDescent="0.25">
      <c r="A331" s="44">
        <v>10</v>
      </c>
      <c r="B331" s="44">
        <v>14</v>
      </c>
      <c r="C331" s="5" t="str">
        <f>VLOOKUP(A331,'WinBUGS output'!A:C,3,FALSE)</f>
        <v>Amitriptyline</v>
      </c>
      <c r="D331" s="5" t="str">
        <f>VLOOKUP(B331,'WinBUGS output'!A:C,3,FALSE)</f>
        <v>Escitalopram</v>
      </c>
      <c r="E331" s="5" t="str">
        <f>FIXED('WinBUGS output'!N330,2)</f>
        <v>-0.16</v>
      </c>
      <c r="F331" s="5" t="str">
        <f>FIXED('WinBUGS output'!M330,2)</f>
        <v>-0.56</v>
      </c>
      <c r="G331" s="5" t="str">
        <f>FIXED('WinBUGS output'!O330,2)</f>
        <v>0.25</v>
      </c>
      <c r="H331" s="7"/>
      <c r="I331" s="7"/>
      <c r="J331" s="7"/>
      <c r="X331" s="5" t="str">
        <f t="shared" si="16"/>
        <v>Amitriptyline</v>
      </c>
      <c r="Y331" s="5" t="str">
        <f t="shared" si="17"/>
        <v>Escitalopram</v>
      </c>
      <c r="Z331" s="5" t="str">
        <f>FIXED(EXP('WinBUGS output'!N330),2)</f>
        <v>0.85</v>
      </c>
      <c r="AA331" s="5" t="str">
        <f>FIXED(EXP('WinBUGS output'!M330),2)</f>
        <v>0.57</v>
      </c>
      <c r="AB331" s="5" t="str">
        <f>FIXED(EXP('WinBUGS output'!O330),2)</f>
        <v>1.28</v>
      </c>
    </row>
    <row r="332" spans="1:28" x14ac:dyDescent="0.25">
      <c r="A332" s="44">
        <v>10</v>
      </c>
      <c r="B332" s="44">
        <v>15</v>
      </c>
      <c r="C332" s="5" t="str">
        <f>VLOOKUP(A332,'WinBUGS output'!A:C,3,FALSE)</f>
        <v>Amitriptyline</v>
      </c>
      <c r="D332" s="5" t="str">
        <f>VLOOKUP(B332,'WinBUGS output'!A:C,3,FALSE)</f>
        <v>Fluoxetine</v>
      </c>
      <c r="E332" s="5" t="str">
        <f>FIXED('WinBUGS output'!N331,2)</f>
        <v>-0.20</v>
      </c>
      <c r="F332" s="5" t="str">
        <f>FIXED('WinBUGS output'!M331,2)</f>
        <v>-0.54</v>
      </c>
      <c r="G332" s="5" t="str">
        <f>FIXED('WinBUGS output'!O331,2)</f>
        <v>0.14</v>
      </c>
      <c r="H332" s="7">
        <v>-0.52990000000000004</v>
      </c>
      <c r="I332" s="7">
        <v>-0.55279999999999996</v>
      </c>
      <c r="J332" s="7">
        <v>0.44190000000000002</v>
      </c>
      <c r="X332" s="5" t="str">
        <f t="shared" si="16"/>
        <v>Amitriptyline</v>
      </c>
      <c r="Y332" s="5" t="str">
        <f t="shared" si="17"/>
        <v>Fluoxetine</v>
      </c>
      <c r="Z332" s="5" t="str">
        <f>FIXED(EXP('WinBUGS output'!N331),2)</f>
        <v>0.82</v>
      </c>
      <c r="AA332" s="5" t="str">
        <f>FIXED(EXP('WinBUGS output'!M331),2)</f>
        <v>0.58</v>
      </c>
      <c r="AB332" s="5" t="str">
        <f>FIXED(EXP('WinBUGS output'!O331),2)</f>
        <v>1.15</v>
      </c>
    </row>
    <row r="333" spans="1:28" x14ac:dyDescent="0.25">
      <c r="A333" s="44">
        <v>10</v>
      </c>
      <c r="B333" s="44">
        <v>16</v>
      </c>
      <c r="C333" s="5" t="str">
        <f>VLOOKUP(A333,'WinBUGS output'!A:C,3,FALSE)</f>
        <v>Amitriptyline</v>
      </c>
      <c r="D333" s="5" t="str">
        <f>VLOOKUP(B333,'WinBUGS output'!A:C,3,FALSE)</f>
        <v>Sertraline</v>
      </c>
      <c r="E333" s="5" t="str">
        <f>FIXED('WinBUGS output'!N332,2)</f>
        <v>-0.33</v>
      </c>
      <c r="F333" s="5" t="str">
        <f>FIXED('WinBUGS output'!M332,2)</f>
        <v>-0.76</v>
      </c>
      <c r="G333" s="5" t="str">
        <f>FIXED('WinBUGS output'!O332,2)</f>
        <v>0.08</v>
      </c>
      <c r="H333" s="7">
        <v>-0.28999999999999998</v>
      </c>
      <c r="I333" s="7">
        <v>-0.98619999999999997</v>
      </c>
      <c r="J333" s="7">
        <v>0.5837</v>
      </c>
      <c r="X333" s="5" t="str">
        <f t="shared" si="16"/>
        <v>Amitriptyline</v>
      </c>
      <c r="Y333" s="5" t="str">
        <f t="shared" si="17"/>
        <v>Sertraline</v>
      </c>
      <c r="Z333" s="5" t="str">
        <f>FIXED(EXP('WinBUGS output'!N332),2)</f>
        <v>0.72</v>
      </c>
      <c r="AA333" s="5" t="str">
        <f>FIXED(EXP('WinBUGS output'!M332),2)</f>
        <v>0.47</v>
      </c>
      <c r="AB333" s="5" t="str">
        <f>FIXED(EXP('WinBUGS output'!O332),2)</f>
        <v>1.08</v>
      </c>
    </row>
    <row r="334" spans="1:28" x14ac:dyDescent="0.25">
      <c r="A334" s="44">
        <v>10</v>
      </c>
      <c r="B334" s="44">
        <v>17</v>
      </c>
      <c r="C334" s="5" t="str">
        <f>VLOOKUP(A334,'WinBUGS output'!A:C,3,FALSE)</f>
        <v>Amitriptyline</v>
      </c>
      <c r="D334" s="5" t="str">
        <f>VLOOKUP(B334,'WinBUGS output'!A:C,3,FALSE)</f>
        <v>Any AD</v>
      </c>
      <c r="E334" s="5" t="str">
        <f>FIXED('WinBUGS output'!N333,2)</f>
        <v>-3.56</v>
      </c>
      <c r="F334" s="5" t="str">
        <f>FIXED('WinBUGS output'!M333,2)</f>
        <v>-5.53</v>
      </c>
      <c r="G334" s="5" t="str">
        <f>FIXED('WinBUGS output'!O333,2)</f>
        <v>-1.58</v>
      </c>
      <c r="H334" s="7"/>
      <c r="I334" s="7"/>
      <c r="J334" s="7"/>
      <c r="X334" s="5" t="str">
        <f t="shared" si="16"/>
        <v>Amitriptyline</v>
      </c>
      <c r="Y334" s="5" t="str">
        <f t="shared" si="17"/>
        <v>Any AD</v>
      </c>
      <c r="Z334" s="5" t="str">
        <f>FIXED(EXP('WinBUGS output'!N333),2)</f>
        <v>0.03</v>
      </c>
      <c r="AA334" s="5" t="str">
        <f>FIXED(EXP('WinBUGS output'!M333),2)</f>
        <v>0.00</v>
      </c>
      <c r="AB334" s="5" t="str">
        <f>FIXED(EXP('WinBUGS output'!O333),2)</f>
        <v>0.21</v>
      </c>
    </row>
    <row r="335" spans="1:28" x14ac:dyDescent="0.25">
      <c r="A335" s="44">
        <v>10</v>
      </c>
      <c r="B335" s="44">
        <v>18</v>
      </c>
      <c r="C335" s="5" t="str">
        <f>VLOOKUP(A335,'WinBUGS output'!A:C,3,FALSE)</f>
        <v>Amitriptyline</v>
      </c>
      <c r="D335" s="5" t="str">
        <f>VLOOKUP(B335,'WinBUGS output'!A:C,3,FALSE)</f>
        <v>Mirtazapine</v>
      </c>
      <c r="E335" s="5" t="str">
        <f>FIXED('WinBUGS output'!N334,2)</f>
        <v>-0.05</v>
      </c>
      <c r="F335" s="5" t="str">
        <f>FIXED('WinBUGS output'!M334,2)</f>
        <v>-0.49</v>
      </c>
      <c r="G335" s="5" t="str">
        <f>FIXED('WinBUGS output'!O334,2)</f>
        <v>0.38</v>
      </c>
      <c r="H335" s="7">
        <v>-0.127</v>
      </c>
      <c r="I335" s="7">
        <v>-0.74270000000000003</v>
      </c>
      <c r="J335" s="7">
        <v>0.48599999999999999</v>
      </c>
      <c r="X335" s="5" t="str">
        <f t="shared" si="16"/>
        <v>Amitriptyline</v>
      </c>
      <c r="Y335" s="5" t="str">
        <f t="shared" si="17"/>
        <v>Mirtazapine</v>
      </c>
      <c r="Z335" s="5" t="str">
        <f>FIXED(EXP('WinBUGS output'!N334),2)</f>
        <v>0.95</v>
      </c>
      <c r="AA335" s="5" t="str">
        <f>FIXED(EXP('WinBUGS output'!M334),2)</f>
        <v>0.61</v>
      </c>
      <c r="AB335" s="5" t="str">
        <f>FIXED(EXP('WinBUGS output'!O334),2)</f>
        <v>1.46</v>
      </c>
    </row>
    <row r="336" spans="1:28" x14ac:dyDescent="0.25">
      <c r="A336" s="44">
        <v>10</v>
      </c>
      <c r="B336" s="44">
        <v>19</v>
      </c>
      <c r="C336" s="5" t="str">
        <f>VLOOKUP(A336,'WinBUGS output'!A:C,3,FALSE)</f>
        <v>Amitriptyline</v>
      </c>
      <c r="D336" s="5" t="str">
        <f>VLOOKUP(B336,'WinBUGS output'!A:C,3,FALSE)</f>
        <v>Short-term psychodymic psychotherapy individual + TAU</v>
      </c>
      <c r="E336" s="5" t="str">
        <f>FIXED('WinBUGS output'!N335,2)</f>
        <v>-0.85</v>
      </c>
      <c r="F336" s="5" t="str">
        <f>FIXED('WinBUGS output'!M335,2)</f>
        <v>-2.78</v>
      </c>
      <c r="G336" s="5" t="str">
        <f>FIXED('WinBUGS output'!O335,2)</f>
        <v>1.07</v>
      </c>
      <c r="H336" s="7"/>
      <c r="I336" s="7"/>
      <c r="J336" s="7"/>
      <c r="X336" s="5" t="str">
        <f t="shared" si="16"/>
        <v>Amitriptyline</v>
      </c>
      <c r="Y336" s="5" t="str">
        <f t="shared" si="17"/>
        <v>Short-term psychodymic psychotherapy individual + TAU</v>
      </c>
      <c r="Z336" s="5" t="str">
        <f>FIXED(EXP('WinBUGS output'!N335),2)</f>
        <v>0.43</v>
      </c>
      <c r="AA336" s="5" t="str">
        <f>FIXED(EXP('WinBUGS output'!M335),2)</f>
        <v>0.06</v>
      </c>
      <c r="AB336" s="5" t="str">
        <f>FIXED(EXP('WinBUGS output'!O335),2)</f>
        <v>2.92</v>
      </c>
    </row>
    <row r="337" spans="1:28" x14ac:dyDescent="0.25">
      <c r="A337" s="44">
        <v>10</v>
      </c>
      <c r="B337" s="44">
        <v>20</v>
      </c>
      <c r="C337" s="5" t="str">
        <f>VLOOKUP(A337,'WinBUGS output'!A:C,3,FALSE)</f>
        <v>Amitriptyline</v>
      </c>
      <c r="D337" s="5" t="str">
        <f>VLOOKUP(B337,'WinBUGS output'!A:C,3,FALSE)</f>
        <v>Cognitive bibliotherapy with support + TAU</v>
      </c>
      <c r="E337" s="5" t="str">
        <f>FIXED('WinBUGS output'!N336,2)</f>
        <v>-1.24</v>
      </c>
      <c r="F337" s="5" t="str">
        <f>FIXED('WinBUGS output'!M336,2)</f>
        <v>-2.78</v>
      </c>
      <c r="G337" s="5" t="str">
        <f>FIXED('WinBUGS output'!O336,2)</f>
        <v>0.29</v>
      </c>
      <c r="H337" s="7"/>
      <c r="I337" s="7"/>
      <c r="J337" s="7"/>
      <c r="X337" s="5" t="str">
        <f t="shared" si="16"/>
        <v>Amitriptyline</v>
      </c>
      <c r="Y337" s="5" t="str">
        <f t="shared" si="17"/>
        <v>Cognitive bibliotherapy with support + TAU</v>
      </c>
      <c r="Z337" s="5" t="str">
        <f>FIXED(EXP('WinBUGS output'!N336),2)</f>
        <v>0.29</v>
      </c>
      <c r="AA337" s="5" t="str">
        <f>FIXED(EXP('WinBUGS output'!M336),2)</f>
        <v>0.06</v>
      </c>
      <c r="AB337" s="5" t="str">
        <f>FIXED(EXP('WinBUGS output'!O336),2)</f>
        <v>1.34</v>
      </c>
    </row>
    <row r="338" spans="1:28" x14ac:dyDescent="0.25">
      <c r="A338" s="44">
        <v>10</v>
      </c>
      <c r="B338" s="44">
        <v>21</v>
      </c>
      <c r="C338" s="5" t="str">
        <f>VLOOKUP(A338,'WinBUGS output'!A:C,3,FALSE)</f>
        <v>Amitriptyline</v>
      </c>
      <c r="D338" s="5" t="str">
        <f>VLOOKUP(B338,'WinBUGS output'!A:C,3,FALSE)</f>
        <v>Computerised-CBT (CCBT) with support</v>
      </c>
      <c r="E338" s="5" t="str">
        <f>FIXED('WinBUGS output'!N337,2)</f>
        <v>-1.33</v>
      </c>
      <c r="F338" s="5" t="str">
        <f>FIXED('WinBUGS output'!M337,2)</f>
        <v>-2.98</v>
      </c>
      <c r="G338" s="5" t="str">
        <f>FIXED('WinBUGS output'!O337,2)</f>
        <v>0.28</v>
      </c>
      <c r="H338" s="7"/>
      <c r="I338" s="7"/>
      <c r="J338" s="7"/>
      <c r="X338" s="5" t="str">
        <f t="shared" si="16"/>
        <v>Amitriptyline</v>
      </c>
      <c r="Y338" s="5" t="str">
        <f t="shared" si="17"/>
        <v>Computerised-CBT (CCBT) with support</v>
      </c>
      <c r="Z338" s="5" t="str">
        <f>FIXED(EXP('WinBUGS output'!N337),2)</f>
        <v>0.26</v>
      </c>
      <c r="AA338" s="5" t="str">
        <f>FIXED(EXP('WinBUGS output'!M337),2)</f>
        <v>0.05</v>
      </c>
      <c r="AB338" s="5" t="str">
        <f>FIXED(EXP('WinBUGS output'!O337),2)</f>
        <v>1.33</v>
      </c>
    </row>
    <row r="339" spans="1:28" x14ac:dyDescent="0.25">
      <c r="A339" s="44">
        <v>10</v>
      </c>
      <c r="B339" s="44">
        <v>22</v>
      </c>
      <c r="C339" s="5" t="str">
        <f>VLOOKUP(A339,'WinBUGS output'!A:C,3,FALSE)</f>
        <v>Amitriptyline</v>
      </c>
      <c r="D339" s="5" t="str">
        <f>VLOOKUP(B339,'WinBUGS output'!A:C,3,FALSE)</f>
        <v>Cognitive bibliotherapy + TAU</v>
      </c>
      <c r="E339" s="5" t="str">
        <f>FIXED('WinBUGS output'!N338,2)</f>
        <v>-1.48</v>
      </c>
      <c r="F339" s="5" t="str">
        <f>FIXED('WinBUGS output'!M338,2)</f>
        <v>-2.93</v>
      </c>
      <c r="G339" s="5" t="str">
        <f>FIXED('WinBUGS output'!O338,2)</f>
        <v>-0.09</v>
      </c>
      <c r="H339" s="7"/>
      <c r="I339" s="7"/>
      <c r="J339" s="7"/>
      <c r="X339" s="5" t="str">
        <f t="shared" si="16"/>
        <v>Amitriptyline</v>
      </c>
      <c r="Y339" s="5" t="str">
        <f t="shared" si="17"/>
        <v>Cognitive bibliotherapy + TAU</v>
      </c>
      <c r="Z339" s="5" t="str">
        <f>FIXED(EXP('WinBUGS output'!N338),2)</f>
        <v>0.23</v>
      </c>
      <c r="AA339" s="5" t="str">
        <f>FIXED(EXP('WinBUGS output'!M338),2)</f>
        <v>0.05</v>
      </c>
      <c r="AB339" s="5" t="str">
        <f>FIXED(EXP('WinBUGS output'!O338),2)</f>
        <v>0.91</v>
      </c>
    </row>
    <row r="340" spans="1:28" x14ac:dyDescent="0.25">
      <c r="A340" s="44">
        <v>10</v>
      </c>
      <c r="B340" s="44">
        <v>23</v>
      </c>
      <c r="C340" s="5" t="str">
        <f>VLOOKUP(A340,'WinBUGS output'!A:C,3,FALSE)</f>
        <v>Amitriptyline</v>
      </c>
      <c r="D340" s="5" t="str">
        <f>VLOOKUP(B340,'WinBUGS output'!A:C,3,FALSE)</f>
        <v>Computerised cognitive bias modification</v>
      </c>
      <c r="E340" s="5" t="str">
        <f>FIXED('WinBUGS output'!N339,2)</f>
        <v>-1.34</v>
      </c>
      <c r="F340" s="5" t="str">
        <f>FIXED('WinBUGS output'!M339,2)</f>
        <v>-2.83</v>
      </c>
      <c r="G340" s="5" t="str">
        <f>FIXED('WinBUGS output'!O339,2)</f>
        <v>0.13</v>
      </c>
      <c r="H340" s="7"/>
      <c r="I340" s="7"/>
      <c r="J340" s="7"/>
      <c r="X340" s="5" t="str">
        <f t="shared" si="16"/>
        <v>Amitriptyline</v>
      </c>
      <c r="Y340" s="5" t="str">
        <f t="shared" si="17"/>
        <v>Computerised cognitive bias modification</v>
      </c>
      <c r="Z340" s="5" t="str">
        <f>FIXED(EXP('WinBUGS output'!N339),2)</f>
        <v>0.26</v>
      </c>
      <c r="AA340" s="5" t="str">
        <f>FIXED(EXP('WinBUGS output'!M339),2)</f>
        <v>0.06</v>
      </c>
      <c r="AB340" s="5" t="str">
        <f>FIXED(EXP('WinBUGS output'!O339),2)</f>
        <v>1.14</v>
      </c>
    </row>
    <row r="341" spans="1:28" x14ac:dyDescent="0.25">
      <c r="A341" s="44">
        <v>10</v>
      </c>
      <c r="B341" s="44">
        <v>24</v>
      </c>
      <c r="C341" s="5" t="str">
        <f>VLOOKUP(A341,'WinBUGS output'!A:C,3,FALSE)</f>
        <v>Amitriptyline</v>
      </c>
      <c r="D341" s="5" t="str">
        <f>VLOOKUP(B341,'WinBUGS output'!A:C,3,FALSE)</f>
        <v>Computerised-CBT (CCBT)</v>
      </c>
      <c r="E341" s="5" t="str">
        <f>FIXED('WinBUGS output'!N340,2)</f>
        <v>-1.43</v>
      </c>
      <c r="F341" s="5" t="str">
        <f>FIXED('WinBUGS output'!M340,2)</f>
        <v>-2.86</v>
      </c>
      <c r="G341" s="5" t="str">
        <f>FIXED('WinBUGS output'!O340,2)</f>
        <v>-0.05</v>
      </c>
      <c r="H341" s="7"/>
      <c r="I341" s="7"/>
      <c r="J341" s="7"/>
      <c r="X341" s="5" t="str">
        <f t="shared" si="16"/>
        <v>Amitriptyline</v>
      </c>
      <c r="Y341" s="5" t="str">
        <f t="shared" si="17"/>
        <v>Computerised-CBT (CCBT)</v>
      </c>
      <c r="Z341" s="5" t="str">
        <f>FIXED(EXP('WinBUGS output'!N340),2)</f>
        <v>0.24</v>
      </c>
      <c r="AA341" s="5" t="str">
        <f>FIXED(EXP('WinBUGS output'!M340),2)</f>
        <v>0.06</v>
      </c>
      <c r="AB341" s="5" t="str">
        <f>FIXED(EXP('WinBUGS output'!O340),2)</f>
        <v>0.95</v>
      </c>
    </row>
    <row r="342" spans="1:28" x14ac:dyDescent="0.25">
      <c r="A342" s="44">
        <v>10</v>
      </c>
      <c r="B342" s="44">
        <v>25</v>
      </c>
      <c r="C342" s="5" t="str">
        <f>VLOOKUP(A342,'WinBUGS output'!A:C,3,FALSE)</f>
        <v>Amitriptyline</v>
      </c>
      <c r="D342" s="5" t="str">
        <f>VLOOKUP(B342,'WinBUGS output'!A:C,3,FALSE)</f>
        <v>Computerised-CBT (CCBT) + TAU</v>
      </c>
      <c r="E342" s="5" t="str">
        <f>FIXED('WinBUGS output'!N341,2)</f>
        <v>-1.31</v>
      </c>
      <c r="F342" s="5" t="str">
        <f>FIXED('WinBUGS output'!M341,2)</f>
        <v>-2.67</v>
      </c>
      <c r="G342" s="5" t="str">
        <f>FIXED('WinBUGS output'!O341,2)</f>
        <v>0.00</v>
      </c>
      <c r="H342" s="7"/>
      <c r="I342" s="7"/>
      <c r="J342" s="7"/>
      <c r="X342" s="5" t="str">
        <f t="shared" si="16"/>
        <v>Amitriptyline</v>
      </c>
      <c r="Y342" s="5" t="str">
        <f t="shared" si="17"/>
        <v>Computerised-CBT (CCBT) + TAU</v>
      </c>
      <c r="Z342" s="5" t="str">
        <f>FIXED(EXP('WinBUGS output'!N341),2)</f>
        <v>0.27</v>
      </c>
      <c r="AA342" s="5" t="str">
        <f>FIXED(EXP('WinBUGS output'!M341),2)</f>
        <v>0.07</v>
      </c>
      <c r="AB342" s="5" t="str">
        <f>FIXED(EXP('WinBUGS output'!O341),2)</f>
        <v>1.00</v>
      </c>
    </row>
    <row r="343" spans="1:28" x14ac:dyDescent="0.25">
      <c r="A343" s="44">
        <v>10</v>
      </c>
      <c r="B343" s="44">
        <v>26</v>
      </c>
      <c r="C343" s="5" t="str">
        <f>VLOOKUP(A343,'WinBUGS output'!A:C,3,FALSE)</f>
        <v>Amitriptyline</v>
      </c>
      <c r="D343" s="5" t="str">
        <f>VLOOKUP(B343,'WinBUGS output'!A:C,3,FALSE)</f>
        <v>Computerised-problem solving therapy</v>
      </c>
      <c r="E343" s="5" t="str">
        <f>FIXED('WinBUGS output'!N342,2)</f>
        <v>-1.39</v>
      </c>
      <c r="F343" s="5" t="str">
        <f>FIXED('WinBUGS output'!M342,2)</f>
        <v>-2.86</v>
      </c>
      <c r="G343" s="5" t="str">
        <f>FIXED('WinBUGS output'!O342,2)</f>
        <v>0.02</v>
      </c>
      <c r="H343" s="7"/>
      <c r="I343" s="7"/>
      <c r="J343" s="7"/>
      <c r="X343" s="5" t="str">
        <f t="shared" si="16"/>
        <v>Amitriptyline</v>
      </c>
      <c r="Y343" s="5" t="str">
        <f t="shared" si="17"/>
        <v>Computerised-problem solving therapy</v>
      </c>
      <c r="Z343" s="5" t="str">
        <f>FIXED(EXP('WinBUGS output'!N342),2)</f>
        <v>0.25</v>
      </c>
      <c r="AA343" s="5" t="str">
        <f>FIXED(EXP('WinBUGS output'!M342),2)</f>
        <v>0.06</v>
      </c>
      <c r="AB343" s="5" t="str">
        <f>FIXED(EXP('WinBUGS output'!O342),2)</f>
        <v>1.02</v>
      </c>
    </row>
    <row r="344" spans="1:28" x14ac:dyDescent="0.25">
      <c r="A344" s="44">
        <v>10</v>
      </c>
      <c r="B344" s="44">
        <v>27</v>
      </c>
      <c r="C344" s="5" t="str">
        <f>VLOOKUP(A344,'WinBUGS output'!A:C,3,FALSE)</f>
        <v>Amitriptyline</v>
      </c>
      <c r="D344" s="5" t="str">
        <f>VLOOKUP(B344,'WinBUGS output'!A:C,3,FALSE)</f>
        <v>Interpersonal psychotherapy (IPT)</v>
      </c>
      <c r="E344" s="5" t="str">
        <f>FIXED('WinBUGS output'!N343,2)</f>
        <v>-0.34</v>
      </c>
      <c r="F344" s="5" t="str">
        <f>FIXED('WinBUGS output'!M343,2)</f>
        <v>-1.81</v>
      </c>
      <c r="G344" s="5" t="str">
        <f>FIXED('WinBUGS output'!O343,2)</f>
        <v>1.14</v>
      </c>
      <c r="H344" s="7"/>
      <c r="I344" s="7"/>
      <c r="J344" s="7"/>
      <c r="X344" s="5" t="str">
        <f t="shared" si="16"/>
        <v>Amitriptyline</v>
      </c>
      <c r="Y344" s="5" t="str">
        <f t="shared" si="17"/>
        <v>Interpersonal psychotherapy (IPT)</v>
      </c>
      <c r="Z344" s="5" t="str">
        <f>FIXED(EXP('WinBUGS output'!N343),2)</f>
        <v>0.71</v>
      </c>
      <c r="AA344" s="5" t="str">
        <f>FIXED(EXP('WinBUGS output'!M343),2)</f>
        <v>0.16</v>
      </c>
      <c r="AB344" s="5" t="str">
        <f>FIXED(EXP('WinBUGS output'!O343),2)</f>
        <v>3.12</v>
      </c>
    </row>
    <row r="345" spans="1:28" x14ac:dyDescent="0.25">
      <c r="A345" s="44">
        <v>10</v>
      </c>
      <c r="B345" s="44">
        <v>28</v>
      </c>
      <c r="C345" s="5" t="str">
        <f>VLOOKUP(A345,'WinBUGS output'!A:C,3,FALSE)</f>
        <v>Amitriptyline</v>
      </c>
      <c r="D345" s="5" t="str">
        <f>VLOOKUP(B345,'WinBUGS output'!A:C,3,FALSE)</f>
        <v>Emotion-focused therapy (EFT)</v>
      </c>
      <c r="E345" s="5" t="str">
        <f>FIXED('WinBUGS output'!N344,2)</f>
        <v>-1.15</v>
      </c>
      <c r="F345" s="5" t="str">
        <f>FIXED('WinBUGS output'!M344,2)</f>
        <v>-2.88</v>
      </c>
      <c r="G345" s="5" t="str">
        <f>FIXED('WinBUGS output'!O344,2)</f>
        <v>0.62</v>
      </c>
      <c r="H345" s="7"/>
      <c r="I345" s="7"/>
      <c r="J345" s="7"/>
      <c r="X345" s="5" t="str">
        <f t="shared" si="16"/>
        <v>Amitriptyline</v>
      </c>
      <c r="Y345" s="5" t="str">
        <f t="shared" si="17"/>
        <v>Emotion-focused therapy (EFT)</v>
      </c>
      <c r="Z345" s="5" t="str">
        <f>FIXED(EXP('WinBUGS output'!N344),2)</f>
        <v>0.32</v>
      </c>
      <c r="AA345" s="5" t="str">
        <f>FIXED(EXP('WinBUGS output'!M344),2)</f>
        <v>0.06</v>
      </c>
      <c r="AB345" s="5" t="str">
        <f>FIXED(EXP('WinBUGS output'!O344),2)</f>
        <v>1.86</v>
      </c>
    </row>
    <row r="346" spans="1:28" x14ac:dyDescent="0.25">
      <c r="A346" s="44">
        <v>10</v>
      </c>
      <c r="B346" s="44">
        <v>29</v>
      </c>
      <c r="C346" s="5" t="str">
        <f>VLOOKUP(A346,'WinBUGS output'!A:C,3,FALSE)</f>
        <v>Amitriptyline</v>
      </c>
      <c r="D346" s="5" t="str">
        <f>VLOOKUP(B346,'WinBUGS output'!A:C,3,FALSE)</f>
        <v>Non-directive counselling</v>
      </c>
      <c r="E346" s="5" t="str">
        <f>FIXED('WinBUGS output'!N345,2)</f>
        <v>-1.33</v>
      </c>
      <c r="F346" s="5" t="str">
        <f>FIXED('WinBUGS output'!M345,2)</f>
        <v>-2.71</v>
      </c>
      <c r="G346" s="5" t="str">
        <f>FIXED('WinBUGS output'!O345,2)</f>
        <v>0.04</v>
      </c>
      <c r="H346" s="7"/>
      <c r="I346" s="7"/>
      <c r="J346" s="7"/>
      <c r="X346" s="5" t="str">
        <f t="shared" si="16"/>
        <v>Amitriptyline</v>
      </c>
      <c r="Y346" s="5" t="str">
        <f t="shared" si="17"/>
        <v>Non-directive counselling</v>
      </c>
      <c r="Z346" s="5" t="str">
        <f>FIXED(EXP('WinBUGS output'!N345),2)</f>
        <v>0.27</v>
      </c>
      <c r="AA346" s="5" t="str">
        <f>FIXED(EXP('WinBUGS output'!M345),2)</f>
        <v>0.07</v>
      </c>
      <c r="AB346" s="5" t="str">
        <f>FIXED(EXP('WinBUGS output'!O345),2)</f>
        <v>1.04</v>
      </c>
    </row>
    <row r="347" spans="1:28" x14ac:dyDescent="0.25">
      <c r="A347" s="44">
        <v>10</v>
      </c>
      <c r="B347" s="44">
        <v>30</v>
      </c>
      <c r="C347" s="5" t="str">
        <f>VLOOKUP(A347,'WinBUGS output'!A:C,3,FALSE)</f>
        <v>Amitriptyline</v>
      </c>
      <c r="D347" s="5" t="str">
        <f>VLOOKUP(B347,'WinBUGS output'!A:C,3,FALSE)</f>
        <v>Relational client-centered therapy</v>
      </c>
      <c r="E347" s="5" t="str">
        <f>FIXED('WinBUGS output'!N346,2)</f>
        <v>-1.49</v>
      </c>
      <c r="F347" s="5" t="str">
        <f>FIXED('WinBUGS output'!M346,2)</f>
        <v>-3.30</v>
      </c>
      <c r="G347" s="5" t="str">
        <f>FIXED('WinBUGS output'!O346,2)</f>
        <v>0.20</v>
      </c>
      <c r="H347" s="7"/>
      <c r="I347" s="7"/>
      <c r="J347" s="7"/>
      <c r="X347" s="5" t="str">
        <f t="shared" si="16"/>
        <v>Amitriptyline</v>
      </c>
      <c r="Y347" s="5" t="str">
        <f t="shared" si="17"/>
        <v>Relational client-centered therapy</v>
      </c>
      <c r="Z347" s="5" t="str">
        <f>FIXED(EXP('WinBUGS output'!N346),2)</f>
        <v>0.22</v>
      </c>
      <c r="AA347" s="5" t="str">
        <f>FIXED(EXP('WinBUGS output'!M346),2)</f>
        <v>0.04</v>
      </c>
      <c r="AB347" s="5" t="str">
        <f>FIXED(EXP('WinBUGS output'!O346),2)</f>
        <v>1.22</v>
      </c>
    </row>
    <row r="348" spans="1:28" x14ac:dyDescent="0.25">
      <c r="A348" s="44">
        <v>10</v>
      </c>
      <c r="B348" s="44">
        <v>31</v>
      </c>
      <c r="C348" s="5" t="str">
        <f>VLOOKUP(A348,'WinBUGS output'!A:C,3,FALSE)</f>
        <v>Amitriptyline</v>
      </c>
      <c r="D348" s="5" t="str">
        <f>VLOOKUP(B348,'WinBUGS output'!A:C,3,FALSE)</f>
        <v>Behavioural activation (BA)</v>
      </c>
      <c r="E348" s="5" t="str">
        <f>FIXED('WinBUGS output'!N347,2)</f>
        <v>-0.21</v>
      </c>
      <c r="F348" s="5" t="str">
        <f>FIXED('WinBUGS output'!M347,2)</f>
        <v>-1.54</v>
      </c>
      <c r="G348" s="5" t="str">
        <f>FIXED('WinBUGS output'!O347,2)</f>
        <v>1.09</v>
      </c>
      <c r="H348" s="7"/>
      <c r="I348" s="7"/>
      <c r="J348" s="7"/>
      <c r="X348" s="5" t="str">
        <f t="shared" si="16"/>
        <v>Amitriptyline</v>
      </c>
      <c r="Y348" s="5" t="str">
        <f t="shared" si="17"/>
        <v>Behavioural activation (BA)</v>
      </c>
      <c r="Z348" s="5" t="str">
        <f>FIXED(EXP('WinBUGS output'!N347),2)</f>
        <v>0.81</v>
      </c>
      <c r="AA348" s="5" t="str">
        <f>FIXED(EXP('WinBUGS output'!M347),2)</f>
        <v>0.21</v>
      </c>
      <c r="AB348" s="5" t="str">
        <f>FIXED(EXP('WinBUGS output'!O347),2)</f>
        <v>2.98</v>
      </c>
    </row>
    <row r="349" spans="1:28" x14ac:dyDescent="0.25">
      <c r="A349" s="44">
        <v>10</v>
      </c>
      <c r="B349" s="44">
        <v>32</v>
      </c>
      <c r="C349" s="5" t="str">
        <f>VLOOKUP(A349,'WinBUGS output'!A:C,3,FALSE)</f>
        <v>Amitriptyline</v>
      </c>
      <c r="D349" s="5" t="str">
        <f>VLOOKUP(B349,'WinBUGS output'!A:C,3,FALSE)</f>
        <v>Behavioural activation (BA) + TAU</v>
      </c>
      <c r="E349" s="5" t="str">
        <f>FIXED('WinBUGS output'!N348,2)</f>
        <v>-0.26</v>
      </c>
      <c r="F349" s="5" t="str">
        <f>FIXED('WinBUGS output'!M348,2)</f>
        <v>-1.70</v>
      </c>
      <c r="G349" s="5" t="str">
        <f>FIXED('WinBUGS output'!O348,2)</f>
        <v>1.15</v>
      </c>
      <c r="H349" s="7"/>
      <c r="I349" s="7"/>
      <c r="J349" s="7"/>
      <c r="X349" s="5" t="str">
        <f t="shared" si="16"/>
        <v>Amitriptyline</v>
      </c>
      <c r="Y349" s="5" t="str">
        <f t="shared" si="17"/>
        <v>Behavioural activation (BA) + TAU</v>
      </c>
      <c r="Z349" s="5" t="str">
        <f>FIXED(EXP('WinBUGS output'!N348),2)</f>
        <v>0.77</v>
      </c>
      <c r="AA349" s="5" t="str">
        <f>FIXED(EXP('WinBUGS output'!M348),2)</f>
        <v>0.18</v>
      </c>
      <c r="AB349" s="5" t="str">
        <f>FIXED(EXP('WinBUGS output'!O348),2)</f>
        <v>3.16</v>
      </c>
    </row>
    <row r="350" spans="1:28" x14ac:dyDescent="0.25">
      <c r="A350" s="44">
        <v>10</v>
      </c>
      <c r="B350" s="44">
        <v>33</v>
      </c>
      <c r="C350" s="5" t="str">
        <f>VLOOKUP(A350,'WinBUGS output'!A:C,3,FALSE)</f>
        <v>Amitriptyline</v>
      </c>
      <c r="D350" s="5" t="str">
        <f>VLOOKUP(B350,'WinBUGS output'!A:C,3,FALSE)</f>
        <v>CBT individual (under 15 sessions)</v>
      </c>
      <c r="E350" s="5" t="str">
        <f>FIXED('WinBUGS output'!N349,2)</f>
        <v>-1.40</v>
      </c>
      <c r="F350" s="5" t="str">
        <f>FIXED('WinBUGS output'!M349,2)</f>
        <v>-2.48</v>
      </c>
      <c r="G350" s="5" t="str">
        <f>FIXED('WinBUGS output'!O349,2)</f>
        <v>-0.31</v>
      </c>
      <c r="H350" s="7"/>
      <c r="I350" s="7"/>
      <c r="J350" s="7"/>
      <c r="X350" s="5" t="str">
        <f t="shared" si="16"/>
        <v>Amitriptyline</v>
      </c>
      <c r="Y350" s="5" t="str">
        <f t="shared" si="17"/>
        <v>CBT individual (under 15 sessions)</v>
      </c>
      <c r="Z350" s="5" t="str">
        <f>FIXED(EXP('WinBUGS output'!N349),2)</f>
        <v>0.25</v>
      </c>
      <c r="AA350" s="5" t="str">
        <f>FIXED(EXP('WinBUGS output'!M349),2)</f>
        <v>0.08</v>
      </c>
      <c r="AB350" s="5" t="str">
        <f>FIXED(EXP('WinBUGS output'!O349),2)</f>
        <v>0.74</v>
      </c>
    </row>
    <row r="351" spans="1:28" x14ac:dyDescent="0.25">
      <c r="A351" s="44">
        <v>10</v>
      </c>
      <c r="B351" s="44">
        <v>34</v>
      </c>
      <c r="C351" s="5" t="str">
        <f>VLOOKUP(A351,'WinBUGS output'!A:C,3,FALSE)</f>
        <v>Amitriptyline</v>
      </c>
      <c r="D351" s="5" t="str">
        <f>VLOOKUP(B351,'WinBUGS output'!A:C,3,FALSE)</f>
        <v>CBT individual (under 15 sessions) + TAU</v>
      </c>
      <c r="E351" s="5" t="str">
        <f>FIXED('WinBUGS output'!N350,2)</f>
        <v>-0.89</v>
      </c>
      <c r="F351" s="5" t="str">
        <f>FIXED('WinBUGS output'!M350,2)</f>
        <v>-2.24</v>
      </c>
      <c r="G351" s="5" t="str">
        <f>FIXED('WinBUGS output'!O350,2)</f>
        <v>0.47</v>
      </c>
      <c r="H351" s="7"/>
      <c r="I351" s="7"/>
      <c r="J351" s="7"/>
      <c r="X351" s="5" t="str">
        <f t="shared" si="16"/>
        <v>Amitriptyline</v>
      </c>
      <c r="Y351" s="5" t="str">
        <f t="shared" si="17"/>
        <v>CBT individual (under 15 sessions) + TAU</v>
      </c>
      <c r="Z351" s="5" t="str">
        <f>FIXED(EXP('WinBUGS output'!N350),2)</f>
        <v>0.41</v>
      </c>
      <c r="AA351" s="5" t="str">
        <f>FIXED(EXP('WinBUGS output'!M350),2)</f>
        <v>0.11</v>
      </c>
      <c r="AB351" s="5" t="str">
        <f>FIXED(EXP('WinBUGS output'!O350),2)</f>
        <v>1.60</v>
      </c>
    </row>
    <row r="352" spans="1:28" x14ac:dyDescent="0.25">
      <c r="A352" s="44">
        <v>10</v>
      </c>
      <c r="B352" s="44">
        <v>35</v>
      </c>
      <c r="C352" s="5" t="str">
        <f>VLOOKUP(A352,'WinBUGS output'!A:C,3,FALSE)</f>
        <v>Amitriptyline</v>
      </c>
      <c r="D352" s="5" t="str">
        <f>VLOOKUP(B352,'WinBUGS output'!A:C,3,FALSE)</f>
        <v>CBT individual (over 15 sessions)</v>
      </c>
      <c r="E352" s="5" t="str">
        <f>FIXED('WinBUGS output'!N351,2)</f>
        <v>-0.22</v>
      </c>
      <c r="F352" s="5" t="str">
        <f>FIXED('WinBUGS output'!M351,2)</f>
        <v>-1.38</v>
      </c>
      <c r="G352" s="5" t="str">
        <f>FIXED('WinBUGS output'!O351,2)</f>
        <v>0.95</v>
      </c>
      <c r="H352" s="7"/>
      <c r="I352" s="7"/>
      <c r="J352" s="7"/>
      <c r="X352" s="5" t="str">
        <f t="shared" si="16"/>
        <v>Amitriptyline</v>
      </c>
      <c r="Y352" s="5" t="str">
        <f t="shared" si="17"/>
        <v>CBT individual (over 15 sessions)</v>
      </c>
      <c r="Z352" s="5" t="str">
        <f>FIXED(EXP('WinBUGS output'!N351),2)</f>
        <v>0.80</v>
      </c>
      <c r="AA352" s="5" t="str">
        <f>FIXED(EXP('WinBUGS output'!M351),2)</f>
        <v>0.25</v>
      </c>
      <c r="AB352" s="5" t="str">
        <f>FIXED(EXP('WinBUGS output'!O351),2)</f>
        <v>2.60</v>
      </c>
    </row>
    <row r="353" spans="1:28" x14ac:dyDescent="0.25">
      <c r="A353" s="44">
        <v>10</v>
      </c>
      <c r="B353" s="44">
        <v>36</v>
      </c>
      <c r="C353" s="5" t="str">
        <f>VLOOKUP(A353,'WinBUGS output'!A:C,3,FALSE)</f>
        <v>Amitriptyline</v>
      </c>
      <c r="D353" s="5" t="str">
        <f>VLOOKUP(B353,'WinBUGS output'!A:C,3,FALSE)</f>
        <v>Third-wave cognitive therapy individual</v>
      </c>
      <c r="E353" s="5" t="str">
        <f>FIXED('WinBUGS output'!N352,2)</f>
        <v>-0.21</v>
      </c>
      <c r="F353" s="5" t="str">
        <f>FIXED('WinBUGS output'!M352,2)</f>
        <v>-1.63</v>
      </c>
      <c r="G353" s="5" t="str">
        <f>FIXED('WinBUGS output'!O352,2)</f>
        <v>1.39</v>
      </c>
      <c r="H353" s="7"/>
      <c r="I353" s="7"/>
      <c r="J353" s="7"/>
      <c r="X353" s="5" t="str">
        <f t="shared" si="16"/>
        <v>Amitriptyline</v>
      </c>
      <c r="Y353" s="5" t="str">
        <f t="shared" si="17"/>
        <v>Third-wave cognitive therapy individual</v>
      </c>
      <c r="Z353" s="5" t="str">
        <f>FIXED(EXP('WinBUGS output'!N352),2)</f>
        <v>0.81</v>
      </c>
      <c r="AA353" s="5" t="str">
        <f>FIXED(EXP('WinBUGS output'!M352),2)</f>
        <v>0.20</v>
      </c>
      <c r="AB353" s="5" t="str">
        <f>FIXED(EXP('WinBUGS output'!O352),2)</f>
        <v>4.03</v>
      </c>
    </row>
    <row r="354" spans="1:28" x14ac:dyDescent="0.25">
      <c r="A354" s="44">
        <v>10</v>
      </c>
      <c r="B354" s="44">
        <v>37</v>
      </c>
      <c r="C354" s="5" t="str">
        <f>VLOOKUP(A354,'WinBUGS output'!A:C,3,FALSE)</f>
        <v>Amitriptyline</v>
      </c>
      <c r="D354" s="5" t="str">
        <f>VLOOKUP(B354,'WinBUGS output'!A:C,3,FALSE)</f>
        <v>CBT individual (under 15 sessions) + citalopram</v>
      </c>
      <c r="E354" s="5" t="str">
        <f>FIXED('WinBUGS output'!N353,2)</f>
        <v>0.33</v>
      </c>
      <c r="F354" s="5" t="str">
        <f>FIXED('WinBUGS output'!M353,2)</f>
        <v>-0.69</v>
      </c>
      <c r="G354" s="5" t="str">
        <f>FIXED('WinBUGS output'!O353,2)</f>
        <v>1.37</v>
      </c>
      <c r="H354" s="7"/>
      <c r="I354" s="7"/>
      <c r="J354" s="7"/>
      <c r="X354" s="5" t="str">
        <f t="shared" si="16"/>
        <v>Amitriptyline</v>
      </c>
      <c r="Y354" s="5" t="str">
        <f t="shared" si="17"/>
        <v>CBT individual (under 15 sessions) + citalopram</v>
      </c>
      <c r="Z354" s="5" t="str">
        <f>FIXED(EXP('WinBUGS output'!N353),2)</f>
        <v>1.38</v>
      </c>
      <c r="AA354" s="5" t="str">
        <f>FIXED(EXP('WinBUGS output'!M353),2)</f>
        <v>0.50</v>
      </c>
      <c r="AB354" s="5" t="str">
        <f>FIXED(EXP('WinBUGS output'!O353),2)</f>
        <v>3.93</v>
      </c>
    </row>
    <row r="355" spans="1:28" x14ac:dyDescent="0.25">
      <c r="A355" s="44">
        <v>10</v>
      </c>
      <c r="B355" s="44">
        <v>38</v>
      </c>
      <c r="C355" s="5" t="str">
        <f>VLOOKUP(A355,'WinBUGS output'!A:C,3,FALSE)</f>
        <v>Amitriptyline</v>
      </c>
      <c r="D355" s="5" t="str">
        <f>VLOOKUP(B355,'WinBUGS output'!A:C,3,FALSE)</f>
        <v>CBT individual (under 15 sessions) + escitalopram</v>
      </c>
      <c r="E355" s="5" t="str">
        <f>FIXED('WinBUGS output'!N354,2)</f>
        <v>0.10</v>
      </c>
      <c r="F355" s="5" t="str">
        <f>FIXED('WinBUGS output'!M354,2)</f>
        <v>-0.95</v>
      </c>
      <c r="G355" s="5" t="str">
        <f>FIXED('WinBUGS output'!O354,2)</f>
        <v>1.14</v>
      </c>
      <c r="H355" s="7"/>
      <c r="I355" s="7"/>
      <c r="J355" s="7"/>
      <c r="X355" s="5" t="str">
        <f t="shared" si="16"/>
        <v>Amitriptyline</v>
      </c>
      <c r="Y355" s="5" t="str">
        <f t="shared" si="17"/>
        <v>CBT individual (under 15 sessions) + escitalopram</v>
      </c>
      <c r="Z355" s="5" t="str">
        <f>FIXED(EXP('WinBUGS output'!N354),2)</f>
        <v>1.11</v>
      </c>
      <c r="AA355" s="5" t="str">
        <f>FIXED(EXP('WinBUGS output'!M354),2)</f>
        <v>0.39</v>
      </c>
      <c r="AB355" s="5" t="str">
        <f>FIXED(EXP('WinBUGS output'!O354),2)</f>
        <v>3.13</v>
      </c>
    </row>
    <row r="356" spans="1:28" x14ac:dyDescent="0.25">
      <c r="A356" s="44">
        <v>10</v>
      </c>
      <c r="B356" s="44">
        <v>39</v>
      </c>
      <c r="C356" s="5" t="str">
        <f>VLOOKUP(A356,'WinBUGS output'!A:C,3,FALSE)</f>
        <v>Amitriptyline</v>
      </c>
      <c r="D356" s="5" t="str">
        <f>VLOOKUP(B356,'WinBUGS output'!A:C,3,FALSE)</f>
        <v>CBT individual (over 15 sessions) + any AD</v>
      </c>
      <c r="E356" s="5" t="str">
        <f>FIXED('WinBUGS output'!N355,2)</f>
        <v>-0.02</v>
      </c>
      <c r="F356" s="5" t="str">
        <f>FIXED('WinBUGS output'!M355,2)</f>
        <v>-1.42</v>
      </c>
      <c r="G356" s="5" t="str">
        <f>FIXED('WinBUGS output'!O355,2)</f>
        <v>1.24</v>
      </c>
      <c r="H356" s="7"/>
      <c r="I356" s="7"/>
      <c r="J356" s="7"/>
      <c r="X356" s="5" t="str">
        <f t="shared" si="16"/>
        <v>Amitriptyline</v>
      </c>
      <c r="Y356" s="5" t="str">
        <f t="shared" si="17"/>
        <v>CBT individual (over 15 sessions) + any AD</v>
      </c>
      <c r="Z356" s="5" t="str">
        <f>FIXED(EXP('WinBUGS output'!N355),2)</f>
        <v>0.98</v>
      </c>
      <c r="AA356" s="5" t="str">
        <f>FIXED(EXP('WinBUGS output'!M355),2)</f>
        <v>0.24</v>
      </c>
      <c r="AB356" s="5" t="str">
        <f>FIXED(EXP('WinBUGS output'!O355),2)</f>
        <v>3.46</v>
      </c>
    </row>
    <row r="357" spans="1:28" x14ac:dyDescent="0.25">
      <c r="A357" s="44">
        <v>10</v>
      </c>
      <c r="B357" s="44">
        <v>40</v>
      </c>
      <c r="C357" s="5" t="str">
        <f>VLOOKUP(A357,'WinBUGS output'!A:C,3,FALSE)</f>
        <v>Amitriptyline</v>
      </c>
      <c r="D357" s="5" t="str">
        <f>VLOOKUP(B357,'WinBUGS output'!A:C,3,FALSE)</f>
        <v>Third-wave cognitive therapy individual + any AD</v>
      </c>
      <c r="E357" s="5" t="str">
        <f>FIXED('WinBUGS output'!N356,2)</f>
        <v>0.46</v>
      </c>
      <c r="F357" s="5" t="str">
        <f>FIXED('WinBUGS output'!M356,2)</f>
        <v>-0.80</v>
      </c>
      <c r="G357" s="5" t="str">
        <f>FIXED('WinBUGS output'!O356,2)</f>
        <v>1.84</v>
      </c>
      <c r="H357" s="7"/>
      <c r="I357" s="7"/>
      <c r="J357" s="7"/>
      <c r="X357" s="5" t="str">
        <f t="shared" si="16"/>
        <v>Amitriptyline</v>
      </c>
      <c r="Y357" s="5" t="str">
        <f t="shared" si="17"/>
        <v>Third-wave cognitive therapy individual + any AD</v>
      </c>
      <c r="Z357" s="5" t="str">
        <f>FIXED(EXP('WinBUGS output'!N356),2)</f>
        <v>1.58</v>
      </c>
      <c r="AA357" s="5" t="str">
        <f>FIXED(EXP('WinBUGS output'!M356),2)</f>
        <v>0.45</v>
      </c>
      <c r="AB357" s="5" t="str">
        <f>FIXED(EXP('WinBUGS output'!O356),2)</f>
        <v>6.32</v>
      </c>
    </row>
    <row r="358" spans="1:28" x14ac:dyDescent="0.25">
      <c r="A358" s="44">
        <v>10</v>
      </c>
      <c r="B358" s="44">
        <v>41</v>
      </c>
      <c r="C358" s="5" t="str">
        <f>VLOOKUP(A358,'WinBUGS output'!A:C,3,FALSE)</f>
        <v>Amitriptyline</v>
      </c>
      <c r="D358" s="5" t="str">
        <f>VLOOKUP(B358,'WinBUGS output'!A:C,3,FALSE)</f>
        <v>Exercise + Fluoxetine</v>
      </c>
      <c r="E358" s="5" t="str">
        <f>FIXED('WinBUGS output'!N357,2)</f>
        <v>2.50</v>
      </c>
      <c r="F358" s="5" t="str">
        <f>FIXED('WinBUGS output'!M357,2)</f>
        <v>1.19</v>
      </c>
      <c r="G358" s="5" t="str">
        <f>FIXED('WinBUGS output'!O357,2)</f>
        <v>3.80</v>
      </c>
      <c r="H358" s="7"/>
      <c r="I358" s="7"/>
      <c r="J358" s="7"/>
      <c r="X358" s="5" t="str">
        <f t="shared" si="16"/>
        <v>Amitriptyline</v>
      </c>
      <c r="Y358" s="5" t="str">
        <f t="shared" si="17"/>
        <v>Exercise + Fluoxetine</v>
      </c>
      <c r="Z358" s="5" t="str">
        <f>FIXED(EXP('WinBUGS output'!N357),2)</f>
        <v>12.21</v>
      </c>
      <c r="AA358" s="5" t="str">
        <f>FIXED(EXP('WinBUGS output'!M357),2)</f>
        <v>3.28</v>
      </c>
      <c r="AB358" s="5" t="str">
        <f>FIXED(EXP('WinBUGS output'!O357),2)</f>
        <v>44.79</v>
      </c>
    </row>
    <row r="359" spans="1:28" x14ac:dyDescent="0.25">
      <c r="A359" s="44">
        <v>11</v>
      </c>
      <c r="B359" s="44">
        <v>12</v>
      </c>
      <c r="C359" s="5" t="str">
        <f>VLOOKUP(A359,'WinBUGS output'!A:C,3,FALSE)</f>
        <v>Imipramine</v>
      </c>
      <c r="D359" s="5" t="str">
        <f>VLOOKUP(B359,'WinBUGS output'!A:C,3,FALSE)</f>
        <v>Lofepramine</v>
      </c>
      <c r="E359" s="5" t="str">
        <f>FIXED('WinBUGS output'!N358,2)</f>
        <v>0.21</v>
      </c>
      <c r="F359" s="5" t="str">
        <f>FIXED('WinBUGS output'!M358,2)</f>
        <v>-0.34</v>
      </c>
      <c r="G359" s="5" t="str">
        <f>FIXED('WinBUGS output'!O358,2)</f>
        <v>1.03</v>
      </c>
      <c r="H359" s="7"/>
      <c r="I359" s="7"/>
      <c r="J359" s="7"/>
      <c r="X359" s="5" t="str">
        <f t="shared" si="16"/>
        <v>Imipramine</v>
      </c>
      <c r="Y359" s="5" t="str">
        <f t="shared" si="17"/>
        <v>Lofepramine</v>
      </c>
      <c r="Z359" s="5" t="str">
        <f>FIXED(EXP('WinBUGS output'!N358),2)</f>
        <v>1.23</v>
      </c>
      <c r="AA359" s="5" t="str">
        <f>FIXED(EXP('WinBUGS output'!M358),2)</f>
        <v>0.71</v>
      </c>
      <c r="AB359" s="5" t="str">
        <f>FIXED(EXP('WinBUGS output'!O358),2)</f>
        <v>2.79</v>
      </c>
    </row>
    <row r="360" spans="1:28" x14ac:dyDescent="0.25">
      <c r="A360" s="44">
        <v>11</v>
      </c>
      <c r="B360" s="44">
        <v>13</v>
      </c>
      <c r="C360" s="5" t="str">
        <f>VLOOKUP(A360,'WinBUGS output'!A:C,3,FALSE)</f>
        <v>Imipramine</v>
      </c>
      <c r="D360" s="5" t="str">
        <f>VLOOKUP(B360,'WinBUGS output'!A:C,3,FALSE)</f>
        <v>Citalopram</v>
      </c>
      <c r="E360" s="5" t="str">
        <f>FIXED('WinBUGS output'!N359,2)</f>
        <v>-0.25</v>
      </c>
      <c r="F360" s="5" t="str">
        <f>FIXED('WinBUGS output'!M359,2)</f>
        <v>-0.72</v>
      </c>
      <c r="G360" s="5" t="str">
        <f>FIXED('WinBUGS output'!O359,2)</f>
        <v>0.22</v>
      </c>
      <c r="H360" s="7"/>
      <c r="I360" s="7"/>
      <c r="J360" s="7"/>
      <c r="X360" s="5" t="str">
        <f t="shared" si="16"/>
        <v>Imipramine</v>
      </c>
      <c r="Y360" s="5" t="str">
        <f t="shared" si="17"/>
        <v>Citalopram</v>
      </c>
      <c r="Z360" s="5" t="str">
        <f>FIXED(EXP('WinBUGS output'!N359),2)</f>
        <v>0.78</v>
      </c>
      <c r="AA360" s="5" t="str">
        <f>FIXED(EXP('WinBUGS output'!M359),2)</f>
        <v>0.49</v>
      </c>
      <c r="AB360" s="5" t="str">
        <f>FIXED(EXP('WinBUGS output'!O359),2)</f>
        <v>1.25</v>
      </c>
    </row>
    <row r="361" spans="1:28" x14ac:dyDescent="0.25">
      <c r="A361" s="44">
        <v>11</v>
      </c>
      <c r="B361" s="44">
        <v>14</v>
      </c>
      <c r="C361" s="5" t="str">
        <f>VLOOKUP(A361,'WinBUGS output'!A:C,3,FALSE)</f>
        <v>Imipramine</v>
      </c>
      <c r="D361" s="5" t="str">
        <f>VLOOKUP(B361,'WinBUGS output'!A:C,3,FALSE)</f>
        <v>Escitalopram</v>
      </c>
      <c r="E361" s="5" t="str">
        <f>FIXED('WinBUGS output'!N360,2)</f>
        <v>-0.05</v>
      </c>
      <c r="F361" s="5" t="str">
        <f>FIXED('WinBUGS output'!M360,2)</f>
        <v>-0.49</v>
      </c>
      <c r="G361" s="5" t="str">
        <f>FIXED('WinBUGS output'!O360,2)</f>
        <v>0.40</v>
      </c>
      <c r="H361" s="7"/>
      <c r="I361" s="7"/>
      <c r="J361" s="7"/>
      <c r="X361" s="5" t="str">
        <f t="shared" si="16"/>
        <v>Imipramine</v>
      </c>
      <c r="Y361" s="5" t="str">
        <f t="shared" si="17"/>
        <v>Escitalopram</v>
      </c>
      <c r="Z361" s="5" t="str">
        <f>FIXED(EXP('WinBUGS output'!N360),2)</f>
        <v>0.95</v>
      </c>
      <c r="AA361" s="5" t="str">
        <f>FIXED(EXP('WinBUGS output'!M360),2)</f>
        <v>0.61</v>
      </c>
      <c r="AB361" s="5" t="str">
        <f>FIXED(EXP('WinBUGS output'!O360),2)</f>
        <v>1.49</v>
      </c>
    </row>
    <row r="362" spans="1:28" x14ac:dyDescent="0.25">
      <c r="A362" s="44">
        <v>11</v>
      </c>
      <c r="B362" s="44">
        <v>15</v>
      </c>
      <c r="C362" s="5" t="str">
        <f>VLOOKUP(A362,'WinBUGS output'!A:C,3,FALSE)</f>
        <v>Imipramine</v>
      </c>
      <c r="D362" s="5" t="str">
        <f>VLOOKUP(B362,'WinBUGS output'!A:C,3,FALSE)</f>
        <v>Fluoxetine</v>
      </c>
      <c r="E362" s="5" t="str">
        <f>FIXED('WinBUGS output'!N361,2)</f>
        <v>-0.09</v>
      </c>
      <c r="F362" s="5" t="str">
        <f>FIXED('WinBUGS output'!M361,2)</f>
        <v>-0.49</v>
      </c>
      <c r="G362" s="5" t="str">
        <f>FIXED('WinBUGS output'!O361,2)</f>
        <v>0.33</v>
      </c>
      <c r="H362" s="7"/>
      <c r="I362" s="7"/>
      <c r="J362" s="7"/>
      <c r="X362" s="5" t="str">
        <f t="shared" si="16"/>
        <v>Imipramine</v>
      </c>
      <c r="Y362" s="5" t="str">
        <f t="shared" si="17"/>
        <v>Fluoxetine</v>
      </c>
      <c r="Z362" s="5" t="str">
        <f>FIXED(EXP('WinBUGS output'!N361),2)</f>
        <v>0.92</v>
      </c>
      <c r="AA362" s="5" t="str">
        <f>FIXED(EXP('WinBUGS output'!M361),2)</f>
        <v>0.61</v>
      </c>
      <c r="AB362" s="5" t="str">
        <f>FIXED(EXP('WinBUGS output'!O361),2)</f>
        <v>1.39</v>
      </c>
    </row>
    <row r="363" spans="1:28" x14ac:dyDescent="0.25">
      <c r="A363" s="44">
        <v>11</v>
      </c>
      <c r="B363" s="44">
        <v>16</v>
      </c>
      <c r="C363" s="5" t="str">
        <f>VLOOKUP(A363,'WinBUGS output'!A:C,3,FALSE)</f>
        <v>Imipramine</v>
      </c>
      <c r="D363" s="5" t="str">
        <f>VLOOKUP(B363,'WinBUGS output'!A:C,3,FALSE)</f>
        <v>Sertraline</v>
      </c>
      <c r="E363" s="5" t="str">
        <f>FIXED('WinBUGS output'!N362,2)</f>
        <v>-0.22</v>
      </c>
      <c r="F363" s="5" t="str">
        <f>FIXED('WinBUGS output'!M362,2)</f>
        <v>-0.69</v>
      </c>
      <c r="G363" s="5" t="str">
        <f>FIXED('WinBUGS output'!O362,2)</f>
        <v>0.24</v>
      </c>
      <c r="H363" s="7">
        <v>-1.2130000000000001</v>
      </c>
      <c r="I363" s="7">
        <v>-2.4790000000000001</v>
      </c>
      <c r="J363" s="7">
        <v>0.59470000000000001</v>
      </c>
      <c r="X363" s="5" t="str">
        <f t="shared" si="16"/>
        <v>Imipramine</v>
      </c>
      <c r="Y363" s="5" t="str">
        <f t="shared" si="17"/>
        <v>Sertraline</v>
      </c>
      <c r="Z363" s="5" t="str">
        <f>FIXED(EXP('WinBUGS output'!N362),2)</f>
        <v>0.81</v>
      </c>
      <c r="AA363" s="5" t="str">
        <f>FIXED(EXP('WinBUGS output'!M362),2)</f>
        <v>0.50</v>
      </c>
      <c r="AB363" s="5" t="str">
        <f>FIXED(EXP('WinBUGS output'!O362),2)</f>
        <v>1.27</v>
      </c>
    </row>
    <row r="364" spans="1:28" x14ac:dyDescent="0.25">
      <c r="A364" s="44">
        <v>11</v>
      </c>
      <c r="B364" s="44">
        <v>17</v>
      </c>
      <c r="C364" s="5" t="str">
        <f>VLOOKUP(A364,'WinBUGS output'!A:C,3,FALSE)</f>
        <v>Imipramine</v>
      </c>
      <c r="D364" s="5" t="str">
        <f>VLOOKUP(B364,'WinBUGS output'!A:C,3,FALSE)</f>
        <v>Any AD</v>
      </c>
      <c r="E364" s="5" t="str">
        <f>FIXED('WinBUGS output'!N363,2)</f>
        <v>-3.45</v>
      </c>
      <c r="F364" s="5" t="str">
        <f>FIXED('WinBUGS output'!M363,2)</f>
        <v>-5.42</v>
      </c>
      <c r="G364" s="5" t="str">
        <f>FIXED('WinBUGS output'!O363,2)</f>
        <v>-1.45</v>
      </c>
      <c r="H364" s="7"/>
      <c r="I364" s="7"/>
      <c r="J364" s="7"/>
      <c r="X364" s="5" t="str">
        <f t="shared" si="16"/>
        <v>Imipramine</v>
      </c>
      <c r="Y364" s="5" t="str">
        <f t="shared" si="17"/>
        <v>Any AD</v>
      </c>
      <c r="Z364" s="5" t="str">
        <f>FIXED(EXP('WinBUGS output'!N363),2)</f>
        <v>0.03</v>
      </c>
      <c r="AA364" s="5" t="str">
        <f>FIXED(EXP('WinBUGS output'!M363),2)</f>
        <v>0.00</v>
      </c>
      <c r="AB364" s="5" t="str">
        <f>FIXED(EXP('WinBUGS output'!O363),2)</f>
        <v>0.23</v>
      </c>
    </row>
    <row r="365" spans="1:28" x14ac:dyDescent="0.25">
      <c r="A365" s="44">
        <v>11</v>
      </c>
      <c r="B365" s="44">
        <v>18</v>
      </c>
      <c r="C365" s="5" t="str">
        <f>VLOOKUP(A365,'WinBUGS output'!A:C,3,FALSE)</f>
        <v>Imipramine</v>
      </c>
      <c r="D365" s="5" t="str">
        <f>VLOOKUP(B365,'WinBUGS output'!A:C,3,FALSE)</f>
        <v>Mirtazapine</v>
      </c>
      <c r="E365" s="5" t="str">
        <f>FIXED('WinBUGS output'!N364,2)</f>
        <v>0.06</v>
      </c>
      <c r="F365" s="5" t="str">
        <f>FIXED('WinBUGS output'!M364,2)</f>
        <v>-0.48</v>
      </c>
      <c r="G365" s="5" t="str">
        <f>FIXED('WinBUGS output'!O364,2)</f>
        <v>0.60</v>
      </c>
      <c r="H365" s="7"/>
      <c r="I365" s="7"/>
      <c r="J365" s="7"/>
      <c r="X365" s="5" t="str">
        <f t="shared" si="16"/>
        <v>Imipramine</v>
      </c>
      <c r="Y365" s="5" t="str">
        <f t="shared" si="17"/>
        <v>Mirtazapine</v>
      </c>
      <c r="Z365" s="5" t="str">
        <f>FIXED(EXP('WinBUGS output'!N364),2)</f>
        <v>1.06</v>
      </c>
      <c r="AA365" s="5" t="str">
        <f>FIXED(EXP('WinBUGS output'!M364),2)</f>
        <v>0.62</v>
      </c>
      <c r="AB365" s="5" t="str">
        <f>FIXED(EXP('WinBUGS output'!O364),2)</f>
        <v>1.83</v>
      </c>
    </row>
    <row r="366" spans="1:28" x14ac:dyDescent="0.25">
      <c r="A366" s="44">
        <v>11</v>
      </c>
      <c r="B366" s="44">
        <v>19</v>
      </c>
      <c r="C366" s="5" t="str">
        <f>VLOOKUP(A366,'WinBUGS output'!A:C,3,FALSE)</f>
        <v>Imipramine</v>
      </c>
      <c r="D366" s="5" t="str">
        <f>VLOOKUP(B366,'WinBUGS output'!A:C,3,FALSE)</f>
        <v>Short-term psychodymic psychotherapy individual + TAU</v>
      </c>
      <c r="E366" s="5" t="str">
        <f>FIXED('WinBUGS output'!N365,2)</f>
        <v>-0.74</v>
      </c>
      <c r="F366" s="5" t="str">
        <f>FIXED('WinBUGS output'!M365,2)</f>
        <v>-2.66</v>
      </c>
      <c r="G366" s="5" t="str">
        <f>FIXED('WinBUGS output'!O365,2)</f>
        <v>1.16</v>
      </c>
      <c r="H366" s="7"/>
      <c r="I366" s="7"/>
      <c r="J366" s="7"/>
      <c r="X366" s="5" t="str">
        <f t="shared" si="16"/>
        <v>Imipramine</v>
      </c>
      <c r="Y366" s="5" t="str">
        <f t="shared" si="17"/>
        <v>Short-term psychodymic psychotherapy individual + TAU</v>
      </c>
      <c r="Z366" s="5" t="str">
        <f>FIXED(EXP('WinBUGS output'!N365),2)</f>
        <v>0.48</v>
      </c>
      <c r="AA366" s="5" t="str">
        <f>FIXED(EXP('WinBUGS output'!M365),2)</f>
        <v>0.07</v>
      </c>
      <c r="AB366" s="5" t="str">
        <f>FIXED(EXP('WinBUGS output'!O365),2)</f>
        <v>3.19</v>
      </c>
    </row>
    <row r="367" spans="1:28" x14ac:dyDescent="0.25">
      <c r="A367" s="44">
        <v>11</v>
      </c>
      <c r="B367" s="44">
        <v>20</v>
      </c>
      <c r="C367" s="5" t="str">
        <f>VLOOKUP(A367,'WinBUGS output'!A:C,3,FALSE)</f>
        <v>Imipramine</v>
      </c>
      <c r="D367" s="5" t="str">
        <f>VLOOKUP(B367,'WinBUGS output'!A:C,3,FALSE)</f>
        <v>Cognitive bibliotherapy with support + TAU</v>
      </c>
      <c r="E367" s="5" t="str">
        <f>FIXED('WinBUGS output'!N366,2)</f>
        <v>-1.13</v>
      </c>
      <c r="F367" s="5" t="str">
        <f>FIXED('WinBUGS output'!M366,2)</f>
        <v>-2.66</v>
      </c>
      <c r="G367" s="5" t="str">
        <f>FIXED('WinBUGS output'!O366,2)</f>
        <v>0.38</v>
      </c>
      <c r="H367" s="7"/>
      <c r="I367" s="7"/>
      <c r="J367" s="7"/>
      <c r="X367" s="5" t="str">
        <f t="shared" si="16"/>
        <v>Imipramine</v>
      </c>
      <c r="Y367" s="5" t="str">
        <f t="shared" si="17"/>
        <v>Cognitive bibliotherapy with support + TAU</v>
      </c>
      <c r="Z367" s="5" t="str">
        <f>FIXED(EXP('WinBUGS output'!N366),2)</f>
        <v>0.32</v>
      </c>
      <c r="AA367" s="5" t="str">
        <f>FIXED(EXP('WinBUGS output'!M366),2)</f>
        <v>0.07</v>
      </c>
      <c r="AB367" s="5" t="str">
        <f>FIXED(EXP('WinBUGS output'!O366),2)</f>
        <v>1.47</v>
      </c>
    </row>
    <row r="368" spans="1:28" x14ac:dyDescent="0.25">
      <c r="A368" s="44">
        <v>11</v>
      </c>
      <c r="B368" s="44">
        <v>21</v>
      </c>
      <c r="C368" s="5" t="str">
        <f>VLOOKUP(A368,'WinBUGS output'!A:C,3,FALSE)</f>
        <v>Imipramine</v>
      </c>
      <c r="D368" s="5" t="str">
        <f>VLOOKUP(B368,'WinBUGS output'!A:C,3,FALSE)</f>
        <v>Computerised-CBT (CCBT) with support</v>
      </c>
      <c r="E368" s="5" t="str">
        <f>FIXED('WinBUGS output'!N367,2)</f>
        <v>-1.22</v>
      </c>
      <c r="F368" s="5" t="str">
        <f>FIXED('WinBUGS output'!M367,2)</f>
        <v>-2.85</v>
      </c>
      <c r="G368" s="5" t="str">
        <f>FIXED('WinBUGS output'!O367,2)</f>
        <v>0.38</v>
      </c>
      <c r="H368" s="7"/>
      <c r="I368" s="7"/>
      <c r="J368" s="7"/>
      <c r="X368" s="5" t="str">
        <f t="shared" si="16"/>
        <v>Imipramine</v>
      </c>
      <c r="Y368" s="5" t="str">
        <f t="shared" si="17"/>
        <v>Computerised-CBT (CCBT) with support</v>
      </c>
      <c r="Z368" s="5" t="str">
        <f>FIXED(EXP('WinBUGS output'!N367),2)</f>
        <v>0.30</v>
      </c>
      <c r="AA368" s="5" t="str">
        <f>FIXED(EXP('WinBUGS output'!M367),2)</f>
        <v>0.06</v>
      </c>
      <c r="AB368" s="5" t="str">
        <f>FIXED(EXP('WinBUGS output'!O367),2)</f>
        <v>1.47</v>
      </c>
    </row>
    <row r="369" spans="1:28" x14ac:dyDescent="0.25">
      <c r="A369" s="44">
        <v>11</v>
      </c>
      <c r="B369" s="44">
        <v>22</v>
      </c>
      <c r="C369" s="5" t="str">
        <f>VLOOKUP(A369,'WinBUGS output'!A:C,3,FALSE)</f>
        <v>Imipramine</v>
      </c>
      <c r="D369" s="5" t="str">
        <f>VLOOKUP(B369,'WinBUGS output'!A:C,3,FALSE)</f>
        <v>Cognitive bibliotherapy + TAU</v>
      </c>
      <c r="E369" s="5" t="str">
        <f>FIXED('WinBUGS output'!N368,2)</f>
        <v>-1.37</v>
      </c>
      <c r="F369" s="5" t="str">
        <f>FIXED('WinBUGS output'!M368,2)</f>
        <v>-2.80</v>
      </c>
      <c r="G369" s="5" t="str">
        <f>FIXED('WinBUGS output'!O368,2)</f>
        <v>0.00</v>
      </c>
      <c r="H369" s="7"/>
      <c r="I369" s="7"/>
      <c r="J369" s="7"/>
      <c r="X369" s="5" t="str">
        <f t="shared" si="16"/>
        <v>Imipramine</v>
      </c>
      <c r="Y369" s="5" t="str">
        <f t="shared" si="17"/>
        <v>Cognitive bibliotherapy + TAU</v>
      </c>
      <c r="Z369" s="5" t="str">
        <f>FIXED(EXP('WinBUGS output'!N368),2)</f>
        <v>0.25</v>
      </c>
      <c r="AA369" s="5" t="str">
        <f>FIXED(EXP('WinBUGS output'!M368),2)</f>
        <v>0.06</v>
      </c>
      <c r="AB369" s="5" t="str">
        <f>FIXED(EXP('WinBUGS output'!O368),2)</f>
        <v>1.00</v>
      </c>
    </row>
    <row r="370" spans="1:28" x14ac:dyDescent="0.25">
      <c r="A370" s="44">
        <v>11</v>
      </c>
      <c r="B370" s="44">
        <v>23</v>
      </c>
      <c r="C370" s="5" t="str">
        <f>VLOOKUP(A370,'WinBUGS output'!A:C,3,FALSE)</f>
        <v>Imipramine</v>
      </c>
      <c r="D370" s="5" t="str">
        <f>VLOOKUP(B370,'WinBUGS output'!A:C,3,FALSE)</f>
        <v>Computerised cognitive bias modification</v>
      </c>
      <c r="E370" s="5" t="str">
        <f>FIXED('WinBUGS output'!N369,2)</f>
        <v>-1.22</v>
      </c>
      <c r="F370" s="5" t="str">
        <f>FIXED('WinBUGS output'!M369,2)</f>
        <v>-2.71</v>
      </c>
      <c r="G370" s="5" t="str">
        <f>FIXED('WinBUGS output'!O369,2)</f>
        <v>0.23</v>
      </c>
      <c r="H370" s="7"/>
      <c r="I370" s="7"/>
      <c r="J370" s="7"/>
      <c r="X370" s="5" t="str">
        <f t="shared" si="16"/>
        <v>Imipramine</v>
      </c>
      <c r="Y370" s="5" t="str">
        <f t="shared" si="17"/>
        <v>Computerised cognitive bias modification</v>
      </c>
      <c r="Z370" s="5" t="str">
        <f>FIXED(EXP('WinBUGS output'!N369),2)</f>
        <v>0.29</v>
      </c>
      <c r="AA370" s="5" t="str">
        <f>FIXED(EXP('WinBUGS output'!M369),2)</f>
        <v>0.07</v>
      </c>
      <c r="AB370" s="5" t="str">
        <f>FIXED(EXP('WinBUGS output'!O369),2)</f>
        <v>1.25</v>
      </c>
    </row>
    <row r="371" spans="1:28" x14ac:dyDescent="0.25">
      <c r="A371" s="44">
        <v>11</v>
      </c>
      <c r="B371" s="44">
        <v>24</v>
      </c>
      <c r="C371" s="5" t="str">
        <f>VLOOKUP(A371,'WinBUGS output'!A:C,3,FALSE)</f>
        <v>Imipramine</v>
      </c>
      <c r="D371" s="5" t="str">
        <f>VLOOKUP(B371,'WinBUGS output'!A:C,3,FALSE)</f>
        <v>Computerised-CBT (CCBT)</v>
      </c>
      <c r="E371" s="5" t="str">
        <f>FIXED('WinBUGS output'!N370,2)</f>
        <v>-1.32</v>
      </c>
      <c r="F371" s="5" t="str">
        <f>FIXED('WinBUGS output'!M370,2)</f>
        <v>-2.73</v>
      </c>
      <c r="G371" s="5" t="str">
        <f>FIXED('WinBUGS output'!O370,2)</f>
        <v>0.04</v>
      </c>
      <c r="H371" s="7"/>
      <c r="I371" s="7"/>
      <c r="J371" s="7"/>
      <c r="X371" s="5" t="str">
        <f t="shared" si="16"/>
        <v>Imipramine</v>
      </c>
      <c r="Y371" s="5" t="str">
        <f t="shared" si="17"/>
        <v>Computerised-CBT (CCBT)</v>
      </c>
      <c r="Z371" s="5" t="str">
        <f>FIXED(EXP('WinBUGS output'!N370),2)</f>
        <v>0.27</v>
      </c>
      <c r="AA371" s="5" t="str">
        <f>FIXED(EXP('WinBUGS output'!M370),2)</f>
        <v>0.07</v>
      </c>
      <c r="AB371" s="5" t="str">
        <f>FIXED(EXP('WinBUGS output'!O370),2)</f>
        <v>1.04</v>
      </c>
    </row>
    <row r="372" spans="1:28" x14ac:dyDescent="0.25">
      <c r="A372" s="44">
        <v>11</v>
      </c>
      <c r="B372" s="44">
        <v>25</v>
      </c>
      <c r="C372" s="5" t="str">
        <f>VLOOKUP(A372,'WinBUGS output'!A:C,3,FALSE)</f>
        <v>Imipramine</v>
      </c>
      <c r="D372" s="5" t="str">
        <f>VLOOKUP(B372,'WinBUGS output'!A:C,3,FALSE)</f>
        <v>Computerised-CBT (CCBT) + TAU</v>
      </c>
      <c r="E372" s="5" t="str">
        <f>FIXED('WinBUGS output'!N371,2)</f>
        <v>-1.19</v>
      </c>
      <c r="F372" s="5" t="str">
        <f>FIXED('WinBUGS output'!M371,2)</f>
        <v>-2.54</v>
      </c>
      <c r="G372" s="5" t="str">
        <f>FIXED('WinBUGS output'!O371,2)</f>
        <v>0.10</v>
      </c>
      <c r="H372" s="7"/>
      <c r="I372" s="7"/>
      <c r="J372" s="7"/>
      <c r="X372" s="5" t="str">
        <f t="shared" si="16"/>
        <v>Imipramine</v>
      </c>
      <c r="Y372" s="5" t="str">
        <f t="shared" si="17"/>
        <v>Computerised-CBT (CCBT) + TAU</v>
      </c>
      <c r="Z372" s="5" t="str">
        <f>FIXED(EXP('WinBUGS output'!N371),2)</f>
        <v>0.30</v>
      </c>
      <c r="AA372" s="5" t="str">
        <f>FIXED(EXP('WinBUGS output'!M371),2)</f>
        <v>0.08</v>
      </c>
      <c r="AB372" s="5" t="str">
        <f>FIXED(EXP('WinBUGS output'!O371),2)</f>
        <v>1.11</v>
      </c>
    </row>
    <row r="373" spans="1:28" x14ac:dyDescent="0.25">
      <c r="A373" s="44">
        <v>11</v>
      </c>
      <c r="B373" s="44">
        <v>26</v>
      </c>
      <c r="C373" s="5" t="str">
        <f>VLOOKUP(A373,'WinBUGS output'!A:C,3,FALSE)</f>
        <v>Imipramine</v>
      </c>
      <c r="D373" s="5" t="str">
        <f>VLOOKUP(B373,'WinBUGS output'!A:C,3,FALSE)</f>
        <v>Computerised-problem solving therapy</v>
      </c>
      <c r="E373" s="5" t="str">
        <f>FIXED('WinBUGS output'!N372,2)</f>
        <v>-1.28</v>
      </c>
      <c r="F373" s="5" t="str">
        <f>FIXED('WinBUGS output'!M372,2)</f>
        <v>-2.73</v>
      </c>
      <c r="G373" s="5" t="str">
        <f>FIXED('WinBUGS output'!O372,2)</f>
        <v>0.12</v>
      </c>
      <c r="H373" s="7"/>
      <c r="I373" s="7"/>
      <c r="J373" s="7"/>
      <c r="X373" s="5" t="str">
        <f t="shared" si="16"/>
        <v>Imipramine</v>
      </c>
      <c r="Y373" s="5" t="str">
        <f t="shared" si="17"/>
        <v>Computerised-problem solving therapy</v>
      </c>
      <c r="Z373" s="5" t="str">
        <f>FIXED(EXP('WinBUGS output'!N372),2)</f>
        <v>0.28</v>
      </c>
      <c r="AA373" s="5" t="str">
        <f>FIXED(EXP('WinBUGS output'!M372),2)</f>
        <v>0.07</v>
      </c>
      <c r="AB373" s="5" t="str">
        <f>FIXED(EXP('WinBUGS output'!O372),2)</f>
        <v>1.12</v>
      </c>
    </row>
    <row r="374" spans="1:28" x14ac:dyDescent="0.25">
      <c r="A374" s="44">
        <v>11</v>
      </c>
      <c r="B374" s="44">
        <v>27</v>
      </c>
      <c r="C374" s="5" t="str">
        <f>VLOOKUP(A374,'WinBUGS output'!A:C,3,FALSE)</f>
        <v>Imipramine</v>
      </c>
      <c r="D374" s="5" t="str">
        <f>VLOOKUP(B374,'WinBUGS output'!A:C,3,FALSE)</f>
        <v>Interpersonal psychotherapy (IPT)</v>
      </c>
      <c r="E374" s="5" t="str">
        <f>FIXED('WinBUGS output'!N373,2)</f>
        <v>-0.22</v>
      </c>
      <c r="F374" s="5" t="str">
        <f>FIXED('WinBUGS output'!M373,2)</f>
        <v>-1.68</v>
      </c>
      <c r="G374" s="5" t="str">
        <f>FIXED('WinBUGS output'!O373,2)</f>
        <v>1.22</v>
      </c>
      <c r="H374" s="7"/>
      <c r="I374" s="7"/>
      <c r="J374" s="7"/>
      <c r="X374" s="5" t="str">
        <f t="shared" si="16"/>
        <v>Imipramine</v>
      </c>
      <c r="Y374" s="5" t="str">
        <f t="shared" si="17"/>
        <v>Interpersonal psychotherapy (IPT)</v>
      </c>
      <c r="Z374" s="5" t="str">
        <f>FIXED(EXP('WinBUGS output'!N373),2)</f>
        <v>0.80</v>
      </c>
      <c r="AA374" s="5" t="str">
        <f>FIXED(EXP('WinBUGS output'!M373),2)</f>
        <v>0.19</v>
      </c>
      <c r="AB374" s="5" t="str">
        <f>FIXED(EXP('WinBUGS output'!O373),2)</f>
        <v>3.38</v>
      </c>
    </row>
    <row r="375" spans="1:28" x14ac:dyDescent="0.25">
      <c r="A375" s="44">
        <v>11</v>
      </c>
      <c r="B375" s="44">
        <v>28</v>
      </c>
      <c r="C375" s="5" t="str">
        <f>VLOOKUP(A375,'WinBUGS output'!A:C,3,FALSE)</f>
        <v>Imipramine</v>
      </c>
      <c r="D375" s="5" t="str">
        <f>VLOOKUP(B375,'WinBUGS output'!A:C,3,FALSE)</f>
        <v>Emotion-focused therapy (EFT)</v>
      </c>
      <c r="E375" s="5" t="str">
        <f>FIXED('WinBUGS output'!N374,2)</f>
        <v>-1.03</v>
      </c>
      <c r="F375" s="5" t="str">
        <f>FIXED('WinBUGS output'!M374,2)</f>
        <v>-2.76</v>
      </c>
      <c r="G375" s="5" t="str">
        <f>FIXED('WinBUGS output'!O374,2)</f>
        <v>0.73</v>
      </c>
      <c r="H375" s="7"/>
      <c r="I375" s="7"/>
      <c r="J375" s="7"/>
      <c r="X375" s="5" t="str">
        <f t="shared" si="16"/>
        <v>Imipramine</v>
      </c>
      <c r="Y375" s="5" t="str">
        <f t="shared" si="17"/>
        <v>Emotion-focused therapy (EFT)</v>
      </c>
      <c r="Z375" s="5" t="str">
        <f>FIXED(EXP('WinBUGS output'!N374),2)</f>
        <v>0.36</v>
      </c>
      <c r="AA375" s="5" t="str">
        <f>FIXED(EXP('WinBUGS output'!M374),2)</f>
        <v>0.06</v>
      </c>
      <c r="AB375" s="5" t="str">
        <f>FIXED(EXP('WinBUGS output'!O374),2)</f>
        <v>2.07</v>
      </c>
    </row>
    <row r="376" spans="1:28" x14ac:dyDescent="0.25">
      <c r="A376" s="44">
        <v>11</v>
      </c>
      <c r="B376" s="44">
        <v>29</v>
      </c>
      <c r="C376" s="5" t="str">
        <f>VLOOKUP(A376,'WinBUGS output'!A:C,3,FALSE)</f>
        <v>Imipramine</v>
      </c>
      <c r="D376" s="5" t="str">
        <f>VLOOKUP(B376,'WinBUGS output'!A:C,3,FALSE)</f>
        <v>Non-directive counselling</v>
      </c>
      <c r="E376" s="5" t="str">
        <f>FIXED('WinBUGS output'!N375,2)</f>
        <v>-1.21</v>
      </c>
      <c r="F376" s="5" t="str">
        <f>FIXED('WinBUGS output'!M375,2)</f>
        <v>-2.58</v>
      </c>
      <c r="G376" s="5" t="str">
        <f>FIXED('WinBUGS output'!O375,2)</f>
        <v>0.14</v>
      </c>
      <c r="H376" s="7"/>
      <c r="I376" s="7"/>
      <c r="J376" s="7"/>
      <c r="X376" s="5" t="str">
        <f t="shared" si="16"/>
        <v>Imipramine</v>
      </c>
      <c r="Y376" s="5" t="str">
        <f t="shared" si="17"/>
        <v>Non-directive counselling</v>
      </c>
      <c r="Z376" s="5" t="str">
        <f>FIXED(EXP('WinBUGS output'!N375),2)</f>
        <v>0.30</v>
      </c>
      <c r="AA376" s="5" t="str">
        <f>FIXED(EXP('WinBUGS output'!M375),2)</f>
        <v>0.08</v>
      </c>
      <c r="AB376" s="5" t="str">
        <f>FIXED(EXP('WinBUGS output'!O375),2)</f>
        <v>1.15</v>
      </c>
    </row>
    <row r="377" spans="1:28" x14ac:dyDescent="0.25">
      <c r="A377" s="44">
        <v>11</v>
      </c>
      <c r="B377" s="44">
        <v>30</v>
      </c>
      <c r="C377" s="5" t="str">
        <f>VLOOKUP(A377,'WinBUGS output'!A:C,3,FALSE)</f>
        <v>Imipramine</v>
      </c>
      <c r="D377" s="5" t="str">
        <f>VLOOKUP(B377,'WinBUGS output'!A:C,3,FALSE)</f>
        <v>Relational client-centered therapy</v>
      </c>
      <c r="E377" s="5" t="str">
        <f>FIXED('WinBUGS output'!N376,2)</f>
        <v>-1.38</v>
      </c>
      <c r="F377" s="5" t="str">
        <f>FIXED('WinBUGS output'!M376,2)</f>
        <v>-3.18</v>
      </c>
      <c r="G377" s="5" t="str">
        <f>FIXED('WinBUGS output'!O376,2)</f>
        <v>0.30</v>
      </c>
      <c r="H377" s="7"/>
      <c r="I377" s="7"/>
      <c r="J377" s="7"/>
      <c r="X377" s="5" t="str">
        <f t="shared" si="16"/>
        <v>Imipramine</v>
      </c>
      <c r="Y377" s="5" t="str">
        <f t="shared" si="17"/>
        <v>Relational client-centered therapy</v>
      </c>
      <c r="Z377" s="5" t="str">
        <f>FIXED(EXP('WinBUGS output'!N376),2)</f>
        <v>0.25</v>
      </c>
      <c r="AA377" s="5" t="str">
        <f>FIXED(EXP('WinBUGS output'!M376),2)</f>
        <v>0.04</v>
      </c>
      <c r="AB377" s="5" t="str">
        <f>FIXED(EXP('WinBUGS output'!O376),2)</f>
        <v>1.34</v>
      </c>
    </row>
    <row r="378" spans="1:28" x14ac:dyDescent="0.25">
      <c r="A378" s="44">
        <v>11</v>
      </c>
      <c r="B378" s="44">
        <v>31</v>
      </c>
      <c r="C378" s="5" t="str">
        <f>VLOOKUP(A378,'WinBUGS output'!A:C,3,FALSE)</f>
        <v>Imipramine</v>
      </c>
      <c r="D378" s="5" t="str">
        <f>VLOOKUP(B378,'WinBUGS output'!A:C,3,FALSE)</f>
        <v>Behavioural activation (BA)</v>
      </c>
      <c r="E378" s="5" t="str">
        <f>FIXED('WinBUGS output'!N377,2)</f>
        <v>-0.10</v>
      </c>
      <c r="F378" s="5" t="str">
        <f>FIXED('WinBUGS output'!M377,2)</f>
        <v>-1.40</v>
      </c>
      <c r="G378" s="5" t="str">
        <f>FIXED('WinBUGS output'!O377,2)</f>
        <v>1.18</v>
      </c>
      <c r="H378" s="7"/>
      <c r="I378" s="7"/>
      <c r="J378" s="7"/>
      <c r="X378" s="5" t="str">
        <f t="shared" si="16"/>
        <v>Imipramine</v>
      </c>
      <c r="Y378" s="5" t="str">
        <f t="shared" si="17"/>
        <v>Behavioural activation (BA)</v>
      </c>
      <c r="Z378" s="5" t="str">
        <f>FIXED(EXP('WinBUGS output'!N377),2)</f>
        <v>0.90</v>
      </c>
      <c r="AA378" s="5" t="str">
        <f>FIXED(EXP('WinBUGS output'!M377),2)</f>
        <v>0.25</v>
      </c>
      <c r="AB378" s="5" t="str">
        <f>FIXED(EXP('WinBUGS output'!O377),2)</f>
        <v>3.26</v>
      </c>
    </row>
    <row r="379" spans="1:28" x14ac:dyDescent="0.25">
      <c r="A379" s="44">
        <v>11</v>
      </c>
      <c r="B379" s="44">
        <v>32</v>
      </c>
      <c r="C379" s="5" t="str">
        <f>VLOOKUP(A379,'WinBUGS output'!A:C,3,FALSE)</f>
        <v>Imipramine</v>
      </c>
      <c r="D379" s="5" t="str">
        <f>VLOOKUP(B379,'WinBUGS output'!A:C,3,FALSE)</f>
        <v>Behavioural activation (BA) + TAU</v>
      </c>
      <c r="E379" s="5" t="str">
        <f>FIXED('WinBUGS output'!N378,2)</f>
        <v>-0.15</v>
      </c>
      <c r="F379" s="5" t="str">
        <f>FIXED('WinBUGS output'!M378,2)</f>
        <v>-1.57</v>
      </c>
      <c r="G379" s="5" t="str">
        <f>FIXED('WinBUGS output'!O378,2)</f>
        <v>1.24</v>
      </c>
      <c r="H379" s="7"/>
      <c r="I379" s="7"/>
      <c r="J379" s="7"/>
      <c r="X379" s="5" t="str">
        <f t="shared" si="16"/>
        <v>Imipramine</v>
      </c>
      <c r="Y379" s="5" t="str">
        <f t="shared" si="17"/>
        <v>Behavioural activation (BA) + TAU</v>
      </c>
      <c r="Z379" s="5" t="str">
        <f>FIXED(EXP('WinBUGS output'!N378),2)</f>
        <v>0.86</v>
      </c>
      <c r="AA379" s="5" t="str">
        <f>FIXED(EXP('WinBUGS output'!M378),2)</f>
        <v>0.21</v>
      </c>
      <c r="AB379" s="5" t="str">
        <f>FIXED(EXP('WinBUGS output'!O378),2)</f>
        <v>3.46</v>
      </c>
    </row>
    <row r="380" spans="1:28" x14ac:dyDescent="0.25">
      <c r="A380" s="44">
        <v>11</v>
      </c>
      <c r="B380" s="44">
        <v>33</v>
      </c>
      <c r="C380" s="5" t="str">
        <f>VLOOKUP(A380,'WinBUGS output'!A:C,3,FALSE)</f>
        <v>Imipramine</v>
      </c>
      <c r="D380" s="5" t="str">
        <f>VLOOKUP(B380,'WinBUGS output'!A:C,3,FALSE)</f>
        <v>CBT individual (under 15 sessions)</v>
      </c>
      <c r="E380" s="5" t="str">
        <f>FIXED('WinBUGS output'!N379,2)</f>
        <v>-1.29</v>
      </c>
      <c r="F380" s="5" t="str">
        <f>FIXED('WinBUGS output'!M379,2)</f>
        <v>-2.36</v>
      </c>
      <c r="G380" s="5" t="str">
        <f>FIXED('WinBUGS output'!O379,2)</f>
        <v>-0.21</v>
      </c>
      <c r="H380" s="7"/>
      <c r="I380" s="7"/>
      <c r="J380" s="7"/>
      <c r="X380" s="5" t="str">
        <f t="shared" si="16"/>
        <v>Imipramine</v>
      </c>
      <c r="Y380" s="5" t="str">
        <f t="shared" si="17"/>
        <v>CBT individual (under 15 sessions)</v>
      </c>
      <c r="Z380" s="5" t="str">
        <f>FIXED(EXP('WinBUGS output'!N379),2)</f>
        <v>0.28</v>
      </c>
      <c r="AA380" s="5" t="str">
        <f>FIXED(EXP('WinBUGS output'!M379),2)</f>
        <v>0.09</v>
      </c>
      <c r="AB380" s="5" t="str">
        <f>FIXED(EXP('WinBUGS output'!O379),2)</f>
        <v>0.81</v>
      </c>
    </row>
    <row r="381" spans="1:28" x14ac:dyDescent="0.25">
      <c r="A381" s="44">
        <v>11</v>
      </c>
      <c r="B381" s="44">
        <v>34</v>
      </c>
      <c r="C381" s="5" t="str">
        <f>VLOOKUP(A381,'WinBUGS output'!A:C,3,FALSE)</f>
        <v>Imipramine</v>
      </c>
      <c r="D381" s="5" t="str">
        <f>VLOOKUP(B381,'WinBUGS output'!A:C,3,FALSE)</f>
        <v>CBT individual (under 15 sessions) + TAU</v>
      </c>
      <c r="E381" s="5" t="str">
        <f>FIXED('WinBUGS output'!N380,2)</f>
        <v>-0.77</v>
      </c>
      <c r="F381" s="5" t="str">
        <f>FIXED('WinBUGS output'!M380,2)</f>
        <v>-2.11</v>
      </c>
      <c r="G381" s="5" t="str">
        <f>FIXED('WinBUGS output'!O380,2)</f>
        <v>0.56</v>
      </c>
      <c r="H381" s="7"/>
      <c r="I381" s="7"/>
      <c r="J381" s="7"/>
      <c r="X381" s="5" t="str">
        <f t="shared" si="16"/>
        <v>Imipramine</v>
      </c>
      <c r="Y381" s="5" t="str">
        <f t="shared" si="17"/>
        <v>CBT individual (under 15 sessions) + TAU</v>
      </c>
      <c r="Z381" s="5" t="str">
        <f>FIXED(EXP('WinBUGS output'!N380),2)</f>
        <v>0.46</v>
      </c>
      <c r="AA381" s="5" t="str">
        <f>FIXED(EXP('WinBUGS output'!M380),2)</f>
        <v>0.12</v>
      </c>
      <c r="AB381" s="5" t="str">
        <f>FIXED(EXP('WinBUGS output'!O380),2)</f>
        <v>1.75</v>
      </c>
    </row>
    <row r="382" spans="1:28" x14ac:dyDescent="0.25">
      <c r="A382" s="44">
        <v>11</v>
      </c>
      <c r="B382" s="44">
        <v>35</v>
      </c>
      <c r="C382" s="5" t="str">
        <f>VLOOKUP(A382,'WinBUGS output'!A:C,3,FALSE)</f>
        <v>Imipramine</v>
      </c>
      <c r="D382" s="5" t="str">
        <f>VLOOKUP(B382,'WinBUGS output'!A:C,3,FALSE)</f>
        <v>CBT individual (over 15 sessions)</v>
      </c>
      <c r="E382" s="5" t="str">
        <f>FIXED('WinBUGS output'!N381,2)</f>
        <v>-0.11</v>
      </c>
      <c r="F382" s="5" t="str">
        <f>FIXED('WinBUGS output'!M381,2)</f>
        <v>-1.24</v>
      </c>
      <c r="G382" s="5" t="str">
        <f>FIXED('WinBUGS output'!O381,2)</f>
        <v>1.03</v>
      </c>
      <c r="H382" s="7">
        <v>2</v>
      </c>
      <c r="I382" s="7">
        <v>0.64800000000000002</v>
      </c>
      <c r="J382" s="7">
        <v>3.43</v>
      </c>
      <c r="X382" s="5" t="str">
        <f t="shared" si="16"/>
        <v>Imipramine</v>
      </c>
      <c r="Y382" s="5" t="str">
        <f t="shared" si="17"/>
        <v>CBT individual (over 15 sessions)</v>
      </c>
      <c r="Z382" s="5" t="str">
        <f>FIXED(EXP('WinBUGS output'!N381),2)</f>
        <v>0.90</v>
      </c>
      <c r="AA382" s="5" t="str">
        <f>FIXED(EXP('WinBUGS output'!M381),2)</f>
        <v>0.29</v>
      </c>
      <c r="AB382" s="5" t="str">
        <f>FIXED(EXP('WinBUGS output'!O381),2)</f>
        <v>2.79</v>
      </c>
    </row>
    <row r="383" spans="1:28" x14ac:dyDescent="0.25">
      <c r="A383" s="44">
        <v>11</v>
      </c>
      <c r="B383" s="44">
        <v>36</v>
      </c>
      <c r="C383" s="5" t="str">
        <f>VLOOKUP(A383,'WinBUGS output'!A:C,3,FALSE)</f>
        <v>Imipramine</v>
      </c>
      <c r="D383" s="5" t="str">
        <f>VLOOKUP(B383,'WinBUGS output'!A:C,3,FALSE)</f>
        <v>Third-wave cognitive therapy individual</v>
      </c>
      <c r="E383" s="5" t="str">
        <f>FIXED('WinBUGS output'!N382,2)</f>
        <v>-0.09</v>
      </c>
      <c r="F383" s="5" t="str">
        <f>FIXED('WinBUGS output'!M382,2)</f>
        <v>-1.49</v>
      </c>
      <c r="G383" s="5" t="str">
        <f>FIXED('WinBUGS output'!O382,2)</f>
        <v>1.48</v>
      </c>
      <c r="H383" s="7"/>
      <c r="I383" s="7"/>
      <c r="J383" s="7"/>
      <c r="X383" s="5" t="str">
        <f t="shared" si="16"/>
        <v>Imipramine</v>
      </c>
      <c r="Y383" s="5" t="str">
        <f t="shared" si="17"/>
        <v>Third-wave cognitive therapy individual</v>
      </c>
      <c r="Z383" s="5" t="str">
        <f>FIXED(EXP('WinBUGS output'!N382),2)</f>
        <v>0.91</v>
      </c>
      <c r="AA383" s="5" t="str">
        <f>FIXED(EXP('WinBUGS output'!M382),2)</f>
        <v>0.23</v>
      </c>
      <c r="AB383" s="5" t="str">
        <f>FIXED(EXP('WinBUGS output'!O382),2)</f>
        <v>4.41</v>
      </c>
    </row>
    <row r="384" spans="1:28" x14ac:dyDescent="0.25">
      <c r="A384" s="44">
        <v>11</v>
      </c>
      <c r="B384" s="44">
        <v>37</v>
      </c>
      <c r="C384" s="5" t="str">
        <f>VLOOKUP(A384,'WinBUGS output'!A:C,3,FALSE)</f>
        <v>Imipramine</v>
      </c>
      <c r="D384" s="5" t="str">
        <f>VLOOKUP(B384,'WinBUGS output'!A:C,3,FALSE)</f>
        <v>CBT individual (under 15 sessions) + citalopram</v>
      </c>
      <c r="E384" s="5" t="str">
        <f>FIXED('WinBUGS output'!N383,2)</f>
        <v>0.44</v>
      </c>
      <c r="F384" s="5" t="str">
        <f>FIXED('WinBUGS output'!M383,2)</f>
        <v>-0.59</v>
      </c>
      <c r="G384" s="5" t="str">
        <f>FIXED('WinBUGS output'!O383,2)</f>
        <v>1.49</v>
      </c>
      <c r="H384" s="7"/>
      <c r="I384" s="7"/>
      <c r="J384" s="7"/>
      <c r="X384" s="5" t="str">
        <f t="shared" si="16"/>
        <v>Imipramine</v>
      </c>
      <c r="Y384" s="5" t="str">
        <f t="shared" si="17"/>
        <v>CBT individual (under 15 sessions) + citalopram</v>
      </c>
      <c r="Z384" s="5" t="str">
        <f>FIXED(EXP('WinBUGS output'!N383),2)</f>
        <v>1.55</v>
      </c>
      <c r="AA384" s="5" t="str">
        <f>FIXED(EXP('WinBUGS output'!M383),2)</f>
        <v>0.56</v>
      </c>
      <c r="AB384" s="5" t="str">
        <f>FIXED(EXP('WinBUGS output'!O383),2)</f>
        <v>4.42</v>
      </c>
    </row>
    <row r="385" spans="1:28" x14ac:dyDescent="0.25">
      <c r="A385" s="44">
        <v>11</v>
      </c>
      <c r="B385" s="44">
        <v>38</v>
      </c>
      <c r="C385" s="5" t="str">
        <f>VLOOKUP(A385,'WinBUGS output'!A:C,3,FALSE)</f>
        <v>Imipramine</v>
      </c>
      <c r="D385" s="5" t="str">
        <f>VLOOKUP(B385,'WinBUGS output'!A:C,3,FALSE)</f>
        <v>CBT individual (under 15 sessions) + escitalopram</v>
      </c>
      <c r="E385" s="5" t="str">
        <f>FIXED('WinBUGS output'!N384,2)</f>
        <v>0.22</v>
      </c>
      <c r="F385" s="5" t="str">
        <f>FIXED('WinBUGS output'!M384,2)</f>
        <v>-0.85</v>
      </c>
      <c r="G385" s="5" t="str">
        <f>FIXED('WinBUGS output'!O384,2)</f>
        <v>1.27</v>
      </c>
      <c r="H385" s="7"/>
      <c r="I385" s="7"/>
      <c r="J385" s="7"/>
      <c r="X385" s="5" t="str">
        <f t="shared" si="16"/>
        <v>Imipramine</v>
      </c>
      <c r="Y385" s="5" t="str">
        <f t="shared" si="17"/>
        <v>CBT individual (under 15 sessions) + escitalopram</v>
      </c>
      <c r="Z385" s="5" t="str">
        <f>FIXED(EXP('WinBUGS output'!N384),2)</f>
        <v>1.24</v>
      </c>
      <c r="AA385" s="5" t="str">
        <f>FIXED(EXP('WinBUGS output'!M384),2)</f>
        <v>0.43</v>
      </c>
      <c r="AB385" s="5" t="str">
        <f>FIXED(EXP('WinBUGS output'!O384),2)</f>
        <v>3.56</v>
      </c>
    </row>
    <row r="386" spans="1:28" x14ac:dyDescent="0.25">
      <c r="A386" s="44">
        <v>11</v>
      </c>
      <c r="B386" s="44">
        <v>39</v>
      </c>
      <c r="C386" s="5" t="str">
        <f>VLOOKUP(A386,'WinBUGS output'!A:C,3,FALSE)</f>
        <v>Imipramine</v>
      </c>
      <c r="D386" s="5" t="str">
        <f>VLOOKUP(B386,'WinBUGS output'!A:C,3,FALSE)</f>
        <v>CBT individual (over 15 sessions) + any AD</v>
      </c>
      <c r="E386" s="5" t="str">
        <f>FIXED('WinBUGS output'!N385,2)</f>
        <v>0.09</v>
      </c>
      <c r="F386" s="5" t="str">
        <f>FIXED('WinBUGS output'!M385,2)</f>
        <v>-1.32</v>
      </c>
      <c r="G386" s="5" t="str">
        <f>FIXED('WinBUGS output'!O385,2)</f>
        <v>1.36</v>
      </c>
      <c r="H386" s="7"/>
      <c r="I386" s="7"/>
      <c r="J386" s="7"/>
      <c r="X386" s="5" t="str">
        <f t="shared" si="16"/>
        <v>Imipramine</v>
      </c>
      <c r="Y386" s="5" t="str">
        <f t="shared" si="17"/>
        <v>CBT individual (over 15 sessions) + any AD</v>
      </c>
      <c r="Z386" s="5" t="str">
        <f>FIXED(EXP('WinBUGS output'!N385),2)</f>
        <v>1.10</v>
      </c>
      <c r="AA386" s="5" t="str">
        <f>FIXED(EXP('WinBUGS output'!M385),2)</f>
        <v>0.27</v>
      </c>
      <c r="AB386" s="5" t="str">
        <f>FIXED(EXP('WinBUGS output'!O385),2)</f>
        <v>3.91</v>
      </c>
    </row>
    <row r="387" spans="1:28" x14ac:dyDescent="0.25">
      <c r="A387" s="44">
        <v>11</v>
      </c>
      <c r="B387" s="44">
        <v>40</v>
      </c>
      <c r="C387" s="5" t="str">
        <f>VLOOKUP(A387,'WinBUGS output'!A:C,3,FALSE)</f>
        <v>Imipramine</v>
      </c>
      <c r="D387" s="5" t="str">
        <f>VLOOKUP(B387,'WinBUGS output'!A:C,3,FALSE)</f>
        <v>Third-wave cognitive therapy individual + any AD</v>
      </c>
      <c r="E387" s="5" t="str">
        <f>FIXED('WinBUGS output'!N386,2)</f>
        <v>0.57</v>
      </c>
      <c r="F387" s="5" t="str">
        <f>FIXED('WinBUGS output'!M386,2)</f>
        <v>-0.69</v>
      </c>
      <c r="G387" s="5" t="str">
        <f>FIXED('WinBUGS output'!O386,2)</f>
        <v>1.97</v>
      </c>
      <c r="H387" s="7"/>
      <c r="I387" s="7"/>
      <c r="J387" s="7"/>
      <c r="X387" s="5" t="str">
        <f t="shared" si="16"/>
        <v>Imipramine</v>
      </c>
      <c r="Y387" s="5" t="str">
        <f t="shared" si="17"/>
        <v>Third-wave cognitive therapy individual + any AD</v>
      </c>
      <c r="Z387" s="5" t="str">
        <f>FIXED(EXP('WinBUGS output'!N386),2)</f>
        <v>1.76</v>
      </c>
      <c r="AA387" s="5" t="str">
        <f>FIXED(EXP('WinBUGS output'!M386),2)</f>
        <v>0.50</v>
      </c>
      <c r="AB387" s="5" t="str">
        <f>FIXED(EXP('WinBUGS output'!O386),2)</f>
        <v>7.14</v>
      </c>
    </row>
    <row r="388" spans="1:28" x14ac:dyDescent="0.25">
      <c r="A388" s="44">
        <v>11</v>
      </c>
      <c r="B388" s="44">
        <v>41</v>
      </c>
      <c r="C388" s="5" t="str">
        <f>VLOOKUP(A388,'WinBUGS output'!A:C,3,FALSE)</f>
        <v>Imipramine</v>
      </c>
      <c r="D388" s="5" t="str">
        <f>VLOOKUP(B388,'WinBUGS output'!A:C,3,FALSE)</f>
        <v>Exercise + Fluoxetine</v>
      </c>
      <c r="E388" s="5" t="str">
        <f>FIXED('WinBUGS output'!N387,2)</f>
        <v>2.62</v>
      </c>
      <c r="F388" s="5" t="str">
        <f>FIXED('WinBUGS output'!M387,2)</f>
        <v>1.28</v>
      </c>
      <c r="G388" s="5" t="str">
        <f>FIXED('WinBUGS output'!O387,2)</f>
        <v>3.94</v>
      </c>
      <c r="H388" s="7"/>
      <c r="I388" s="7"/>
      <c r="J388" s="7"/>
      <c r="X388" s="5" t="str">
        <f t="shared" ref="X388:X451" si="18">C388</f>
        <v>Imipramine</v>
      </c>
      <c r="Y388" s="5" t="str">
        <f t="shared" ref="Y388:Y451" si="19">D388</f>
        <v>Exercise + Fluoxetine</v>
      </c>
      <c r="Z388" s="5" t="str">
        <f>FIXED(EXP('WinBUGS output'!N387),2)</f>
        <v>13.67</v>
      </c>
      <c r="AA388" s="5" t="str">
        <f>FIXED(EXP('WinBUGS output'!M387),2)</f>
        <v>3.58</v>
      </c>
      <c r="AB388" s="5" t="str">
        <f>FIXED(EXP('WinBUGS output'!O387),2)</f>
        <v>51.21</v>
      </c>
    </row>
    <row r="389" spans="1:28" x14ac:dyDescent="0.25">
      <c r="A389" s="44">
        <v>12</v>
      </c>
      <c r="B389" s="44">
        <v>13</v>
      </c>
      <c r="C389" s="5" t="str">
        <f>VLOOKUP(A389,'WinBUGS output'!A:C,3,FALSE)</f>
        <v>Lofepramine</v>
      </c>
      <c r="D389" s="5" t="str">
        <f>VLOOKUP(B389,'WinBUGS output'!A:C,3,FALSE)</f>
        <v>Citalopram</v>
      </c>
      <c r="E389" s="5" t="str">
        <f>FIXED('WinBUGS output'!N388,2)</f>
        <v>-0.48</v>
      </c>
      <c r="F389" s="5" t="str">
        <f>FIXED('WinBUGS output'!M388,2)</f>
        <v>-1.33</v>
      </c>
      <c r="G389" s="5" t="str">
        <f>FIXED('WinBUGS output'!O388,2)</f>
        <v>0.20</v>
      </c>
      <c r="H389" s="7"/>
      <c r="I389" s="7"/>
      <c r="J389" s="7"/>
      <c r="X389" s="5" t="str">
        <f t="shared" si="18"/>
        <v>Lofepramine</v>
      </c>
      <c r="Y389" s="5" t="str">
        <f t="shared" si="19"/>
        <v>Citalopram</v>
      </c>
      <c r="Z389" s="5" t="str">
        <f>FIXED(EXP('WinBUGS output'!N388),2)</f>
        <v>0.62</v>
      </c>
      <c r="AA389" s="5" t="str">
        <f>FIXED(EXP('WinBUGS output'!M388),2)</f>
        <v>0.27</v>
      </c>
      <c r="AB389" s="5" t="str">
        <f>FIXED(EXP('WinBUGS output'!O388),2)</f>
        <v>1.22</v>
      </c>
    </row>
    <row r="390" spans="1:28" x14ac:dyDescent="0.25">
      <c r="A390" s="44">
        <v>12</v>
      </c>
      <c r="B390" s="44">
        <v>14</v>
      </c>
      <c r="C390" s="5" t="str">
        <f>VLOOKUP(A390,'WinBUGS output'!A:C,3,FALSE)</f>
        <v>Lofepramine</v>
      </c>
      <c r="D390" s="5" t="str">
        <f>VLOOKUP(B390,'WinBUGS output'!A:C,3,FALSE)</f>
        <v>Escitalopram</v>
      </c>
      <c r="E390" s="5" t="str">
        <f>FIXED('WinBUGS output'!N389,2)</f>
        <v>-0.28</v>
      </c>
      <c r="F390" s="5" t="str">
        <f>FIXED('WinBUGS output'!M389,2)</f>
        <v>-1.12</v>
      </c>
      <c r="G390" s="5" t="str">
        <f>FIXED('WinBUGS output'!O389,2)</f>
        <v>0.39</v>
      </c>
      <c r="H390" s="7"/>
      <c r="I390" s="7"/>
      <c r="J390" s="7"/>
      <c r="X390" s="5" t="str">
        <f t="shared" si="18"/>
        <v>Lofepramine</v>
      </c>
      <c r="Y390" s="5" t="str">
        <f t="shared" si="19"/>
        <v>Escitalopram</v>
      </c>
      <c r="Z390" s="5" t="str">
        <f>FIXED(EXP('WinBUGS output'!N389),2)</f>
        <v>0.76</v>
      </c>
      <c r="AA390" s="5" t="str">
        <f>FIXED(EXP('WinBUGS output'!M389),2)</f>
        <v>0.33</v>
      </c>
      <c r="AB390" s="5" t="str">
        <f>FIXED(EXP('WinBUGS output'!O389),2)</f>
        <v>1.48</v>
      </c>
    </row>
    <row r="391" spans="1:28" x14ac:dyDescent="0.25">
      <c r="A391" s="44">
        <v>12</v>
      </c>
      <c r="B391" s="44">
        <v>15</v>
      </c>
      <c r="C391" s="5" t="str">
        <f>VLOOKUP(A391,'WinBUGS output'!A:C,3,FALSE)</f>
        <v>Lofepramine</v>
      </c>
      <c r="D391" s="5" t="str">
        <f>VLOOKUP(B391,'WinBUGS output'!A:C,3,FALSE)</f>
        <v>Fluoxetine</v>
      </c>
      <c r="E391" s="5" t="str">
        <f>FIXED('WinBUGS output'!N390,2)</f>
        <v>-0.31</v>
      </c>
      <c r="F391" s="5" t="str">
        <f>FIXED('WinBUGS output'!M390,2)</f>
        <v>-1.13</v>
      </c>
      <c r="G391" s="5" t="str">
        <f>FIXED('WinBUGS output'!O390,2)</f>
        <v>0.31</v>
      </c>
      <c r="H391" s="7"/>
      <c r="I391" s="7"/>
      <c r="J391" s="7"/>
      <c r="X391" s="5" t="str">
        <f t="shared" si="18"/>
        <v>Lofepramine</v>
      </c>
      <c r="Y391" s="5" t="str">
        <f t="shared" si="19"/>
        <v>Fluoxetine</v>
      </c>
      <c r="Z391" s="5" t="str">
        <f>FIXED(EXP('WinBUGS output'!N390),2)</f>
        <v>0.73</v>
      </c>
      <c r="AA391" s="5" t="str">
        <f>FIXED(EXP('WinBUGS output'!M390),2)</f>
        <v>0.32</v>
      </c>
      <c r="AB391" s="5" t="str">
        <f>FIXED(EXP('WinBUGS output'!O390),2)</f>
        <v>1.37</v>
      </c>
    </row>
    <row r="392" spans="1:28" x14ac:dyDescent="0.25">
      <c r="A392" s="44">
        <v>12</v>
      </c>
      <c r="B392" s="44">
        <v>16</v>
      </c>
      <c r="C392" s="5" t="str">
        <f>VLOOKUP(A392,'WinBUGS output'!A:C,3,FALSE)</f>
        <v>Lofepramine</v>
      </c>
      <c r="D392" s="5" t="str">
        <f>VLOOKUP(B392,'WinBUGS output'!A:C,3,FALSE)</f>
        <v>Sertraline</v>
      </c>
      <c r="E392" s="5" t="str">
        <f>FIXED('WinBUGS output'!N391,2)</f>
        <v>-0.45</v>
      </c>
      <c r="F392" s="5" t="str">
        <f>FIXED('WinBUGS output'!M391,2)</f>
        <v>-1.30</v>
      </c>
      <c r="G392" s="5" t="str">
        <f>FIXED('WinBUGS output'!O391,2)</f>
        <v>0.23</v>
      </c>
      <c r="H392" s="7"/>
      <c r="I392" s="7"/>
      <c r="J392" s="7"/>
      <c r="X392" s="5" t="str">
        <f t="shared" si="18"/>
        <v>Lofepramine</v>
      </c>
      <c r="Y392" s="5" t="str">
        <f t="shared" si="19"/>
        <v>Sertraline</v>
      </c>
      <c r="Z392" s="5" t="str">
        <f>FIXED(EXP('WinBUGS output'!N391),2)</f>
        <v>0.64</v>
      </c>
      <c r="AA392" s="5" t="str">
        <f>FIXED(EXP('WinBUGS output'!M391),2)</f>
        <v>0.27</v>
      </c>
      <c r="AB392" s="5" t="str">
        <f>FIXED(EXP('WinBUGS output'!O391),2)</f>
        <v>1.25</v>
      </c>
    </row>
    <row r="393" spans="1:28" x14ac:dyDescent="0.25">
      <c r="A393" s="44">
        <v>12</v>
      </c>
      <c r="B393" s="44">
        <v>17</v>
      </c>
      <c r="C393" s="5" t="str">
        <f>VLOOKUP(A393,'WinBUGS output'!A:C,3,FALSE)</f>
        <v>Lofepramine</v>
      </c>
      <c r="D393" s="5" t="str">
        <f>VLOOKUP(B393,'WinBUGS output'!A:C,3,FALSE)</f>
        <v>Any AD</v>
      </c>
      <c r="E393" s="5" t="str">
        <f>FIXED('WinBUGS output'!N392,2)</f>
        <v>-3.70</v>
      </c>
      <c r="F393" s="5" t="str">
        <f>FIXED('WinBUGS output'!M392,2)</f>
        <v>-5.76</v>
      </c>
      <c r="G393" s="5" t="str">
        <f>FIXED('WinBUGS output'!O392,2)</f>
        <v>-1.63</v>
      </c>
      <c r="H393" s="7"/>
      <c r="I393" s="7"/>
      <c r="J393" s="7"/>
      <c r="X393" s="5" t="str">
        <f t="shared" si="18"/>
        <v>Lofepramine</v>
      </c>
      <c r="Y393" s="5" t="str">
        <f t="shared" si="19"/>
        <v>Any AD</v>
      </c>
      <c r="Z393" s="5" t="str">
        <f>FIXED(EXP('WinBUGS output'!N392),2)</f>
        <v>0.02</v>
      </c>
      <c r="AA393" s="5" t="str">
        <f>FIXED(EXP('WinBUGS output'!M392),2)</f>
        <v>0.00</v>
      </c>
      <c r="AB393" s="5" t="str">
        <f>FIXED(EXP('WinBUGS output'!O392),2)</f>
        <v>0.20</v>
      </c>
    </row>
    <row r="394" spans="1:28" x14ac:dyDescent="0.25">
      <c r="A394" s="44">
        <v>12</v>
      </c>
      <c r="B394" s="44">
        <v>18</v>
      </c>
      <c r="C394" s="5" t="str">
        <f>VLOOKUP(A394,'WinBUGS output'!A:C,3,FALSE)</f>
        <v>Lofepramine</v>
      </c>
      <c r="D394" s="5" t="str">
        <f>VLOOKUP(B394,'WinBUGS output'!A:C,3,FALSE)</f>
        <v>Mirtazapine</v>
      </c>
      <c r="E394" s="5" t="str">
        <f>FIXED('WinBUGS output'!N393,2)</f>
        <v>-0.17</v>
      </c>
      <c r="F394" s="5" t="str">
        <f>FIXED('WinBUGS output'!M393,2)</f>
        <v>-1.04</v>
      </c>
      <c r="G394" s="5" t="str">
        <f>FIXED('WinBUGS output'!O393,2)</f>
        <v>0.54</v>
      </c>
      <c r="H394" s="7"/>
      <c r="I394" s="7"/>
      <c r="J394" s="7"/>
      <c r="X394" s="5" t="str">
        <f t="shared" si="18"/>
        <v>Lofepramine</v>
      </c>
      <c r="Y394" s="5" t="str">
        <f t="shared" si="19"/>
        <v>Mirtazapine</v>
      </c>
      <c r="Z394" s="5" t="str">
        <f>FIXED(EXP('WinBUGS output'!N393),2)</f>
        <v>0.84</v>
      </c>
      <c r="AA394" s="5" t="str">
        <f>FIXED(EXP('WinBUGS output'!M393),2)</f>
        <v>0.35</v>
      </c>
      <c r="AB394" s="5" t="str">
        <f>FIXED(EXP('WinBUGS output'!O393),2)</f>
        <v>1.71</v>
      </c>
    </row>
    <row r="395" spans="1:28" x14ac:dyDescent="0.25">
      <c r="A395" s="44">
        <v>12</v>
      </c>
      <c r="B395" s="44">
        <v>19</v>
      </c>
      <c r="C395" s="5" t="str">
        <f>VLOOKUP(A395,'WinBUGS output'!A:C,3,FALSE)</f>
        <v>Lofepramine</v>
      </c>
      <c r="D395" s="5" t="str">
        <f>VLOOKUP(B395,'WinBUGS output'!A:C,3,FALSE)</f>
        <v>Short-term psychodymic psychotherapy individual + TAU</v>
      </c>
      <c r="E395" s="5" t="str">
        <f>FIXED('WinBUGS output'!N394,2)</f>
        <v>-0.98</v>
      </c>
      <c r="F395" s="5" t="str">
        <f>FIXED('WinBUGS output'!M394,2)</f>
        <v>-3.02</v>
      </c>
      <c r="G395" s="5" t="str">
        <f>FIXED('WinBUGS output'!O394,2)</f>
        <v>1.00</v>
      </c>
      <c r="H395" s="7"/>
      <c r="I395" s="7"/>
      <c r="J395" s="7"/>
      <c r="X395" s="5" t="str">
        <f t="shared" si="18"/>
        <v>Lofepramine</v>
      </c>
      <c r="Y395" s="5" t="str">
        <f t="shared" si="19"/>
        <v>Short-term psychodymic psychotherapy individual + TAU</v>
      </c>
      <c r="Z395" s="5" t="str">
        <f>FIXED(EXP('WinBUGS output'!N394),2)</f>
        <v>0.37</v>
      </c>
      <c r="AA395" s="5" t="str">
        <f>FIXED(EXP('WinBUGS output'!M394),2)</f>
        <v>0.05</v>
      </c>
      <c r="AB395" s="5" t="str">
        <f>FIXED(EXP('WinBUGS output'!O394),2)</f>
        <v>2.71</v>
      </c>
    </row>
    <row r="396" spans="1:28" x14ac:dyDescent="0.25">
      <c r="A396" s="44">
        <v>12</v>
      </c>
      <c r="B396" s="44">
        <v>20</v>
      </c>
      <c r="C396" s="5" t="str">
        <f>VLOOKUP(A396,'WinBUGS output'!A:C,3,FALSE)</f>
        <v>Lofepramine</v>
      </c>
      <c r="D396" s="5" t="str">
        <f>VLOOKUP(B396,'WinBUGS output'!A:C,3,FALSE)</f>
        <v>Cognitive bibliotherapy with support + TAU</v>
      </c>
      <c r="E396" s="5" t="str">
        <f>FIXED('WinBUGS output'!N395,2)</f>
        <v>-1.38</v>
      </c>
      <c r="F396" s="5" t="str">
        <f>FIXED('WinBUGS output'!M395,2)</f>
        <v>-3.05</v>
      </c>
      <c r="G396" s="5" t="str">
        <f>FIXED('WinBUGS output'!O395,2)</f>
        <v>0.24</v>
      </c>
      <c r="H396" s="7"/>
      <c r="I396" s="7"/>
      <c r="J396" s="7"/>
      <c r="X396" s="5" t="str">
        <f t="shared" si="18"/>
        <v>Lofepramine</v>
      </c>
      <c r="Y396" s="5" t="str">
        <f t="shared" si="19"/>
        <v>Cognitive bibliotherapy with support + TAU</v>
      </c>
      <c r="Z396" s="5" t="str">
        <f>FIXED(EXP('WinBUGS output'!N395),2)</f>
        <v>0.25</v>
      </c>
      <c r="AA396" s="5" t="str">
        <f>FIXED(EXP('WinBUGS output'!M395),2)</f>
        <v>0.05</v>
      </c>
      <c r="AB396" s="5" t="str">
        <f>FIXED(EXP('WinBUGS output'!O395),2)</f>
        <v>1.27</v>
      </c>
    </row>
    <row r="397" spans="1:28" x14ac:dyDescent="0.25">
      <c r="A397" s="44">
        <v>12</v>
      </c>
      <c r="B397" s="44">
        <v>21</v>
      </c>
      <c r="C397" s="5" t="str">
        <f>VLOOKUP(A397,'WinBUGS output'!A:C,3,FALSE)</f>
        <v>Lofepramine</v>
      </c>
      <c r="D397" s="5" t="str">
        <f>VLOOKUP(B397,'WinBUGS output'!A:C,3,FALSE)</f>
        <v>Computerised-CBT (CCBT) with support</v>
      </c>
      <c r="E397" s="5" t="str">
        <f>FIXED('WinBUGS output'!N396,2)</f>
        <v>-1.47</v>
      </c>
      <c r="F397" s="5" t="str">
        <f>FIXED('WinBUGS output'!M396,2)</f>
        <v>-3.23</v>
      </c>
      <c r="G397" s="5" t="str">
        <f>FIXED('WinBUGS output'!O396,2)</f>
        <v>0.23</v>
      </c>
      <c r="H397" s="7"/>
      <c r="I397" s="7"/>
      <c r="J397" s="7"/>
      <c r="X397" s="5" t="str">
        <f t="shared" si="18"/>
        <v>Lofepramine</v>
      </c>
      <c r="Y397" s="5" t="str">
        <f t="shared" si="19"/>
        <v>Computerised-CBT (CCBT) with support</v>
      </c>
      <c r="Z397" s="5" t="str">
        <f>FIXED(EXP('WinBUGS output'!N396),2)</f>
        <v>0.23</v>
      </c>
      <c r="AA397" s="5" t="str">
        <f>FIXED(EXP('WinBUGS output'!M396),2)</f>
        <v>0.04</v>
      </c>
      <c r="AB397" s="5" t="str">
        <f>FIXED(EXP('WinBUGS output'!O396),2)</f>
        <v>1.26</v>
      </c>
    </row>
    <row r="398" spans="1:28" x14ac:dyDescent="0.25">
      <c r="A398" s="44">
        <v>12</v>
      </c>
      <c r="B398" s="44">
        <v>22</v>
      </c>
      <c r="C398" s="5" t="str">
        <f>VLOOKUP(A398,'WinBUGS output'!A:C,3,FALSE)</f>
        <v>Lofepramine</v>
      </c>
      <c r="D398" s="5" t="str">
        <f>VLOOKUP(B398,'WinBUGS output'!A:C,3,FALSE)</f>
        <v>Cognitive bibliotherapy + TAU</v>
      </c>
      <c r="E398" s="5" t="str">
        <f>FIXED('WinBUGS output'!N397,2)</f>
        <v>-1.62</v>
      </c>
      <c r="F398" s="5" t="str">
        <f>FIXED('WinBUGS output'!M397,2)</f>
        <v>-3.21</v>
      </c>
      <c r="G398" s="5" t="str">
        <f>FIXED('WinBUGS output'!O397,2)</f>
        <v>-0.14</v>
      </c>
      <c r="H398" s="7"/>
      <c r="I398" s="7"/>
      <c r="J398" s="7"/>
      <c r="X398" s="5" t="str">
        <f t="shared" si="18"/>
        <v>Lofepramine</v>
      </c>
      <c r="Y398" s="5" t="str">
        <f t="shared" si="19"/>
        <v>Cognitive bibliotherapy + TAU</v>
      </c>
      <c r="Z398" s="5" t="str">
        <f>FIXED(EXP('WinBUGS output'!N397),2)</f>
        <v>0.20</v>
      </c>
      <c r="AA398" s="5" t="str">
        <f>FIXED(EXP('WinBUGS output'!M397),2)</f>
        <v>0.04</v>
      </c>
      <c r="AB398" s="5" t="str">
        <f>FIXED(EXP('WinBUGS output'!O397),2)</f>
        <v>0.87</v>
      </c>
    </row>
    <row r="399" spans="1:28" x14ac:dyDescent="0.25">
      <c r="A399" s="44">
        <v>12</v>
      </c>
      <c r="B399" s="44">
        <v>23</v>
      </c>
      <c r="C399" s="5" t="str">
        <f>VLOOKUP(A399,'WinBUGS output'!A:C,3,FALSE)</f>
        <v>Lofepramine</v>
      </c>
      <c r="D399" s="5" t="str">
        <f>VLOOKUP(B399,'WinBUGS output'!A:C,3,FALSE)</f>
        <v>Computerised cognitive bias modification</v>
      </c>
      <c r="E399" s="5" t="str">
        <f>FIXED('WinBUGS output'!N398,2)</f>
        <v>-1.47</v>
      </c>
      <c r="F399" s="5" t="str">
        <f>FIXED('WinBUGS output'!M398,2)</f>
        <v>-3.11</v>
      </c>
      <c r="G399" s="5" t="str">
        <f>FIXED('WinBUGS output'!O398,2)</f>
        <v>0.08</v>
      </c>
      <c r="H399" s="7"/>
      <c r="I399" s="7"/>
      <c r="J399" s="7"/>
      <c r="X399" s="5" t="str">
        <f t="shared" si="18"/>
        <v>Lofepramine</v>
      </c>
      <c r="Y399" s="5" t="str">
        <f t="shared" si="19"/>
        <v>Computerised cognitive bias modification</v>
      </c>
      <c r="Z399" s="5" t="str">
        <f>FIXED(EXP('WinBUGS output'!N398),2)</f>
        <v>0.23</v>
      </c>
      <c r="AA399" s="5" t="str">
        <f>FIXED(EXP('WinBUGS output'!M398),2)</f>
        <v>0.04</v>
      </c>
      <c r="AB399" s="5" t="str">
        <f>FIXED(EXP('WinBUGS output'!O398),2)</f>
        <v>1.08</v>
      </c>
    </row>
    <row r="400" spans="1:28" x14ac:dyDescent="0.25">
      <c r="A400" s="44">
        <v>12</v>
      </c>
      <c r="B400" s="44">
        <v>24</v>
      </c>
      <c r="C400" s="5" t="str">
        <f>VLOOKUP(A400,'WinBUGS output'!A:C,3,FALSE)</f>
        <v>Lofepramine</v>
      </c>
      <c r="D400" s="5" t="str">
        <f>VLOOKUP(B400,'WinBUGS output'!A:C,3,FALSE)</f>
        <v>Computerised-CBT (CCBT)</v>
      </c>
      <c r="E400" s="5" t="str">
        <f>FIXED('WinBUGS output'!N399,2)</f>
        <v>-1.57</v>
      </c>
      <c r="F400" s="5" t="str">
        <f>FIXED('WinBUGS output'!M399,2)</f>
        <v>-3.14</v>
      </c>
      <c r="G400" s="5" t="str">
        <f>FIXED('WinBUGS output'!O399,2)</f>
        <v>-0.10</v>
      </c>
      <c r="H400" s="7"/>
      <c r="I400" s="7"/>
      <c r="J400" s="7"/>
      <c r="X400" s="5" t="str">
        <f t="shared" si="18"/>
        <v>Lofepramine</v>
      </c>
      <c r="Y400" s="5" t="str">
        <f t="shared" si="19"/>
        <v>Computerised-CBT (CCBT)</v>
      </c>
      <c r="Z400" s="5" t="str">
        <f>FIXED(EXP('WinBUGS output'!N399),2)</f>
        <v>0.21</v>
      </c>
      <c r="AA400" s="5" t="str">
        <f>FIXED(EXP('WinBUGS output'!M399),2)</f>
        <v>0.04</v>
      </c>
      <c r="AB400" s="5" t="str">
        <f>FIXED(EXP('WinBUGS output'!O399),2)</f>
        <v>0.91</v>
      </c>
    </row>
    <row r="401" spans="1:28" x14ac:dyDescent="0.25">
      <c r="A401" s="44">
        <v>12</v>
      </c>
      <c r="B401" s="44">
        <v>25</v>
      </c>
      <c r="C401" s="5" t="str">
        <f>VLOOKUP(A401,'WinBUGS output'!A:C,3,FALSE)</f>
        <v>Lofepramine</v>
      </c>
      <c r="D401" s="5" t="str">
        <f>VLOOKUP(B401,'WinBUGS output'!A:C,3,FALSE)</f>
        <v>Computerised-CBT (CCBT) + TAU</v>
      </c>
      <c r="E401" s="5" t="str">
        <f>FIXED('WinBUGS output'!N400,2)</f>
        <v>-1.44</v>
      </c>
      <c r="F401" s="5" t="str">
        <f>FIXED('WinBUGS output'!M400,2)</f>
        <v>-2.95</v>
      </c>
      <c r="G401" s="5" t="str">
        <f>FIXED('WinBUGS output'!O400,2)</f>
        <v>-0.03</v>
      </c>
      <c r="H401" s="7"/>
      <c r="I401" s="7"/>
      <c r="J401" s="7"/>
      <c r="X401" s="5" t="str">
        <f t="shared" si="18"/>
        <v>Lofepramine</v>
      </c>
      <c r="Y401" s="5" t="str">
        <f t="shared" si="19"/>
        <v>Computerised-CBT (CCBT) + TAU</v>
      </c>
      <c r="Z401" s="5" t="str">
        <f>FIXED(EXP('WinBUGS output'!N400),2)</f>
        <v>0.24</v>
      </c>
      <c r="AA401" s="5" t="str">
        <f>FIXED(EXP('WinBUGS output'!M400),2)</f>
        <v>0.05</v>
      </c>
      <c r="AB401" s="5" t="str">
        <f>FIXED(EXP('WinBUGS output'!O400),2)</f>
        <v>0.97</v>
      </c>
    </row>
    <row r="402" spans="1:28" x14ac:dyDescent="0.25">
      <c r="A402" s="44">
        <v>12</v>
      </c>
      <c r="B402" s="44">
        <v>26</v>
      </c>
      <c r="C402" s="5" t="str">
        <f>VLOOKUP(A402,'WinBUGS output'!A:C,3,FALSE)</f>
        <v>Lofepramine</v>
      </c>
      <c r="D402" s="5" t="str">
        <f>VLOOKUP(B402,'WinBUGS output'!A:C,3,FALSE)</f>
        <v>Computerised-problem solving therapy</v>
      </c>
      <c r="E402" s="5" t="str">
        <f>FIXED('WinBUGS output'!N401,2)</f>
        <v>-1.53</v>
      </c>
      <c r="F402" s="5" t="str">
        <f>FIXED('WinBUGS output'!M401,2)</f>
        <v>-3.13</v>
      </c>
      <c r="G402" s="5" t="str">
        <f>FIXED('WinBUGS output'!O401,2)</f>
        <v>-0.03</v>
      </c>
      <c r="H402" s="7"/>
      <c r="I402" s="7"/>
      <c r="J402" s="7"/>
      <c r="X402" s="5" t="str">
        <f t="shared" si="18"/>
        <v>Lofepramine</v>
      </c>
      <c r="Y402" s="5" t="str">
        <f t="shared" si="19"/>
        <v>Computerised-problem solving therapy</v>
      </c>
      <c r="Z402" s="5" t="str">
        <f>FIXED(EXP('WinBUGS output'!N401),2)</f>
        <v>0.22</v>
      </c>
      <c r="AA402" s="5" t="str">
        <f>FIXED(EXP('WinBUGS output'!M401),2)</f>
        <v>0.04</v>
      </c>
      <c r="AB402" s="5" t="str">
        <f>FIXED(EXP('WinBUGS output'!O401),2)</f>
        <v>0.98</v>
      </c>
    </row>
    <row r="403" spans="1:28" x14ac:dyDescent="0.25">
      <c r="A403" s="44">
        <v>12</v>
      </c>
      <c r="B403" s="44">
        <v>27</v>
      </c>
      <c r="C403" s="5" t="str">
        <f>VLOOKUP(A403,'WinBUGS output'!A:C,3,FALSE)</f>
        <v>Lofepramine</v>
      </c>
      <c r="D403" s="5" t="str">
        <f>VLOOKUP(B403,'WinBUGS output'!A:C,3,FALSE)</f>
        <v>Interpersonal psychotherapy (IPT)</v>
      </c>
      <c r="E403" s="5" t="str">
        <f>FIXED('WinBUGS output'!N402,2)</f>
        <v>-0.47</v>
      </c>
      <c r="F403" s="5" t="str">
        <f>FIXED('WinBUGS output'!M402,2)</f>
        <v>-2.08</v>
      </c>
      <c r="G403" s="5" t="str">
        <f>FIXED('WinBUGS output'!O402,2)</f>
        <v>1.09</v>
      </c>
      <c r="H403" s="7"/>
      <c r="I403" s="7"/>
      <c r="J403" s="7"/>
      <c r="X403" s="5" t="str">
        <f t="shared" si="18"/>
        <v>Lofepramine</v>
      </c>
      <c r="Y403" s="5" t="str">
        <f t="shared" si="19"/>
        <v>Interpersonal psychotherapy (IPT)</v>
      </c>
      <c r="Z403" s="5" t="str">
        <f>FIXED(EXP('WinBUGS output'!N402),2)</f>
        <v>0.62</v>
      </c>
      <c r="AA403" s="5" t="str">
        <f>FIXED(EXP('WinBUGS output'!M402),2)</f>
        <v>0.13</v>
      </c>
      <c r="AB403" s="5" t="str">
        <f>FIXED(EXP('WinBUGS output'!O402),2)</f>
        <v>2.97</v>
      </c>
    </row>
    <row r="404" spans="1:28" x14ac:dyDescent="0.25">
      <c r="A404" s="44">
        <v>12</v>
      </c>
      <c r="B404" s="44">
        <v>28</v>
      </c>
      <c r="C404" s="5" t="str">
        <f>VLOOKUP(A404,'WinBUGS output'!A:C,3,FALSE)</f>
        <v>Lofepramine</v>
      </c>
      <c r="D404" s="5" t="str">
        <f>VLOOKUP(B404,'WinBUGS output'!A:C,3,FALSE)</f>
        <v>Emotion-focused therapy (EFT)</v>
      </c>
      <c r="E404" s="5" t="str">
        <f>FIXED('WinBUGS output'!N403,2)</f>
        <v>-1.28</v>
      </c>
      <c r="F404" s="5" t="str">
        <f>FIXED('WinBUGS output'!M403,2)</f>
        <v>-3.12</v>
      </c>
      <c r="G404" s="5" t="str">
        <f>FIXED('WinBUGS output'!O403,2)</f>
        <v>0.57</v>
      </c>
      <c r="H404" s="7"/>
      <c r="I404" s="7"/>
      <c r="J404" s="7"/>
      <c r="X404" s="5" t="str">
        <f t="shared" si="18"/>
        <v>Lofepramine</v>
      </c>
      <c r="Y404" s="5" t="str">
        <f t="shared" si="19"/>
        <v>Emotion-focused therapy (EFT)</v>
      </c>
      <c r="Z404" s="5" t="str">
        <f>FIXED(EXP('WinBUGS output'!N403),2)</f>
        <v>0.28</v>
      </c>
      <c r="AA404" s="5" t="str">
        <f>FIXED(EXP('WinBUGS output'!M403),2)</f>
        <v>0.04</v>
      </c>
      <c r="AB404" s="5" t="str">
        <f>FIXED(EXP('WinBUGS output'!O403),2)</f>
        <v>1.76</v>
      </c>
    </row>
    <row r="405" spans="1:28" x14ac:dyDescent="0.25">
      <c r="A405" s="44">
        <v>12</v>
      </c>
      <c r="B405" s="44">
        <v>29</v>
      </c>
      <c r="C405" s="5" t="str">
        <f>VLOOKUP(A405,'WinBUGS output'!A:C,3,FALSE)</f>
        <v>Lofepramine</v>
      </c>
      <c r="D405" s="5" t="str">
        <f>VLOOKUP(B405,'WinBUGS output'!A:C,3,FALSE)</f>
        <v>Non-directive counselling</v>
      </c>
      <c r="E405" s="5" t="str">
        <f>FIXED('WinBUGS output'!N404,2)</f>
        <v>-1.46</v>
      </c>
      <c r="F405" s="5" t="str">
        <f>FIXED('WinBUGS output'!M404,2)</f>
        <v>-2.98</v>
      </c>
      <c r="G405" s="5" t="str">
        <f>FIXED('WinBUGS output'!O404,2)</f>
        <v>0.01</v>
      </c>
      <c r="H405" s="7"/>
      <c r="I405" s="7"/>
      <c r="J405" s="7"/>
      <c r="X405" s="5" t="str">
        <f t="shared" si="18"/>
        <v>Lofepramine</v>
      </c>
      <c r="Y405" s="5" t="str">
        <f t="shared" si="19"/>
        <v>Non-directive counselling</v>
      </c>
      <c r="Z405" s="5" t="str">
        <f>FIXED(EXP('WinBUGS output'!N404),2)</f>
        <v>0.23</v>
      </c>
      <c r="AA405" s="5" t="str">
        <f>FIXED(EXP('WinBUGS output'!M404),2)</f>
        <v>0.05</v>
      </c>
      <c r="AB405" s="5" t="str">
        <f>FIXED(EXP('WinBUGS output'!O404),2)</f>
        <v>1.01</v>
      </c>
    </row>
    <row r="406" spans="1:28" x14ac:dyDescent="0.25">
      <c r="A406" s="44">
        <v>12</v>
      </c>
      <c r="B406" s="44">
        <v>30</v>
      </c>
      <c r="C406" s="5" t="str">
        <f>VLOOKUP(A406,'WinBUGS output'!A:C,3,FALSE)</f>
        <v>Lofepramine</v>
      </c>
      <c r="D406" s="5" t="str">
        <f>VLOOKUP(B406,'WinBUGS output'!A:C,3,FALSE)</f>
        <v>Relational client-centered therapy</v>
      </c>
      <c r="E406" s="5" t="str">
        <f>FIXED('WinBUGS output'!N405,2)</f>
        <v>-1.63</v>
      </c>
      <c r="F406" s="5" t="str">
        <f>FIXED('WinBUGS output'!M405,2)</f>
        <v>-3.54</v>
      </c>
      <c r="G406" s="5" t="str">
        <f>FIXED('WinBUGS output'!O405,2)</f>
        <v>0.15</v>
      </c>
      <c r="H406" s="7"/>
      <c r="I406" s="7"/>
      <c r="J406" s="7"/>
      <c r="X406" s="5" t="str">
        <f t="shared" si="18"/>
        <v>Lofepramine</v>
      </c>
      <c r="Y406" s="5" t="str">
        <f t="shared" si="19"/>
        <v>Relational client-centered therapy</v>
      </c>
      <c r="Z406" s="5" t="str">
        <f>FIXED(EXP('WinBUGS output'!N405),2)</f>
        <v>0.20</v>
      </c>
      <c r="AA406" s="5" t="str">
        <f>FIXED(EXP('WinBUGS output'!M405),2)</f>
        <v>0.03</v>
      </c>
      <c r="AB406" s="5" t="str">
        <f>FIXED(EXP('WinBUGS output'!O405),2)</f>
        <v>1.16</v>
      </c>
    </row>
    <row r="407" spans="1:28" x14ac:dyDescent="0.25">
      <c r="A407" s="44">
        <v>12</v>
      </c>
      <c r="B407" s="44">
        <v>31</v>
      </c>
      <c r="C407" s="5" t="str">
        <f>VLOOKUP(A407,'WinBUGS output'!A:C,3,FALSE)</f>
        <v>Lofepramine</v>
      </c>
      <c r="D407" s="5" t="str">
        <f>VLOOKUP(B407,'WinBUGS output'!A:C,3,FALSE)</f>
        <v>Behavioural activation (BA)</v>
      </c>
      <c r="E407" s="5" t="str">
        <f>FIXED('WinBUGS output'!N406,2)</f>
        <v>-0.35</v>
      </c>
      <c r="F407" s="5" t="str">
        <f>FIXED('WinBUGS output'!M406,2)</f>
        <v>-1.81</v>
      </c>
      <c r="G407" s="5" t="str">
        <f>FIXED('WinBUGS output'!O406,2)</f>
        <v>1.06</v>
      </c>
      <c r="H407" s="7"/>
      <c r="I407" s="7"/>
      <c r="J407" s="7"/>
      <c r="X407" s="5" t="str">
        <f t="shared" si="18"/>
        <v>Lofepramine</v>
      </c>
      <c r="Y407" s="5" t="str">
        <f t="shared" si="19"/>
        <v>Behavioural activation (BA)</v>
      </c>
      <c r="Z407" s="5" t="str">
        <f>FIXED(EXP('WinBUGS output'!N406),2)</f>
        <v>0.70</v>
      </c>
      <c r="AA407" s="5" t="str">
        <f>FIXED(EXP('WinBUGS output'!M406),2)</f>
        <v>0.16</v>
      </c>
      <c r="AB407" s="5" t="str">
        <f>FIXED(EXP('WinBUGS output'!O406),2)</f>
        <v>2.89</v>
      </c>
    </row>
    <row r="408" spans="1:28" x14ac:dyDescent="0.25">
      <c r="A408" s="44">
        <v>12</v>
      </c>
      <c r="B408" s="44">
        <v>32</v>
      </c>
      <c r="C408" s="5" t="str">
        <f>VLOOKUP(A408,'WinBUGS output'!A:C,3,FALSE)</f>
        <v>Lofepramine</v>
      </c>
      <c r="D408" s="5" t="str">
        <f>VLOOKUP(B408,'WinBUGS output'!A:C,3,FALSE)</f>
        <v>Behavioural activation (BA) + TAU</v>
      </c>
      <c r="E408" s="5" t="str">
        <f>FIXED('WinBUGS output'!N407,2)</f>
        <v>-0.40</v>
      </c>
      <c r="F408" s="5" t="str">
        <f>FIXED('WinBUGS output'!M407,2)</f>
        <v>-1.96</v>
      </c>
      <c r="G408" s="5" t="str">
        <f>FIXED('WinBUGS output'!O407,2)</f>
        <v>1.11</v>
      </c>
      <c r="H408" s="7"/>
      <c r="I408" s="7"/>
      <c r="J408" s="7"/>
      <c r="X408" s="5" t="str">
        <f t="shared" si="18"/>
        <v>Lofepramine</v>
      </c>
      <c r="Y408" s="5" t="str">
        <f t="shared" si="19"/>
        <v>Behavioural activation (BA) + TAU</v>
      </c>
      <c r="Z408" s="5" t="str">
        <f>FIXED(EXP('WinBUGS output'!N407),2)</f>
        <v>0.67</v>
      </c>
      <c r="AA408" s="5" t="str">
        <f>FIXED(EXP('WinBUGS output'!M407),2)</f>
        <v>0.14</v>
      </c>
      <c r="AB408" s="5" t="str">
        <f>FIXED(EXP('WinBUGS output'!O407),2)</f>
        <v>3.04</v>
      </c>
    </row>
    <row r="409" spans="1:28" x14ac:dyDescent="0.25">
      <c r="A409" s="44">
        <v>12</v>
      </c>
      <c r="B409" s="44">
        <v>33</v>
      </c>
      <c r="C409" s="5" t="str">
        <f>VLOOKUP(A409,'WinBUGS output'!A:C,3,FALSE)</f>
        <v>Lofepramine</v>
      </c>
      <c r="D409" s="5" t="str">
        <f>VLOOKUP(B409,'WinBUGS output'!A:C,3,FALSE)</f>
        <v>CBT individual (under 15 sessions)</v>
      </c>
      <c r="E409" s="5" t="str">
        <f>FIXED('WinBUGS output'!N408,2)</f>
        <v>-1.54</v>
      </c>
      <c r="F409" s="5" t="str">
        <f>FIXED('WinBUGS output'!M408,2)</f>
        <v>-2.80</v>
      </c>
      <c r="G409" s="5" t="str">
        <f>FIXED('WinBUGS output'!O408,2)</f>
        <v>-0.32</v>
      </c>
      <c r="H409" s="7"/>
      <c r="I409" s="7"/>
      <c r="J409" s="7"/>
      <c r="X409" s="5" t="str">
        <f t="shared" si="18"/>
        <v>Lofepramine</v>
      </c>
      <c r="Y409" s="5" t="str">
        <f t="shared" si="19"/>
        <v>CBT individual (under 15 sessions)</v>
      </c>
      <c r="Z409" s="5" t="str">
        <f>FIXED(EXP('WinBUGS output'!N408),2)</f>
        <v>0.22</v>
      </c>
      <c r="AA409" s="5" t="str">
        <f>FIXED(EXP('WinBUGS output'!M408),2)</f>
        <v>0.06</v>
      </c>
      <c r="AB409" s="5" t="str">
        <f>FIXED(EXP('WinBUGS output'!O408),2)</f>
        <v>0.73</v>
      </c>
    </row>
    <row r="410" spans="1:28" x14ac:dyDescent="0.25">
      <c r="A410" s="44">
        <v>12</v>
      </c>
      <c r="B410" s="44">
        <v>34</v>
      </c>
      <c r="C410" s="5" t="str">
        <f>VLOOKUP(A410,'WinBUGS output'!A:C,3,FALSE)</f>
        <v>Lofepramine</v>
      </c>
      <c r="D410" s="5" t="str">
        <f>VLOOKUP(B410,'WinBUGS output'!A:C,3,FALSE)</f>
        <v>CBT individual (under 15 sessions) + TAU</v>
      </c>
      <c r="E410" s="5" t="str">
        <f>FIXED('WinBUGS output'!N409,2)</f>
        <v>-1.02</v>
      </c>
      <c r="F410" s="5" t="str">
        <f>FIXED('WinBUGS output'!M409,2)</f>
        <v>-2.52</v>
      </c>
      <c r="G410" s="5" t="str">
        <f>FIXED('WinBUGS output'!O409,2)</f>
        <v>0.43</v>
      </c>
      <c r="H410" s="7"/>
      <c r="I410" s="7"/>
      <c r="J410" s="7"/>
      <c r="X410" s="5" t="str">
        <f t="shared" si="18"/>
        <v>Lofepramine</v>
      </c>
      <c r="Y410" s="5" t="str">
        <f t="shared" si="19"/>
        <v>CBT individual (under 15 sessions) + TAU</v>
      </c>
      <c r="Z410" s="5" t="str">
        <f>FIXED(EXP('WinBUGS output'!N409),2)</f>
        <v>0.36</v>
      </c>
      <c r="AA410" s="5" t="str">
        <f>FIXED(EXP('WinBUGS output'!M409),2)</f>
        <v>0.08</v>
      </c>
      <c r="AB410" s="5" t="str">
        <f>FIXED(EXP('WinBUGS output'!O409),2)</f>
        <v>1.54</v>
      </c>
    </row>
    <row r="411" spans="1:28" x14ac:dyDescent="0.25">
      <c r="A411" s="44">
        <v>12</v>
      </c>
      <c r="B411" s="44">
        <v>35</v>
      </c>
      <c r="C411" s="5" t="str">
        <f>VLOOKUP(A411,'WinBUGS output'!A:C,3,FALSE)</f>
        <v>Lofepramine</v>
      </c>
      <c r="D411" s="5" t="str">
        <f>VLOOKUP(B411,'WinBUGS output'!A:C,3,FALSE)</f>
        <v>CBT individual (over 15 sessions)</v>
      </c>
      <c r="E411" s="5" t="str">
        <f>FIXED('WinBUGS output'!N410,2)</f>
        <v>-0.36</v>
      </c>
      <c r="F411" s="5" t="str">
        <f>FIXED('WinBUGS output'!M410,2)</f>
        <v>-1.68</v>
      </c>
      <c r="G411" s="5" t="str">
        <f>FIXED('WinBUGS output'!O410,2)</f>
        <v>0.92</v>
      </c>
      <c r="H411" s="7"/>
      <c r="I411" s="7"/>
      <c r="J411" s="7"/>
      <c r="X411" s="5" t="str">
        <f t="shared" si="18"/>
        <v>Lofepramine</v>
      </c>
      <c r="Y411" s="5" t="str">
        <f t="shared" si="19"/>
        <v>CBT individual (over 15 sessions)</v>
      </c>
      <c r="Z411" s="5" t="str">
        <f>FIXED(EXP('WinBUGS output'!N410),2)</f>
        <v>0.70</v>
      </c>
      <c r="AA411" s="5" t="str">
        <f>FIXED(EXP('WinBUGS output'!M410),2)</f>
        <v>0.19</v>
      </c>
      <c r="AB411" s="5" t="str">
        <f>FIXED(EXP('WinBUGS output'!O410),2)</f>
        <v>2.51</v>
      </c>
    </row>
    <row r="412" spans="1:28" x14ac:dyDescent="0.25">
      <c r="A412" s="44">
        <v>12</v>
      </c>
      <c r="B412" s="44">
        <v>36</v>
      </c>
      <c r="C412" s="5" t="str">
        <f>VLOOKUP(A412,'WinBUGS output'!A:C,3,FALSE)</f>
        <v>Lofepramine</v>
      </c>
      <c r="D412" s="5" t="str">
        <f>VLOOKUP(B412,'WinBUGS output'!A:C,3,FALSE)</f>
        <v>Third-wave cognitive therapy individual</v>
      </c>
      <c r="E412" s="5" t="str">
        <f>FIXED('WinBUGS output'!N411,2)</f>
        <v>-0.34</v>
      </c>
      <c r="F412" s="5" t="str">
        <f>FIXED('WinBUGS output'!M411,2)</f>
        <v>-1.91</v>
      </c>
      <c r="G412" s="5" t="str">
        <f>FIXED('WinBUGS output'!O411,2)</f>
        <v>1.32</v>
      </c>
      <c r="H412" s="7"/>
      <c r="I412" s="7"/>
      <c r="J412" s="7"/>
      <c r="X412" s="5" t="str">
        <f t="shared" si="18"/>
        <v>Lofepramine</v>
      </c>
      <c r="Y412" s="5" t="str">
        <f t="shared" si="19"/>
        <v>Third-wave cognitive therapy individual</v>
      </c>
      <c r="Z412" s="5" t="str">
        <f>FIXED(EXP('WinBUGS output'!N411),2)</f>
        <v>0.71</v>
      </c>
      <c r="AA412" s="5" t="str">
        <f>FIXED(EXP('WinBUGS output'!M411),2)</f>
        <v>0.15</v>
      </c>
      <c r="AB412" s="5" t="str">
        <f>FIXED(EXP('WinBUGS output'!O411),2)</f>
        <v>3.75</v>
      </c>
    </row>
    <row r="413" spans="1:28" x14ac:dyDescent="0.25">
      <c r="A413" s="44">
        <v>12</v>
      </c>
      <c r="B413" s="44">
        <v>37</v>
      </c>
      <c r="C413" s="5" t="str">
        <f>VLOOKUP(A413,'WinBUGS output'!A:C,3,FALSE)</f>
        <v>Lofepramine</v>
      </c>
      <c r="D413" s="5" t="str">
        <f>VLOOKUP(B413,'WinBUGS output'!A:C,3,FALSE)</f>
        <v>CBT individual (under 15 sessions) + citalopram</v>
      </c>
      <c r="E413" s="5" t="str">
        <f>FIXED('WinBUGS output'!N412,2)</f>
        <v>0.19</v>
      </c>
      <c r="F413" s="5" t="str">
        <f>FIXED('WinBUGS output'!M412,2)</f>
        <v>-1.03</v>
      </c>
      <c r="G413" s="5" t="str">
        <f>FIXED('WinBUGS output'!O412,2)</f>
        <v>1.37</v>
      </c>
      <c r="H413" s="7"/>
      <c r="I413" s="7"/>
      <c r="J413" s="7"/>
      <c r="X413" s="5" t="str">
        <f t="shared" si="18"/>
        <v>Lofepramine</v>
      </c>
      <c r="Y413" s="5" t="str">
        <f t="shared" si="19"/>
        <v>CBT individual (under 15 sessions) + citalopram</v>
      </c>
      <c r="Z413" s="5" t="str">
        <f>FIXED(EXP('WinBUGS output'!N412),2)</f>
        <v>1.21</v>
      </c>
      <c r="AA413" s="5" t="str">
        <f>FIXED(EXP('WinBUGS output'!M412),2)</f>
        <v>0.36</v>
      </c>
      <c r="AB413" s="5" t="str">
        <f>FIXED(EXP('WinBUGS output'!O412),2)</f>
        <v>3.92</v>
      </c>
    </row>
    <row r="414" spans="1:28" x14ac:dyDescent="0.25">
      <c r="A414" s="44">
        <v>12</v>
      </c>
      <c r="B414" s="44">
        <v>38</v>
      </c>
      <c r="C414" s="5" t="str">
        <f>VLOOKUP(A414,'WinBUGS output'!A:C,3,FALSE)</f>
        <v>Lofepramine</v>
      </c>
      <c r="D414" s="5" t="str">
        <f>VLOOKUP(B414,'WinBUGS output'!A:C,3,FALSE)</f>
        <v>CBT individual (under 15 sessions) + escitalopram</v>
      </c>
      <c r="E414" s="5" t="str">
        <f>FIXED('WinBUGS output'!N413,2)</f>
        <v>-0.03</v>
      </c>
      <c r="F414" s="5" t="str">
        <f>FIXED('WinBUGS output'!M413,2)</f>
        <v>-1.28</v>
      </c>
      <c r="G414" s="5" t="str">
        <f>FIXED('WinBUGS output'!O413,2)</f>
        <v>1.15</v>
      </c>
      <c r="H414" s="7"/>
      <c r="I414" s="7"/>
      <c r="J414" s="7"/>
      <c r="X414" s="5" t="str">
        <f t="shared" si="18"/>
        <v>Lofepramine</v>
      </c>
      <c r="Y414" s="5" t="str">
        <f t="shared" si="19"/>
        <v>CBT individual (under 15 sessions) + escitalopram</v>
      </c>
      <c r="Z414" s="5" t="str">
        <f>FIXED(EXP('WinBUGS output'!N413),2)</f>
        <v>0.97</v>
      </c>
      <c r="AA414" s="5" t="str">
        <f>FIXED(EXP('WinBUGS output'!M413),2)</f>
        <v>0.28</v>
      </c>
      <c r="AB414" s="5" t="str">
        <f>FIXED(EXP('WinBUGS output'!O413),2)</f>
        <v>3.17</v>
      </c>
    </row>
    <row r="415" spans="1:28" x14ac:dyDescent="0.25">
      <c r="A415" s="44">
        <v>12</v>
      </c>
      <c r="B415" s="44">
        <v>39</v>
      </c>
      <c r="C415" s="5" t="str">
        <f>VLOOKUP(A415,'WinBUGS output'!A:C,3,FALSE)</f>
        <v>Lofepramine</v>
      </c>
      <c r="D415" s="5" t="str">
        <f>VLOOKUP(B415,'WinBUGS output'!A:C,3,FALSE)</f>
        <v>CBT individual (over 15 sessions) + any AD</v>
      </c>
      <c r="E415" s="5" t="str">
        <f>FIXED('WinBUGS output'!N414,2)</f>
        <v>-0.16</v>
      </c>
      <c r="F415" s="5" t="str">
        <f>FIXED('WinBUGS output'!M414,2)</f>
        <v>-1.72</v>
      </c>
      <c r="G415" s="5" t="str">
        <f>FIXED('WinBUGS output'!O414,2)</f>
        <v>1.23</v>
      </c>
      <c r="H415" s="7"/>
      <c r="I415" s="7"/>
      <c r="J415" s="7"/>
      <c r="X415" s="5" t="str">
        <f t="shared" si="18"/>
        <v>Lofepramine</v>
      </c>
      <c r="Y415" s="5" t="str">
        <f t="shared" si="19"/>
        <v>CBT individual (over 15 sessions) + any AD</v>
      </c>
      <c r="Z415" s="5" t="str">
        <f>FIXED(EXP('WinBUGS output'!N414),2)</f>
        <v>0.85</v>
      </c>
      <c r="AA415" s="5" t="str">
        <f>FIXED(EXP('WinBUGS output'!M414),2)</f>
        <v>0.18</v>
      </c>
      <c r="AB415" s="5" t="str">
        <f>FIXED(EXP('WinBUGS output'!O414),2)</f>
        <v>3.41</v>
      </c>
    </row>
    <row r="416" spans="1:28" x14ac:dyDescent="0.25">
      <c r="A416" s="44">
        <v>12</v>
      </c>
      <c r="B416" s="44">
        <v>40</v>
      </c>
      <c r="C416" s="5" t="str">
        <f>VLOOKUP(A416,'WinBUGS output'!A:C,3,FALSE)</f>
        <v>Lofepramine</v>
      </c>
      <c r="D416" s="5" t="str">
        <f>VLOOKUP(B416,'WinBUGS output'!A:C,3,FALSE)</f>
        <v>Third-wave cognitive therapy individual + any AD</v>
      </c>
      <c r="E416" s="5" t="str">
        <f>FIXED('WinBUGS output'!N415,2)</f>
        <v>0.32</v>
      </c>
      <c r="F416" s="5" t="str">
        <f>FIXED('WinBUGS output'!M415,2)</f>
        <v>-1.11</v>
      </c>
      <c r="G416" s="5" t="str">
        <f>FIXED('WinBUGS output'!O415,2)</f>
        <v>1.82</v>
      </c>
      <c r="H416" s="7"/>
      <c r="I416" s="7"/>
      <c r="J416" s="7"/>
      <c r="X416" s="5" t="str">
        <f t="shared" si="18"/>
        <v>Lofepramine</v>
      </c>
      <c r="Y416" s="5" t="str">
        <f t="shared" si="19"/>
        <v>Third-wave cognitive therapy individual + any AD</v>
      </c>
      <c r="Z416" s="5" t="str">
        <f>FIXED(EXP('WinBUGS output'!N415),2)</f>
        <v>1.38</v>
      </c>
      <c r="AA416" s="5" t="str">
        <f>FIXED(EXP('WinBUGS output'!M415),2)</f>
        <v>0.33</v>
      </c>
      <c r="AB416" s="5" t="str">
        <f>FIXED(EXP('WinBUGS output'!O415),2)</f>
        <v>6.17</v>
      </c>
    </row>
    <row r="417" spans="1:28" x14ac:dyDescent="0.25">
      <c r="A417" s="44">
        <v>12</v>
      </c>
      <c r="B417" s="44">
        <v>41</v>
      </c>
      <c r="C417" s="5" t="str">
        <f>VLOOKUP(A417,'WinBUGS output'!A:C,3,FALSE)</f>
        <v>Lofepramine</v>
      </c>
      <c r="D417" s="5" t="str">
        <f>VLOOKUP(B417,'WinBUGS output'!A:C,3,FALSE)</f>
        <v>Exercise + Fluoxetine</v>
      </c>
      <c r="E417" s="5" t="str">
        <f>FIXED('WinBUGS output'!N416,2)</f>
        <v>2.36</v>
      </c>
      <c r="F417" s="5" t="str">
        <f>FIXED('WinBUGS output'!M416,2)</f>
        <v>0.89</v>
      </c>
      <c r="G417" s="5" t="str">
        <f>FIXED('WinBUGS output'!O416,2)</f>
        <v>3.79</v>
      </c>
      <c r="H417" s="7"/>
      <c r="I417" s="7"/>
      <c r="J417" s="7"/>
      <c r="X417" s="5" t="str">
        <f t="shared" si="18"/>
        <v>Lofepramine</v>
      </c>
      <c r="Y417" s="5" t="str">
        <f t="shared" si="19"/>
        <v>Exercise + Fluoxetine</v>
      </c>
      <c r="Z417" s="5" t="str">
        <f>FIXED(EXP('WinBUGS output'!N416),2)</f>
        <v>10.63</v>
      </c>
      <c r="AA417" s="5" t="str">
        <f>FIXED(EXP('WinBUGS output'!M416),2)</f>
        <v>2.43</v>
      </c>
      <c r="AB417" s="5" t="str">
        <f>FIXED(EXP('WinBUGS output'!O416),2)</f>
        <v>44.21</v>
      </c>
    </row>
    <row r="418" spans="1:28" x14ac:dyDescent="0.25">
      <c r="A418" s="44">
        <v>13</v>
      </c>
      <c r="B418" s="44">
        <v>14</v>
      </c>
      <c r="C418" s="5" t="str">
        <f>VLOOKUP(A418,'WinBUGS output'!A:C,3,FALSE)</f>
        <v>Citalopram</v>
      </c>
      <c r="D418" s="5" t="str">
        <f>VLOOKUP(B418,'WinBUGS output'!A:C,3,FALSE)</f>
        <v>Escitalopram</v>
      </c>
      <c r="E418" s="5" t="str">
        <f>FIXED('WinBUGS output'!N417,2)</f>
        <v>0.19</v>
      </c>
      <c r="F418" s="5" t="str">
        <f>FIXED('WinBUGS output'!M417,2)</f>
        <v>-0.11</v>
      </c>
      <c r="G418" s="5" t="str">
        <f>FIXED('WinBUGS output'!O417,2)</f>
        <v>0.55</v>
      </c>
      <c r="H418" s="7">
        <v>1.44</v>
      </c>
      <c r="I418" s="7">
        <v>0.46750000000000003</v>
      </c>
      <c r="J418" s="7">
        <v>1.657</v>
      </c>
      <c r="X418" s="5" t="str">
        <f t="shared" si="18"/>
        <v>Citalopram</v>
      </c>
      <c r="Y418" s="5" t="str">
        <f t="shared" si="19"/>
        <v>Escitalopram</v>
      </c>
      <c r="Z418" s="5" t="str">
        <f>FIXED(EXP('WinBUGS output'!N417),2)</f>
        <v>1.21</v>
      </c>
      <c r="AA418" s="5" t="str">
        <f>FIXED(EXP('WinBUGS output'!M417),2)</f>
        <v>0.90</v>
      </c>
      <c r="AB418" s="5" t="str">
        <f>FIXED(EXP('WinBUGS output'!O417),2)</f>
        <v>1.73</v>
      </c>
    </row>
    <row r="419" spans="1:28" x14ac:dyDescent="0.25">
      <c r="A419" s="44">
        <v>13</v>
      </c>
      <c r="B419" s="44">
        <v>15</v>
      </c>
      <c r="C419" s="5" t="str">
        <f>VLOOKUP(A419,'WinBUGS output'!A:C,3,FALSE)</f>
        <v>Citalopram</v>
      </c>
      <c r="D419" s="5" t="str">
        <f>VLOOKUP(B419,'WinBUGS output'!A:C,3,FALSE)</f>
        <v>Fluoxetine</v>
      </c>
      <c r="E419" s="5" t="str">
        <f>FIXED('WinBUGS output'!N418,2)</f>
        <v>0.15</v>
      </c>
      <c r="F419" s="5" t="str">
        <f>FIXED('WinBUGS output'!M418,2)</f>
        <v>-0.20</v>
      </c>
      <c r="G419" s="5" t="str">
        <f>FIXED('WinBUGS output'!O418,2)</f>
        <v>0.57</v>
      </c>
      <c r="H419" s="7"/>
      <c r="I419" s="7"/>
      <c r="J419" s="7"/>
      <c r="X419" s="5" t="str">
        <f t="shared" si="18"/>
        <v>Citalopram</v>
      </c>
      <c r="Y419" s="5" t="str">
        <f t="shared" si="19"/>
        <v>Fluoxetine</v>
      </c>
      <c r="Z419" s="5" t="str">
        <f>FIXED(EXP('WinBUGS output'!N418),2)</f>
        <v>1.16</v>
      </c>
      <c r="AA419" s="5" t="str">
        <f>FIXED(EXP('WinBUGS output'!M418),2)</f>
        <v>0.82</v>
      </c>
      <c r="AB419" s="5" t="str">
        <f>FIXED(EXP('WinBUGS output'!O418),2)</f>
        <v>1.77</v>
      </c>
    </row>
    <row r="420" spans="1:28" x14ac:dyDescent="0.25">
      <c r="A420" s="44">
        <v>13</v>
      </c>
      <c r="B420" s="44">
        <v>16</v>
      </c>
      <c r="C420" s="5" t="str">
        <f>VLOOKUP(A420,'WinBUGS output'!A:C,3,FALSE)</f>
        <v>Citalopram</v>
      </c>
      <c r="D420" s="5" t="str">
        <f>VLOOKUP(B420,'WinBUGS output'!A:C,3,FALSE)</f>
        <v>Sertraline</v>
      </c>
      <c r="E420" s="5" t="str">
        <f>FIXED('WinBUGS output'!N419,2)</f>
        <v>0.03</v>
      </c>
      <c r="F420" s="5" t="str">
        <f>FIXED('WinBUGS output'!M419,2)</f>
        <v>-0.38</v>
      </c>
      <c r="G420" s="5" t="str">
        <f>FIXED('WinBUGS output'!O419,2)</f>
        <v>0.44</v>
      </c>
      <c r="H420" s="7">
        <v>-0.84250000000000003</v>
      </c>
      <c r="I420" s="7">
        <v>-2.391</v>
      </c>
      <c r="J420" s="7">
        <v>0.67159999999999997</v>
      </c>
      <c r="X420" s="5" t="str">
        <f t="shared" si="18"/>
        <v>Citalopram</v>
      </c>
      <c r="Y420" s="5" t="str">
        <f t="shared" si="19"/>
        <v>Sertraline</v>
      </c>
      <c r="Z420" s="5" t="str">
        <f>FIXED(EXP('WinBUGS output'!N419),2)</f>
        <v>1.03</v>
      </c>
      <c r="AA420" s="5" t="str">
        <f>FIXED(EXP('WinBUGS output'!M419),2)</f>
        <v>0.68</v>
      </c>
      <c r="AB420" s="5" t="str">
        <f>FIXED(EXP('WinBUGS output'!O419),2)</f>
        <v>1.56</v>
      </c>
    </row>
    <row r="421" spans="1:28" x14ac:dyDescent="0.25">
      <c r="A421" s="44">
        <v>13</v>
      </c>
      <c r="B421" s="44">
        <v>17</v>
      </c>
      <c r="C421" s="5" t="str">
        <f>VLOOKUP(A421,'WinBUGS output'!A:C,3,FALSE)</f>
        <v>Citalopram</v>
      </c>
      <c r="D421" s="5" t="str">
        <f>VLOOKUP(B421,'WinBUGS output'!A:C,3,FALSE)</f>
        <v>Any AD</v>
      </c>
      <c r="E421" s="5" t="str">
        <f>FIXED('WinBUGS output'!N420,2)</f>
        <v>-3.20</v>
      </c>
      <c r="F421" s="5" t="str">
        <f>FIXED('WinBUGS output'!M420,2)</f>
        <v>-5.15</v>
      </c>
      <c r="G421" s="5" t="str">
        <f>FIXED('WinBUGS output'!O420,2)</f>
        <v>-1.24</v>
      </c>
      <c r="H421" s="7"/>
      <c r="I421" s="7"/>
      <c r="J421" s="7"/>
      <c r="X421" s="5" t="str">
        <f t="shared" si="18"/>
        <v>Citalopram</v>
      </c>
      <c r="Y421" s="5" t="str">
        <f t="shared" si="19"/>
        <v>Any AD</v>
      </c>
      <c r="Z421" s="5" t="str">
        <f>FIXED(EXP('WinBUGS output'!N420),2)</f>
        <v>0.04</v>
      </c>
      <c r="AA421" s="5" t="str">
        <f>FIXED(EXP('WinBUGS output'!M420),2)</f>
        <v>0.01</v>
      </c>
      <c r="AB421" s="5" t="str">
        <f>FIXED(EXP('WinBUGS output'!O420),2)</f>
        <v>0.29</v>
      </c>
    </row>
    <row r="422" spans="1:28" x14ac:dyDescent="0.25">
      <c r="A422" s="44">
        <v>13</v>
      </c>
      <c r="B422" s="44">
        <v>18</v>
      </c>
      <c r="C422" s="5" t="str">
        <f>VLOOKUP(A422,'WinBUGS output'!A:C,3,FALSE)</f>
        <v>Citalopram</v>
      </c>
      <c r="D422" s="5" t="str">
        <f>VLOOKUP(B422,'WinBUGS output'!A:C,3,FALSE)</f>
        <v>Mirtazapine</v>
      </c>
      <c r="E422" s="5" t="str">
        <f>FIXED('WinBUGS output'!N421,2)</f>
        <v>0.31</v>
      </c>
      <c r="F422" s="5" t="str">
        <f>FIXED('WinBUGS output'!M421,2)</f>
        <v>-0.22</v>
      </c>
      <c r="G422" s="5" t="str">
        <f>FIXED('WinBUGS output'!O421,2)</f>
        <v>0.83</v>
      </c>
      <c r="H422" s="7">
        <v>-0.28749999999999998</v>
      </c>
      <c r="I422" s="7">
        <v>-1.417</v>
      </c>
      <c r="J422" s="7">
        <v>0.83389999999999997</v>
      </c>
      <c r="X422" s="5" t="str">
        <f t="shared" si="18"/>
        <v>Citalopram</v>
      </c>
      <c r="Y422" s="5" t="str">
        <f t="shared" si="19"/>
        <v>Mirtazapine</v>
      </c>
      <c r="Z422" s="5" t="str">
        <f>FIXED(EXP('WinBUGS output'!N421),2)</f>
        <v>1.36</v>
      </c>
      <c r="AA422" s="5" t="str">
        <f>FIXED(EXP('WinBUGS output'!M421),2)</f>
        <v>0.80</v>
      </c>
      <c r="AB422" s="5" t="str">
        <f>FIXED(EXP('WinBUGS output'!O421),2)</f>
        <v>2.30</v>
      </c>
    </row>
    <row r="423" spans="1:28" x14ac:dyDescent="0.25">
      <c r="A423" s="44">
        <v>13</v>
      </c>
      <c r="B423" s="44">
        <v>19</v>
      </c>
      <c r="C423" s="5" t="str">
        <f>VLOOKUP(A423,'WinBUGS output'!A:C,3,FALSE)</f>
        <v>Citalopram</v>
      </c>
      <c r="D423" s="5" t="str">
        <f>VLOOKUP(B423,'WinBUGS output'!A:C,3,FALSE)</f>
        <v>Short-term psychodymic psychotherapy individual + TAU</v>
      </c>
      <c r="E423" s="5" t="str">
        <f>FIXED('WinBUGS output'!N422,2)</f>
        <v>-0.49</v>
      </c>
      <c r="F423" s="5" t="str">
        <f>FIXED('WinBUGS output'!M422,2)</f>
        <v>-2.41</v>
      </c>
      <c r="G423" s="5" t="str">
        <f>FIXED('WinBUGS output'!O422,2)</f>
        <v>1.40</v>
      </c>
      <c r="H423" s="7"/>
      <c r="I423" s="7"/>
      <c r="J423" s="7"/>
      <c r="X423" s="5" t="str">
        <f t="shared" si="18"/>
        <v>Citalopram</v>
      </c>
      <c r="Y423" s="5" t="str">
        <f t="shared" si="19"/>
        <v>Short-term psychodymic psychotherapy individual + TAU</v>
      </c>
      <c r="Z423" s="5" t="str">
        <f>FIXED(EXP('WinBUGS output'!N422),2)</f>
        <v>0.61</v>
      </c>
      <c r="AA423" s="5" t="str">
        <f>FIXED(EXP('WinBUGS output'!M422),2)</f>
        <v>0.09</v>
      </c>
      <c r="AB423" s="5" t="str">
        <f>FIXED(EXP('WinBUGS output'!O422),2)</f>
        <v>4.04</v>
      </c>
    </row>
    <row r="424" spans="1:28" x14ac:dyDescent="0.25">
      <c r="A424" s="44">
        <v>13</v>
      </c>
      <c r="B424" s="44">
        <v>20</v>
      </c>
      <c r="C424" s="5" t="str">
        <f>VLOOKUP(A424,'WinBUGS output'!A:C,3,FALSE)</f>
        <v>Citalopram</v>
      </c>
      <c r="D424" s="5" t="str">
        <f>VLOOKUP(B424,'WinBUGS output'!A:C,3,FALSE)</f>
        <v>Cognitive bibliotherapy with support + TAU</v>
      </c>
      <c r="E424" s="5" t="str">
        <f>FIXED('WinBUGS output'!N423,2)</f>
        <v>-0.88</v>
      </c>
      <c r="F424" s="5" t="str">
        <f>FIXED('WinBUGS output'!M423,2)</f>
        <v>-2.41</v>
      </c>
      <c r="G424" s="5" t="str">
        <f>FIXED('WinBUGS output'!O423,2)</f>
        <v>0.63</v>
      </c>
      <c r="H424" s="7"/>
      <c r="I424" s="7"/>
      <c r="J424" s="7"/>
      <c r="X424" s="5" t="str">
        <f t="shared" si="18"/>
        <v>Citalopram</v>
      </c>
      <c r="Y424" s="5" t="str">
        <f t="shared" si="19"/>
        <v>Cognitive bibliotherapy with support + TAU</v>
      </c>
      <c r="Z424" s="5" t="str">
        <f>FIXED(EXP('WinBUGS output'!N423),2)</f>
        <v>0.41</v>
      </c>
      <c r="AA424" s="5" t="str">
        <f>FIXED(EXP('WinBUGS output'!M423),2)</f>
        <v>0.09</v>
      </c>
      <c r="AB424" s="5" t="str">
        <f>FIXED(EXP('WinBUGS output'!O423),2)</f>
        <v>1.87</v>
      </c>
    </row>
    <row r="425" spans="1:28" x14ac:dyDescent="0.25">
      <c r="A425" s="44">
        <v>13</v>
      </c>
      <c r="B425" s="44">
        <v>21</v>
      </c>
      <c r="C425" s="5" t="str">
        <f>VLOOKUP(A425,'WinBUGS output'!A:C,3,FALSE)</f>
        <v>Citalopram</v>
      </c>
      <c r="D425" s="5" t="str">
        <f>VLOOKUP(B425,'WinBUGS output'!A:C,3,FALSE)</f>
        <v>Computerised-CBT (CCBT) with support</v>
      </c>
      <c r="E425" s="5" t="str">
        <f>FIXED('WinBUGS output'!N424,2)</f>
        <v>-0.97</v>
      </c>
      <c r="F425" s="5" t="str">
        <f>FIXED('WinBUGS output'!M424,2)</f>
        <v>-2.61</v>
      </c>
      <c r="G425" s="5" t="str">
        <f>FIXED('WinBUGS output'!O424,2)</f>
        <v>0.63</v>
      </c>
      <c r="H425" s="7"/>
      <c r="I425" s="7"/>
      <c r="J425" s="7"/>
      <c r="X425" s="5" t="str">
        <f t="shared" si="18"/>
        <v>Citalopram</v>
      </c>
      <c r="Y425" s="5" t="str">
        <f t="shared" si="19"/>
        <v>Computerised-CBT (CCBT) with support</v>
      </c>
      <c r="Z425" s="5" t="str">
        <f>FIXED(EXP('WinBUGS output'!N424),2)</f>
        <v>0.38</v>
      </c>
      <c r="AA425" s="5" t="str">
        <f>FIXED(EXP('WinBUGS output'!M424),2)</f>
        <v>0.07</v>
      </c>
      <c r="AB425" s="5" t="str">
        <f>FIXED(EXP('WinBUGS output'!O424),2)</f>
        <v>1.88</v>
      </c>
    </row>
    <row r="426" spans="1:28" x14ac:dyDescent="0.25">
      <c r="A426" s="44">
        <v>13</v>
      </c>
      <c r="B426" s="44">
        <v>22</v>
      </c>
      <c r="C426" s="5" t="str">
        <f>VLOOKUP(A426,'WinBUGS output'!A:C,3,FALSE)</f>
        <v>Citalopram</v>
      </c>
      <c r="D426" s="5" t="str">
        <f>VLOOKUP(B426,'WinBUGS output'!A:C,3,FALSE)</f>
        <v>Cognitive bibliotherapy + TAU</v>
      </c>
      <c r="E426" s="5" t="str">
        <f>FIXED('WinBUGS output'!N425,2)</f>
        <v>-1.12</v>
      </c>
      <c r="F426" s="5" t="str">
        <f>FIXED('WinBUGS output'!M425,2)</f>
        <v>-2.55</v>
      </c>
      <c r="G426" s="5" t="str">
        <f>FIXED('WinBUGS output'!O425,2)</f>
        <v>0.25</v>
      </c>
      <c r="H426" s="7"/>
      <c r="I426" s="7"/>
      <c r="J426" s="7"/>
      <c r="X426" s="5" t="str">
        <f t="shared" si="18"/>
        <v>Citalopram</v>
      </c>
      <c r="Y426" s="5" t="str">
        <f t="shared" si="19"/>
        <v>Cognitive bibliotherapy + TAU</v>
      </c>
      <c r="Z426" s="5" t="str">
        <f>FIXED(EXP('WinBUGS output'!N425),2)</f>
        <v>0.33</v>
      </c>
      <c r="AA426" s="5" t="str">
        <f>FIXED(EXP('WinBUGS output'!M425),2)</f>
        <v>0.08</v>
      </c>
      <c r="AB426" s="5" t="str">
        <f>FIXED(EXP('WinBUGS output'!O425),2)</f>
        <v>1.28</v>
      </c>
    </row>
    <row r="427" spans="1:28" x14ac:dyDescent="0.25">
      <c r="A427" s="44">
        <v>13</v>
      </c>
      <c r="B427" s="44">
        <v>23</v>
      </c>
      <c r="C427" s="5" t="str">
        <f>VLOOKUP(A427,'WinBUGS output'!A:C,3,FALSE)</f>
        <v>Citalopram</v>
      </c>
      <c r="D427" s="5" t="str">
        <f>VLOOKUP(B427,'WinBUGS output'!A:C,3,FALSE)</f>
        <v>Computerised cognitive bias modification</v>
      </c>
      <c r="E427" s="5" t="str">
        <f>FIXED('WinBUGS output'!N426,2)</f>
        <v>-0.97</v>
      </c>
      <c r="F427" s="5" t="str">
        <f>FIXED('WinBUGS output'!M426,2)</f>
        <v>-2.46</v>
      </c>
      <c r="G427" s="5" t="str">
        <f>FIXED('WinBUGS output'!O426,2)</f>
        <v>0.47</v>
      </c>
      <c r="H427" s="7"/>
      <c r="I427" s="7"/>
      <c r="J427" s="7"/>
      <c r="X427" s="5" t="str">
        <f t="shared" si="18"/>
        <v>Citalopram</v>
      </c>
      <c r="Y427" s="5" t="str">
        <f t="shared" si="19"/>
        <v>Computerised cognitive bias modification</v>
      </c>
      <c r="Z427" s="5" t="str">
        <f>FIXED(EXP('WinBUGS output'!N426),2)</f>
        <v>0.38</v>
      </c>
      <c r="AA427" s="5" t="str">
        <f>FIXED(EXP('WinBUGS output'!M426),2)</f>
        <v>0.09</v>
      </c>
      <c r="AB427" s="5" t="str">
        <f>FIXED(EXP('WinBUGS output'!O426),2)</f>
        <v>1.60</v>
      </c>
    </row>
    <row r="428" spans="1:28" x14ac:dyDescent="0.25">
      <c r="A428" s="44">
        <v>13</v>
      </c>
      <c r="B428" s="44">
        <v>24</v>
      </c>
      <c r="C428" s="5" t="str">
        <f>VLOOKUP(A428,'WinBUGS output'!A:C,3,FALSE)</f>
        <v>Citalopram</v>
      </c>
      <c r="D428" s="5" t="str">
        <f>VLOOKUP(B428,'WinBUGS output'!A:C,3,FALSE)</f>
        <v>Computerised-CBT (CCBT)</v>
      </c>
      <c r="E428" s="5" t="str">
        <f>FIXED('WinBUGS output'!N427,2)</f>
        <v>-1.07</v>
      </c>
      <c r="F428" s="5" t="str">
        <f>FIXED('WinBUGS output'!M427,2)</f>
        <v>-2.49</v>
      </c>
      <c r="G428" s="5" t="str">
        <f>FIXED('WinBUGS output'!O427,2)</f>
        <v>0.29</v>
      </c>
      <c r="H428" s="7"/>
      <c r="I428" s="7"/>
      <c r="J428" s="7"/>
      <c r="X428" s="5" t="str">
        <f t="shared" si="18"/>
        <v>Citalopram</v>
      </c>
      <c r="Y428" s="5" t="str">
        <f t="shared" si="19"/>
        <v>Computerised-CBT (CCBT)</v>
      </c>
      <c r="Z428" s="5" t="str">
        <f>FIXED(EXP('WinBUGS output'!N427),2)</f>
        <v>0.34</v>
      </c>
      <c r="AA428" s="5" t="str">
        <f>FIXED(EXP('WinBUGS output'!M427),2)</f>
        <v>0.08</v>
      </c>
      <c r="AB428" s="5" t="str">
        <f>FIXED(EXP('WinBUGS output'!O427),2)</f>
        <v>1.34</v>
      </c>
    </row>
    <row r="429" spans="1:28" x14ac:dyDescent="0.25">
      <c r="A429" s="44">
        <v>13</v>
      </c>
      <c r="B429" s="44">
        <v>25</v>
      </c>
      <c r="C429" s="5" t="str">
        <f>VLOOKUP(A429,'WinBUGS output'!A:C,3,FALSE)</f>
        <v>Citalopram</v>
      </c>
      <c r="D429" s="5" t="str">
        <f>VLOOKUP(B429,'WinBUGS output'!A:C,3,FALSE)</f>
        <v>Computerised-CBT (CCBT) + TAU</v>
      </c>
      <c r="E429" s="5" t="str">
        <f>FIXED('WinBUGS output'!N428,2)</f>
        <v>-0.94</v>
      </c>
      <c r="F429" s="5" t="str">
        <f>FIXED('WinBUGS output'!M428,2)</f>
        <v>-2.29</v>
      </c>
      <c r="G429" s="5" t="str">
        <f>FIXED('WinBUGS output'!O428,2)</f>
        <v>0.34</v>
      </c>
      <c r="H429" s="7"/>
      <c r="I429" s="7"/>
      <c r="J429" s="7"/>
      <c r="X429" s="5" t="str">
        <f t="shared" si="18"/>
        <v>Citalopram</v>
      </c>
      <c r="Y429" s="5" t="str">
        <f t="shared" si="19"/>
        <v>Computerised-CBT (CCBT) + TAU</v>
      </c>
      <c r="Z429" s="5" t="str">
        <f>FIXED(EXP('WinBUGS output'!N428),2)</f>
        <v>0.39</v>
      </c>
      <c r="AA429" s="5" t="str">
        <f>FIXED(EXP('WinBUGS output'!M428),2)</f>
        <v>0.10</v>
      </c>
      <c r="AB429" s="5" t="str">
        <f>FIXED(EXP('WinBUGS output'!O428),2)</f>
        <v>1.40</v>
      </c>
    </row>
    <row r="430" spans="1:28" x14ac:dyDescent="0.25">
      <c r="A430" s="44">
        <v>13</v>
      </c>
      <c r="B430" s="44">
        <v>26</v>
      </c>
      <c r="C430" s="5" t="str">
        <f>VLOOKUP(A430,'WinBUGS output'!A:C,3,FALSE)</f>
        <v>Citalopram</v>
      </c>
      <c r="D430" s="5" t="str">
        <f>VLOOKUP(B430,'WinBUGS output'!A:C,3,FALSE)</f>
        <v>Computerised-problem solving therapy</v>
      </c>
      <c r="E430" s="5" t="str">
        <f>FIXED('WinBUGS output'!N429,2)</f>
        <v>-1.03</v>
      </c>
      <c r="F430" s="5" t="str">
        <f>FIXED('WinBUGS output'!M429,2)</f>
        <v>-2.48</v>
      </c>
      <c r="G430" s="5" t="str">
        <f>FIXED('WinBUGS output'!O429,2)</f>
        <v>0.36</v>
      </c>
      <c r="H430" s="7"/>
      <c r="I430" s="7"/>
      <c r="J430" s="7"/>
      <c r="X430" s="5" t="str">
        <f t="shared" si="18"/>
        <v>Citalopram</v>
      </c>
      <c r="Y430" s="5" t="str">
        <f t="shared" si="19"/>
        <v>Computerised-problem solving therapy</v>
      </c>
      <c r="Z430" s="5" t="str">
        <f>FIXED(EXP('WinBUGS output'!N429),2)</f>
        <v>0.36</v>
      </c>
      <c r="AA430" s="5" t="str">
        <f>FIXED(EXP('WinBUGS output'!M429),2)</f>
        <v>0.08</v>
      </c>
      <c r="AB430" s="5" t="str">
        <f>FIXED(EXP('WinBUGS output'!O429),2)</f>
        <v>1.44</v>
      </c>
    </row>
    <row r="431" spans="1:28" x14ac:dyDescent="0.25">
      <c r="A431" s="44">
        <v>13</v>
      </c>
      <c r="B431" s="44">
        <v>27</v>
      </c>
      <c r="C431" s="5" t="str">
        <f>VLOOKUP(A431,'WinBUGS output'!A:C,3,FALSE)</f>
        <v>Citalopram</v>
      </c>
      <c r="D431" s="5" t="str">
        <f>VLOOKUP(B431,'WinBUGS output'!A:C,3,FALSE)</f>
        <v>Interpersonal psychotherapy (IPT)</v>
      </c>
      <c r="E431" s="5" t="str">
        <f>FIXED('WinBUGS output'!N430,2)</f>
        <v>0.03</v>
      </c>
      <c r="F431" s="5" t="str">
        <f>FIXED('WinBUGS output'!M430,2)</f>
        <v>-1.45</v>
      </c>
      <c r="G431" s="5" t="str">
        <f>FIXED('WinBUGS output'!O430,2)</f>
        <v>1.49</v>
      </c>
      <c r="H431" s="7"/>
      <c r="I431" s="7"/>
      <c r="J431" s="7"/>
      <c r="X431" s="5" t="str">
        <f t="shared" si="18"/>
        <v>Citalopram</v>
      </c>
      <c r="Y431" s="5" t="str">
        <f t="shared" si="19"/>
        <v>Interpersonal psychotherapy (IPT)</v>
      </c>
      <c r="Z431" s="5" t="str">
        <f>FIXED(EXP('WinBUGS output'!N430),2)</f>
        <v>1.03</v>
      </c>
      <c r="AA431" s="5" t="str">
        <f>FIXED(EXP('WinBUGS output'!M430),2)</f>
        <v>0.24</v>
      </c>
      <c r="AB431" s="5" t="str">
        <f>FIXED(EXP('WinBUGS output'!O430),2)</f>
        <v>4.42</v>
      </c>
    </row>
    <row r="432" spans="1:28" x14ac:dyDescent="0.25">
      <c r="A432" s="44">
        <v>13</v>
      </c>
      <c r="B432" s="44">
        <v>28</v>
      </c>
      <c r="C432" s="5" t="str">
        <f>VLOOKUP(A432,'WinBUGS output'!A:C,3,FALSE)</f>
        <v>Citalopram</v>
      </c>
      <c r="D432" s="5" t="str">
        <f>VLOOKUP(B432,'WinBUGS output'!A:C,3,FALSE)</f>
        <v>Emotion-focused therapy (EFT)</v>
      </c>
      <c r="E432" s="5" t="str">
        <f>FIXED('WinBUGS output'!N431,2)</f>
        <v>-0.79</v>
      </c>
      <c r="F432" s="5" t="str">
        <f>FIXED('WinBUGS output'!M431,2)</f>
        <v>-2.50</v>
      </c>
      <c r="G432" s="5" t="str">
        <f>FIXED('WinBUGS output'!O431,2)</f>
        <v>0.97</v>
      </c>
      <c r="H432" s="7"/>
      <c r="I432" s="7"/>
      <c r="J432" s="7"/>
      <c r="X432" s="5" t="str">
        <f t="shared" si="18"/>
        <v>Citalopram</v>
      </c>
      <c r="Y432" s="5" t="str">
        <f t="shared" si="19"/>
        <v>Emotion-focused therapy (EFT)</v>
      </c>
      <c r="Z432" s="5" t="str">
        <f>FIXED(EXP('WinBUGS output'!N431),2)</f>
        <v>0.46</v>
      </c>
      <c r="AA432" s="5" t="str">
        <f>FIXED(EXP('WinBUGS output'!M431),2)</f>
        <v>0.08</v>
      </c>
      <c r="AB432" s="5" t="str">
        <f>FIXED(EXP('WinBUGS output'!O431),2)</f>
        <v>2.63</v>
      </c>
    </row>
    <row r="433" spans="1:28" x14ac:dyDescent="0.25">
      <c r="A433" s="44">
        <v>13</v>
      </c>
      <c r="B433" s="44">
        <v>29</v>
      </c>
      <c r="C433" s="5" t="str">
        <f>VLOOKUP(A433,'WinBUGS output'!A:C,3,FALSE)</f>
        <v>Citalopram</v>
      </c>
      <c r="D433" s="5" t="str">
        <f>VLOOKUP(B433,'WinBUGS output'!A:C,3,FALSE)</f>
        <v>Non-directive counselling</v>
      </c>
      <c r="E433" s="5" t="str">
        <f>FIXED('WinBUGS output'!N432,2)</f>
        <v>-0.97</v>
      </c>
      <c r="F433" s="5" t="str">
        <f>FIXED('WinBUGS output'!M432,2)</f>
        <v>-2.32</v>
      </c>
      <c r="G433" s="5" t="str">
        <f>FIXED('WinBUGS output'!O432,2)</f>
        <v>0.37</v>
      </c>
      <c r="H433" s="7"/>
      <c r="I433" s="7"/>
      <c r="J433" s="7"/>
      <c r="X433" s="5" t="str">
        <f t="shared" si="18"/>
        <v>Citalopram</v>
      </c>
      <c r="Y433" s="5" t="str">
        <f t="shared" si="19"/>
        <v>Non-directive counselling</v>
      </c>
      <c r="Z433" s="5" t="str">
        <f>FIXED(EXP('WinBUGS output'!N432),2)</f>
        <v>0.38</v>
      </c>
      <c r="AA433" s="5" t="str">
        <f>FIXED(EXP('WinBUGS output'!M432),2)</f>
        <v>0.10</v>
      </c>
      <c r="AB433" s="5" t="str">
        <f>FIXED(EXP('WinBUGS output'!O432),2)</f>
        <v>1.45</v>
      </c>
    </row>
    <row r="434" spans="1:28" x14ac:dyDescent="0.25">
      <c r="A434" s="44">
        <v>13</v>
      </c>
      <c r="B434" s="44">
        <v>30</v>
      </c>
      <c r="C434" s="5" t="str">
        <f>VLOOKUP(A434,'WinBUGS output'!A:C,3,FALSE)</f>
        <v>Citalopram</v>
      </c>
      <c r="D434" s="5" t="str">
        <f>VLOOKUP(B434,'WinBUGS output'!A:C,3,FALSE)</f>
        <v>Relational client-centered therapy</v>
      </c>
      <c r="E434" s="5" t="str">
        <f>FIXED('WinBUGS output'!N433,2)</f>
        <v>-1.13</v>
      </c>
      <c r="F434" s="5" t="str">
        <f>FIXED('WinBUGS output'!M433,2)</f>
        <v>-2.92</v>
      </c>
      <c r="G434" s="5" t="str">
        <f>FIXED('WinBUGS output'!O433,2)</f>
        <v>0.54</v>
      </c>
      <c r="H434" s="7"/>
      <c r="I434" s="7"/>
      <c r="J434" s="7"/>
      <c r="X434" s="5" t="str">
        <f t="shared" si="18"/>
        <v>Citalopram</v>
      </c>
      <c r="Y434" s="5" t="str">
        <f t="shared" si="19"/>
        <v>Relational client-centered therapy</v>
      </c>
      <c r="Z434" s="5" t="str">
        <f>FIXED(EXP('WinBUGS output'!N433),2)</f>
        <v>0.32</v>
      </c>
      <c r="AA434" s="5" t="str">
        <f>FIXED(EXP('WinBUGS output'!M433),2)</f>
        <v>0.05</v>
      </c>
      <c r="AB434" s="5" t="str">
        <f>FIXED(EXP('WinBUGS output'!O433),2)</f>
        <v>1.71</v>
      </c>
    </row>
    <row r="435" spans="1:28" x14ac:dyDescent="0.25">
      <c r="A435" s="44">
        <v>13</v>
      </c>
      <c r="B435" s="44">
        <v>31</v>
      </c>
      <c r="C435" s="5" t="str">
        <f>VLOOKUP(A435,'WinBUGS output'!A:C,3,FALSE)</f>
        <v>Citalopram</v>
      </c>
      <c r="D435" s="5" t="str">
        <f>VLOOKUP(B435,'WinBUGS output'!A:C,3,FALSE)</f>
        <v>Behavioural activation (BA)</v>
      </c>
      <c r="E435" s="5" t="str">
        <f>FIXED('WinBUGS output'!N434,2)</f>
        <v>0.15</v>
      </c>
      <c r="F435" s="5" t="str">
        <f>FIXED('WinBUGS output'!M434,2)</f>
        <v>-1.16</v>
      </c>
      <c r="G435" s="5" t="str">
        <f>FIXED('WinBUGS output'!O434,2)</f>
        <v>1.44</v>
      </c>
      <c r="H435" s="7"/>
      <c r="I435" s="7"/>
      <c r="J435" s="7"/>
      <c r="X435" s="5" t="str">
        <f t="shared" si="18"/>
        <v>Citalopram</v>
      </c>
      <c r="Y435" s="5" t="str">
        <f t="shared" si="19"/>
        <v>Behavioural activation (BA)</v>
      </c>
      <c r="Z435" s="5" t="str">
        <f>FIXED(EXP('WinBUGS output'!N434),2)</f>
        <v>1.16</v>
      </c>
      <c r="AA435" s="5" t="str">
        <f>FIXED(EXP('WinBUGS output'!M434),2)</f>
        <v>0.31</v>
      </c>
      <c r="AB435" s="5" t="str">
        <f>FIXED(EXP('WinBUGS output'!O434),2)</f>
        <v>4.21</v>
      </c>
    </row>
    <row r="436" spans="1:28" x14ac:dyDescent="0.25">
      <c r="A436" s="44">
        <v>13</v>
      </c>
      <c r="B436" s="44">
        <v>32</v>
      </c>
      <c r="C436" s="5" t="str">
        <f>VLOOKUP(A436,'WinBUGS output'!A:C,3,FALSE)</f>
        <v>Citalopram</v>
      </c>
      <c r="D436" s="5" t="str">
        <f>VLOOKUP(B436,'WinBUGS output'!A:C,3,FALSE)</f>
        <v>Behavioural activation (BA) + TAU</v>
      </c>
      <c r="E436" s="5" t="str">
        <f>FIXED('WinBUGS output'!N435,2)</f>
        <v>0.10</v>
      </c>
      <c r="F436" s="5" t="str">
        <f>FIXED('WinBUGS output'!M435,2)</f>
        <v>-1.31</v>
      </c>
      <c r="G436" s="5" t="str">
        <f>FIXED('WinBUGS output'!O435,2)</f>
        <v>1.49</v>
      </c>
      <c r="H436" s="7"/>
      <c r="I436" s="7"/>
      <c r="J436" s="7"/>
      <c r="X436" s="5" t="str">
        <f t="shared" si="18"/>
        <v>Citalopram</v>
      </c>
      <c r="Y436" s="5" t="str">
        <f t="shared" si="19"/>
        <v>Behavioural activation (BA) + TAU</v>
      </c>
      <c r="Z436" s="5" t="str">
        <f>FIXED(EXP('WinBUGS output'!N435),2)</f>
        <v>1.10</v>
      </c>
      <c r="AA436" s="5" t="str">
        <f>FIXED(EXP('WinBUGS output'!M435),2)</f>
        <v>0.27</v>
      </c>
      <c r="AB436" s="5" t="str">
        <f>FIXED(EXP('WinBUGS output'!O435),2)</f>
        <v>4.45</v>
      </c>
    </row>
    <row r="437" spans="1:28" x14ac:dyDescent="0.25">
      <c r="A437" s="44">
        <v>13</v>
      </c>
      <c r="B437" s="44">
        <v>33</v>
      </c>
      <c r="C437" s="5" t="str">
        <f>VLOOKUP(A437,'WinBUGS output'!A:C,3,FALSE)</f>
        <v>Citalopram</v>
      </c>
      <c r="D437" s="5" t="str">
        <f>VLOOKUP(B437,'WinBUGS output'!A:C,3,FALSE)</f>
        <v>CBT individual (under 15 sessions)</v>
      </c>
      <c r="E437" s="5" t="str">
        <f>FIXED('WinBUGS output'!N436,2)</f>
        <v>-1.04</v>
      </c>
      <c r="F437" s="5" t="str">
        <f>FIXED('WinBUGS output'!M436,2)</f>
        <v>-2.08</v>
      </c>
      <c r="G437" s="5" t="str">
        <f>FIXED('WinBUGS output'!O436,2)</f>
        <v>0.00</v>
      </c>
      <c r="H437" s="7">
        <v>-2.528</v>
      </c>
      <c r="I437" s="7">
        <v>-3.7250000000000001</v>
      </c>
      <c r="J437" s="7">
        <v>-1.3320000000000001</v>
      </c>
      <c r="X437" s="5" t="str">
        <f t="shared" si="18"/>
        <v>Citalopram</v>
      </c>
      <c r="Y437" s="5" t="str">
        <f t="shared" si="19"/>
        <v>CBT individual (under 15 sessions)</v>
      </c>
      <c r="Z437" s="5" t="str">
        <f>FIXED(EXP('WinBUGS output'!N436),2)</f>
        <v>0.35</v>
      </c>
      <c r="AA437" s="5" t="str">
        <f>FIXED(EXP('WinBUGS output'!M436),2)</f>
        <v>0.12</v>
      </c>
      <c r="AB437" s="5" t="str">
        <f>FIXED(EXP('WinBUGS output'!O436),2)</f>
        <v>1.00</v>
      </c>
    </row>
    <row r="438" spans="1:28" x14ac:dyDescent="0.25">
      <c r="A438" s="44">
        <v>13</v>
      </c>
      <c r="B438" s="44">
        <v>34</v>
      </c>
      <c r="C438" s="5" t="str">
        <f>VLOOKUP(A438,'WinBUGS output'!A:C,3,FALSE)</f>
        <v>Citalopram</v>
      </c>
      <c r="D438" s="5" t="str">
        <f>VLOOKUP(B438,'WinBUGS output'!A:C,3,FALSE)</f>
        <v>CBT individual (under 15 sessions) + TAU</v>
      </c>
      <c r="E438" s="5" t="str">
        <f>FIXED('WinBUGS output'!N437,2)</f>
        <v>-0.53</v>
      </c>
      <c r="F438" s="5" t="str">
        <f>FIXED('WinBUGS output'!M437,2)</f>
        <v>-1.86</v>
      </c>
      <c r="G438" s="5" t="str">
        <f>FIXED('WinBUGS output'!O437,2)</f>
        <v>0.79</v>
      </c>
      <c r="H438" s="7"/>
      <c r="I438" s="7"/>
      <c r="J438" s="7"/>
      <c r="X438" s="5" t="str">
        <f t="shared" si="18"/>
        <v>Citalopram</v>
      </c>
      <c r="Y438" s="5" t="str">
        <f t="shared" si="19"/>
        <v>CBT individual (under 15 sessions) + TAU</v>
      </c>
      <c r="Z438" s="5" t="str">
        <f>FIXED(EXP('WinBUGS output'!N437),2)</f>
        <v>0.59</v>
      </c>
      <c r="AA438" s="5" t="str">
        <f>FIXED(EXP('WinBUGS output'!M437),2)</f>
        <v>0.16</v>
      </c>
      <c r="AB438" s="5" t="str">
        <f>FIXED(EXP('WinBUGS output'!O437),2)</f>
        <v>2.21</v>
      </c>
    </row>
    <row r="439" spans="1:28" x14ac:dyDescent="0.25">
      <c r="A439" s="44">
        <v>13</v>
      </c>
      <c r="B439" s="44">
        <v>35</v>
      </c>
      <c r="C439" s="5" t="str">
        <f>VLOOKUP(A439,'WinBUGS output'!A:C,3,FALSE)</f>
        <v>Citalopram</v>
      </c>
      <c r="D439" s="5" t="str">
        <f>VLOOKUP(B439,'WinBUGS output'!A:C,3,FALSE)</f>
        <v>CBT individual (over 15 sessions)</v>
      </c>
      <c r="E439" s="5" t="str">
        <f>FIXED('WinBUGS output'!N438,2)</f>
        <v>0.14</v>
      </c>
      <c r="F439" s="5" t="str">
        <f>FIXED('WinBUGS output'!M438,2)</f>
        <v>-1.01</v>
      </c>
      <c r="G439" s="5" t="str">
        <f>FIXED('WinBUGS output'!O438,2)</f>
        <v>1.30</v>
      </c>
      <c r="H439" s="7"/>
      <c r="I439" s="7"/>
      <c r="J439" s="7"/>
      <c r="X439" s="5" t="str">
        <f t="shared" si="18"/>
        <v>Citalopram</v>
      </c>
      <c r="Y439" s="5" t="str">
        <f t="shared" si="19"/>
        <v>CBT individual (over 15 sessions)</v>
      </c>
      <c r="Z439" s="5" t="str">
        <f>FIXED(EXP('WinBUGS output'!N438),2)</f>
        <v>1.15</v>
      </c>
      <c r="AA439" s="5" t="str">
        <f>FIXED(EXP('WinBUGS output'!M438),2)</f>
        <v>0.36</v>
      </c>
      <c r="AB439" s="5" t="str">
        <f>FIXED(EXP('WinBUGS output'!O438),2)</f>
        <v>3.68</v>
      </c>
    </row>
    <row r="440" spans="1:28" x14ac:dyDescent="0.25">
      <c r="A440" s="44">
        <v>13</v>
      </c>
      <c r="B440" s="44">
        <v>36</v>
      </c>
      <c r="C440" s="5" t="str">
        <f>VLOOKUP(A440,'WinBUGS output'!A:C,3,FALSE)</f>
        <v>Citalopram</v>
      </c>
      <c r="D440" s="5" t="str">
        <f>VLOOKUP(B440,'WinBUGS output'!A:C,3,FALSE)</f>
        <v>Third-wave cognitive therapy individual</v>
      </c>
      <c r="E440" s="5" t="str">
        <f>FIXED('WinBUGS output'!N439,2)</f>
        <v>0.15</v>
      </c>
      <c r="F440" s="5" t="str">
        <f>FIXED('WinBUGS output'!M439,2)</f>
        <v>-1.26</v>
      </c>
      <c r="G440" s="5" t="str">
        <f>FIXED('WinBUGS output'!O439,2)</f>
        <v>1.74</v>
      </c>
      <c r="H440" s="7"/>
      <c r="I440" s="7"/>
      <c r="J440" s="7"/>
      <c r="X440" s="5" t="str">
        <f t="shared" si="18"/>
        <v>Citalopram</v>
      </c>
      <c r="Y440" s="5" t="str">
        <f t="shared" si="19"/>
        <v>Third-wave cognitive therapy individual</v>
      </c>
      <c r="Z440" s="5" t="str">
        <f>FIXED(EXP('WinBUGS output'!N439),2)</f>
        <v>1.17</v>
      </c>
      <c r="AA440" s="5" t="str">
        <f>FIXED(EXP('WinBUGS output'!M439),2)</f>
        <v>0.28</v>
      </c>
      <c r="AB440" s="5" t="str">
        <f>FIXED(EXP('WinBUGS output'!O439),2)</f>
        <v>5.68</v>
      </c>
    </row>
    <row r="441" spans="1:28" x14ac:dyDescent="0.25">
      <c r="A441" s="44">
        <v>13</v>
      </c>
      <c r="B441" s="44">
        <v>37</v>
      </c>
      <c r="C441" s="5" t="str">
        <f>VLOOKUP(A441,'WinBUGS output'!A:C,3,FALSE)</f>
        <v>Citalopram</v>
      </c>
      <c r="D441" s="5" t="str">
        <f>VLOOKUP(B441,'WinBUGS output'!A:C,3,FALSE)</f>
        <v>CBT individual (under 15 sessions) + citalopram</v>
      </c>
      <c r="E441" s="5" t="str">
        <f>FIXED('WinBUGS output'!N440,2)</f>
        <v>0.69</v>
      </c>
      <c r="F441" s="5" t="str">
        <f>FIXED('WinBUGS output'!M440,2)</f>
        <v>-0.28</v>
      </c>
      <c r="G441" s="5" t="str">
        <f>FIXED('WinBUGS output'!O440,2)</f>
        <v>1.67</v>
      </c>
      <c r="H441" s="7">
        <v>0.22900000000000001</v>
      </c>
      <c r="I441" s="7">
        <v>-0.92530000000000001</v>
      </c>
      <c r="J441" s="7">
        <v>1.3720000000000001</v>
      </c>
      <c r="X441" s="5" t="str">
        <f t="shared" si="18"/>
        <v>Citalopram</v>
      </c>
      <c r="Y441" s="5" t="str">
        <f t="shared" si="19"/>
        <v>CBT individual (under 15 sessions) + citalopram</v>
      </c>
      <c r="Z441" s="5" t="str">
        <f>FIXED(EXP('WinBUGS output'!N440),2)</f>
        <v>1.99</v>
      </c>
      <c r="AA441" s="5" t="str">
        <f>FIXED(EXP('WinBUGS output'!M440),2)</f>
        <v>0.75</v>
      </c>
      <c r="AB441" s="5" t="str">
        <f>FIXED(EXP('WinBUGS output'!O440),2)</f>
        <v>5.30</v>
      </c>
    </row>
    <row r="442" spans="1:28" x14ac:dyDescent="0.25">
      <c r="A442" s="44">
        <v>13</v>
      </c>
      <c r="B442" s="44">
        <v>38</v>
      </c>
      <c r="C442" s="5" t="str">
        <f>VLOOKUP(A442,'WinBUGS output'!A:C,3,FALSE)</f>
        <v>Citalopram</v>
      </c>
      <c r="D442" s="5" t="str">
        <f>VLOOKUP(B442,'WinBUGS output'!A:C,3,FALSE)</f>
        <v>CBT individual (under 15 sessions) + escitalopram</v>
      </c>
      <c r="E442" s="5" t="str">
        <f>FIXED('WinBUGS output'!N441,2)</f>
        <v>0.47</v>
      </c>
      <c r="F442" s="5" t="str">
        <f>FIXED('WinBUGS output'!M441,2)</f>
        <v>-0.55</v>
      </c>
      <c r="G442" s="5" t="str">
        <f>FIXED('WinBUGS output'!O441,2)</f>
        <v>1.46</v>
      </c>
      <c r="H442" s="7"/>
      <c r="I442" s="7"/>
      <c r="J442" s="7"/>
      <c r="X442" s="5" t="str">
        <f t="shared" si="18"/>
        <v>Citalopram</v>
      </c>
      <c r="Y442" s="5" t="str">
        <f t="shared" si="19"/>
        <v>CBT individual (under 15 sessions) + escitalopram</v>
      </c>
      <c r="Z442" s="5" t="str">
        <f>FIXED(EXP('WinBUGS output'!N441),2)</f>
        <v>1.59</v>
      </c>
      <c r="AA442" s="5" t="str">
        <f>FIXED(EXP('WinBUGS output'!M441),2)</f>
        <v>0.58</v>
      </c>
      <c r="AB442" s="5" t="str">
        <f>FIXED(EXP('WinBUGS output'!O441),2)</f>
        <v>4.31</v>
      </c>
    </row>
    <row r="443" spans="1:28" x14ac:dyDescent="0.25">
      <c r="A443" s="44">
        <v>13</v>
      </c>
      <c r="B443" s="44">
        <v>39</v>
      </c>
      <c r="C443" s="5" t="str">
        <f>VLOOKUP(A443,'WinBUGS output'!A:C,3,FALSE)</f>
        <v>Citalopram</v>
      </c>
      <c r="D443" s="5" t="str">
        <f>VLOOKUP(B443,'WinBUGS output'!A:C,3,FALSE)</f>
        <v>CBT individual (over 15 sessions) + any AD</v>
      </c>
      <c r="E443" s="5" t="str">
        <f>FIXED('WinBUGS output'!N442,2)</f>
        <v>0.34</v>
      </c>
      <c r="F443" s="5" t="str">
        <f>FIXED('WinBUGS output'!M442,2)</f>
        <v>-1.03</v>
      </c>
      <c r="G443" s="5" t="str">
        <f>FIXED('WinBUGS output'!O442,2)</f>
        <v>1.56</v>
      </c>
      <c r="H443" s="7"/>
      <c r="I443" s="7"/>
      <c r="J443" s="7"/>
      <c r="X443" s="5" t="str">
        <f t="shared" si="18"/>
        <v>Citalopram</v>
      </c>
      <c r="Y443" s="5" t="str">
        <f t="shared" si="19"/>
        <v>CBT individual (over 15 sessions) + any AD</v>
      </c>
      <c r="Z443" s="5" t="str">
        <f>FIXED(EXP('WinBUGS output'!N442),2)</f>
        <v>1.41</v>
      </c>
      <c r="AA443" s="5" t="str">
        <f>FIXED(EXP('WinBUGS output'!M442),2)</f>
        <v>0.36</v>
      </c>
      <c r="AB443" s="5" t="str">
        <f>FIXED(EXP('WinBUGS output'!O442),2)</f>
        <v>4.76</v>
      </c>
    </row>
    <row r="444" spans="1:28" x14ac:dyDescent="0.25">
      <c r="A444" s="44">
        <v>13</v>
      </c>
      <c r="B444" s="44">
        <v>40</v>
      </c>
      <c r="C444" s="5" t="str">
        <f>VLOOKUP(A444,'WinBUGS output'!A:C,3,FALSE)</f>
        <v>Citalopram</v>
      </c>
      <c r="D444" s="5" t="str">
        <f>VLOOKUP(B444,'WinBUGS output'!A:C,3,FALSE)</f>
        <v>Third-wave cognitive therapy individual + any AD</v>
      </c>
      <c r="E444" s="5" t="str">
        <f>FIXED('WinBUGS output'!N443,2)</f>
        <v>0.81</v>
      </c>
      <c r="F444" s="5" t="str">
        <f>FIXED('WinBUGS output'!M443,2)</f>
        <v>-0.41</v>
      </c>
      <c r="G444" s="5" t="str">
        <f>FIXED('WinBUGS output'!O443,2)</f>
        <v>2.17</v>
      </c>
      <c r="H444" s="7"/>
      <c r="I444" s="7"/>
      <c r="J444" s="7"/>
      <c r="X444" s="5" t="str">
        <f t="shared" si="18"/>
        <v>Citalopram</v>
      </c>
      <c r="Y444" s="5" t="str">
        <f t="shared" si="19"/>
        <v>Third-wave cognitive therapy individual + any AD</v>
      </c>
      <c r="Z444" s="5" t="str">
        <f>FIXED(EXP('WinBUGS output'!N443),2)</f>
        <v>2.26</v>
      </c>
      <c r="AA444" s="5" t="str">
        <f>FIXED(EXP('WinBUGS output'!M443),2)</f>
        <v>0.66</v>
      </c>
      <c r="AB444" s="5" t="str">
        <f>FIXED(EXP('WinBUGS output'!O443),2)</f>
        <v>8.77</v>
      </c>
    </row>
    <row r="445" spans="1:28" x14ac:dyDescent="0.25">
      <c r="A445" s="44">
        <v>13</v>
      </c>
      <c r="B445" s="44">
        <v>41</v>
      </c>
      <c r="C445" s="5" t="str">
        <f>VLOOKUP(A445,'WinBUGS output'!A:C,3,FALSE)</f>
        <v>Citalopram</v>
      </c>
      <c r="D445" s="5" t="str">
        <f>VLOOKUP(B445,'WinBUGS output'!A:C,3,FALSE)</f>
        <v>Exercise + Fluoxetine</v>
      </c>
      <c r="E445" s="5" t="str">
        <f>FIXED('WinBUGS output'!N444,2)</f>
        <v>2.86</v>
      </c>
      <c r="F445" s="5" t="str">
        <f>FIXED('WinBUGS output'!M444,2)</f>
        <v>1.53</v>
      </c>
      <c r="G445" s="5" t="str">
        <f>FIXED('WinBUGS output'!O444,2)</f>
        <v>4.17</v>
      </c>
      <c r="H445" s="7"/>
      <c r="I445" s="7"/>
      <c r="J445" s="7"/>
      <c r="X445" s="5" t="str">
        <f t="shared" si="18"/>
        <v>Citalopram</v>
      </c>
      <c r="Y445" s="5" t="str">
        <f t="shared" si="19"/>
        <v>Exercise + Fluoxetine</v>
      </c>
      <c r="Z445" s="5" t="str">
        <f>FIXED(EXP('WinBUGS output'!N444),2)</f>
        <v>17.48</v>
      </c>
      <c r="AA445" s="5" t="str">
        <f>FIXED(EXP('WinBUGS output'!M444),2)</f>
        <v>4.63</v>
      </c>
      <c r="AB445" s="5" t="str">
        <f>FIXED(EXP('WinBUGS output'!O444),2)</f>
        <v>64.72</v>
      </c>
    </row>
    <row r="446" spans="1:28" x14ac:dyDescent="0.25">
      <c r="A446" s="44">
        <v>14</v>
      </c>
      <c r="B446" s="44">
        <v>15</v>
      </c>
      <c r="C446" s="5" t="str">
        <f>VLOOKUP(A446,'WinBUGS output'!A:C,3,FALSE)</f>
        <v>Escitalopram</v>
      </c>
      <c r="D446" s="5" t="str">
        <f>VLOOKUP(B446,'WinBUGS output'!A:C,3,FALSE)</f>
        <v>Fluoxetine</v>
      </c>
      <c r="E446" s="5" t="str">
        <f>FIXED('WinBUGS output'!N445,2)</f>
        <v>-0.03</v>
      </c>
      <c r="F446" s="5" t="str">
        <f>FIXED('WinBUGS output'!M445,2)</f>
        <v>-0.38</v>
      </c>
      <c r="G446" s="5" t="str">
        <f>FIXED('WinBUGS output'!O445,2)</f>
        <v>0.30</v>
      </c>
      <c r="H446" s="7">
        <v>0.5635</v>
      </c>
      <c r="I446" s="7">
        <v>-0.98780000000000001</v>
      </c>
      <c r="J446" s="7">
        <v>1.1120000000000001</v>
      </c>
      <c r="X446" s="5" t="str">
        <f t="shared" si="18"/>
        <v>Escitalopram</v>
      </c>
      <c r="Y446" s="5" t="str">
        <f t="shared" si="19"/>
        <v>Fluoxetine</v>
      </c>
      <c r="Z446" s="5" t="str">
        <f>FIXED(EXP('WinBUGS output'!N445),2)</f>
        <v>0.97</v>
      </c>
      <c r="AA446" s="5" t="str">
        <f>FIXED(EXP('WinBUGS output'!M445),2)</f>
        <v>0.68</v>
      </c>
      <c r="AB446" s="5" t="str">
        <f>FIXED(EXP('WinBUGS output'!O445),2)</f>
        <v>1.35</v>
      </c>
    </row>
    <row r="447" spans="1:28" x14ac:dyDescent="0.25">
      <c r="A447" s="44">
        <v>14</v>
      </c>
      <c r="B447" s="44">
        <v>16</v>
      </c>
      <c r="C447" s="5" t="str">
        <f>VLOOKUP(A447,'WinBUGS output'!A:C,3,FALSE)</f>
        <v>Escitalopram</v>
      </c>
      <c r="D447" s="5" t="str">
        <f>VLOOKUP(B447,'WinBUGS output'!A:C,3,FALSE)</f>
        <v>Sertraline</v>
      </c>
      <c r="E447" s="5" t="str">
        <f>FIXED('WinBUGS output'!N446,2)</f>
        <v>-0.15</v>
      </c>
      <c r="F447" s="5" t="str">
        <f>FIXED('WinBUGS output'!M446,2)</f>
        <v>-0.60</v>
      </c>
      <c r="G447" s="5" t="str">
        <f>FIXED('WinBUGS output'!O446,2)</f>
        <v>0.19</v>
      </c>
      <c r="H447" s="7">
        <v>-0.17299999999999999</v>
      </c>
      <c r="I447" s="7">
        <v>-1.2370000000000001</v>
      </c>
      <c r="J447" s="7">
        <v>0.89700000000000002</v>
      </c>
      <c r="X447" s="5" t="str">
        <f t="shared" si="18"/>
        <v>Escitalopram</v>
      </c>
      <c r="Y447" s="5" t="str">
        <f t="shared" si="19"/>
        <v>Sertraline</v>
      </c>
      <c r="Z447" s="5" t="str">
        <f>FIXED(EXP('WinBUGS output'!N446),2)</f>
        <v>0.86</v>
      </c>
      <c r="AA447" s="5" t="str">
        <f>FIXED(EXP('WinBUGS output'!M446),2)</f>
        <v>0.55</v>
      </c>
      <c r="AB447" s="5" t="str">
        <f>FIXED(EXP('WinBUGS output'!O446),2)</f>
        <v>1.21</v>
      </c>
    </row>
    <row r="448" spans="1:28" x14ac:dyDescent="0.25">
      <c r="A448" s="44">
        <v>14</v>
      </c>
      <c r="B448" s="44">
        <v>17</v>
      </c>
      <c r="C448" s="5" t="str">
        <f>VLOOKUP(A448,'WinBUGS output'!A:C,3,FALSE)</f>
        <v>Escitalopram</v>
      </c>
      <c r="D448" s="5" t="str">
        <f>VLOOKUP(B448,'WinBUGS output'!A:C,3,FALSE)</f>
        <v>Any AD</v>
      </c>
      <c r="E448" s="5" t="str">
        <f>FIXED('WinBUGS output'!N447,2)</f>
        <v>-3.40</v>
      </c>
      <c r="F448" s="5" t="str">
        <f>FIXED('WinBUGS output'!M447,2)</f>
        <v>-5.35</v>
      </c>
      <c r="G448" s="5" t="str">
        <f>FIXED('WinBUGS output'!O447,2)</f>
        <v>-1.44</v>
      </c>
      <c r="H448" s="7"/>
      <c r="I448" s="7"/>
      <c r="J448" s="7"/>
      <c r="X448" s="5" t="str">
        <f t="shared" si="18"/>
        <v>Escitalopram</v>
      </c>
      <c r="Y448" s="5" t="str">
        <f t="shared" si="19"/>
        <v>Any AD</v>
      </c>
      <c r="Z448" s="5" t="str">
        <f>FIXED(EXP('WinBUGS output'!N447),2)</f>
        <v>0.03</v>
      </c>
      <c r="AA448" s="5" t="str">
        <f>FIXED(EXP('WinBUGS output'!M447),2)</f>
        <v>0.00</v>
      </c>
      <c r="AB448" s="5" t="str">
        <f>FIXED(EXP('WinBUGS output'!O447),2)</f>
        <v>0.24</v>
      </c>
    </row>
    <row r="449" spans="1:28" x14ac:dyDescent="0.25">
      <c r="A449" s="44">
        <v>14</v>
      </c>
      <c r="B449" s="44">
        <v>18</v>
      </c>
      <c r="C449" s="5" t="str">
        <f>VLOOKUP(A449,'WinBUGS output'!A:C,3,FALSE)</f>
        <v>Escitalopram</v>
      </c>
      <c r="D449" s="5" t="str">
        <f>VLOOKUP(B449,'WinBUGS output'!A:C,3,FALSE)</f>
        <v>Mirtazapine</v>
      </c>
      <c r="E449" s="5" t="str">
        <f>FIXED('WinBUGS output'!N448,2)</f>
        <v>0.11</v>
      </c>
      <c r="F449" s="5" t="str">
        <f>FIXED('WinBUGS output'!M448,2)</f>
        <v>-0.42</v>
      </c>
      <c r="G449" s="5" t="str">
        <f>FIXED('WinBUGS output'!O448,2)</f>
        <v>0.63</v>
      </c>
      <c r="H449" s="7"/>
      <c r="I449" s="7"/>
      <c r="J449" s="7"/>
      <c r="X449" s="5" t="str">
        <f t="shared" si="18"/>
        <v>Escitalopram</v>
      </c>
      <c r="Y449" s="5" t="str">
        <f t="shared" si="19"/>
        <v>Mirtazapine</v>
      </c>
      <c r="Z449" s="5" t="str">
        <f>FIXED(EXP('WinBUGS output'!N448),2)</f>
        <v>1.11</v>
      </c>
      <c r="AA449" s="5" t="str">
        <f>FIXED(EXP('WinBUGS output'!M448),2)</f>
        <v>0.66</v>
      </c>
      <c r="AB449" s="5" t="str">
        <f>FIXED(EXP('WinBUGS output'!O448),2)</f>
        <v>1.87</v>
      </c>
    </row>
    <row r="450" spans="1:28" x14ac:dyDescent="0.25">
      <c r="A450" s="44">
        <v>14</v>
      </c>
      <c r="B450" s="44">
        <v>19</v>
      </c>
      <c r="C450" s="5" t="str">
        <f>VLOOKUP(A450,'WinBUGS output'!A:C,3,FALSE)</f>
        <v>Escitalopram</v>
      </c>
      <c r="D450" s="5" t="str">
        <f>VLOOKUP(B450,'WinBUGS output'!A:C,3,FALSE)</f>
        <v>Short-term psychodymic psychotherapy individual + TAU</v>
      </c>
      <c r="E450" s="5" t="str">
        <f>FIXED('WinBUGS output'!N449,2)</f>
        <v>-0.69</v>
      </c>
      <c r="F450" s="5" t="str">
        <f>FIXED('WinBUGS output'!M449,2)</f>
        <v>-2.61</v>
      </c>
      <c r="G450" s="5" t="str">
        <f>FIXED('WinBUGS output'!O449,2)</f>
        <v>1.22</v>
      </c>
      <c r="H450" s="7"/>
      <c r="I450" s="7"/>
      <c r="J450" s="7"/>
      <c r="X450" s="5" t="str">
        <f t="shared" si="18"/>
        <v>Escitalopram</v>
      </c>
      <c r="Y450" s="5" t="str">
        <f t="shared" si="19"/>
        <v>Short-term psychodymic psychotherapy individual + TAU</v>
      </c>
      <c r="Z450" s="5" t="str">
        <f>FIXED(EXP('WinBUGS output'!N449),2)</f>
        <v>0.50</v>
      </c>
      <c r="AA450" s="5" t="str">
        <f>FIXED(EXP('WinBUGS output'!M449),2)</f>
        <v>0.07</v>
      </c>
      <c r="AB450" s="5" t="str">
        <f>FIXED(EXP('WinBUGS output'!O449),2)</f>
        <v>3.38</v>
      </c>
    </row>
    <row r="451" spans="1:28" x14ac:dyDescent="0.25">
      <c r="A451" s="44">
        <v>14</v>
      </c>
      <c r="B451" s="44">
        <v>20</v>
      </c>
      <c r="C451" s="5" t="str">
        <f>VLOOKUP(A451,'WinBUGS output'!A:C,3,FALSE)</f>
        <v>Escitalopram</v>
      </c>
      <c r="D451" s="5" t="str">
        <f>VLOOKUP(B451,'WinBUGS output'!A:C,3,FALSE)</f>
        <v>Cognitive bibliotherapy with support + TAU</v>
      </c>
      <c r="E451" s="5" t="str">
        <f>FIXED('WinBUGS output'!N450,2)</f>
        <v>-1.08</v>
      </c>
      <c r="F451" s="5" t="str">
        <f>FIXED('WinBUGS output'!M450,2)</f>
        <v>-2.62</v>
      </c>
      <c r="G451" s="5" t="str">
        <f>FIXED('WinBUGS output'!O450,2)</f>
        <v>0.44</v>
      </c>
      <c r="H451" s="7"/>
      <c r="I451" s="7"/>
      <c r="J451" s="7"/>
      <c r="X451" s="5" t="str">
        <f t="shared" si="18"/>
        <v>Escitalopram</v>
      </c>
      <c r="Y451" s="5" t="str">
        <f t="shared" si="19"/>
        <v>Cognitive bibliotherapy with support + TAU</v>
      </c>
      <c r="Z451" s="5" t="str">
        <f>FIXED(EXP('WinBUGS output'!N450),2)</f>
        <v>0.34</v>
      </c>
      <c r="AA451" s="5" t="str">
        <f>FIXED(EXP('WinBUGS output'!M450),2)</f>
        <v>0.07</v>
      </c>
      <c r="AB451" s="5" t="str">
        <f>FIXED(EXP('WinBUGS output'!O450),2)</f>
        <v>1.55</v>
      </c>
    </row>
    <row r="452" spans="1:28" x14ac:dyDescent="0.25">
      <c r="A452" s="44">
        <v>14</v>
      </c>
      <c r="B452" s="44">
        <v>21</v>
      </c>
      <c r="C452" s="5" t="str">
        <f>VLOOKUP(A452,'WinBUGS output'!A:C,3,FALSE)</f>
        <v>Escitalopram</v>
      </c>
      <c r="D452" s="5" t="str">
        <f>VLOOKUP(B452,'WinBUGS output'!A:C,3,FALSE)</f>
        <v>Computerised-CBT (CCBT) with support</v>
      </c>
      <c r="E452" s="5" t="str">
        <f>FIXED('WinBUGS output'!N451,2)</f>
        <v>-1.17</v>
      </c>
      <c r="F452" s="5" t="str">
        <f>FIXED('WinBUGS output'!M451,2)</f>
        <v>-2.81</v>
      </c>
      <c r="G452" s="5" t="str">
        <f>FIXED('WinBUGS output'!O451,2)</f>
        <v>0.43</v>
      </c>
      <c r="H452" s="7"/>
      <c r="I452" s="7"/>
      <c r="J452" s="7"/>
      <c r="X452" s="5" t="str">
        <f t="shared" ref="X452:X515" si="20">C452</f>
        <v>Escitalopram</v>
      </c>
      <c r="Y452" s="5" t="str">
        <f t="shared" ref="Y452:Y515" si="21">D452</f>
        <v>Computerised-CBT (CCBT) with support</v>
      </c>
      <c r="Z452" s="5" t="str">
        <f>FIXED(EXP('WinBUGS output'!N451),2)</f>
        <v>0.31</v>
      </c>
      <c r="AA452" s="5" t="str">
        <f>FIXED(EXP('WinBUGS output'!M451),2)</f>
        <v>0.06</v>
      </c>
      <c r="AB452" s="5" t="str">
        <f>FIXED(EXP('WinBUGS output'!O451),2)</f>
        <v>1.54</v>
      </c>
    </row>
    <row r="453" spans="1:28" x14ac:dyDescent="0.25">
      <c r="A453" s="44">
        <v>14</v>
      </c>
      <c r="B453" s="44">
        <v>22</v>
      </c>
      <c r="C453" s="5" t="str">
        <f>VLOOKUP(A453,'WinBUGS output'!A:C,3,FALSE)</f>
        <v>Escitalopram</v>
      </c>
      <c r="D453" s="5" t="str">
        <f>VLOOKUP(B453,'WinBUGS output'!A:C,3,FALSE)</f>
        <v>Cognitive bibliotherapy + TAU</v>
      </c>
      <c r="E453" s="5" t="str">
        <f>FIXED('WinBUGS output'!N452,2)</f>
        <v>-1.32</v>
      </c>
      <c r="F453" s="5" t="str">
        <f>FIXED('WinBUGS output'!M452,2)</f>
        <v>-2.75</v>
      </c>
      <c r="G453" s="5" t="str">
        <f>FIXED('WinBUGS output'!O452,2)</f>
        <v>0.06</v>
      </c>
      <c r="H453" s="7"/>
      <c r="I453" s="7"/>
      <c r="J453" s="7"/>
      <c r="X453" s="5" t="str">
        <f t="shared" si="20"/>
        <v>Escitalopram</v>
      </c>
      <c r="Y453" s="5" t="str">
        <f t="shared" si="21"/>
        <v>Cognitive bibliotherapy + TAU</v>
      </c>
      <c r="Z453" s="5" t="str">
        <f>FIXED(EXP('WinBUGS output'!N452),2)</f>
        <v>0.27</v>
      </c>
      <c r="AA453" s="5" t="str">
        <f>FIXED(EXP('WinBUGS output'!M452),2)</f>
        <v>0.06</v>
      </c>
      <c r="AB453" s="5" t="str">
        <f>FIXED(EXP('WinBUGS output'!O452),2)</f>
        <v>1.06</v>
      </c>
    </row>
    <row r="454" spans="1:28" x14ac:dyDescent="0.25">
      <c r="A454" s="44">
        <v>14</v>
      </c>
      <c r="B454" s="44">
        <v>23</v>
      </c>
      <c r="C454" s="5" t="str">
        <f>VLOOKUP(A454,'WinBUGS output'!A:C,3,FALSE)</f>
        <v>Escitalopram</v>
      </c>
      <c r="D454" s="5" t="str">
        <f>VLOOKUP(B454,'WinBUGS output'!A:C,3,FALSE)</f>
        <v>Computerised cognitive bias modification</v>
      </c>
      <c r="E454" s="5" t="str">
        <f>FIXED('WinBUGS output'!N453,2)</f>
        <v>-1.18</v>
      </c>
      <c r="F454" s="5" t="str">
        <f>FIXED('WinBUGS output'!M453,2)</f>
        <v>-2.66</v>
      </c>
      <c r="G454" s="5" t="str">
        <f>FIXED('WinBUGS output'!O453,2)</f>
        <v>0.29</v>
      </c>
      <c r="H454" s="7"/>
      <c r="I454" s="7"/>
      <c r="J454" s="7"/>
      <c r="X454" s="5" t="str">
        <f t="shared" si="20"/>
        <v>Escitalopram</v>
      </c>
      <c r="Y454" s="5" t="str">
        <f t="shared" si="21"/>
        <v>Computerised cognitive bias modification</v>
      </c>
      <c r="Z454" s="5" t="str">
        <f>FIXED(EXP('WinBUGS output'!N453),2)</f>
        <v>0.31</v>
      </c>
      <c r="AA454" s="5" t="str">
        <f>FIXED(EXP('WinBUGS output'!M453),2)</f>
        <v>0.07</v>
      </c>
      <c r="AB454" s="5" t="str">
        <f>FIXED(EXP('WinBUGS output'!O453),2)</f>
        <v>1.33</v>
      </c>
    </row>
    <row r="455" spans="1:28" x14ac:dyDescent="0.25">
      <c r="A455" s="44">
        <v>14</v>
      </c>
      <c r="B455" s="44">
        <v>24</v>
      </c>
      <c r="C455" s="5" t="str">
        <f>VLOOKUP(A455,'WinBUGS output'!A:C,3,FALSE)</f>
        <v>Escitalopram</v>
      </c>
      <c r="D455" s="5" t="str">
        <f>VLOOKUP(B455,'WinBUGS output'!A:C,3,FALSE)</f>
        <v>Computerised-CBT (CCBT)</v>
      </c>
      <c r="E455" s="5" t="str">
        <f>FIXED('WinBUGS output'!N454,2)</f>
        <v>-1.27</v>
      </c>
      <c r="F455" s="5" t="str">
        <f>FIXED('WinBUGS output'!M454,2)</f>
        <v>-2.69</v>
      </c>
      <c r="G455" s="5" t="str">
        <f>FIXED('WinBUGS output'!O454,2)</f>
        <v>0.11</v>
      </c>
      <c r="H455" s="7"/>
      <c r="I455" s="7"/>
      <c r="J455" s="7"/>
      <c r="X455" s="5" t="str">
        <f t="shared" si="20"/>
        <v>Escitalopram</v>
      </c>
      <c r="Y455" s="5" t="str">
        <f t="shared" si="21"/>
        <v>Computerised-CBT (CCBT)</v>
      </c>
      <c r="Z455" s="5" t="str">
        <f>FIXED(EXP('WinBUGS output'!N454),2)</f>
        <v>0.28</v>
      </c>
      <c r="AA455" s="5" t="str">
        <f>FIXED(EXP('WinBUGS output'!M454),2)</f>
        <v>0.07</v>
      </c>
      <c r="AB455" s="5" t="str">
        <f>FIXED(EXP('WinBUGS output'!O454),2)</f>
        <v>1.11</v>
      </c>
    </row>
    <row r="456" spans="1:28" x14ac:dyDescent="0.25">
      <c r="A456" s="44">
        <v>14</v>
      </c>
      <c r="B456" s="44">
        <v>25</v>
      </c>
      <c r="C456" s="5" t="str">
        <f>VLOOKUP(A456,'WinBUGS output'!A:C,3,FALSE)</f>
        <v>Escitalopram</v>
      </c>
      <c r="D456" s="5" t="str">
        <f>VLOOKUP(B456,'WinBUGS output'!A:C,3,FALSE)</f>
        <v>Computerised-CBT (CCBT) + TAU</v>
      </c>
      <c r="E456" s="5" t="str">
        <f>FIXED('WinBUGS output'!N455,2)</f>
        <v>-1.14</v>
      </c>
      <c r="F456" s="5" t="str">
        <f>FIXED('WinBUGS output'!M455,2)</f>
        <v>-2.50</v>
      </c>
      <c r="G456" s="5" t="str">
        <f>FIXED('WinBUGS output'!O455,2)</f>
        <v>0.16</v>
      </c>
      <c r="H456" s="7"/>
      <c r="I456" s="7"/>
      <c r="J456" s="7"/>
      <c r="X456" s="5" t="str">
        <f t="shared" si="20"/>
        <v>Escitalopram</v>
      </c>
      <c r="Y456" s="5" t="str">
        <f t="shared" si="21"/>
        <v>Computerised-CBT (CCBT) + TAU</v>
      </c>
      <c r="Z456" s="5" t="str">
        <f>FIXED(EXP('WinBUGS output'!N455),2)</f>
        <v>0.32</v>
      </c>
      <c r="AA456" s="5" t="str">
        <f>FIXED(EXP('WinBUGS output'!M455),2)</f>
        <v>0.08</v>
      </c>
      <c r="AB456" s="5" t="str">
        <f>FIXED(EXP('WinBUGS output'!O455),2)</f>
        <v>1.17</v>
      </c>
    </row>
    <row r="457" spans="1:28" x14ac:dyDescent="0.25">
      <c r="A457" s="44">
        <v>14</v>
      </c>
      <c r="B457" s="44">
        <v>26</v>
      </c>
      <c r="C457" s="5" t="str">
        <f>VLOOKUP(A457,'WinBUGS output'!A:C,3,FALSE)</f>
        <v>Escitalopram</v>
      </c>
      <c r="D457" s="5" t="str">
        <f>VLOOKUP(B457,'WinBUGS output'!A:C,3,FALSE)</f>
        <v>Computerised-problem solving therapy</v>
      </c>
      <c r="E457" s="5" t="str">
        <f>FIXED('WinBUGS output'!N456,2)</f>
        <v>-1.23</v>
      </c>
      <c r="F457" s="5" t="str">
        <f>FIXED('WinBUGS output'!M456,2)</f>
        <v>-2.68</v>
      </c>
      <c r="G457" s="5" t="str">
        <f>FIXED('WinBUGS output'!O456,2)</f>
        <v>0.18</v>
      </c>
      <c r="H457" s="7"/>
      <c r="I457" s="7"/>
      <c r="J457" s="7"/>
      <c r="X457" s="5" t="str">
        <f t="shared" si="20"/>
        <v>Escitalopram</v>
      </c>
      <c r="Y457" s="5" t="str">
        <f t="shared" si="21"/>
        <v>Computerised-problem solving therapy</v>
      </c>
      <c r="Z457" s="5" t="str">
        <f>FIXED(EXP('WinBUGS output'!N456),2)</f>
        <v>0.29</v>
      </c>
      <c r="AA457" s="5" t="str">
        <f>FIXED(EXP('WinBUGS output'!M456),2)</f>
        <v>0.07</v>
      </c>
      <c r="AB457" s="5" t="str">
        <f>FIXED(EXP('WinBUGS output'!O456),2)</f>
        <v>1.20</v>
      </c>
    </row>
    <row r="458" spans="1:28" x14ac:dyDescent="0.25">
      <c r="A458" s="44">
        <v>14</v>
      </c>
      <c r="B458" s="44">
        <v>27</v>
      </c>
      <c r="C458" s="5" t="str">
        <f>VLOOKUP(A458,'WinBUGS output'!A:C,3,FALSE)</f>
        <v>Escitalopram</v>
      </c>
      <c r="D458" s="5" t="str">
        <f>VLOOKUP(B458,'WinBUGS output'!A:C,3,FALSE)</f>
        <v>Interpersonal psychotherapy (IPT)</v>
      </c>
      <c r="E458" s="5" t="str">
        <f>FIXED('WinBUGS output'!N457,2)</f>
        <v>-0.17</v>
      </c>
      <c r="F458" s="5" t="str">
        <f>FIXED('WinBUGS output'!M457,2)</f>
        <v>-1.65</v>
      </c>
      <c r="G458" s="5" t="str">
        <f>FIXED('WinBUGS output'!O457,2)</f>
        <v>1.29</v>
      </c>
      <c r="H458" s="7"/>
      <c r="I458" s="7"/>
      <c r="J458" s="7"/>
      <c r="X458" s="5" t="str">
        <f t="shared" si="20"/>
        <v>Escitalopram</v>
      </c>
      <c r="Y458" s="5" t="str">
        <f t="shared" si="21"/>
        <v>Interpersonal psychotherapy (IPT)</v>
      </c>
      <c r="Z458" s="5" t="str">
        <f>FIXED(EXP('WinBUGS output'!N457),2)</f>
        <v>0.84</v>
      </c>
      <c r="AA458" s="5" t="str">
        <f>FIXED(EXP('WinBUGS output'!M457),2)</f>
        <v>0.19</v>
      </c>
      <c r="AB458" s="5" t="str">
        <f>FIXED(EXP('WinBUGS output'!O457),2)</f>
        <v>3.65</v>
      </c>
    </row>
    <row r="459" spans="1:28" x14ac:dyDescent="0.25">
      <c r="A459" s="44">
        <v>14</v>
      </c>
      <c r="B459" s="44">
        <v>28</v>
      </c>
      <c r="C459" s="5" t="str">
        <f>VLOOKUP(A459,'WinBUGS output'!A:C,3,FALSE)</f>
        <v>Escitalopram</v>
      </c>
      <c r="D459" s="5" t="str">
        <f>VLOOKUP(B459,'WinBUGS output'!A:C,3,FALSE)</f>
        <v>Emotion-focused therapy (EFT)</v>
      </c>
      <c r="E459" s="5" t="str">
        <f>FIXED('WinBUGS output'!N458,2)</f>
        <v>-0.98</v>
      </c>
      <c r="F459" s="5" t="str">
        <f>FIXED('WinBUGS output'!M458,2)</f>
        <v>-2.71</v>
      </c>
      <c r="G459" s="5" t="str">
        <f>FIXED('WinBUGS output'!O458,2)</f>
        <v>0.77</v>
      </c>
      <c r="H459" s="7"/>
      <c r="I459" s="7"/>
      <c r="J459" s="7"/>
      <c r="X459" s="5" t="str">
        <f t="shared" si="20"/>
        <v>Escitalopram</v>
      </c>
      <c r="Y459" s="5" t="str">
        <f t="shared" si="21"/>
        <v>Emotion-focused therapy (EFT)</v>
      </c>
      <c r="Z459" s="5" t="str">
        <f>FIXED(EXP('WinBUGS output'!N458),2)</f>
        <v>0.37</v>
      </c>
      <c r="AA459" s="5" t="str">
        <f>FIXED(EXP('WinBUGS output'!M458),2)</f>
        <v>0.07</v>
      </c>
      <c r="AB459" s="5" t="str">
        <f>FIXED(EXP('WinBUGS output'!O458),2)</f>
        <v>2.17</v>
      </c>
    </row>
    <row r="460" spans="1:28" x14ac:dyDescent="0.25">
      <c r="A460" s="44">
        <v>14</v>
      </c>
      <c r="B460" s="44">
        <v>29</v>
      </c>
      <c r="C460" s="5" t="str">
        <f>VLOOKUP(A460,'WinBUGS output'!A:C,3,FALSE)</f>
        <v>Escitalopram</v>
      </c>
      <c r="D460" s="5" t="str">
        <f>VLOOKUP(B460,'WinBUGS output'!A:C,3,FALSE)</f>
        <v>Non-directive counselling</v>
      </c>
      <c r="E460" s="5" t="str">
        <f>FIXED('WinBUGS output'!N459,2)</f>
        <v>-1.16</v>
      </c>
      <c r="F460" s="5" t="str">
        <f>FIXED('WinBUGS output'!M459,2)</f>
        <v>-2.53</v>
      </c>
      <c r="G460" s="5" t="str">
        <f>FIXED('WinBUGS output'!O459,2)</f>
        <v>0.19</v>
      </c>
      <c r="H460" s="7"/>
      <c r="I460" s="7"/>
      <c r="J460" s="7"/>
      <c r="X460" s="5" t="str">
        <f t="shared" si="20"/>
        <v>Escitalopram</v>
      </c>
      <c r="Y460" s="5" t="str">
        <f t="shared" si="21"/>
        <v>Non-directive counselling</v>
      </c>
      <c r="Z460" s="5" t="str">
        <f>FIXED(EXP('WinBUGS output'!N459),2)</f>
        <v>0.31</v>
      </c>
      <c r="AA460" s="5" t="str">
        <f>FIXED(EXP('WinBUGS output'!M459),2)</f>
        <v>0.08</v>
      </c>
      <c r="AB460" s="5" t="str">
        <f>FIXED(EXP('WinBUGS output'!O459),2)</f>
        <v>1.21</v>
      </c>
    </row>
    <row r="461" spans="1:28" x14ac:dyDescent="0.25">
      <c r="A461" s="44">
        <v>14</v>
      </c>
      <c r="B461" s="44">
        <v>30</v>
      </c>
      <c r="C461" s="5" t="str">
        <f>VLOOKUP(A461,'WinBUGS output'!A:C,3,FALSE)</f>
        <v>Escitalopram</v>
      </c>
      <c r="D461" s="5" t="str">
        <f>VLOOKUP(B461,'WinBUGS output'!A:C,3,FALSE)</f>
        <v>Relational client-centered therapy</v>
      </c>
      <c r="E461" s="5" t="str">
        <f>FIXED('WinBUGS output'!N460,2)</f>
        <v>-1.33</v>
      </c>
      <c r="F461" s="5" t="str">
        <f>FIXED('WinBUGS output'!M460,2)</f>
        <v>-3.13</v>
      </c>
      <c r="G461" s="5" t="str">
        <f>FIXED('WinBUGS output'!O460,2)</f>
        <v>0.35</v>
      </c>
      <c r="H461" s="7"/>
      <c r="I461" s="7"/>
      <c r="J461" s="7"/>
      <c r="X461" s="5" t="str">
        <f t="shared" si="20"/>
        <v>Escitalopram</v>
      </c>
      <c r="Y461" s="5" t="str">
        <f t="shared" si="21"/>
        <v>Relational client-centered therapy</v>
      </c>
      <c r="Z461" s="5" t="str">
        <f>FIXED(EXP('WinBUGS output'!N460),2)</f>
        <v>0.26</v>
      </c>
      <c r="AA461" s="5" t="str">
        <f>FIXED(EXP('WinBUGS output'!M460),2)</f>
        <v>0.04</v>
      </c>
      <c r="AB461" s="5" t="str">
        <f>FIXED(EXP('WinBUGS output'!O460),2)</f>
        <v>1.41</v>
      </c>
    </row>
    <row r="462" spans="1:28" x14ac:dyDescent="0.25">
      <c r="A462" s="44">
        <v>14</v>
      </c>
      <c r="B462" s="44">
        <v>31</v>
      </c>
      <c r="C462" s="5" t="str">
        <f>VLOOKUP(A462,'WinBUGS output'!A:C,3,FALSE)</f>
        <v>Escitalopram</v>
      </c>
      <c r="D462" s="5" t="str">
        <f>VLOOKUP(B462,'WinBUGS output'!A:C,3,FALSE)</f>
        <v>Behavioural activation (BA)</v>
      </c>
      <c r="E462" s="5" t="str">
        <f>FIXED('WinBUGS output'!N461,2)</f>
        <v>-0.05</v>
      </c>
      <c r="F462" s="5" t="str">
        <f>FIXED('WinBUGS output'!M461,2)</f>
        <v>-1.36</v>
      </c>
      <c r="G462" s="5" t="str">
        <f>FIXED('WinBUGS output'!O461,2)</f>
        <v>1.25</v>
      </c>
      <c r="H462" s="7"/>
      <c r="I462" s="7"/>
      <c r="J462" s="7"/>
      <c r="X462" s="5" t="str">
        <f t="shared" si="20"/>
        <v>Escitalopram</v>
      </c>
      <c r="Y462" s="5" t="str">
        <f t="shared" si="21"/>
        <v>Behavioural activation (BA)</v>
      </c>
      <c r="Z462" s="5" t="str">
        <f>FIXED(EXP('WinBUGS output'!N461),2)</f>
        <v>0.95</v>
      </c>
      <c r="AA462" s="5" t="str">
        <f>FIXED(EXP('WinBUGS output'!M461),2)</f>
        <v>0.26</v>
      </c>
      <c r="AB462" s="5" t="str">
        <f>FIXED(EXP('WinBUGS output'!O461),2)</f>
        <v>3.48</v>
      </c>
    </row>
    <row r="463" spans="1:28" x14ac:dyDescent="0.25">
      <c r="A463" s="44">
        <v>14</v>
      </c>
      <c r="B463" s="44">
        <v>32</v>
      </c>
      <c r="C463" s="5" t="str">
        <f>VLOOKUP(A463,'WinBUGS output'!A:C,3,FALSE)</f>
        <v>Escitalopram</v>
      </c>
      <c r="D463" s="5" t="str">
        <f>VLOOKUP(B463,'WinBUGS output'!A:C,3,FALSE)</f>
        <v>Behavioural activation (BA) + TAU</v>
      </c>
      <c r="E463" s="5" t="str">
        <f>FIXED('WinBUGS output'!N462,2)</f>
        <v>-0.10</v>
      </c>
      <c r="F463" s="5" t="str">
        <f>FIXED('WinBUGS output'!M462,2)</f>
        <v>-1.53</v>
      </c>
      <c r="G463" s="5" t="str">
        <f>FIXED('WinBUGS output'!O462,2)</f>
        <v>1.30</v>
      </c>
      <c r="H463" s="7"/>
      <c r="I463" s="7"/>
      <c r="J463" s="7"/>
      <c r="X463" s="5" t="str">
        <f t="shared" si="20"/>
        <v>Escitalopram</v>
      </c>
      <c r="Y463" s="5" t="str">
        <f t="shared" si="21"/>
        <v>Behavioural activation (BA) + TAU</v>
      </c>
      <c r="Z463" s="5" t="str">
        <f>FIXED(EXP('WinBUGS output'!N462),2)</f>
        <v>0.90</v>
      </c>
      <c r="AA463" s="5" t="str">
        <f>FIXED(EXP('WinBUGS output'!M462),2)</f>
        <v>0.22</v>
      </c>
      <c r="AB463" s="5" t="str">
        <f>FIXED(EXP('WinBUGS output'!O462),2)</f>
        <v>3.66</v>
      </c>
    </row>
    <row r="464" spans="1:28" x14ac:dyDescent="0.25">
      <c r="A464" s="44">
        <v>14</v>
      </c>
      <c r="B464" s="44">
        <v>33</v>
      </c>
      <c r="C464" s="5" t="str">
        <f>VLOOKUP(A464,'WinBUGS output'!A:C,3,FALSE)</f>
        <v>Escitalopram</v>
      </c>
      <c r="D464" s="5" t="str">
        <f>VLOOKUP(B464,'WinBUGS output'!A:C,3,FALSE)</f>
        <v>CBT individual (under 15 sessions)</v>
      </c>
      <c r="E464" s="5" t="str">
        <f>FIXED('WinBUGS output'!N463,2)</f>
        <v>-1.24</v>
      </c>
      <c r="F464" s="5" t="str">
        <f>FIXED('WinBUGS output'!M463,2)</f>
        <v>-2.30</v>
      </c>
      <c r="G464" s="5" t="str">
        <f>FIXED('WinBUGS output'!O463,2)</f>
        <v>-0.17</v>
      </c>
      <c r="H464" s="7"/>
      <c r="I464" s="7"/>
      <c r="J464" s="7"/>
      <c r="X464" s="5" t="str">
        <f t="shared" si="20"/>
        <v>Escitalopram</v>
      </c>
      <c r="Y464" s="5" t="str">
        <f t="shared" si="21"/>
        <v>CBT individual (under 15 sessions)</v>
      </c>
      <c r="Z464" s="5" t="str">
        <f>FIXED(EXP('WinBUGS output'!N463),2)</f>
        <v>0.29</v>
      </c>
      <c r="AA464" s="5" t="str">
        <f>FIXED(EXP('WinBUGS output'!M463),2)</f>
        <v>0.10</v>
      </c>
      <c r="AB464" s="5" t="str">
        <f>FIXED(EXP('WinBUGS output'!O463),2)</f>
        <v>0.84</v>
      </c>
    </row>
    <row r="465" spans="1:28" x14ac:dyDescent="0.25">
      <c r="A465" s="44">
        <v>14</v>
      </c>
      <c r="B465" s="44">
        <v>34</v>
      </c>
      <c r="C465" s="5" t="str">
        <f>VLOOKUP(A465,'WinBUGS output'!A:C,3,FALSE)</f>
        <v>Escitalopram</v>
      </c>
      <c r="D465" s="5" t="str">
        <f>VLOOKUP(B465,'WinBUGS output'!A:C,3,FALSE)</f>
        <v>CBT individual (under 15 sessions) + TAU</v>
      </c>
      <c r="E465" s="5" t="str">
        <f>FIXED('WinBUGS output'!N464,2)</f>
        <v>-0.73</v>
      </c>
      <c r="F465" s="5" t="str">
        <f>FIXED('WinBUGS output'!M464,2)</f>
        <v>-2.07</v>
      </c>
      <c r="G465" s="5" t="str">
        <f>FIXED('WinBUGS output'!O464,2)</f>
        <v>0.61</v>
      </c>
      <c r="H465" s="7"/>
      <c r="I465" s="7"/>
      <c r="J465" s="7"/>
      <c r="X465" s="5" t="str">
        <f t="shared" si="20"/>
        <v>Escitalopram</v>
      </c>
      <c r="Y465" s="5" t="str">
        <f t="shared" si="21"/>
        <v>CBT individual (under 15 sessions) + TAU</v>
      </c>
      <c r="Z465" s="5" t="str">
        <f>FIXED(EXP('WinBUGS output'!N464),2)</f>
        <v>0.48</v>
      </c>
      <c r="AA465" s="5" t="str">
        <f>FIXED(EXP('WinBUGS output'!M464),2)</f>
        <v>0.13</v>
      </c>
      <c r="AB465" s="5" t="str">
        <f>FIXED(EXP('WinBUGS output'!O464),2)</f>
        <v>1.85</v>
      </c>
    </row>
    <row r="466" spans="1:28" x14ac:dyDescent="0.25">
      <c r="A466" s="44">
        <v>14</v>
      </c>
      <c r="B466" s="44">
        <v>35</v>
      </c>
      <c r="C466" s="5" t="str">
        <f>VLOOKUP(A466,'WinBUGS output'!A:C,3,FALSE)</f>
        <v>Escitalopram</v>
      </c>
      <c r="D466" s="5" t="str">
        <f>VLOOKUP(B466,'WinBUGS output'!A:C,3,FALSE)</f>
        <v>CBT individual (over 15 sessions)</v>
      </c>
      <c r="E466" s="5" t="str">
        <f>FIXED('WinBUGS output'!N465,2)</f>
        <v>-0.06</v>
      </c>
      <c r="F466" s="5" t="str">
        <f>FIXED('WinBUGS output'!M465,2)</f>
        <v>-1.21</v>
      </c>
      <c r="G466" s="5" t="str">
        <f>FIXED('WinBUGS output'!O465,2)</f>
        <v>1.11</v>
      </c>
      <c r="H466" s="7"/>
      <c r="I466" s="7"/>
      <c r="J466" s="7"/>
      <c r="X466" s="5" t="str">
        <f t="shared" si="20"/>
        <v>Escitalopram</v>
      </c>
      <c r="Y466" s="5" t="str">
        <f t="shared" si="21"/>
        <v>CBT individual (over 15 sessions)</v>
      </c>
      <c r="Z466" s="5" t="str">
        <f>FIXED(EXP('WinBUGS output'!N465),2)</f>
        <v>0.94</v>
      </c>
      <c r="AA466" s="5" t="str">
        <f>FIXED(EXP('WinBUGS output'!M465),2)</f>
        <v>0.30</v>
      </c>
      <c r="AB466" s="5" t="str">
        <f>FIXED(EXP('WinBUGS output'!O465),2)</f>
        <v>3.04</v>
      </c>
    </row>
    <row r="467" spans="1:28" x14ac:dyDescent="0.25">
      <c r="A467" s="44">
        <v>14</v>
      </c>
      <c r="B467" s="44">
        <v>36</v>
      </c>
      <c r="C467" s="5" t="str">
        <f>VLOOKUP(A467,'WinBUGS output'!A:C,3,FALSE)</f>
        <v>Escitalopram</v>
      </c>
      <c r="D467" s="5" t="str">
        <f>VLOOKUP(B467,'WinBUGS output'!A:C,3,FALSE)</f>
        <v>Third-wave cognitive therapy individual</v>
      </c>
      <c r="E467" s="5" t="str">
        <f>FIXED('WinBUGS output'!N466,2)</f>
        <v>-0.04</v>
      </c>
      <c r="F467" s="5" t="str">
        <f>FIXED('WinBUGS output'!M466,2)</f>
        <v>-1.46</v>
      </c>
      <c r="G467" s="5" t="str">
        <f>FIXED('WinBUGS output'!O466,2)</f>
        <v>1.55</v>
      </c>
      <c r="H467" s="7"/>
      <c r="I467" s="7"/>
      <c r="J467" s="7"/>
      <c r="X467" s="5" t="str">
        <f t="shared" si="20"/>
        <v>Escitalopram</v>
      </c>
      <c r="Y467" s="5" t="str">
        <f t="shared" si="21"/>
        <v>Third-wave cognitive therapy individual</v>
      </c>
      <c r="Z467" s="5" t="str">
        <f>FIXED(EXP('WinBUGS output'!N466),2)</f>
        <v>0.96</v>
      </c>
      <c r="AA467" s="5" t="str">
        <f>FIXED(EXP('WinBUGS output'!M466),2)</f>
        <v>0.23</v>
      </c>
      <c r="AB467" s="5" t="str">
        <f>FIXED(EXP('WinBUGS output'!O466),2)</f>
        <v>4.70</v>
      </c>
    </row>
    <row r="468" spans="1:28" x14ac:dyDescent="0.25">
      <c r="A468" s="44">
        <v>14</v>
      </c>
      <c r="B468" s="44">
        <v>37</v>
      </c>
      <c r="C468" s="5" t="str">
        <f>VLOOKUP(A468,'WinBUGS output'!A:C,3,FALSE)</f>
        <v>Escitalopram</v>
      </c>
      <c r="D468" s="5" t="str">
        <f>VLOOKUP(B468,'WinBUGS output'!A:C,3,FALSE)</f>
        <v>CBT individual (under 15 sessions) + citalopram</v>
      </c>
      <c r="E468" s="5" t="str">
        <f>FIXED('WinBUGS output'!N467,2)</f>
        <v>0.49</v>
      </c>
      <c r="F468" s="5" t="str">
        <f>FIXED('WinBUGS output'!M467,2)</f>
        <v>-0.49</v>
      </c>
      <c r="G468" s="5" t="str">
        <f>FIXED('WinBUGS output'!O467,2)</f>
        <v>1.49</v>
      </c>
      <c r="H468" s="7"/>
      <c r="I468" s="7"/>
      <c r="J468" s="7"/>
      <c r="X468" s="5" t="str">
        <f t="shared" si="20"/>
        <v>Escitalopram</v>
      </c>
      <c r="Y468" s="5" t="str">
        <f t="shared" si="21"/>
        <v>CBT individual (under 15 sessions) + citalopram</v>
      </c>
      <c r="Z468" s="5" t="str">
        <f>FIXED(EXP('WinBUGS output'!N467),2)</f>
        <v>1.63</v>
      </c>
      <c r="AA468" s="5" t="str">
        <f>FIXED(EXP('WinBUGS output'!M467),2)</f>
        <v>0.61</v>
      </c>
      <c r="AB468" s="5" t="str">
        <f>FIXED(EXP('WinBUGS output'!O467),2)</f>
        <v>4.43</v>
      </c>
    </row>
    <row r="469" spans="1:28" x14ac:dyDescent="0.25">
      <c r="A469" s="44">
        <v>14</v>
      </c>
      <c r="B469" s="44">
        <v>38</v>
      </c>
      <c r="C469" s="5" t="str">
        <f>VLOOKUP(A469,'WinBUGS output'!A:C,3,FALSE)</f>
        <v>Escitalopram</v>
      </c>
      <c r="D469" s="5" t="str">
        <f>VLOOKUP(B469,'WinBUGS output'!A:C,3,FALSE)</f>
        <v>CBT individual (under 15 sessions) + escitalopram</v>
      </c>
      <c r="E469" s="5" t="str">
        <f>FIXED('WinBUGS output'!N468,2)</f>
        <v>0.27</v>
      </c>
      <c r="F469" s="5" t="str">
        <f>FIXED('WinBUGS output'!M468,2)</f>
        <v>-0.73</v>
      </c>
      <c r="G469" s="5" t="str">
        <f>FIXED('WinBUGS output'!O468,2)</f>
        <v>1.25</v>
      </c>
      <c r="H469" s="7">
        <v>-0.33900000000000002</v>
      </c>
      <c r="I469" s="7">
        <v>-1.218</v>
      </c>
      <c r="J469" s="7">
        <v>1.1499999999999999</v>
      </c>
      <c r="X469" s="5" t="str">
        <f t="shared" si="20"/>
        <v>Escitalopram</v>
      </c>
      <c r="Y469" s="5" t="str">
        <f t="shared" si="21"/>
        <v>CBT individual (under 15 sessions) + escitalopram</v>
      </c>
      <c r="Z469" s="5" t="str">
        <f>FIXED(EXP('WinBUGS output'!N468),2)</f>
        <v>1.30</v>
      </c>
      <c r="AA469" s="5" t="str">
        <f>FIXED(EXP('WinBUGS output'!M468),2)</f>
        <v>0.48</v>
      </c>
      <c r="AB469" s="5" t="str">
        <f>FIXED(EXP('WinBUGS output'!O468),2)</f>
        <v>3.48</v>
      </c>
    </row>
    <row r="470" spans="1:28" x14ac:dyDescent="0.25">
      <c r="A470" s="44">
        <v>14</v>
      </c>
      <c r="B470" s="44">
        <v>39</v>
      </c>
      <c r="C470" s="5" t="str">
        <f>VLOOKUP(A470,'WinBUGS output'!A:C,3,FALSE)</f>
        <v>Escitalopram</v>
      </c>
      <c r="D470" s="5" t="str">
        <f>VLOOKUP(B470,'WinBUGS output'!A:C,3,FALSE)</f>
        <v>CBT individual (over 15 sessions) + any AD</v>
      </c>
      <c r="E470" s="5" t="str">
        <f>FIXED('WinBUGS output'!N469,2)</f>
        <v>0.14</v>
      </c>
      <c r="F470" s="5" t="str">
        <f>FIXED('WinBUGS output'!M469,2)</f>
        <v>-1.23</v>
      </c>
      <c r="G470" s="5" t="str">
        <f>FIXED('WinBUGS output'!O469,2)</f>
        <v>1.36</v>
      </c>
      <c r="H470" s="7"/>
      <c r="I470" s="7"/>
      <c r="J470" s="7"/>
      <c r="X470" s="5" t="str">
        <f t="shared" si="20"/>
        <v>Escitalopram</v>
      </c>
      <c r="Y470" s="5" t="str">
        <f t="shared" si="21"/>
        <v>CBT individual (over 15 sessions) + any AD</v>
      </c>
      <c r="Z470" s="5" t="str">
        <f>FIXED(EXP('WinBUGS output'!N469),2)</f>
        <v>1.16</v>
      </c>
      <c r="AA470" s="5" t="str">
        <f>FIXED(EXP('WinBUGS output'!M469),2)</f>
        <v>0.29</v>
      </c>
      <c r="AB470" s="5" t="str">
        <f>FIXED(EXP('WinBUGS output'!O469),2)</f>
        <v>3.89</v>
      </c>
    </row>
    <row r="471" spans="1:28" x14ac:dyDescent="0.25">
      <c r="A471" s="44">
        <v>14</v>
      </c>
      <c r="B471" s="44">
        <v>40</v>
      </c>
      <c r="C471" s="5" t="str">
        <f>VLOOKUP(A471,'WinBUGS output'!A:C,3,FALSE)</f>
        <v>Escitalopram</v>
      </c>
      <c r="D471" s="5" t="str">
        <f>VLOOKUP(B471,'WinBUGS output'!A:C,3,FALSE)</f>
        <v>Third-wave cognitive therapy individual + any AD</v>
      </c>
      <c r="E471" s="5" t="str">
        <f>FIXED('WinBUGS output'!N470,2)</f>
        <v>0.62</v>
      </c>
      <c r="F471" s="5" t="str">
        <f>FIXED('WinBUGS output'!M470,2)</f>
        <v>-0.60</v>
      </c>
      <c r="G471" s="5" t="str">
        <f>FIXED('WinBUGS output'!O470,2)</f>
        <v>1.98</v>
      </c>
      <c r="H471" s="7"/>
      <c r="I471" s="7"/>
      <c r="J471" s="7"/>
      <c r="X471" s="5" t="str">
        <f t="shared" si="20"/>
        <v>Escitalopram</v>
      </c>
      <c r="Y471" s="5" t="str">
        <f t="shared" si="21"/>
        <v>Third-wave cognitive therapy individual + any AD</v>
      </c>
      <c r="Z471" s="5" t="str">
        <f>FIXED(EXP('WinBUGS output'!N470),2)</f>
        <v>1.85</v>
      </c>
      <c r="AA471" s="5" t="str">
        <f>FIXED(EXP('WinBUGS output'!M470),2)</f>
        <v>0.55</v>
      </c>
      <c r="AB471" s="5" t="str">
        <f>FIXED(EXP('WinBUGS output'!O470),2)</f>
        <v>7.21</v>
      </c>
    </row>
    <row r="472" spans="1:28" x14ac:dyDescent="0.25">
      <c r="A472" s="44">
        <v>14</v>
      </c>
      <c r="B472" s="44">
        <v>41</v>
      </c>
      <c r="C472" s="5" t="str">
        <f>VLOOKUP(A472,'WinBUGS output'!A:C,3,FALSE)</f>
        <v>Escitalopram</v>
      </c>
      <c r="D472" s="5" t="str">
        <f>VLOOKUP(B472,'WinBUGS output'!A:C,3,FALSE)</f>
        <v>Exercise + Fluoxetine</v>
      </c>
      <c r="E472" s="5" t="str">
        <f>FIXED('WinBUGS output'!N471,2)</f>
        <v>2.66</v>
      </c>
      <c r="F472" s="5" t="str">
        <f>FIXED('WinBUGS output'!M471,2)</f>
        <v>1.35</v>
      </c>
      <c r="G472" s="5" t="str">
        <f>FIXED('WinBUGS output'!O471,2)</f>
        <v>3.96</v>
      </c>
      <c r="H472" s="7"/>
      <c r="I472" s="7"/>
      <c r="J472" s="7"/>
      <c r="X472" s="5" t="str">
        <f t="shared" si="20"/>
        <v>Escitalopram</v>
      </c>
      <c r="Y472" s="5" t="str">
        <f t="shared" si="21"/>
        <v>Exercise + Fluoxetine</v>
      </c>
      <c r="Z472" s="5" t="str">
        <f>FIXED(EXP('WinBUGS output'!N471),2)</f>
        <v>14.34</v>
      </c>
      <c r="AA472" s="5" t="str">
        <f>FIXED(EXP('WinBUGS output'!M471),2)</f>
        <v>3.84</v>
      </c>
      <c r="AB472" s="5" t="str">
        <f>FIXED(EXP('WinBUGS output'!O471),2)</f>
        <v>52.46</v>
      </c>
    </row>
    <row r="473" spans="1:28" x14ac:dyDescent="0.25">
      <c r="A473" s="44">
        <v>15</v>
      </c>
      <c r="B473" s="44">
        <v>16</v>
      </c>
      <c r="C473" s="5" t="str">
        <f>VLOOKUP(A473,'WinBUGS output'!A:C,3,FALSE)</f>
        <v>Fluoxetine</v>
      </c>
      <c r="D473" s="5" t="str">
        <f>VLOOKUP(B473,'WinBUGS output'!A:C,3,FALSE)</f>
        <v>Sertraline</v>
      </c>
      <c r="E473" s="5" t="str">
        <f>FIXED('WinBUGS output'!N472,2)</f>
        <v>-0.12</v>
      </c>
      <c r="F473" s="5" t="str">
        <f>FIXED('WinBUGS output'!M472,2)</f>
        <v>-0.56</v>
      </c>
      <c r="G473" s="5" t="str">
        <f>FIXED('WinBUGS output'!O472,2)</f>
        <v>0.23</v>
      </c>
      <c r="H473" s="7"/>
      <c r="I473" s="7"/>
      <c r="J473" s="7"/>
      <c r="X473" s="5" t="str">
        <f t="shared" si="20"/>
        <v>Fluoxetine</v>
      </c>
      <c r="Y473" s="5" t="str">
        <f t="shared" si="21"/>
        <v>Sertraline</v>
      </c>
      <c r="Z473" s="5" t="str">
        <f>FIXED(EXP('WinBUGS output'!N472),2)</f>
        <v>0.89</v>
      </c>
      <c r="AA473" s="5" t="str">
        <f>FIXED(EXP('WinBUGS output'!M472),2)</f>
        <v>0.57</v>
      </c>
      <c r="AB473" s="5" t="str">
        <f>FIXED(EXP('WinBUGS output'!O472),2)</f>
        <v>1.26</v>
      </c>
    </row>
    <row r="474" spans="1:28" x14ac:dyDescent="0.25">
      <c r="A474" s="44">
        <v>15</v>
      </c>
      <c r="B474" s="44">
        <v>17</v>
      </c>
      <c r="C474" s="5" t="str">
        <f>VLOOKUP(A474,'WinBUGS output'!A:C,3,FALSE)</f>
        <v>Fluoxetine</v>
      </c>
      <c r="D474" s="5" t="str">
        <f>VLOOKUP(B474,'WinBUGS output'!A:C,3,FALSE)</f>
        <v>Any AD</v>
      </c>
      <c r="E474" s="5" t="str">
        <f>FIXED('WinBUGS output'!N473,2)</f>
        <v>-3.36</v>
      </c>
      <c r="F474" s="5" t="str">
        <f>FIXED('WinBUGS output'!M473,2)</f>
        <v>-5.33</v>
      </c>
      <c r="G474" s="5" t="str">
        <f>FIXED('WinBUGS output'!O473,2)</f>
        <v>-1.38</v>
      </c>
      <c r="H474" s="7"/>
      <c r="I474" s="7"/>
      <c r="J474" s="7"/>
      <c r="X474" s="5" t="str">
        <f t="shared" si="20"/>
        <v>Fluoxetine</v>
      </c>
      <c r="Y474" s="5" t="str">
        <f t="shared" si="21"/>
        <v>Any AD</v>
      </c>
      <c r="Z474" s="5" t="str">
        <f>FIXED(EXP('WinBUGS output'!N473),2)</f>
        <v>0.03</v>
      </c>
      <c r="AA474" s="5" t="str">
        <f>FIXED(EXP('WinBUGS output'!M473),2)</f>
        <v>0.00</v>
      </c>
      <c r="AB474" s="5" t="str">
        <f>FIXED(EXP('WinBUGS output'!O473),2)</f>
        <v>0.25</v>
      </c>
    </row>
    <row r="475" spans="1:28" x14ac:dyDescent="0.25">
      <c r="A475" s="44">
        <v>15</v>
      </c>
      <c r="B475" s="44">
        <v>18</v>
      </c>
      <c r="C475" s="5" t="str">
        <f>VLOOKUP(A475,'WinBUGS output'!A:C,3,FALSE)</f>
        <v>Fluoxetine</v>
      </c>
      <c r="D475" s="5" t="str">
        <f>VLOOKUP(B475,'WinBUGS output'!A:C,3,FALSE)</f>
        <v>Mirtazapine</v>
      </c>
      <c r="E475" s="5" t="str">
        <f>FIXED('WinBUGS output'!N474,2)</f>
        <v>0.14</v>
      </c>
      <c r="F475" s="5" t="str">
        <f>FIXED('WinBUGS output'!M474,2)</f>
        <v>-0.35</v>
      </c>
      <c r="G475" s="5" t="str">
        <f>FIXED('WinBUGS output'!O474,2)</f>
        <v>0.63</v>
      </c>
      <c r="H475" s="7"/>
      <c r="I475" s="7"/>
      <c r="J475" s="7"/>
      <c r="X475" s="5" t="str">
        <f t="shared" si="20"/>
        <v>Fluoxetine</v>
      </c>
      <c r="Y475" s="5" t="str">
        <f t="shared" si="21"/>
        <v>Mirtazapine</v>
      </c>
      <c r="Z475" s="5" t="str">
        <f>FIXED(EXP('WinBUGS output'!N474),2)</f>
        <v>1.15</v>
      </c>
      <c r="AA475" s="5" t="str">
        <f>FIXED(EXP('WinBUGS output'!M474),2)</f>
        <v>0.71</v>
      </c>
      <c r="AB475" s="5" t="str">
        <f>FIXED(EXP('WinBUGS output'!O474),2)</f>
        <v>1.88</v>
      </c>
    </row>
    <row r="476" spans="1:28" x14ac:dyDescent="0.25">
      <c r="A476" s="44">
        <v>15</v>
      </c>
      <c r="B476" s="44">
        <v>19</v>
      </c>
      <c r="C476" s="5" t="str">
        <f>VLOOKUP(A476,'WinBUGS output'!A:C,3,FALSE)</f>
        <v>Fluoxetine</v>
      </c>
      <c r="D476" s="5" t="str">
        <f>VLOOKUP(B476,'WinBUGS output'!A:C,3,FALSE)</f>
        <v>Short-term psychodymic psychotherapy individual + TAU</v>
      </c>
      <c r="E476" s="5" t="str">
        <f>FIXED('WinBUGS output'!N475,2)</f>
        <v>-0.65</v>
      </c>
      <c r="F476" s="5" t="str">
        <f>FIXED('WinBUGS output'!M475,2)</f>
        <v>-2.58</v>
      </c>
      <c r="G476" s="5" t="str">
        <f>FIXED('WinBUGS output'!O475,2)</f>
        <v>1.26</v>
      </c>
      <c r="H476" s="7"/>
      <c r="I476" s="7"/>
      <c r="J476" s="7"/>
      <c r="X476" s="5" t="str">
        <f t="shared" si="20"/>
        <v>Fluoxetine</v>
      </c>
      <c r="Y476" s="5" t="str">
        <f t="shared" si="21"/>
        <v>Short-term psychodymic psychotherapy individual + TAU</v>
      </c>
      <c r="Z476" s="5" t="str">
        <f>FIXED(EXP('WinBUGS output'!N475),2)</f>
        <v>0.52</v>
      </c>
      <c r="AA476" s="5" t="str">
        <f>FIXED(EXP('WinBUGS output'!M475),2)</f>
        <v>0.08</v>
      </c>
      <c r="AB476" s="5" t="str">
        <f>FIXED(EXP('WinBUGS output'!O475),2)</f>
        <v>3.52</v>
      </c>
    </row>
    <row r="477" spans="1:28" x14ac:dyDescent="0.25">
      <c r="A477" s="44">
        <v>15</v>
      </c>
      <c r="B477" s="44">
        <v>20</v>
      </c>
      <c r="C477" s="5" t="str">
        <f>VLOOKUP(A477,'WinBUGS output'!A:C,3,FALSE)</f>
        <v>Fluoxetine</v>
      </c>
      <c r="D477" s="5" t="str">
        <f>VLOOKUP(B477,'WinBUGS output'!A:C,3,FALSE)</f>
        <v>Cognitive bibliotherapy with support + TAU</v>
      </c>
      <c r="E477" s="5" t="str">
        <f>FIXED('WinBUGS output'!N476,2)</f>
        <v>-1.04</v>
      </c>
      <c r="F477" s="5" t="str">
        <f>FIXED('WinBUGS output'!M476,2)</f>
        <v>-2.58</v>
      </c>
      <c r="G477" s="5" t="str">
        <f>FIXED('WinBUGS output'!O476,2)</f>
        <v>0.47</v>
      </c>
      <c r="H477" s="7"/>
      <c r="I477" s="7"/>
      <c r="J477" s="7"/>
      <c r="X477" s="5" t="str">
        <f t="shared" si="20"/>
        <v>Fluoxetine</v>
      </c>
      <c r="Y477" s="5" t="str">
        <f t="shared" si="21"/>
        <v>Cognitive bibliotherapy with support + TAU</v>
      </c>
      <c r="Z477" s="5" t="str">
        <f>FIXED(EXP('WinBUGS output'!N476),2)</f>
        <v>0.35</v>
      </c>
      <c r="AA477" s="5" t="str">
        <f>FIXED(EXP('WinBUGS output'!M476),2)</f>
        <v>0.08</v>
      </c>
      <c r="AB477" s="5" t="str">
        <f>FIXED(EXP('WinBUGS output'!O476),2)</f>
        <v>1.61</v>
      </c>
    </row>
    <row r="478" spans="1:28" x14ac:dyDescent="0.25">
      <c r="A478" s="44">
        <v>15</v>
      </c>
      <c r="B478" s="44">
        <v>21</v>
      </c>
      <c r="C478" s="5" t="str">
        <f>VLOOKUP(A478,'WinBUGS output'!A:C,3,FALSE)</f>
        <v>Fluoxetine</v>
      </c>
      <c r="D478" s="5" t="str">
        <f>VLOOKUP(B478,'WinBUGS output'!A:C,3,FALSE)</f>
        <v>Computerised-CBT (CCBT) with support</v>
      </c>
      <c r="E478" s="5" t="str">
        <f>FIXED('WinBUGS output'!N477,2)</f>
        <v>-1.13</v>
      </c>
      <c r="F478" s="5" t="str">
        <f>FIXED('WinBUGS output'!M477,2)</f>
        <v>-2.78</v>
      </c>
      <c r="G478" s="5" t="str">
        <f>FIXED('WinBUGS output'!O477,2)</f>
        <v>0.47</v>
      </c>
      <c r="H478" s="7"/>
      <c r="I478" s="7"/>
      <c r="J478" s="7"/>
      <c r="X478" s="5" t="str">
        <f t="shared" si="20"/>
        <v>Fluoxetine</v>
      </c>
      <c r="Y478" s="5" t="str">
        <f t="shared" si="21"/>
        <v>Computerised-CBT (CCBT) with support</v>
      </c>
      <c r="Z478" s="5" t="str">
        <f>FIXED(EXP('WinBUGS output'!N477),2)</f>
        <v>0.32</v>
      </c>
      <c r="AA478" s="5" t="str">
        <f>FIXED(EXP('WinBUGS output'!M477),2)</f>
        <v>0.06</v>
      </c>
      <c r="AB478" s="5" t="str">
        <f>FIXED(EXP('WinBUGS output'!O477),2)</f>
        <v>1.60</v>
      </c>
    </row>
    <row r="479" spans="1:28" x14ac:dyDescent="0.25">
      <c r="A479" s="44">
        <v>15</v>
      </c>
      <c r="B479" s="44">
        <v>22</v>
      </c>
      <c r="C479" s="5" t="str">
        <f>VLOOKUP(A479,'WinBUGS output'!A:C,3,FALSE)</f>
        <v>Fluoxetine</v>
      </c>
      <c r="D479" s="5" t="str">
        <f>VLOOKUP(B479,'WinBUGS output'!A:C,3,FALSE)</f>
        <v>Cognitive bibliotherapy + TAU</v>
      </c>
      <c r="E479" s="5" t="str">
        <f>FIXED('WinBUGS output'!N478,2)</f>
        <v>-1.28</v>
      </c>
      <c r="F479" s="5" t="str">
        <f>FIXED('WinBUGS output'!M478,2)</f>
        <v>-2.72</v>
      </c>
      <c r="G479" s="5" t="str">
        <f>FIXED('WinBUGS output'!O478,2)</f>
        <v>0.10</v>
      </c>
      <c r="H479" s="7"/>
      <c r="I479" s="7"/>
      <c r="J479" s="7"/>
      <c r="X479" s="5" t="str">
        <f t="shared" si="20"/>
        <v>Fluoxetine</v>
      </c>
      <c r="Y479" s="5" t="str">
        <f t="shared" si="21"/>
        <v>Cognitive bibliotherapy + TAU</v>
      </c>
      <c r="Z479" s="5" t="str">
        <f>FIXED(EXP('WinBUGS output'!N478),2)</f>
        <v>0.28</v>
      </c>
      <c r="AA479" s="5" t="str">
        <f>FIXED(EXP('WinBUGS output'!M478),2)</f>
        <v>0.07</v>
      </c>
      <c r="AB479" s="5" t="str">
        <f>FIXED(EXP('WinBUGS output'!O478),2)</f>
        <v>1.10</v>
      </c>
    </row>
    <row r="480" spans="1:28" x14ac:dyDescent="0.25">
      <c r="A480" s="44">
        <v>15</v>
      </c>
      <c r="B480" s="44">
        <v>23</v>
      </c>
      <c r="C480" s="5" t="str">
        <f>VLOOKUP(A480,'WinBUGS output'!A:C,3,FALSE)</f>
        <v>Fluoxetine</v>
      </c>
      <c r="D480" s="5" t="str">
        <f>VLOOKUP(B480,'WinBUGS output'!A:C,3,FALSE)</f>
        <v>Computerised cognitive bias modification</v>
      </c>
      <c r="E480" s="5" t="str">
        <f>FIXED('WinBUGS output'!N479,2)</f>
        <v>-1.14</v>
      </c>
      <c r="F480" s="5" t="str">
        <f>FIXED('WinBUGS output'!M479,2)</f>
        <v>-2.63</v>
      </c>
      <c r="G480" s="5" t="str">
        <f>FIXED('WinBUGS output'!O479,2)</f>
        <v>0.32</v>
      </c>
      <c r="H480" s="7"/>
      <c r="I480" s="7"/>
      <c r="J480" s="7"/>
      <c r="X480" s="5" t="str">
        <f t="shared" si="20"/>
        <v>Fluoxetine</v>
      </c>
      <c r="Y480" s="5" t="str">
        <f t="shared" si="21"/>
        <v>Computerised cognitive bias modification</v>
      </c>
      <c r="Z480" s="5" t="str">
        <f>FIXED(EXP('WinBUGS output'!N479),2)</f>
        <v>0.32</v>
      </c>
      <c r="AA480" s="5" t="str">
        <f>FIXED(EXP('WinBUGS output'!M479),2)</f>
        <v>0.07</v>
      </c>
      <c r="AB480" s="5" t="str">
        <f>FIXED(EXP('WinBUGS output'!O479),2)</f>
        <v>1.38</v>
      </c>
    </row>
    <row r="481" spans="1:28" x14ac:dyDescent="0.25">
      <c r="A481" s="44">
        <v>15</v>
      </c>
      <c r="B481" s="44">
        <v>24</v>
      </c>
      <c r="C481" s="5" t="str">
        <f>VLOOKUP(A481,'WinBUGS output'!A:C,3,FALSE)</f>
        <v>Fluoxetine</v>
      </c>
      <c r="D481" s="5" t="str">
        <f>VLOOKUP(B481,'WinBUGS output'!A:C,3,FALSE)</f>
        <v>Computerised-CBT (CCBT)</v>
      </c>
      <c r="E481" s="5" t="str">
        <f>FIXED('WinBUGS output'!N480,2)</f>
        <v>-1.23</v>
      </c>
      <c r="F481" s="5" t="str">
        <f>FIXED('WinBUGS output'!M480,2)</f>
        <v>-2.66</v>
      </c>
      <c r="G481" s="5" t="str">
        <f>FIXED('WinBUGS output'!O480,2)</f>
        <v>0.14</v>
      </c>
      <c r="H481" s="7"/>
      <c r="I481" s="7"/>
      <c r="J481" s="7"/>
      <c r="X481" s="5" t="str">
        <f t="shared" si="20"/>
        <v>Fluoxetine</v>
      </c>
      <c r="Y481" s="5" t="str">
        <f t="shared" si="21"/>
        <v>Computerised-CBT (CCBT)</v>
      </c>
      <c r="Z481" s="5" t="str">
        <f>FIXED(EXP('WinBUGS output'!N480),2)</f>
        <v>0.29</v>
      </c>
      <c r="AA481" s="5" t="str">
        <f>FIXED(EXP('WinBUGS output'!M480),2)</f>
        <v>0.07</v>
      </c>
      <c r="AB481" s="5" t="str">
        <f>FIXED(EXP('WinBUGS output'!O480),2)</f>
        <v>1.15</v>
      </c>
    </row>
    <row r="482" spans="1:28" x14ac:dyDescent="0.25">
      <c r="A482" s="44">
        <v>15</v>
      </c>
      <c r="B482" s="44">
        <v>25</v>
      </c>
      <c r="C482" s="5" t="str">
        <f>VLOOKUP(A482,'WinBUGS output'!A:C,3,FALSE)</f>
        <v>Fluoxetine</v>
      </c>
      <c r="D482" s="5" t="str">
        <f>VLOOKUP(B482,'WinBUGS output'!A:C,3,FALSE)</f>
        <v>Computerised-CBT (CCBT) + TAU</v>
      </c>
      <c r="E482" s="5" t="str">
        <f>FIXED('WinBUGS output'!N481,2)</f>
        <v>-1.11</v>
      </c>
      <c r="F482" s="5" t="str">
        <f>FIXED('WinBUGS output'!M481,2)</f>
        <v>-2.46</v>
      </c>
      <c r="G482" s="5" t="str">
        <f>FIXED('WinBUGS output'!O481,2)</f>
        <v>0.19</v>
      </c>
      <c r="H482" s="7"/>
      <c r="I482" s="7"/>
      <c r="J482" s="7"/>
      <c r="X482" s="5" t="str">
        <f t="shared" si="20"/>
        <v>Fluoxetine</v>
      </c>
      <c r="Y482" s="5" t="str">
        <f t="shared" si="21"/>
        <v>Computerised-CBT (CCBT) + TAU</v>
      </c>
      <c r="Z482" s="5" t="str">
        <f>FIXED(EXP('WinBUGS output'!N481),2)</f>
        <v>0.33</v>
      </c>
      <c r="AA482" s="5" t="str">
        <f>FIXED(EXP('WinBUGS output'!M481),2)</f>
        <v>0.09</v>
      </c>
      <c r="AB482" s="5" t="str">
        <f>FIXED(EXP('WinBUGS output'!O481),2)</f>
        <v>1.21</v>
      </c>
    </row>
    <row r="483" spans="1:28" x14ac:dyDescent="0.25">
      <c r="A483" s="44">
        <v>15</v>
      </c>
      <c r="B483" s="44">
        <v>26</v>
      </c>
      <c r="C483" s="5" t="str">
        <f>VLOOKUP(A483,'WinBUGS output'!A:C,3,FALSE)</f>
        <v>Fluoxetine</v>
      </c>
      <c r="D483" s="5" t="str">
        <f>VLOOKUP(B483,'WinBUGS output'!A:C,3,FALSE)</f>
        <v>Computerised-problem solving therapy</v>
      </c>
      <c r="E483" s="5" t="str">
        <f>FIXED('WinBUGS output'!N482,2)</f>
        <v>-1.19</v>
      </c>
      <c r="F483" s="5" t="str">
        <f>FIXED('WinBUGS output'!M482,2)</f>
        <v>-2.65</v>
      </c>
      <c r="G483" s="5" t="str">
        <f>FIXED('WinBUGS output'!O482,2)</f>
        <v>0.21</v>
      </c>
      <c r="H483" s="7"/>
      <c r="I483" s="7"/>
      <c r="J483" s="7"/>
      <c r="X483" s="5" t="str">
        <f t="shared" si="20"/>
        <v>Fluoxetine</v>
      </c>
      <c r="Y483" s="5" t="str">
        <f t="shared" si="21"/>
        <v>Computerised-problem solving therapy</v>
      </c>
      <c r="Z483" s="5" t="str">
        <f>FIXED(EXP('WinBUGS output'!N482),2)</f>
        <v>0.30</v>
      </c>
      <c r="AA483" s="5" t="str">
        <f>FIXED(EXP('WinBUGS output'!M482),2)</f>
        <v>0.07</v>
      </c>
      <c r="AB483" s="5" t="str">
        <f>FIXED(EXP('WinBUGS output'!O482),2)</f>
        <v>1.24</v>
      </c>
    </row>
    <row r="484" spans="1:28" x14ac:dyDescent="0.25">
      <c r="A484" s="44">
        <v>15</v>
      </c>
      <c r="B484" s="44">
        <v>27</v>
      </c>
      <c r="C484" s="5" t="str">
        <f>VLOOKUP(A484,'WinBUGS output'!A:C,3,FALSE)</f>
        <v>Fluoxetine</v>
      </c>
      <c r="D484" s="5" t="str">
        <f>VLOOKUP(B484,'WinBUGS output'!A:C,3,FALSE)</f>
        <v>Interpersonal psychotherapy (IPT)</v>
      </c>
      <c r="E484" s="5" t="str">
        <f>FIXED('WinBUGS output'!N483,2)</f>
        <v>-0.14</v>
      </c>
      <c r="F484" s="5" t="str">
        <f>FIXED('WinBUGS output'!M483,2)</f>
        <v>-1.61</v>
      </c>
      <c r="G484" s="5" t="str">
        <f>FIXED('WinBUGS output'!O483,2)</f>
        <v>1.33</v>
      </c>
      <c r="H484" s="7"/>
      <c r="I484" s="7"/>
      <c r="J484" s="7"/>
      <c r="X484" s="5" t="str">
        <f t="shared" si="20"/>
        <v>Fluoxetine</v>
      </c>
      <c r="Y484" s="5" t="str">
        <f t="shared" si="21"/>
        <v>Interpersonal psychotherapy (IPT)</v>
      </c>
      <c r="Z484" s="5" t="str">
        <f>FIXED(EXP('WinBUGS output'!N483),2)</f>
        <v>0.87</v>
      </c>
      <c r="AA484" s="5" t="str">
        <f>FIXED(EXP('WinBUGS output'!M483),2)</f>
        <v>0.20</v>
      </c>
      <c r="AB484" s="5" t="str">
        <f>FIXED(EXP('WinBUGS output'!O483),2)</f>
        <v>3.77</v>
      </c>
    </row>
    <row r="485" spans="1:28" x14ac:dyDescent="0.25">
      <c r="A485" s="44">
        <v>15</v>
      </c>
      <c r="B485" s="44">
        <v>28</v>
      </c>
      <c r="C485" s="5" t="str">
        <f>VLOOKUP(A485,'WinBUGS output'!A:C,3,FALSE)</f>
        <v>Fluoxetine</v>
      </c>
      <c r="D485" s="5" t="str">
        <f>VLOOKUP(B485,'WinBUGS output'!A:C,3,FALSE)</f>
        <v>Emotion-focused therapy (EFT)</v>
      </c>
      <c r="E485" s="5" t="str">
        <f>FIXED('WinBUGS output'!N484,2)</f>
        <v>-0.95</v>
      </c>
      <c r="F485" s="5" t="str">
        <f>FIXED('WinBUGS output'!M484,2)</f>
        <v>-2.68</v>
      </c>
      <c r="G485" s="5" t="str">
        <f>FIXED('WinBUGS output'!O484,2)</f>
        <v>0.81</v>
      </c>
      <c r="H485" s="7"/>
      <c r="I485" s="7"/>
      <c r="J485" s="7"/>
      <c r="X485" s="5" t="str">
        <f t="shared" si="20"/>
        <v>Fluoxetine</v>
      </c>
      <c r="Y485" s="5" t="str">
        <f t="shared" si="21"/>
        <v>Emotion-focused therapy (EFT)</v>
      </c>
      <c r="Z485" s="5" t="str">
        <f>FIXED(EXP('WinBUGS output'!N484),2)</f>
        <v>0.39</v>
      </c>
      <c r="AA485" s="5" t="str">
        <f>FIXED(EXP('WinBUGS output'!M484),2)</f>
        <v>0.07</v>
      </c>
      <c r="AB485" s="5" t="str">
        <f>FIXED(EXP('WinBUGS output'!O484),2)</f>
        <v>2.25</v>
      </c>
    </row>
    <row r="486" spans="1:28" x14ac:dyDescent="0.25">
      <c r="A486" s="44">
        <v>15</v>
      </c>
      <c r="B486" s="44">
        <v>29</v>
      </c>
      <c r="C486" s="5" t="str">
        <f>VLOOKUP(A486,'WinBUGS output'!A:C,3,FALSE)</f>
        <v>Fluoxetine</v>
      </c>
      <c r="D486" s="5" t="str">
        <f>VLOOKUP(B486,'WinBUGS output'!A:C,3,FALSE)</f>
        <v>Non-directive counselling</v>
      </c>
      <c r="E486" s="5" t="str">
        <f>FIXED('WinBUGS output'!N485,2)</f>
        <v>-1.13</v>
      </c>
      <c r="F486" s="5" t="str">
        <f>FIXED('WinBUGS output'!M485,2)</f>
        <v>-2.50</v>
      </c>
      <c r="G486" s="5" t="str">
        <f>FIXED('WinBUGS output'!O485,2)</f>
        <v>0.23</v>
      </c>
      <c r="H486" s="7"/>
      <c r="I486" s="7"/>
      <c r="J486" s="7"/>
      <c r="X486" s="5" t="str">
        <f t="shared" si="20"/>
        <v>Fluoxetine</v>
      </c>
      <c r="Y486" s="5" t="str">
        <f t="shared" si="21"/>
        <v>Non-directive counselling</v>
      </c>
      <c r="Z486" s="5" t="str">
        <f>FIXED(EXP('WinBUGS output'!N485),2)</f>
        <v>0.32</v>
      </c>
      <c r="AA486" s="5" t="str">
        <f>FIXED(EXP('WinBUGS output'!M485),2)</f>
        <v>0.08</v>
      </c>
      <c r="AB486" s="5" t="str">
        <f>FIXED(EXP('WinBUGS output'!O485),2)</f>
        <v>1.26</v>
      </c>
    </row>
    <row r="487" spans="1:28" x14ac:dyDescent="0.25">
      <c r="A487" s="44">
        <v>15</v>
      </c>
      <c r="B487" s="44">
        <v>30</v>
      </c>
      <c r="C487" s="5" t="str">
        <f>VLOOKUP(A487,'WinBUGS output'!A:C,3,FALSE)</f>
        <v>Fluoxetine</v>
      </c>
      <c r="D487" s="5" t="str">
        <f>VLOOKUP(B487,'WinBUGS output'!A:C,3,FALSE)</f>
        <v>Relational client-centered therapy</v>
      </c>
      <c r="E487" s="5" t="str">
        <f>FIXED('WinBUGS output'!N486,2)</f>
        <v>-1.29</v>
      </c>
      <c r="F487" s="5" t="str">
        <f>FIXED('WinBUGS output'!M486,2)</f>
        <v>-3.10</v>
      </c>
      <c r="G487" s="5" t="str">
        <f>FIXED('WinBUGS output'!O486,2)</f>
        <v>0.39</v>
      </c>
      <c r="H487" s="7"/>
      <c r="I487" s="7"/>
      <c r="J487" s="7"/>
      <c r="X487" s="5" t="str">
        <f t="shared" si="20"/>
        <v>Fluoxetine</v>
      </c>
      <c r="Y487" s="5" t="str">
        <f t="shared" si="21"/>
        <v>Relational client-centered therapy</v>
      </c>
      <c r="Z487" s="5" t="str">
        <f>FIXED(EXP('WinBUGS output'!N486),2)</f>
        <v>0.27</v>
      </c>
      <c r="AA487" s="5" t="str">
        <f>FIXED(EXP('WinBUGS output'!M486),2)</f>
        <v>0.05</v>
      </c>
      <c r="AB487" s="5" t="str">
        <f>FIXED(EXP('WinBUGS output'!O486),2)</f>
        <v>1.48</v>
      </c>
    </row>
    <row r="488" spans="1:28" x14ac:dyDescent="0.25">
      <c r="A488" s="44">
        <v>15</v>
      </c>
      <c r="B488" s="44">
        <v>31</v>
      </c>
      <c r="C488" s="5" t="str">
        <f>VLOOKUP(A488,'WinBUGS output'!A:C,3,FALSE)</f>
        <v>Fluoxetine</v>
      </c>
      <c r="D488" s="5" t="str">
        <f>VLOOKUP(B488,'WinBUGS output'!A:C,3,FALSE)</f>
        <v>Behavioural activation (BA)</v>
      </c>
      <c r="E488" s="5" t="str">
        <f>FIXED('WinBUGS output'!N487,2)</f>
        <v>-0.01</v>
      </c>
      <c r="F488" s="5" t="str">
        <f>FIXED('WinBUGS output'!M487,2)</f>
        <v>-1.33</v>
      </c>
      <c r="G488" s="5" t="str">
        <f>FIXED('WinBUGS output'!O487,2)</f>
        <v>1.28</v>
      </c>
      <c r="H488" s="7"/>
      <c r="I488" s="7"/>
      <c r="J488" s="7"/>
      <c r="X488" s="5" t="str">
        <f t="shared" si="20"/>
        <v>Fluoxetine</v>
      </c>
      <c r="Y488" s="5" t="str">
        <f t="shared" si="21"/>
        <v>Behavioural activation (BA)</v>
      </c>
      <c r="Z488" s="5" t="str">
        <f>FIXED(EXP('WinBUGS output'!N487),2)</f>
        <v>0.99</v>
      </c>
      <c r="AA488" s="5" t="str">
        <f>FIXED(EXP('WinBUGS output'!M487),2)</f>
        <v>0.27</v>
      </c>
      <c r="AB488" s="5" t="str">
        <f>FIXED(EXP('WinBUGS output'!O487),2)</f>
        <v>3.61</v>
      </c>
    </row>
    <row r="489" spans="1:28" x14ac:dyDescent="0.25">
      <c r="A489" s="44">
        <v>15</v>
      </c>
      <c r="B489" s="44">
        <v>32</v>
      </c>
      <c r="C489" s="5" t="str">
        <f>VLOOKUP(A489,'WinBUGS output'!A:C,3,FALSE)</f>
        <v>Fluoxetine</v>
      </c>
      <c r="D489" s="5" t="str">
        <f>VLOOKUP(B489,'WinBUGS output'!A:C,3,FALSE)</f>
        <v>Behavioural activation (BA) + TAU</v>
      </c>
      <c r="E489" s="5" t="str">
        <f>FIXED('WinBUGS output'!N488,2)</f>
        <v>-0.06</v>
      </c>
      <c r="F489" s="5" t="str">
        <f>FIXED('WinBUGS output'!M488,2)</f>
        <v>-1.49</v>
      </c>
      <c r="G489" s="5" t="str">
        <f>FIXED('WinBUGS output'!O488,2)</f>
        <v>1.34</v>
      </c>
      <c r="H489" s="7"/>
      <c r="I489" s="7"/>
      <c r="J489" s="7"/>
      <c r="X489" s="5" t="str">
        <f t="shared" si="20"/>
        <v>Fluoxetine</v>
      </c>
      <c r="Y489" s="5" t="str">
        <f t="shared" si="21"/>
        <v>Behavioural activation (BA) + TAU</v>
      </c>
      <c r="Z489" s="5" t="str">
        <f>FIXED(EXP('WinBUGS output'!N488),2)</f>
        <v>0.94</v>
      </c>
      <c r="AA489" s="5" t="str">
        <f>FIXED(EXP('WinBUGS output'!M488),2)</f>
        <v>0.22</v>
      </c>
      <c r="AB489" s="5" t="str">
        <f>FIXED(EXP('WinBUGS output'!O488),2)</f>
        <v>3.80</v>
      </c>
    </row>
    <row r="490" spans="1:28" x14ac:dyDescent="0.25">
      <c r="A490" s="44">
        <v>15</v>
      </c>
      <c r="B490" s="44">
        <v>33</v>
      </c>
      <c r="C490" s="5" t="str">
        <f>VLOOKUP(A490,'WinBUGS output'!A:C,3,FALSE)</f>
        <v>Fluoxetine</v>
      </c>
      <c r="D490" s="5" t="str">
        <f>VLOOKUP(B490,'WinBUGS output'!A:C,3,FALSE)</f>
        <v>CBT individual (under 15 sessions)</v>
      </c>
      <c r="E490" s="5" t="str">
        <f>FIXED('WinBUGS output'!N489,2)</f>
        <v>-1.20</v>
      </c>
      <c r="F490" s="5" t="str">
        <f>FIXED('WinBUGS output'!M489,2)</f>
        <v>-2.27</v>
      </c>
      <c r="G490" s="5" t="str">
        <f>FIXED('WinBUGS output'!O489,2)</f>
        <v>-0.13</v>
      </c>
      <c r="H490" s="7"/>
      <c r="I490" s="7"/>
      <c r="J490" s="7"/>
      <c r="X490" s="5" t="str">
        <f t="shared" si="20"/>
        <v>Fluoxetine</v>
      </c>
      <c r="Y490" s="5" t="str">
        <f t="shared" si="21"/>
        <v>CBT individual (under 15 sessions)</v>
      </c>
      <c r="Z490" s="5" t="str">
        <f>FIXED(EXP('WinBUGS output'!N489),2)</f>
        <v>0.30</v>
      </c>
      <c r="AA490" s="5" t="str">
        <f>FIXED(EXP('WinBUGS output'!M489),2)</f>
        <v>0.10</v>
      </c>
      <c r="AB490" s="5" t="str">
        <f>FIXED(EXP('WinBUGS output'!O489),2)</f>
        <v>0.88</v>
      </c>
    </row>
    <row r="491" spans="1:28" x14ac:dyDescent="0.25">
      <c r="A491" s="44">
        <v>15</v>
      </c>
      <c r="B491" s="44">
        <v>34</v>
      </c>
      <c r="C491" s="5" t="str">
        <f>VLOOKUP(A491,'WinBUGS output'!A:C,3,FALSE)</f>
        <v>Fluoxetine</v>
      </c>
      <c r="D491" s="5" t="str">
        <f>VLOOKUP(B491,'WinBUGS output'!A:C,3,FALSE)</f>
        <v>CBT individual (under 15 sessions) + TAU</v>
      </c>
      <c r="E491" s="5" t="str">
        <f>FIXED('WinBUGS output'!N490,2)</f>
        <v>-0.69</v>
      </c>
      <c r="F491" s="5" t="str">
        <f>FIXED('WinBUGS output'!M490,2)</f>
        <v>-2.03</v>
      </c>
      <c r="G491" s="5" t="str">
        <f>FIXED('WinBUGS output'!O490,2)</f>
        <v>0.65</v>
      </c>
      <c r="H491" s="7"/>
      <c r="I491" s="7"/>
      <c r="J491" s="7"/>
      <c r="X491" s="5" t="str">
        <f t="shared" si="20"/>
        <v>Fluoxetine</v>
      </c>
      <c r="Y491" s="5" t="str">
        <f t="shared" si="21"/>
        <v>CBT individual (under 15 sessions) + TAU</v>
      </c>
      <c r="Z491" s="5" t="str">
        <f>FIXED(EXP('WinBUGS output'!N490),2)</f>
        <v>0.50</v>
      </c>
      <c r="AA491" s="5" t="str">
        <f>FIXED(EXP('WinBUGS output'!M490),2)</f>
        <v>0.13</v>
      </c>
      <c r="AB491" s="5" t="str">
        <f>FIXED(EXP('WinBUGS output'!O490),2)</f>
        <v>1.92</v>
      </c>
    </row>
    <row r="492" spans="1:28" x14ac:dyDescent="0.25">
      <c r="A492" s="44">
        <v>15</v>
      </c>
      <c r="B492" s="44">
        <v>35</v>
      </c>
      <c r="C492" s="5" t="str">
        <f>VLOOKUP(A492,'WinBUGS output'!A:C,3,FALSE)</f>
        <v>Fluoxetine</v>
      </c>
      <c r="D492" s="5" t="str">
        <f>VLOOKUP(B492,'WinBUGS output'!A:C,3,FALSE)</f>
        <v>CBT individual (over 15 sessions)</v>
      </c>
      <c r="E492" s="5" t="str">
        <f>FIXED('WinBUGS output'!N491,2)</f>
        <v>-0.02</v>
      </c>
      <c r="F492" s="5" t="str">
        <f>FIXED('WinBUGS output'!M491,2)</f>
        <v>-1.18</v>
      </c>
      <c r="G492" s="5" t="str">
        <f>FIXED('WinBUGS output'!O491,2)</f>
        <v>1.15</v>
      </c>
      <c r="H492" s="7"/>
      <c r="I492" s="7"/>
      <c r="J492" s="7"/>
      <c r="X492" s="5" t="str">
        <f t="shared" si="20"/>
        <v>Fluoxetine</v>
      </c>
      <c r="Y492" s="5" t="str">
        <f t="shared" si="21"/>
        <v>CBT individual (over 15 sessions)</v>
      </c>
      <c r="Z492" s="5" t="str">
        <f>FIXED(EXP('WinBUGS output'!N491),2)</f>
        <v>0.98</v>
      </c>
      <c r="AA492" s="5" t="str">
        <f>FIXED(EXP('WinBUGS output'!M491),2)</f>
        <v>0.31</v>
      </c>
      <c r="AB492" s="5" t="str">
        <f>FIXED(EXP('WinBUGS output'!O491),2)</f>
        <v>3.15</v>
      </c>
    </row>
    <row r="493" spans="1:28" x14ac:dyDescent="0.25">
      <c r="A493" s="44">
        <v>15</v>
      </c>
      <c r="B493" s="44">
        <v>36</v>
      </c>
      <c r="C493" s="5" t="str">
        <f>VLOOKUP(A493,'WinBUGS output'!A:C,3,FALSE)</f>
        <v>Fluoxetine</v>
      </c>
      <c r="D493" s="5" t="str">
        <f>VLOOKUP(B493,'WinBUGS output'!A:C,3,FALSE)</f>
        <v>Third-wave cognitive therapy individual</v>
      </c>
      <c r="E493" s="5" t="str">
        <f>FIXED('WinBUGS output'!N492,2)</f>
        <v>-0.01</v>
      </c>
      <c r="F493" s="5" t="str">
        <f>FIXED('WinBUGS output'!M492,2)</f>
        <v>-1.43</v>
      </c>
      <c r="G493" s="5" t="str">
        <f>FIXED('WinBUGS output'!O492,2)</f>
        <v>1.58</v>
      </c>
      <c r="H493" s="7"/>
      <c r="I493" s="7"/>
      <c r="J493" s="7"/>
      <c r="X493" s="5" t="str">
        <f t="shared" si="20"/>
        <v>Fluoxetine</v>
      </c>
      <c r="Y493" s="5" t="str">
        <f t="shared" si="21"/>
        <v>Third-wave cognitive therapy individual</v>
      </c>
      <c r="Z493" s="5" t="str">
        <f>FIXED(EXP('WinBUGS output'!N492),2)</f>
        <v>0.99</v>
      </c>
      <c r="AA493" s="5" t="str">
        <f>FIXED(EXP('WinBUGS output'!M492),2)</f>
        <v>0.24</v>
      </c>
      <c r="AB493" s="5" t="str">
        <f>FIXED(EXP('WinBUGS output'!O492),2)</f>
        <v>4.87</v>
      </c>
    </row>
    <row r="494" spans="1:28" x14ac:dyDescent="0.25">
      <c r="A494" s="44">
        <v>15</v>
      </c>
      <c r="B494" s="44">
        <v>37</v>
      </c>
      <c r="C494" s="5" t="str">
        <f>VLOOKUP(A494,'WinBUGS output'!A:C,3,FALSE)</f>
        <v>Fluoxetine</v>
      </c>
      <c r="D494" s="5" t="str">
        <f>VLOOKUP(B494,'WinBUGS output'!A:C,3,FALSE)</f>
        <v>CBT individual (under 15 sessions) + citalopram</v>
      </c>
      <c r="E494" s="5" t="str">
        <f>FIXED('WinBUGS output'!N493,2)</f>
        <v>0.52</v>
      </c>
      <c r="F494" s="5" t="str">
        <f>FIXED('WinBUGS output'!M493,2)</f>
        <v>-0.48</v>
      </c>
      <c r="G494" s="5" t="str">
        <f>FIXED('WinBUGS output'!O493,2)</f>
        <v>1.54</v>
      </c>
      <c r="H494" s="7"/>
      <c r="I494" s="7"/>
      <c r="J494" s="7"/>
      <c r="X494" s="5" t="str">
        <f t="shared" si="20"/>
        <v>Fluoxetine</v>
      </c>
      <c r="Y494" s="5" t="str">
        <f t="shared" si="21"/>
        <v>CBT individual (under 15 sessions) + citalopram</v>
      </c>
      <c r="Z494" s="5" t="str">
        <f>FIXED(EXP('WinBUGS output'!N493),2)</f>
        <v>1.69</v>
      </c>
      <c r="AA494" s="5" t="str">
        <f>FIXED(EXP('WinBUGS output'!M493),2)</f>
        <v>0.62</v>
      </c>
      <c r="AB494" s="5" t="str">
        <f>FIXED(EXP('WinBUGS output'!O493),2)</f>
        <v>4.68</v>
      </c>
    </row>
    <row r="495" spans="1:28" x14ac:dyDescent="0.25">
      <c r="A495" s="44">
        <v>15</v>
      </c>
      <c r="B495" s="44">
        <v>38</v>
      </c>
      <c r="C495" s="5" t="str">
        <f>VLOOKUP(A495,'WinBUGS output'!A:C,3,FALSE)</f>
        <v>Fluoxetine</v>
      </c>
      <c r="D495" s="5" t="str">
        <f>VLOOKUP(B495,'WinBUGS output'!A:C,3,FALSE)</f>
        <v>CBT individual (under 15 sessions) + escitalopram</v>
      </c>
      <c r="E495" s="5" t="str">
        <f>FIXED('WinBUGS output'!N494,2)</f>
        <v>0.30</v>
      </c>
      <c r="F495" s="5" t="str">
        <f>FIXED('WinBUGS output'!M494,2)</f>
        <v>-0.73</v>
      </c>
      <c r="G495" s="5" t="str">
        <f>FIXED('WinBUGS output'!O494,2)</f>
        <v>1.32</v>
      </c>
      <c r="H495" s="7"/>
      <c r="I495" s="7"/>
      <c r="J495" s="7"/>
      <c r="X495" s="5" t="str">
        <f t="shared" si="20"/>
        <v>Fluoxetine</v>
      </c>
      <c r="Y495" s="5" t="str">
        <f t="shared" si="21"/>
        <v>CBT individual (under 15 sessions) + escitalopram</v>
      </c>
      <c r="Z495" s="5" t="str">
        <f>FIXED(EXP('WinBUGS output'!N494),2)</f>
        <v>1.35</v>
      </c>
      <c r="AA495" s="5" t="str">
        <f>FIXED(EXP('WinBUGS output'!M494),2)</f>
        <v>0.48</v>
      </c>
      <c r="AB495" s="5" t="str">
        <f>FIXED(EXP('WinBUGS output'!O494),2)</f>
        <v>3.74</v>
      </c>
    </row>
    <row r="496" spans="1:28" x14ac:dyDescent="0.25">
      <c r="A496" s="44">
        <v>15</v>
      </c>
      <c r="B496" s="44">
        <v>39</v>
      </c>
      <c r="C496" s="5" t="str">
        <f>VLOOKUP(A496,'WinBUGS output'!A:C,3,FALSE)</f>
        <v>Fluoxetine</v>
      </c>
      <c r="D496" s="5" t="str">
        <f>VLOOKUP(B496,'WinBUGS output'!A:C,3,FALSE)</f>
        <v>CBT individual (over 15 sessions) + any AD</v>
      </c>
      <c r="E496" s="5" t="str">
        <f>FIXED('WinBUGS output'!N495,2)</f>
        <v>0.18</v>
      </c>
      <c r="F496" s="5" t="str">
        <f>FIXED('WinBUGS output'!M495,2)</f>
        <v>-1.21</v>
      </c>
      <c r="G496" s="5" t="str">
        <f>FIXED('WinBUGS output'!O495,2)</f>
        <v>1.43</v>
      </c>
      <c r="H496" s="7"/>
      <c r="I496" s="7"/>
      <c r="J496" s="7"/>
      <c r="X496" s="5" t="str">
        <f t="shared" si="20"/>
        <v>Fluoxetine</v>
      </c>
      <c r="Y496" s="5" t="str">
        <f t="shared" si="21"/>
        <v>CBT individual (over 15 sessions) + any AD</v>
      </c>
      <c r="Z496" s="5" t="str">
        <f>FIXED(EXP('WinBUGS output'!N495),2)</f>
        <v>1.20</v>
      </c>
      <c r="AA496" s="5" t="str">
        <f>FIXED(EXP('WinBUGS output'!M495),2)</f>
        <v>0.30</v>
      </c>
      <c r="AB496" s="5" t="str">
        <f>FIXED(EXP('WinBUGS output'!O495),2)</f>
        <v>4.17</v>
      </c>
    </row>
    <row r="497" spans="1:28" x14ac:dyDescent="0.25">
      <c r="A497" s="44">
        <v>15</v>
      </c>
      <c r="B497" s="44">
        <v>40</v>
      </c>
      <c r="C497" s="5" t="str">
        <f>VLOOKUP(A497,'WinBUGS output'!A:C,3,FALSE)</f>
        <v>Fluoxetine</v>
      </c>
      <c r="D497" s="5" t="str">
        <f>VLOOKUP(B497,'WinBUGS output'!A:C,3,FALSE)</f>
        <v>Third-wave cognitive therapy individual + any AD</v>
      </c>
      <c r="E497" s="5" t="str">
        <f>FIXED('WinBUGS output'!N496,2)</f>
        <v>0.65</v>
      </c>
      <c r="F497" s="5" t="str">
        <f>FIXED('WinBUGS output'!M496,2)</f>
        <v>-0.59</v>
      </c>
      <c r="G497" s="5" t="str">
        <f>FIXED('WinBUGS output'!O496,2)</f>
        <v>2.03</v>
      </c>
      <c r="H497" s="7"/>
      <c r="I497" s="7"/>
      <c r="J497" s="7"/>
      <c r="X497" s="5" t="str">
        <f t="shared" si="20"/>
        <v>Fluoxetine</v>
      </c>
      <c r="Y497" s="5" t="str">
        <f t="shared" si="21"/>
        <v>Third-wave cognitive therapy individual + any AD</v>
      </c>
      <c r="Z497" s="5" t="str">
        <f>FIXED(EXP('WinBUGS output'!N496),2)</f>
        <v>1.92</v>
      </c>
      <c r="AA497" s="5" t="str">
        <f>FIXED(EXP('WinBUGS output'!M496),2)</f>
        <v>0.56</v>
      </c>
      <c r="AB497" s="5" t="str">
        <f>FIXED(EXP('WinBUGS output'!O496),2)</f>
        <v>7.62</v>
      </c>
    </row>
    <row r="498" spans="1:28" x14ac:dyDescent="0.25">
      <c r="A498" s="44">
        <v>15</v>
      </c>
      <c r="B498" s="44">
        <v>41</v>
      </c>
      <c r="C498" s="5" t="str">
        <f>VLOOKUP(A498,'WinBUGS output'!A:C,3,FALSE)</f>
        <v>Fluoxetine</v>
      </c>
      <c r="D498" s="5" t="str">
        <f>VLOOKUP(B498,'WinBUGS output'!A:C,3,FALSE)</f>
        <v>Exercise + Fluoxetine</v>
      </c>
      <c r="E498" s="5" t="str">
        <f>FIXED('WinBUGS output'!N497,2)</f>
        <v>2.70</v>
      </c>
      <c r="F498" s="5" t="str">
        <f>FIXED('WinBUGS output'!M497,2)</f>
        <v>1.43</v>
      </c>
      <c r="G498" s="5" t="str">
        <f>FIXED('WinBUGS output'!O497,2)</f>
        <v>3.96</v>
      </c>
      <c r="H498" s="7">
        <v>2.75</v>
      </c>
      <c r="I498" s="7">
        <v>1.5309999999999999</v>
      </c>
      <c r="J498" s="7">
        <v>3.871</v>
      </c>
      <c r="X498" s="5" t="str">
        <f t="shared" si="20"/>
        <v>Fluoxetine</v>
      </c>
      <c r="Y498" s="5" t="str">
        <f t="shared" si="21"/>
        <v>Exercise + Fluoxetine</v>
      </c>
      <c r="Z498" s="5" t="str">
        <f>FIXED(EXP('WinBUGS output'!N497),2)</f>
        <v>14.85</v>
      </c>
      <c r="AA498" s="5" t="str">
        <f>FIXED(EXP('WinBUGS output'!M497),2)</f>
        <v>4.18</v>
      </c>
      <c r="AB498" s="5" t="str">
        <f>FIXED(EXP('WinBUGS output'!O497),2)</f>
        <v>52.35</v>
      </c>
    </row>
    <row r="499" spans="1:28" x14ac:dyDescent="0.25">
      <c r="A499" s="44">
        <v>16</v>
      </c>
      <c r="B499" s="44">
        <v>17</v>
      </c>
      <c r="C499" s="5" t="str">
        <f>VLOOKUP(A499,'WinBUGS output'!A:C,3,FALSE)</f>
        <v>Sertraline</v>
      </c>
      <c r="D499" s="5" t="str">
        <f>VLOOKUP(B499,'WinBUGS output'!A:C,3,FALSE)</f>
        <v>Any AD</v>
      </c>
      <c r="E499" s="5" t="str">
        <f>FIXED('WinBUGS output'!N498,2)</f>
        <v>-3.23</v>
      </c>
      <c r="F499" s="5" t="str">
        <f>FIXED('WinBUGS output'!M498,2)</f>
        <v>-5.19</v>
      </c>
      <c r="G499" s="5" t="str">
        <f>FIXED('WinBUGS output'!O498,2)</f>
        <v>-1.24</v>
      </c>
      <c r="H499" s="7"/>
      <c r="I499" s="7"/>
      <c r="J499" s="7"/>
      <c r="X499" s="5" t="str">
        <f t="shared" si="20"/>
        <v>Sertraline</v>
      </c>
      <c r="Y499" s="5" t="str">
        <f t="shared" si="21"/>
        <v>Any AD</v>
      </c>
      <c r="Z499" s="5" t="str">
        <f>FIXED(EXP('WinBUGS output'!N498),2)</f>
        <v>0.04</v>
      </c>
      <c r="AA499" s="5" t="str">
        <f>FIXED(EXP('WinBUGS output'!M498),2)</f>
        <v>0.01</v>
      </c>
      <c r="AB499" s="5" t="str">
        <f>FIXED(EXP('WinBUGS output'!O498),2)</f>
        <v>0.29</v>
      </c>
    </row>
    <row r="500" spans="1:28" x14ac:dyDescent="0.25">
      <c r="A500" s="44">
        <v>16</v>
      </c>
      <c r="B500" s="44">
        <v>18</v>
      </c>
      <c r="C500" s="5" t="str">
        <f>VLOOKUP(A500,'WinBUGS output'!A:C,3,FALSE)</f>
        <v>Sertraline</v>
      </c>
      <c r="D500" s="5" t="str">
        <f>VLOOKUP(B500,'WinBUGS output'!A:C,3,FALSE)</f>
        <v>Mirtazapine</v>
      </c>
      <c r="E500" s="5" t="str">
        <f>FIXED('WinBUGS output'!N499,2)</f>
        <v>0.28</v>
      </c>
      <c r="F500" s="5" t="str">
        <f>FIXED('WinBUGS output'!M499,2)</f>
        <v>-0.26</v>
      </c>
      <c r="G500" s="5" t="str">
        <f>FIXED('WinBUGS output'!O499,2)</f>
        <v>0.82</v>
      </c>
      <c r="H500" s="7"/>
      <c r="I500" s="7"/>
      <c r="J500" s="7"/>
      <c r="X500" s="5" t="str">
        <f t="shared" si="20"/>
        <v>Sertraline</v>
      </c>
      <c r="Y500" s="5" t="str">
        <f t="shared" si="21"/>
        <v>Mirtazapine</v>
      </c>
      <c r="Z500" s="5" t="str">
        <f>FIXED(EXP('WinBUGS output'!N499),2)</f>
        <v>1.32</v>
      </c>
      <c r="AA500" s="5" t="str">
        <f>FIXED(EXP('WinBUGS output'!M499),2)</f>
        <v>0.77</v>
      </c>
      <c r="AB500" s="5" t="str">
        <f>FIXED(EXP('WinBUGS output'!O499),2)</f>
        <v>2.28</v>
      </c>
    </row>
    <row r="501" spans="1:28" x14ac:dyDescent="0.25">
      <c r="A501" s="44">
        <v>16</v>
      </c>
      <c r="B501" s="44">
        <v>19</v>
      </c>
      <c r="C501" s="5" t="str">
        <f>VLOOKUP(A501,'WinBUGS output'!A:C,3,FALSE)</f>
        <v>Sertraline</v>
      </c>
      <c r="D501" s="5" t="str">
        <f>VLOOKUP(B501,'WinBUGS output'!A:C,3,FALSE)</f>
        <v>Short-term psychodymic psychotherapy individual + TAU</v>
      </c>
      <c r="E501" s="5" t="str">
        <f>FIXED('WinBUGS output'!N500,2)</f>
        <v>-0.52</v>
      </c>
      <c r="F501" s="5" t="str">
        <f>FIXED('WinBUGS output'!M500,2)</f>
        <v>-2.45</v>
      </c>
      <c r="G501" s="5" t="str">
        <f>FIXED('WinBUGS output'!O500,2)</f>
        <v>1.40</v>
      </c>
      <c r="H501" s="7"/>
      <c r="I501" s="7"/>
      <c r="J501" s="7"/>
      <c r="X501" s="5" t="str">
        <f t="shared" si="20"/>
        <v>Sertraline</v>
      </c>
      <c r="Y501" s="5" t="str">
        <f t="shared" si="21"/>
        <v>Short-term psychodymic psychotherapy individual + TAU</v>
      </c>
      <c r="Z501" s="5" t="str">
        <f>FIXED(EXP('WinBUGS output'!N500),2)</f>
        <v>0.60</v>
      </c>
      <c r="AA501" s="5" t="str">
        <f>FIXED(EXP('WinBUGS output'!M500),2)</f>
        <v>0.09</v>
      </c>
      <c r="AB501" s="5" t="str">
        <f>FIXED(EXP('WinBUGS output'!O500),2)</f>
        <v>4.04</v>
      </c>
    </row>
    <row r="502" spans="1:28" x14ac:dyDescent="0.25">
      <c r="A502" s="44">
        <v>16</v>
      </c>
      <c r="B502" s="44">
        <v>20</v>
      </c>
      <c r="C502" s="5" t="str">
        <f>VLOOKUP(A502,'WinBUGS output'!A:C,3,FALSE)</f>
        <v>Sertraline</v>
      </c>
      <c r="D502" s="5" t="str">
        <f>VLOOKUP(B502,'WinBUGS output'!A:C,3,FALSE)</f>
        <v>Cognitive bibliotherapy with support + TAU</v>
      </c>
      <c r="E502" s="5" t="str">
        <f>FIXED('WinBUGS output'!N501,2)</f>
        <v>-0.91</v>
      </c>
      <c r="F502" s="5" t="str">
        <f>FIXED('WinBUGS output'!M501,2)</f>
        <v>-2.46</v>
      </c>
      <c r="G502" s="5" t="str">
        <f>FIXED('WinBUGS output'!O501,2)</f>
        <v>0.62</v>
      </c>
      <c r="H502" s="7"/>
      <c r="I502" s="7"/>
      <c r="J502" s="7"/>
      <c r="X502" s="5" t="str">
        <f t="shared" si="20"/>
        <v>Sertraline</v>
      </c>
      <c r="Y502" s="5" t="str">
        <f t="shared" si="21"/>
        <v>Cognitive bibliotherapy with support + TAU</v>
      </c>
      <c r="Z502" s="5" t="str">
        <f>FIXED(EXP('WinBUGS output'!N501),2)</f>
        <v>0.40</v>
      </c>
      <c r="AA502" s="5" t="str">
        <f>FIXED(EXP('WinBUGS output'!M501),2)</f>
        <v>0.09</v>
      </c>
      <c r="AB502" s="5" t="str">
        <f>FIXED(EXP('WinBUGS output'!O501),2)</f>
        <v>1.87</v>
      </c>
    </row>
    <row r="503" spans="1:28" x14ac:dyDescent="0.25">
      <c r="A503" s="44">
        <v>16</v>
      </c>
      <c r="B503" s="44">
        <v>21</v>
      </c>
      <c r="C503" s="5" t="str">
        <f>VLOOKUP(A503,'WinBUGS output'!A:C,3,FALSE)</f>
        <v>Sertraline</v>
      </c>
      <c r="D503" s="5" t="str">
        <f>VLOOKUP(B503,'WinBUGS output'!A:C,3,FALSE)</f>
        <v>Computerised-CBT (CCBT) with support</v>
      </c>
      <c r="E503" s="5" t="str">
        <f>FIXED('WinBUGS output'!N502,2)</f>
        <v>-1.00</v>
      </c>
      <c r="F503" s="5" t="str">
        <f>FIXED('WinBUGS output'!M502,2)</f>
        <v>-2.66</v>
      </c>
      <c r="G503" s="5" t="str">
        <f>FIXED('WinBUGS output'!O502,2)</f>
        <v>0.61</v>
      </c>
      <c r="H503" s="7"/>
      <c r="I503" s="7"/>
      <c r="J503" s="7"/>
      <c r="X503" s="5" t="str">
        <f t="shared" si="20"/>
        <v>Sertraline</v>
      </c>
      <c r="Y503" s="5" t="str">
        <f t="shared" si="21"/>
        <v>Computerised-CBT (CCBT) with support</v>
      </c>
      <c r="Z503" s="5" t="str">
        <f>FIXED(EXP('WinBUGS output'!N502),2)</f>
        <v>0.37</v>
      </c>
      <c r="AA503" s="5" t="str">
        <f>FIXED(EXP('WinBUGS output'!M502),2)</f>
        <v>0.07</v>
      </c>
      <c r="AB503" s="5" t="str">
        <f>FIXED(EXP('WinBUGS output'!O502),2)</f>
        <v>1.85</v>
      </c>
    </row>
    <row r="504" spans="1:28" x14ac:dyDescent="0.25">
      <c r="A504" s="44">
        <v>16</v>
      </c>
      <c r="B504" s="44">
        <v>22</v>
      </c>
      <c r="C504" s="5" t="str">
        <f>VLOOKUP(A504,'WinBUGS output'!A:C,3,FALSE)</f>
        <v>Sertraline</v>
      </c>
      <c r="D504" s="5" t="str">
        <f>VLOOKUP(B504,'WinBUGS output'!A:C,3,FALSE)</f>
        <v>Cognitive bibliotherapy + TAU</v>
      </c>
      <c r="E504" s="5" t="str">
        <f>FIXED('WinBUGS output'!N503,2)</f>
        <v>-1.15</v>
      </c>
      <c r="F504" s="5" t="str">
        <f>FIXED('WinBUGS output'!M503,2)</f>
        <v>-2.60</v>
      </c>
      <c r="G504" s="5" t="str">
        <f>FIXED('WinBUGS output'!O503,2)</f>
        <v>0.24</v>
      </c>
      <c r="H504" s="7"/>
      <c r="I504" s="7"/>
      <c r="J504" s="7"/>
      <c r="X504" s="5" t="str">
        <f t="shared" si="20"/>
        <v>Sertraline</v>
      </c>
      <c r="Y504" s="5" t="str">
        <f t="shared" si="21"/>
        <v>Cognitive bibliotherapy + TAU</v>
      </c>
      <c r="Z504" s="5" t="str">
        <f>FIXED(EXP('WinBUGS output'!N503),2)</f>
        <v>0.32</v>
      </c>
      <c r="AA504" s="5" t="str">
        <f>FIXED(EXP('WinBUGS output'!M503),2)</f>
        <v>0.07</v>
      </c>
      <c r="AB504" s="5" t="str">
        <f>FIXED(EXP('WinBUGS output'!O503),2)</f>
        <v>1.27</v>
      </c>
    </row>
    <row r="505" spans="1:28" x14ac:dyDescent="0.25">
      <c r="A505" s="44">
        <v>16</v>
      </c>
      <c r="B505" s="44">
        <v>23</v>
      </c>
      <c r="C505" s="5" t="str">
        <f>VLOOKUP(A505,'WinBUGS output'!A:C,3,FALSE)</f>
        <v>Sertraline</v>
      </c>
      <c r="D505" s="5" t="str">
        <f>VLOOKUP(B505,'WinBUGS output'!A:C,3,FALSE)</f>
        <v>Computerised cognitive bias modification</v>
      </c>
      <c r="E505" s="5" t="str">
        <f>FIXED('WinBUGS output'!N504,2)</f>
        <v>-1.00</v>
      </c>
      <c r="F505" s="5" t="str">
        <f>FIXED('WinBUGS output'!M504,2)</f>
        <v>-2.51</v>
      </c>
      <c r="G505" s="5" t="str">
        <f>FIXED('WinBUGS output'!O504,2)</f>
        <v>0.47</v>
      </c>
      <c r="H505" s="7"/>
      <c r="I505" s="7"/>
      <c r="J505" s="7"/>
      <c r="X505" s="5" t="str">
        <f t="shared" si="20"/>
        <v>Sertraline</v>
      </c>
      <c r="Y505" s="5" t="str">
        <f t="shared" si="21"/>
        <v>Computerised cognitive bias modification</v>
      </c>
      <c r="Z505" s="5" t="str">
        <f>FIXED(EXP('WinBUGS output'!N504),2)</f>
        <v>0.37</v>
      </c>
      <c r="AA505" s="5" t="str">
        <f>FIXED(EXP('WinBUGS output'!M504),2)</f>
        <v>0.08</v>
      </c>
      <c r="AB505" s="5" t="str">
        <f>FIXED(EXP('WinBUGS output'!O504),2)</f>
        <v>1.60</v>
      </c>
    </row>
    <row r="506" spans="1:28" x14ac:dyDescent="0.25">
      <c r="A506" s="44">
        <v>16</v>
      </c>
      <c r="B506" s="44">
        <v>24</v>
      </c>
      <c r="C506" s="5" t="str">
        <f>VLOOKUP(A506,'WinBUGS output'!A:C,3,FALSE)</f>
        <v>Sertraline</v>
      </c>
      <c r="D506" s="5" t="str">
        <f>VLOOKUP(B506,'WinBUGS output'!A:C,3,FALSE)</f>
        <v>Computerised-CBT (CCBT)</v>
      </c>
      <c r="E506" s="5" t="str">
        <f>FIXED('WinBUGS output'!N505,2)</f>
        <v>-1.10</v>
      </c>
      <c r="F506" s="5" t="str">
        <f>FIXED('WinBUGS output'!M505,2)</f>
        <v>-2.54</v>
      </c>
      <c r="G506" s="5" t="str">
        <f>FIXED('WinBUGS output'!O505,2)</f>
        <v>0.28</v>
      </c>
      <c r="H506" s="7"/>
      <c r="I506" s="7"/>
      <c r="J506" s="7"/>
      <c r="X506" s="5" t="str">
        <f t="shared" si="20"/>
        <v>Sertraline</v>
      </c>
      <c r="Y506" s="5" t="str">
        <f t="shared" si="21"/>
        <v>Computerised-CBT (CCBT)</v>
      </c>
      <c r="Z506" s="5" t="str">
        <f>FIXED(EXP('WinBUGS output'!N505),2)</f>
        <v>0.33</v>
      </c>
      <c r="AA506" s="5" t="str">
        <f>FIXED(EXP('WinBUGS output'!M505),2)</f>
        <v>0.08</v>
      </c>
      <c r="AB506" s="5" t="str">
        <f>FIXED(EXP('WinBUGS output'!O505),2)</f>
        <v>1.33</v>
      </c>
    </row>
    <row r="507" spans="1:28" x14ac:dyDescent="0.25">
      <c r="A507" s="44">
        <v>16</v>
      </c>
      <c r="B507" s="44">
        <v>25</v>
      </c>
      <c r="C507" s="5" t="str">
        <f>VLOOKUP(A507,'WinBUGS output'!A:C,3,FALSE)</f>
        <v>Sertraline</v>
      </c>
      <c r="D507" s="5" t="str">
        <f>VLOOKUP(B507,'WinBUGS output'!A:C,3,FALSE)</f>
        <v>Computerised-CBT (CCBT) + TAU</v>
      </c>
      <c r="E507" s="5" t="str">
        <f>FIXED('WinBUGS output'!N506,2)</f>
        <v>-0.97</v>
      </c>
      <c r="F507" s="5" t="str">
        <f>FIXED('WinBUGS output'!M506,2)</f>
        <v>-2.34</v>
      </c>
      <c r="G507" s="5" t="str">
        <f>FIXED('WinBUGS output'!O506,2)</f>
        <v>0.34</v>
      </c>
      <c r="H507" s="7"/>
      <c r="I507" s="7"/>
      <c r="J507" s="7"/>
      <c r="X507" s="5" t="str">
        <f t="shared" si="20"/>
        <v>Sertraline</v>
      </c>
      <c r="Y507" s="5" t="str">
        <f t="shared" si="21"/>
        <v>Computerised-CBT (CCBT) + TAU</v>
      </c>
      <c r="Z507" s="5" t="str">
        <f>FIXED(EXP('WinBUGS output'!N506),2)</f>
        <v>0.38</v>
      </c>
      <c r="AA507" s="5" t="str">
        <f>FIXED(EXP('WinBUGS output'!M506),2)</f>
        <v>0.10</v>
      </c>
      <c r="AB507" s="5" t="str">
        <f>FIXED(EXP('WinBUGS output'!O506),2)</f>
        <v>1.40</v>
      </c>
    </row>
    <row r="508" spans="1:28" x14ac:dyDescent="0.25">
      <c r="A508" s="44">
        <v>16</v>
      </c>
      <c r="B508" s="44">
        <v>26</v>
      </c>
      <c r="C508" s="5" t="str">
        <f>VLOOKUP(A508,'WinBUGS output'!A:C,3,FALSE)</f>
        <v>Sertraline</v>
      </c>
      <c r="D508" s="5" t="str">
        <f>VLOOKUP(B508,'WinBUGS output'!A:C,3,FALSE)</f>
        <v>Computerised-problem solving therapy</v>
      </c>
      <c r="E508" s="5" t="str">
        <f>FIXED('WinBUGS output'!N507,2)</f>
        <v>-1.06</v>
      </c>
      <c r="F508" s="5" t="str">
        <f>FIXED('WinBUGS output'!M507,2)</f>
        <v>-2.53</v>
      </c>
      <c r="G508" s="5" t="str">
        <f>FIXED('WinBUGS output'!O507,2)</f>
        <v>0.36</v>
      </c>
      <c r="H508" s="7"/>
      <c r="I508" s="7"/>
      <c r="J508" s="7"/>
      <c r="X508" s="5" t="str">
        <f t="shared" si="20"/>
        <v>Sertraline</v>
      </c>
      <c r="Y508" s="5" t="str">
        <f t="shared" si="21"/>
        <v>Computerised-problem solving therapy</v>
      </c>
      <c r="Z508" s="5" t="str">
        <f>FIXED(EXP('WinBUGS output'!N507),2)</f>
        <v>0.35</v>
      </c>
      <c r="AA508" s="5" t="str">
        <f>FIXED(EXP('WinBUGS output'!M507),2)</f>
        <v>0.08</v>
      </c>
      <c r="AB508" s="5" t="str">
        <f>FIXED(EXP('WinBUGS output'!O507),2)</f>
        <v>1.43</v>
      </c>
    </row>
    <row r="509" spans="1:28" x14ac:dyDescent="0.25">
      <c r="A509" s="44">
        <v>16</v>
      </c>
      <c r="B509" s="44">
        <v>27</v>
      </c>
      <c r="C509" s="5" t="str">
        <f>VLOOKUP(A509,'WinBUGS output'!A:C,3,FALSE)</f>
        <v>Sertraline</v>
      </c>
      <c r="D509" s="5" t="str">
        <f>VLOOKUP(B509,'WinBUGS output'!A:C,3,FALSE)</f>
        <v>Interpersonal psychotherapy (IPT)</v>
      </c>
      <c r="E509" s="5" t="str">
        <f>FIXED('WinBUGS output'!N508,2)</f>
        <v>0.00</v>
      </c>
      <c r="F509" s="5" t="str">
        <f>FIXED('WinBUGS output'!M508,2)</f>
        <v>-1.49</v>
      </c>
      <c r="G509" s="5" t="str">
        <f>FIXED('WinBUGS output'!O508,2)</f>
        <v>1.47</v>
      </c>
      <c r="H509" s="7"/>
      <c r="I509" s="7"/>
      <c r="J509" s="7"/>
      <c r="X509" s="5" t="str">
        <f t="shared" si="20"/>
        <v>Sertraline</v>
      </c>
      <c r="Y509" s="5" t="str">
        <f t="shared" si="21"/>
        <v>Interpersonal psychotherapy (IPT)</v>
      </c>
      <c r="Z509" s="5" t="str">
        <f>FIXED(EXP('WinBUGS output'!N508),2)</f>
        <v>1.00</v>
      </c>
      <c r="AA509" s="5" t="str">
        <f>FIXED(EXP('WinBUGS output'!M508),2)</f>
        <v>0.22</v>
      </c>
      <c r="AB509" s="5" t="str">
        <f>FIXED(EXP('WinBUGS output'!O508),2)</f>
        <v>4.36</v>
      </c>
    </row>
    <row r="510" spans="1:28" x14ac:dyDescent="0.25">
      <c r="A510" s="44">
        <v>16</v>
      </c>
      <c r="B510" s="44">
        <v>28</v>
      </c>
      <c r="C510" s="5" t="str">
        <f>VLOOKUP(A510,'WinBUGS output'!A:C,3,FALSE)</f>
        <v>Sertraline</v>
      </c>
      <c r="D510" s="5" t="str">
        <f>VLOOKUP(B510,'WinBUGS output'!A:C,3,FALSE)</f>
        <v>Emotion-focused therapy (EFT)</v>
      </c>
      <c r="E510" s="5" t="str">
        <f>FIXED('WinBUGS output'!N509,2)</f>
        <v>-0.81</v>
      </c>
      <c r="F510" s="5" t="str">
        <f>FIXED('WinBUGS output'!M509,2)</f>
        <v>-2.56</v>
      </c>
      <c r="G510" s="5" t="str">
        <f>FIXED('WinBUGS output'!O509,2)</f>
        <v>0.96</v>
      </c>
      <c r="H510" s="7"/>
      <c r="I510" s="7"/>
      <c r="J510" s="7"/>
      <c r="X510" s="5" t="str">
        <f t="shared" si="20"/>
        <v>Sertraline</v>
      </c>
      <c r="Y510" s="5" t="str">
        <f t="shared" si="21"/>
        <v>Emotion-focused therapy (EFT)</v>
      </c>
      <c r="Z510" s="5" t="str">
        <f>FIXED(EXP('WinBUGS output'!N509),2)</f>
        <v>0.44</v>
      </c>
      <c r="AA510" s="5" t="str">
        <f>FIXED(EXP('WinBUGS output'!M509),2)</f>
        <v>0.08</v>
      </c>
      <c r="AB510" s="5" t="str">
        <f>FIXED(EXP('WinBUGS output'!O509),2)</f>
        <v>2.62</v>
      </c>
    </row>
    <row r="511" spans="1:28" x14ac:dyDescent="0.25">
      <c r="A511" s="44">
        <v>16</v>
      </c>
      <c r="B511" s="44">
        <v>29</v>
      </c>
      <c r="C511" s="5" t="str">
        <f>VLOOKUP(A511,'WinBUGS output'!A:C,3,FALSE)</f>
        <v>Sertraline</v>
      </c>
      <c r="D511" s="5" t="str">
        <f>VLOOKUP(B511,'WinBUGS output'!A:C,3,FALSE)</f>
        <v>Non-directive counselling</v>
      </c>
      <c r="E511" s="5" t="str">
        <f>FIXED('WinBUGS output'!N510,2)</f>
        <v>-0.99</v>
      </c>
      <c r="F511" s="5" t="str">
        <f>FIXED('WinBUGS output'!M510,2)</f>
        <v>-2.38</v>
      </c>
      <c r="G511" s="5" t="str">
        <f>FIXED('WinBUGS output'!O510,2)</f>
        <v>0.38</v>
      </c>
      <c r="H511" s="7"/>
      <c r="I511" s="7"/>
      <c r="J511" s="7"/>
      <c r="X511" s="5" t="str">
        <f t="shared" si="20"/>
        <v>Sertraline</v>
      </c>
      <c r="Y511" s="5" t="str">
        <f t="shared" si="21"/>
        <v>Non-directive counselling</v>
      </c>
      <c r="Z511" s="5" t="str">
        <f>FIXED(EXP('WinBUGS output'!N510),2)</f>
        <v>0.37</v>
      </c>
      <c r="AA511" s="5" t="str">
        <f>FIXED(EXP('WinBUGS output'!M510),2)</f>
        <v>0.09</v>
      </c>
      <c r="AB511" s="5" t="str">
        <f>FIXED(EXP('WinBUGS output'!O510),2)</f>
        <v>1.46</v>
      </c>
    </row>
    <row r="512" spans="1:28" x14ac:dyDescent="0.25">
      <c r="A512" s="44">
        <v>16</v>
      </c>
      <c r="B512" s="44">
        <v>30</v>
      </c>
      <c r="C512" s="5" t="str">
        <f>VLOOKUP(A512,'WinBUGS output'!A:C,3,FALSE)</f>
        <v>Sertraline</v>
      </c>
      <c r="D512" s="5" t="str">
        <f>VLOOKUP(B512,'WinBUGS output'!A:C,3,FALSE)</f>
        <v>Relational client-centered therapy</v>
      </c>
      <c r="E512" s="5" t="str">
        <f>FIXED('WinBUGS output'!N511,2)</f>
        <v>-1.16</v>
      </c>
      <c r="F512" s="5" t="str">
        <f>FIXED('WinBUGS output'!M511,2)</f>
        <v>-2.98</v>
      </c>
      <c r="G512" s="5" t="str">
        <f>FIXED('WinBUGS output'!O511,2)</f>
        <v>0.53</v>
      </c>
      <c r="H512" s="7"/>
      <c r="I512" s="7"/>
      <c r="J512" s="7"/>
      <c r="X512" s="5" t="str">
        <f t="shared" si="20"/>
        <v>Sertraline</v>
      </c>
      <c r="Y512" s="5" t="str">
        <f t="shared" si="21"/>
        <v>Relational client-centered therapy</v>
      </c>
      <c r="Z512" s="5" t="str">
        <f>FIXED(EXP('WinBUGS output'!N511),2)</f>
        <v>0.31</v>
      </c>
      <c r="AA512" s="5" t="str">
        <f>FIXED(EXP('WinBUGS output'!M511),2)</f>
        <v>0.05</v>
      </c>
      <c r="AB512" s="5" t="str">
        <f>FIXED(EXP('WinBUGS output'!O511),2)</f>
        <v>1.70</v>
      </c>
    </row>
    <row r="513" spans="1:28" x14ac:dyDescent="0.25">
      <c r="A513" s="44">
        <v>16</v>
      </c>
      <c r="B513" s="44">
        <v>31</v>
      </c>
      <c r="C513" s="5" t="str">
        <f>VLOOKUP(A513,'WinBUGS output'!A:C,3,FALSE)</f>
        <v>Sertraline</v>
      </c>
      <c r="D513" s="5" t="str">
        <f>VLOOKUP(B513,'WinBUGS output'!A:C,3,FALSE)</f>
        <v>Behavioural activation (BA)</v>
      </c>
      <c r="E513" s="5" t="str">
        <f>FIXED('WinBUGS output'!N512,2)</f>
        <v>0.12</v>
      </c>
      <c r="F513" s="5" t="str">
        <f>FIXED('WinBUGS output'!M512,2)</f>
        <v>-1.21</v>
      </c>
      <c r="G513" s="5" t="str">
        <f>FIXED('WinBUGS output'!O512,2)</f>
        <v>1.43</v>
      </c>
      <c r="H513" s="7"/>
      <c r="I513" s="7"/>
      <c r="J513" s="7"/>
      <c r="X513" s="5" t="str">
        <f t="shared" si="20"/>
        <v>Sertraline</v>
      </c>
      <c r="Y513" s="5" t="str">
        <f t="shared" si="21"/>
        <v>Behavioural activation (BA)</v>
      </c>
      <c r="Z513" s="5" t="str">
        <f>FIXED(EXP('WinBUGS output'!N512),2)</f>
        <v>1.13</v>
      </c>
      <c r="AA513" s="5" t="str">
        <f>FIXED(EXP('WinBUGS output'!M512),2)</f>
        <v>0.30</v>
      </c>
      <c r="AB513" s="5" t="str">
        <f>FIXED(EXP('WinBUGS output'!O512),2)</f>
        <v>4.20</v>
      </c>
    </row>
    <row r="514" spans="1:28" x14ac:dyDescent="0.25">
      <c r="A514" s="44">
        <v>16</v>
      </c>
      <c r="B514" s="44">
        <v>32</v>
      </c>
      <c r="C514" s="5" t="str">
        <f>VLOOKUP(A514,'WinBUGS output'!A:C,3,FALSE)</f>
        <v>Sertraline</v>
      </c>
      <c r="D514" s="5" t="str">
        <f>VLOOKUP(B514,'WinBUGS output'!A:C,3,FALSE)</f>
        <v>Behavioural activation (BA) + TAU</v>
      </c>
      <c r="E514" s="5" t="str">
        <f>FIXED('WinBUGS output'!N513,2)</f>
        <v>0.07</v>
      </c>
      <c r="F514" s="5" t="str">
        <f>FIXED('WinBUGS output'!M513,2)</f>
        <v>-1.37</v>
      </c>
      <c r="G514" s="5" t="str">
        <f>FIXED('WinBUGS output'!O513,2)</f>
        <v>1.49</v>
      </c>
      <c r="H514" s="7"/>
      <c r="I514" s="7"/>
      <c r="J514" s="7"/>
      <c r="X514" s="5" t="str">
        <f t="shared" si="20"/>
        <v>Sertraline</v>
      </c>
      <c r="Y514" s="5" t="str">
        <f t="shared" si="21"/>
        <v>Behavioural activation (BA) + TAU</v>
      </c>
      <c r="Z514" s="5" t="str">
        <f>FIXED(EXP('WinBUGS output'!N513),2)</f>
        <v>1.07</v>
      </c>
      <c r="AA514" s="5" t="str">
        <f>FIXED(EXP('WinBUGS output'!M513),2)</f>
        <v>0.26</v>
      </c>
      <c r="AB514" s="5" t="str">
        <f>FIXED(EXP('WinBUGS output'!O513),2)</f>
        <v>4.44</v>
      </c>
    </row>
    <row r="515" spans="1:28" x14ac:dyDescent="0.25">
      <c r="A515" s="44">
        <v>16</v>
      </c>
      <c r="B515" s="44">
        <v>33</v>
      </c>
      <c r="C515" s="5" t="str">
        <f>VLOOKUP(A515,'WinBUGS output'!A:C,3,FALSE)</f>
        <v>Sertraline</v>
      </c>
      <c r="D515" s="5" t="str">
        <f>VLOOKUP(B515,'WinBUGS output'!A:C,3,FALSE)</f>
        <v>CBT individual (under 15 sessions)</v>
      </c>
      <c r="E515" s="5" t="str">
        <f>FIXED('WinBUGS output'!N514,2)</f>
        <v>-1.07</v>
      </c>
      <c r="F515" s="5" t="str">
        <f>FIXED('WinBUGS output'!M514,2)</f>
        <v>-2.15</v>
      </c>
      <c r="G515" s="5" t="str">
        <f>FIXED('WinBUGS output'!O514,2)</f>
        <v>0.03</v>
      </c>
      <c r="H515" s="7"/>
      <c r="I515" s="7"/>
      <c r="J515" s="7"/>
      <c r="X515" s="5" t="str">
        <f t="shared" si="20"/>
        <v>Sertraline</v>
      </c>
      <c r="Y515" s="5" t="str">
        <f t="shared" si="21"/>
        <v>CBT individual (under 15 sessions)</v>
      </c>
      <c r="Z515" s="5" t="str">
        <f>FIXED(EXP('WinBUGS output'!N514),2)</f>
        <v>0.34</v>
      </c>
      <c r="AA515" s="5" t="str">
        <f>FIXED(EXP('WinBUGS output'!M514),2)</f>
        <v>0.12</v>
      </c>
      <c r="AB515" s="5" t="str">
        <f>FIXED(EXP('WinBUGS output'!O514),2)</f>
        <v>1.03</v>
      </c>
    </row>
    <row r="516" spans="1:28" x14ac:dyDescent="0.25">
      <c r="A516" s="44">
        <v>16</v>
      </c>
      <c r="B516" s="44">
        <v>34</v>
      </c>
      <c r="C516" s="5" t="str">
        <f>VLOOKUP(A516,'WinBUGS output'!A:C,3,FALSE)</f>
        <v>Sertraline</v>
      </c>
      <c r="D516" s="5" t="str">
        <f>VLOOKUP(B516,'WinBUGS output'!A:C,3,FALSE)</f>
        <v>CBT individual (under 15 sessions) + TAU</v>
      </c>
      <c r="E516" s="5" t="str">
        <f>FIXED('WinBUGS output'!N515,2)</f>
        <v>-0.56</v>
      </c>
      <c r="F516" s="5" t="str">
        <f>FIXED('WinBUGS output'!M515,2)</f>
        <v>-1.91</v>
      </c>
      <c r="G516" s="5" t="str">
        <f>FIXED('WinBUGS output'!O515,2)</f>
        <v>0.80</v>
      </c>
      <c r="H516" s="7"/>
      <c r="I516" s="7"/>
      <c r="J516" s="7"/>
      <c r="X516" s="5" t="str">
        <f t="shared" ref="X516:X579" si="22">C516</f>
        <v>Sertraline</v>
      </c>
      <c r="Y516" s="5" t="str">
        <f t="shared" ref="Y516:Y579" si="23">D516</f>
        <v>CBT individual (under 15 sessions) + TAU</v>
      </c>
      <c r="Z516" s="5" t="str">
        <f>FIXED(EXP('WinBUGS output'!N515),2)</f>
        <v>0.57</v>
      </c>
      <c r="AA516" s="5" t="str">
        <f>FIXED(EXP('WinBUGS output'!M515),2)</f>
        <v>0.15</v>
      </c>
      <c r="AB516" s="5" t="str">
        <f>FIXED(EXP('WinBUGS output'!O515),2)</f>
        <v>2.22</v>
      </c>
    </row>
    <row r="517" spans="1:28" x14ac:dyDescent="0.25">
      <c r="A517" s="44">
        <v>16</v>
      </c>
      <c r="B517" s="44">
        <v>35</v>
      </c>
      <c r="C517" s="5" t="str">
        <f>VLOOKUP(A517,'WinBUGS output'!A:C,3,FALSE)</f>
        <v>Sertraline</v>
      </c>
      <c r="D517" s="5" t="str">
        <f>VLOOKUP(B517,'WinBUGS output'!A:C,3,FALSE)</f>
        <v>CBT individual (over 15 sessions)</v>
      </c>
      <c r="E517" s="5" t="str">
        <f>FIXED('WinBUGS output'!N516,2)</f>
        <v>0.11</v>
      </c>
      <c r="F517" s="5" t="str">
        <f>FIXED('WinBUGS output'!M516,2)</f>
        <v>-1.06</v>
      </c>
      <c r="G517" s="5" t="str">
        <f>FIXED('WinBUGS output'!O516,2)</f>
        <v>1.30</v>
      </c>
      <c r="H517" s="7"/>
      <c r="I517" s="7"/>
      <c r="J517" s="7"/>
      <c r="X517" s="5" t="str">
        <f t="shared" si="22"/>
        <v>Sertraline</v>
      </c>
      <c r="Y517" s="5" t="str">
        <f t="shared" si="23"/>
        <v>CBT individual (over 15 sessions)</v>
      </c>
      <c r="Z517" s="5" t="str">
        <f>FIXED(EXP('WinBUGS output'!N516),2)</f>
        <v>1.12</v>
      </c>
      <c r="AA517" s="5" t="str">
        <f>FIXED(EXP('WinBUGS output'!M516),2)</f>
        <v>0.35</v>
      </c>
      <c r="AB517" s="5" t="str">
        <f>FIXED(EXP('WinBUGS output'!O516),2)</f>
        <v>3.66</v>
      </c>
    </row>
    <row r="518" spans="1:28" x14ac:dyDescent="0.25">
      <c r="A518" s="44">
        <v>16</v>
      </c>
      <c r="B518" s="44">
        <v>36</v>
      </c>
      <c r="C518" s="5" t="str">
        <f>VLOOKUP(A518,'WinBUGS output'!A:C,3,FALSE)</f>
        <v>Sertraline</v>
      </c>
      <c r="D518" s="5" t="str">
        <f>VLOOKUP(B518,'WinBUGS output'!A:C,3,FALSE)</f>
        <v>Third-wave cognitive therapy individual</v>
      </c>
      <c r="E518" s="5" t="str">
        <f>FIXED('WinBUGS output'!N517,2)</f>
        <v>0.13</v>
      </c>
      <c r="F518" s="5" t="str">
        <f>FIXED('WinBUGS output'!M517,2)</f>
        <v>-1.30</v>
      </c>
      <c r="G518" s="5" t="str">
        <f>FIXED('WinBUGS output'!O517,2)</f>
        <v>1.73</v>
      </c>
      <c r="H518" s="7"/>
      <c r="I518" s="7"/>
      <c r="J518" s="7"/>
      <c r="X518" s="5" t="str">
        <f t="shared" si="22"/>
        <v>Sertraline</v>
      </c>
      <c r="Y518" s="5" t="str">
        <f t="shared" si="23"/>
        <v>Third-wave cognitive therapy individual</v>
      </c>
      <c r="Z518" s="5" t="str">
        <f>FIXED(EXP('WinBUGS output'!N517),2)</f>
        <v>1.14</v>
      </c>
      <c r="AA518" s="5" t="str">
        <f>FIXED(EXP('WinBUGS output'!M517),2)</f>
        <v>0.27</v>
      </c>
      <c r="AB518" s="5" t="str">
        <f>FIXED(EXP('WinBUGS output'!O517),2)</f>
        <v>5.64</v>
      </c>
    </row>
    <row r="519" spans="1:28" x14ac:dyDescent="0.25">
      <c r="A519" s="44">
        <v>16</v>
      </c>
      <c r="B519" s="44">
        <v>37</v>
      </c>
      <c r="C519" s="5" t="str">
        <f>VLOOKUP(A519,'WinBUGS output'!A:C,3,FALSE)</f>
        <v>Sertraline</v>
      </c>
      <c r="D519" s="5" t="str">
        <f>VLOOKUP(B519,'WinBUGS output'!A:C,3,FALSE)</f>
        <v>CBT individual (under 15 sessions) + citalopram</v>
      </c>
      <c r="E519" s="5" t="str">
        <f>FIXED('WinBUGS output'!N518,2)</f>
        <v>0.66</v>
      </c>
      <c r="F519" s="5" t="str">
        <f>FIXED('WinBUGS output'!M518,2)</f>
        <v>-0.36</v>
      </c>
      <c r="G519" s="5" t="str">
        <f>FIXED('WinBUGS output'!O518,2)</f>
        <v>1.69</v>
      </c>
      <c r="H519" s="7"/>
      <c r="I519" s="7"/>
      <c r="J519" s="7"/>
      <c r="X519" s="5" t="str">
        <f t="shared" si="22"/>
        <v>Sertraline</v>
      </c>
      <c r="Y519" s="5" t="str">
        <f t="shared" si="23"/>
        <v>CBT individual (under 15 sessions) + citalopram</v>
      </c>
      <c r="Z519" s="5" t="str">
        <f>FIXED(EXP('WinBUGS output'!N518),2)</f>
        <v>1.93</v>
      </c>
      <c r="AA519" s="5" t="str">
        <f>FIXED(EXP('WinBUGS output'!M518),2)</f>
        <v>0.70</v>
      </c>
      <c r="AB519" s="5" t="str">
        <f>FIXED(EXP('WinBUGS output'!O518),2)</f>
        <v>5.44</v>
      </c>
    </row>
    <row r="520" spans="1:28" x14ac:dyDescent="0.25">
      <c r="A520" s="44">
        <v>16</v>
      </c>
      <c r="B520" s="44">
        <v>38</v>
      </c>
      <c r="C520" s="5" t="str">
        <f>VLOOKUP(A520,'WinBUGS output'!A:C,3,FALSE)</f>
        <v>Sertraline</v>
      </c>
      <c r="D520" s="5" t="str">
        <f>VLOOKUP(B520,'WinBUGS output'!A:C,3,FALSE)</f>
        <v>CBT individual (under 15 sessions) + escitalopram</v>
      </c>
      <c r="E520" s="5" t="str">
        <f>FIXED('WinBUGS output'!N519,2)</f>
        <v>0.44</v>
      </c>
      <c r="F520" s="5" t="str">
        <f>FIXED('WinBUGS output'!M519,2)</f>
        <v>-0.61</v>
      </c>
      <c r="G520" s="5" t="str">
        <f>FIXED('WinBUGS output'!O519,2)</f>
        <v>1.48</v>
      </c>
      <c r="H520" s="7"/>
      <c r="I520" s="7"/>
      <c r="J520" s="7"/>
      <c r="X520" s="5" t="str">
        <f t="shared" si="22"/>
        <v>Sertraline</v>
      </c>
      <c r="Y520" s="5" t="str">
        <f t="shared" si="23"/>
        <v>CBT individual (under 15 sessions) + escitalopram</v>
      </c>
      <c r="Z520" s="5" t="str">
        <f>FIXED(EXP('WinBUGS output'!N519),2)</f>
        <v>1.55</v>
      </c>
      <c r="AA520" s="5" t="str">
        <f>FIXED(EXP('WinBUGS output'!M519),2)</f>
        <v>0.54</v>
      </c>
      <c r="AB520" s="5" t="str">
        <f>FIXED(EXP('WinBUGS output'!O519),2)</f>
        <v>4.38</v>
      </c>
    </row>
    <row r="521" spans="1:28" x14ac:dyDescent="0.25">
      <c r="A521" s="44">
        <v>16</v>
      </c>
      <c r="B521" s="44">
        <v>39</v>
      </c>
      <c r="C521" s="5" t="str">
        <f>VLOOKUP(A521,'WinBUGS output'!A:C,3,FALSE)</f>
        <v>Sertraline</v>
      </c>
      <c r="D521" s="5" t="str">
        <f>VLOOKUP(B521,'WinBUGS output'!A:C,3,FALSE)</f>
        <v>CBT individual (over 15 sessions) + any AD</v>
      </c>
      <c r="E521" s="5" t="str">
        <f>FIXED('WinBUGS output'!N520,2)</f>
        <v>0.31</v>
      </c>
      <c r="F521" s="5" t="str">
        <f>FIXED('WinBUGS output'!M520,2)</f>
        <v>-1.09</v>
      </c>
      <c r="G521" s="5" t="str">
        <f>FIXED('WinBUGS output'!O520,2)</f>
        <v>1.57</v>
      </c>
      <c r="H521" s="7"/>
      <c r="I521" s="7"/>
      <c r="J521" s="7"/>
      <c r="X521" s="5" t="str">
        <f t="shared" si="22"/>
        <v>Sertraline</v>
      </c>
      <c r="Y521" s="5" t="str">
        <f t="shared" si="23"/>
        <v>CBT individual (over 15 sessions) + any AD</v>
      </c>
      <c r="Z521" s="5" t="str">
        <f>FIXED(EXP('WinBUGS output'!N520),2)</f>
        <v>1.37</v>
      </c>
      <c r="AA521" s="5" t="str">
        <f>FIXED(EXP('WinBUGS output'!M520),2)</f>
        <v>0.34</v>
      </c>
      <c r="AB521" s="5" t="str">
        <f>FIXED(EXP('WinBUGS output'!O520),2)</f>
        <v>4.83</v>
      </c>
    </row>
    <row r="522" spans="1:28" x14ac:dyDescent="0.25">
      <c r="A522" s="44">
        <v>16</v>
      </c>
      <c r="B522" s="44">
        <v>40</v>
      </c>
      <c r="C522" s="5" t="str">
        <f>VLOOKUP(A522,'WinBUGS output'!A:C,3,FALSE)</f>
        <v>Sertraline</v>
      </c>
      <c r="D522" s="5" t="str">
        <f>VLOOKUP(B522,'WinBUGS output'!A:C,3,FALSE)</f>
        <v>Third-wave cognitive therapy individual + any AD</v>
      </c>
      <c r="E522" s="5" t="str">
        <f>FIXED('WinBUGS output'!N521,2)</f>
        <v>0.78</v>
      </c>
      <c r="F522" s="5" t="str">
        <f>FIXED('WinBUGS output'!M521,2)</f>
        <v>-0.47</v>
      </c>
      <c r="G522" s="5" t="str">
        <f>FIXED('WinBUGS output'!O521,2)</f>
        <v>2.17</v>
      </c>
      <c r="H522" s="7"/>
      <c r="I522" s="7"/>
      <c r="J522" s="7"/>
      <c r="X522" s="5" t="str">
        <f t="shared" si="22"/>
        <v>Sertraline</v>
      </c>
      <c r="Y522" s="5" t="str">
        <f t="shared" si="23"/>
        <v>Third-wave cognitive therapy individual + any AD</v>
      </c>
      <c r="Z522" s="5" t="str">
        <f>FIXED(EXP('WinBUGS output'!N521),2)</f>
        <v>2.19</v>
      </c>
      <c r="AA522" s="5" t="str">
        <f>FIXED(EXP('WinBUGS output'!M521),2)</f>
        <v>0.62</v>
      </c>
      <c r="AB522" s="5" t="str">
        <f>FIXED(EXP('WinBUGS output'!O521),2)</f>
        <v>8.79</v>
      </c>
    </row>
    <row r="523" spans="1:28" x14ac:dyDescent="0.25">
      <c r="A523" s="44">
        <v>16</v>
      </c>
      <c r="B523" s="44">
        <v>41</v>
      </c>
      <c r="C523" s="5" t="str">
        <f>VLOOKUP(A523,'WinBUGS output'!A:C,3,FALSE)</f>
        <v>Sertraline</v>
      </c>
      <c r="D523" s="5" t="str">
        <f>VLOOKUP(B523,'WinBUGS output'!A:C,3,FALSE)</f>
        <v>Exercise + Fluoxetine</v>
      </c>
      <c r="E523" s="5" t="str">
        <f>FIXED('WinBUGS output'!N522,2)</f>
        <v>2.83</v>
      </c>
      <c r="F523" s="5" t="str">
        <f>FIXED('WinBUGS output'!M522,2)</f>
        <v>1.50</v>
      </c>
      <c r="G523" s="5" t="str">
        <f>FIXED('WinBUGS output'!O522,2)</f>
        <v>4.15</v>
      </c>
      <c r="H523" s="7"/>
      <c r="I523" s="7"/>
      <c r="J523" s="7"/>
      <c r="X523" s="5" t="str">
        <f t="shared" si="22"/>
        <v>Sertraline</v>
      </c>
      <c r="Y523" s="5" t="str">
        <f t="shared" si="23"/>
        <v>Exercise + Fluoxetine</v>
      </c>
      <c r="Z523" s="5" t="str">
        <f>FIXED(EXP('WinBUGS output'!N522),2)</f>
        <v>16.98</v>
      </c>
      <c r="AA523" s="5" t="str">
        <f>FIXED(EXP('WinBUGS output'!M522),2)</f>
        <v>4.49</v>
      </c>
      <c r="AB523" s="5" t="str">
        <f>FIXED(EXP('WinBUGS output'!O522),2)</f>
        <v>63.62</v>
      </c>
    </row>
    <row r="524" spans="1:28" x14ac:dyDescent="0.25">
      <c r="A524" s="44">
        <v>17</v>
      </c>
      <c r="B524" s="44">
        <v>18</v>
      </c>
      <c r="C524" s="5" t="str">
        <f>VLOOKUP(A524,'WinBUGS output'!A:C,3,FALSE)</f>
        <v>Any AD</v>
      </c>
      <c r="D524" s="5" t="str">
        <f>VLOOKUP(B524,'WinBUGS output'!A:C,3,FALSE)</f>
        <v>Mirtazapine</v>
      </c>
      <c r="E524" s="5" t="str">
        <f>FIXED('WinBUGS output'!N523,2)</f>
        <v>3.51</v>
      </c>
      <c r="F524" s="5" t="str">
        <f>FIXED('WinBUGS output'!M523,2)</f>
        <v>1.50</v>
      </c>
      <c r="G524" s="5" t="str">
        <f>FIXED('WinBUGS output'!O523,2)</f>
        <v>5.49</v>
      </c>
      <c r="H524" s="7"/>
      <c r="I524" s="7"/>
      <c r="J524" s="7"/>
      <c r="X524" s="5" t="str">
        <f t="shared" si="22"/>
        <v>Any AD</v>
      </c>
      <c r="Y524" s="5" t="str">
        <f t="shared" si="23"/>
        <v>Mirtazapine</v>
      </c>
      <c r="Z524" s="5" t="str">
        <f>FIXED(EXP('WinBUGS output'!N523),2)</f>
        <v>33.31</v>
      </c>
      <c r="AA524" s="5" t="str">
        <f>FIXED(EXP('WinBUGS output'!M523),2)</f>
        <v>4.47</v>
      </c>
      <c r="AB524" s="5" t="str">
        <f>FIXED(EXP('WinBUGS output'!O523),2)</f>
        <v>242.26</v>
      </c>
    </row>
    <row r="525" spans="1:28" x14ac:dyDescent="0.25">
      <c r="A525" s="44">
        <v>17</v>
      </c>
      <c r="B525" s="44">
        <v>19</v>
      </c>
      <c r="C525" s="5" t="str">
        <f>VLOOKUP(A525,'WinBUGS output'!A:C,3,FALSE)</f>
        <v>Any AD</v>
      </c>
      <c r="D525" s="5" t="str">
        <f>VLOOKUP(B525,'WinBUGS output'!A:C,3,FALSE)</f>
        <v>Short-term psychodymic psychotherapy individual + TAU</v>
      </c>
      <c r="E525" s="5" t="str">
        <f>FIXED('WinBUGS output'!N524,2)</f>
        <v>2.72</v>
      </c>
      <c r="F525" s="5" t="str">
        <f>FIXED('WinBUGS output'!M524,2)</f>
        <v>0.03</v>
      </c>
      <c r="G525" s="5" t="str">
        <f>FIXED('WinBUGS output'!O524,2)</f>
        <v>5.34</v>
      </c>
      <c r="H525" s="7"/>
      <c r="I525" s="7"/>
      <c r="J525" s="7"/>
      <c r="X525" s="5" t="str">
        <f t="shared" si="22"/>
        <v>Any AD</v>
      </c>
      <c r="Y525" s="5" t="str">
        <f t="shared" si="23"/>
        <v>Short-term psychodymic psychotherapy individual + TAU</v>
      </c>
      <c r="Z525" s="5" t="str">
        <f>FIXED(EXP('WinBUGS output'!N524),2)</f>
        <v>15.17</v>
      </c>
      <c r="AA525" s="5" t="str">
        <f>FIXED(EXP('WinBUGS output'!M524),2)</f>
        <v>1.03</v>
      </c>
      <c r="AB525" s="5" t="str">
        <f>FIXED(EXP('WinBUGS output'!O524),2)</f>
        <v>209.14</v>
      </c>
    </row>
    <row r="526" spans="1:28" x14ac:dyDescent="0.25">
      <c r="A526" s="44">
        <v>17</v>
      </c>
      <c r="B526" s="44">
        <v>20</v>
      </c>
      <c r="C526" s="5" t="str">
        <f>VLOOKUP(A526,'WinBUGS output'!A:C,3,FALSE)</f>
        <v>Any AD</v>
      </c>
      <c r="D526" s="5" t="str">
        <f>VLOOKUP(B526,'WinBUGS output'!A:C,3,FALSE)</f>
        <v>Cognitive bibliotherapy with support + TAU</v>
      </c>
      <c r="E526" s="5" t="str">
        <f>FIXED('WinBUGS output'!N525,2)</f>
        <v>2.31</v>
      </c>
      <c r="F526" s="5" t="str">
        <f>FIXED('WinBUGS output'!M525,2)</f>
        <v>-0.09</v>
      </c>
      <c r="G526" s="5" t="str">
        <f>FIXED('WinBUGS output'!O525,2)</f>
        <v>4.71</v>
      </c>
      <c r="H526" s="7"/>
      <c r="I526" s="7"/>
      <c r="J526" s="7"/>
      <c r="X526" s="5" t="str">
        <f t="shared" si="22"/>
        <v>Any AD</v>
      </c>
      <c r="Y526" s="5" t="str">
        <f t="shared" si="23"/>
        <v>Cognitive bibliotherapy with support + TAU</v>
      </c>
      <c r="Z526" s="5" t="str">
        <f>FIXED(EXP('WinBUGS output'!N525),2)</f>
        <v>10.11</v>
      </c>
      <c r="AA526" s="5" t="str">
        <f>FIXED(EXP('WinBUGS output'!M525),2)</f>
        <v>0.91</v>
      </c>
      <c r="AB526" s="5" t="str">
        <f>FIXED(EXP('WinBUGS output'!O525),2)</f>
        <v>111.39</v>
      </c>
    </row>
    <row r="527" spans="1:28" x14ac:dyDescent="0.25">
      <c r="A527" s="44">
        <v>17</v>
      </c>
      <c r="B527" s="44">
        <v>21</v>
      </c>
      <c r="C527" s="5" t="str">
        <f>VLOOKUP(A527,'WinBUGS output'!A:C,3,FALSE)</f>
        <v>Any AD</v>
      </c>
      <c r="D527" s="5" t="str">
        <f>VLOOKUP(B527,'WinBUGS output'!A:C,3,FALSE)</f>
        <v>Computerised-CBT (CCBT) with support</v>
      </c>
      <c r="E527" s="5" t="str">
        <f>FIXED('WinBUGS output'!N526,2)</f>
        <v>2.22</v>
      </c>
      <c r="F527" s="5" t="str">
        <f>FIXED('WinBUGS output'!M526,2)</f>
        <v>-0.25</v>
      </c>
      <c r="G527" s="5" t="str">
        <f>FIXED('WinBUGS output'!O526,2)</f>
        <v>4.67</v>
      </c>
      <c r="H527" s="7"/>
      <c r="I527" s="7"/>
      <c r="J527" s="7"/>
      <c r="X527" s="5" t="str">
        <f t="shared" si="22"/>
        <v>Any AD</v>
      </c>
      <c r="Y527" s="5" t="str">
        <f t="shared" si="23"/>
        <v>Computerised-CBT (CCBT) with support</v>
      </c>
      <c r="Z527" s="5" t="str">
        <f>FIXED(EXP('WinBUGS output'!N526),2)</f>
        <v>9.24</v>
      </c>
      <c r="AA527" s="5" t="str">
        <f>FIXED(EXP('WinBUGS output'!M526),2)</f>
        <v>0.78</v>
      </c>
      <c r="AB527" s="5" t="str">
        <f>FIXED(EXP('WinBUGS output'!O526),2)</f>
        <v>106.59</v>
      </c>
    </row>
    <row r="528" spans="1:28" x14ac:dyDescent="0.25">
      <c r="A528" s="44">
        <v>17</v>
      </c>
      <c r="B528" s="44">
        <v>22</v>
      </c>
      <c r="C528" s="5" t="str">
        <f>VLOOKUP(A528,'WinBUGS output'!A:C,3,FALSE)</f>
        <v>Any AD</v>
      </c>
      <c r="D528" s="5" t="str">
        <f>VLOOKUP(B528,'WinBUGS output'!A:C,3,FALSE)</f>
        <v>Cognitive bibliotherapy + TAU</v>
      </c>
      <c r="E528" s="5" t="str">
        <f>FIXED('WinBUGS output'!N527,2)</f>
        <v>2.07</v>
      </c>
      <c r="F528" s="5" t="str">
        <f>FIXED('WinBUGS output'!M527,2)</f>
        <v>-0.28</v>
      </c>
      <c r="G528" s="5" t="str">
        <f>FIXED('WinBUGS output'!O527,2)</f>
        <v>4.40</v>
      </c>
      <c r="H528" s="7"/>
      <c r="I528" s="7"/>
      <c r="J528" s="7"/>
      <c r="X528" s="5" t="str">
        <f t="shared" si="22"/>
        <v>Any AD</v>
      </c>
      <c r="Y528" s="5" t="str">
        <f t="shared" si="23"/>
        <v>Cognitive bibliotherapy + TAU</v>
      </c>
      <c r="Z528" s="5" t="str">
        <f>FIXED(EXP('WinBUGS output'!N527),2)</f>
        <v>7.91</v>
      </c>
      <c r="AA528" s="5" t="str">
        <f>FIXED(EXP('WinBUGS output'!M527),2)</f>
        <v>0.76</v>
      </c>
      <c r="AB528" s="5" t="str">
        <f>FIXED(EXP('WinBUGS output'!O527),2)</f>
        <v>81.61</v>
      </c>
    </row>
    <row r="529" spans="1:28" x14ac:dyDescent="0.25">
      <c r="A529" s="44">
        <v>17</v>
      </c>
      <c r="B529" s="44">
        <v>23</v>
      </c>
      <c r="C529" s="5" t="str">
        <f>VLOOKUP(A529,'WinBUGS output'!A:C,3,FALSE)</f>
        <v>Any AD</v>
      </c>
      <c r="D529" s="5" t="str">
        <f>VLOOKUP(B529,'WinBUGS output'!A:C,3,FALSE)</f>
        <v>Computerised cognitive bias modification</v>
      </c>
      <c r="E529" s="5" t="str">
        <f>FIXED('WinBUGS output'!N528,2)</f>
        <v>2.21</v>
      </c>
      <c r="F529" s="5" t="str">
        <f>FIXED('WinBUGS output'!M528,2)</f>
        <v>-0.19</v>
      </c>
      <c r="G529" s="5" t="str">
        <f>FIXED('WinBUGS output'!O528,2)</f>
        <v>4.60</v>
      </c>
      <c r="H529" s="7"/>
      <c r="I529" s="7"/>
      <c r="J529" s="7"/>
      <c r="X529" s="5" t="str">
        <f t="shared" si="22"/>
        <v>Any AD</v>
      </c>
      <c r="Y529" s="5" t="str">
        <f t="shared" si="23"/>
        <v>Computerised cognitive bias modification</v>
      </c>
      <c r="Z529" s="5" t="str">
        <f>FIXED(EXP('WinBUGS output'!N528),2)</f>
        <v>9.15</v>
      </c>
      <c r="AA529" s="5" t="str">
        <f>FIXED(EXP('WinBUGS output'!M528),2)</f>
        <v>0.83</v>
      </c>
      <c r="AB529" s="5" t="str">
        <f>FIXED(EXP('WinBUGS output'!O528),2)</f>
        <v>99.58</v>
      </c>
    </row>
    <row r="530" spans="1:28" x14ac:dyDescent="0.25">
      <c r="A530" s="44">
        <v>17</v>
      </c>
      <c r="B530" s="44">
        <v>24</v>
      </c>
      <c r="C530" s="5" t="str">
        <f>VLOOKUP(A530,'WinBUGS output'!A:C,3,FALSE)</f>
        <v>Any AD</v>
      </c>
      <c r="D530" s="5" t="str">
        <f>VLOOKUP(B530,'WinBUGS output'!A:C,3,FALSE)</f>
        <v>Computerised-CBT (CCBT)</v>
      </c>
      <c r="E530" s="5" t="str">
        <f>FIXED('WinBUGS output'!N529,2)</f>
        <v>2.12</v>
      </c>
      <c r="F530" s="5" t="str">
        <f>FIXED('WinBUGS output'!M529,2)</f>
        <v>-0.22</v>
      </c>
      <c r="G530" s="5" t="str">
        <f>FIXED('WinBUGS output'!O529,2)</f>
        <v>4.46</v>
      </c>
      <c r="H530" s="7"/>
      <c r="I530" s="7"/>
      <c r="J530" s="7"/>
      <c r="X530" s="5" t="str">
        <f t="shared" si="22"/>
        <v>Any AD</v>
      </c>
      <c r="Y530" s="5" t="str">
        <f t="shared" si="23"/>
        <v>Computerised-CBT (CCBT)</v>
      </c>
      <c r="Z530" s="5" t="str">
        <f>FIXED(EXP('WinBUGS output'!N529),2)</f>
        <v>8.31</v>
      </c>
      <c r="AA530" s="5" t="str">
        <f>FIXED(EXP('WinBUGS output'!M529),2)</f>
        <v>0.80</v>
      </c>
      <c r="AB530" s="5" t="str">
        <f>FIXED(EXP('WinBUGS output'!O529),2)</f>
        <v>86.31</v>
      </c>
    </row>
    <row r="531" spans="1:28" x14ac:dyDescent="0.25">
      <c r="A531" s="44">
        <v>17</v>
      </c>
      <c r="B531" s="44">
        <v>25</v>
      </c>
      <c r="C531" s="5" t="str">
        <f>VLOOKUP(A531,'WinBUGS output'!A:C,3,FALSE)</f>
        <v>Any AD</v>
      </c>
      <c r="D531" s="5" t="str">
        <f>VLOOKUP(B531,'WinBUGS output'!A:C,3,FALSE)</f>
        <v>Computerised-CBT (CCBT) + TAU</v>
      </c>
      <c r="E531" s="5" t="str">
        <f>FIXED('WinBUGS output'!N530,2)</f>
        <v>2.25</v>
      </c>
      <c r="F531" s="5" t="str">
        <f>FIXED('WinBUGS output'!M530,2)</f>
        <v>-0.05</v>
      </c>
      <c r="G531" s="5" t="str">
        <f>FIXED('WinBUGS output'!O530,2)</f>
        <v>4.53</v>
      </c>
      <c r="H531" s="7"/>
      <c r="I531" s="7"/>
      <c r="J531" s="7"/>
      <c r="X531" s="5" t="str">
        <f t="shared" si="22"/>
        <v>Any AD</v>
      </c>
      <c r="Y531" s="5" t="str">
        <f t="shared" si="23"/>
        <v>Computerised-CBT (CCBT) + TAU</v>
      </c>
      <c r="Z531" s="5" t="str">
        <f>FIXED(EXP('WinBUGS output'!N530),2)</f>
        <v>9.45</v>
      </c>
      <c r="AA531" s="5" t="str">
        <f>FIXED(EXP('WinBUGS output'!M530),2)</f>
        <v>0.95</v>
      </c>
      <c r="AB531" s="5" t="str">
        <f>FIXED(EXP('WinBUGS output'!O530),2)</f>
        <v>92.39</v>
      </c>
    </row>
    <row r="532" spans="1:28" x14ac:dyDescent="0.25">
      <c r="A532" s="44">
        <v>17</v>
      </c>
      <c r="B532" s="44">
        <v>26</v>
      </c>
      <c r="C532" s="5" t="str">
        <f>VLOOKUP(A532,'WinBUGS output'!A:C,3,FALSE)</f>
        <v>Any AD</v>
      </c>
      <c r="D532" s="5" t="str">
        <f>VLOOKUP(B532,'WinBUGS output'!A:C,3,FALSE)</f>
        <v>Computerised-problem solving therapy</v>
      </c>
      <c r="E532" s="5" t="str">
        <f>FIXED('WinBUGS output'!N531,2)</f>
        <v>2.16</v>
      </c>
      <c r="F532" s="5" t="str">
        <f>FIXED('WinBUGS output'!M531,2)</f>
        <v>-0.20</v>
      </c>
      <c r="G532" s="5" t="str">
        <f>FIXED('WinBUGS output'!O531,2)</f>
        <v>4.51</v>
      </c>
      <c r="H532" s="7"/>
      <c r="I532" s="7"/>
      <c r="J532" s="7"/>
      <c r="X532" s="5" t="str">
        <f t="shared" si="22"/>
        <v>Any AD</v>
      </c>
      <c r="Y532" s="5" t="str">
        <f t="shared" si="23"/>
        <v>Computerised-problem solving therapy</v>
      </c>
      <c r="Z532" s="5" t="str">
        <f>FIXED(EXP('WinBUGS output'!N531),2)</f>
        <v>8.65</v>
      </c>
      <c r="AA532" s="5" t="str">
        <f>FIXED(EXP('WinBUGS output'!M531),2)</f>
        <v>0.82</v>
      </c>
      <c r="AB532" s="5" t="str">
        <f>FIXED(EXP('WinBUGS output'!O531),2)</f>
        <v>91.01</v>
      </c>
    </row>
    <row r="533" spans="1:28" x14ac:dyDescent="0.25">
      <c r="A533" s="44">
        <v>17</v>
      </c>
      <c r="B533" s="44">
        <v>27</v>
      </c>
      <c r="C533" s="5" t="str">
        <f>VLOOKUP(A533,'WinBUGS output'!A:C,3,FALSE)</f>
        <v>Any AD</v>
      </c>
      <c r="D533" s="5" t="str">
        <f>VLOOKUP(B533,'WinBUGS output'!A:C,3,FALSE)</f>
        <v>Interpersonal psychotherapy (IPT)</v>
      </c>
      <c r="E533" s="5" t="str">
        <f>FIXED('WinBUGS output'!N532,2)</f>
        <v>3.23</v>
      </c>
      <c r="F533" s="5" t="str">
        <f>FIXED('WinBUGS output'!M532,2)</f>
        <v>0.82</v>
      </c>
      <c r="G533" s="5" t="str">
        <f>FIXED('WinBUGS output'!O532,2)</f>
        <v>5.56</v>
      </c>
      <c r="H533" s="7"/>
      <c r="I533" s="7"/>
      <c r="J533" s="7"/>
      <c r="X533" s="5" t="str">
        <f t="shared" si="22"/>
        <v>Any AD</v>
      </c>
      <c r="Y533" s="5" t="str">
        <f t="shared" si="23"/>
        <v>Interpersonal psychotherapy (IPT)</v>
      </c>
      <c r="Z533" s="5" t="str">
        <f>FIXED(EXP('WinBUGS output'!N532),2)</f>
        <v>25.23</v>
      </c>
      <c r="AA533" s="5" t="str">
        <f>FIXED(EXP('WinBUGS output'!M532),2)</f>
        <v>2.28</v>
      </c>
      <c r="AB533" s="5" t="str">
        <f>FIXED(EXP('WinBUGS output'!O532),2)</f>
        <v>258.53</v>
      </c>
    </row>
    <row r="534" spans="1:28" x14ac:dyDescent="0.25">
      <c r="A534" s="44">
        <v>17</v>
      </c>
      <c r="B534" s="44">
        <v>28</v>
      </c>
      <c r="C534" s="5" t="str">
        <f>VLOOKUP(A534,'WinBUGS output'!A:C,3,FALSE)</f>
        <v>Any AD</v>
      </c>
      <c r="D534" s="5" t="str">
        <f>VLOOKUP(B534,'WinBUGS output'!A:C,3,FALSE)</f>
        <v>Emotion-focused therapy (EFT)</v>
      </c>
      <c r="E534" s="5" t="str">
        <f>FIXED('WinBUGS output'!N533,2)</f>
        <v>2.41</v>
      </c>
      <c r="F534" s="5" t="str">
        <f>FIXED('WinBUGS output'!M533,2)</f>
        <v>-0.12</v>
      </c>
      <c r="G534" s="5" t="str">
        <f>FIXED('WinBUGS output'!O533,2)</f>
        <v>4.93</v>
      </c>
      <c r="H534" s="7"/>
      <c r="I534" s="7"/>
      <c r="J534" s="7"/>
      <c r="X534" s="5" t="str">
        <f t="shared" si="22"/>
        <v>Any AD</v>
      </c>
      <c r="Y534" s="5" t="str">
        <f t="shared" si="23"/>
        <v>Emotion-focused therapy (EFT)</v>
      </c>
      <c r="Z534" s="5" t="str">
        <f>FIXED(EXP('WinBUGS output'!N533),2)</f>
        <v>11.15</v>
      </c>
      <c r="AA534" s="5" t="str">
        <f>FIXED(EXP('WinBUGS output'!M533),2)</f>
        <v>0.89</v>
      </c>
      <c r="AB534" s="5" t="str">
        <f>FIXED(EXP('WinBUGS output'!O533),2)</f>
        <v>137.69</v>
      </c>
    </row>
    <row r="535" spans="1:28" x14ac:dyDescent="0.25">
      <c r="A535" s="44">
        <v>17</v>
      </c>
      <c r="B535" s="44">
        <v>29</v>
      </c>
      <c r="C535" s="5" t="str">
        <f>VLOOKUP(A535,'WinBUGS output'!A:C,3,FALSE)</f>
        <v>Any AD</v>
      </c>
      <c r="D535" s="5" t="str">
        <f>VLOOKUP(B535,'WinBUGS output'!A:C,3,FALSE)</f>
        <v>Non-directive counselling</v>
      </c>
      <c r="E535" s="5" t="str">
        <f>FIXED('WinBUGS output'!N534,2)</f>
        <v>2.23</v>
      </c>
      <c r="F535" s="5" t="str">
        <f>FIXED('WinBUGS output'!M534,2)</f>
        <v>-0.07</v>
      </c>
      <c r="G535" s="5" t="str">
        <f>FIXED('WinBUGS output'!O534,2)</f>
        <v>4.49</v>
      </c>
      <c r="H535" s="7"/>
      <c r="I535" s="7"/>
      <c r="J535" s="7"/>
      <c r="X535" s="5" t="str">
        <f t="shared" si="22"/>
        <v>Any AD</v>
      </c>
      <c r="Y535" s="5" t="str">
        <f t="shared" si="23"/>
        <v>Non-directive counselling</v>
      </c>
      <c r="Z535" s="5" t="str">
        <f>FIXED(EXP('WinBUGS output'!N534),2)</f>
        <v>9.28</v>
      </c>
      <c r="AA535" s="5" t="str">
        <f>FIXED(EXP('WinBUGS output'!M534),2)</f>
        <v>0.93</v>
      </c>
      <c r="AB535" s="5" t="str">
        <f>FIXED(EXP('WinBUGS output'!O534),2)</f>
        <v>89.03</v>
      </c>
    </row>
    <row r="536" spans="1:28" x14ac:dyDescent="0.25">
      <c r="A536" s="44">
        <v>17</v>
      </c>
      <c r="B536" s="44">
        <v>30</v>
      </c>
      <c r="C536" s="5" t="str">
        <f>VLOOKUP(A536,'WinBUGS output'!A:C,3,FALSE)</f>
        <v>Any AD</v>
      </c>
      <c r="D536" s="5" t="str">
        <f>VLOOKUP(B536,'WinBUGS output'!A:C,3,FALSE)</f>
        <v>Relational client-centered therapy</v>
      </c>
      <c r="E536" s="5" t="str">
        <f>FIXED('WinBUGS output'!N535,2)</f>
        <v>2.06</v>
      </c>
      <c r="F536" s="5" t="str">
        <f>FIXED('WinBUGS output'!M535,2)</f>
        <v>-0.51</v>
      </c>
      <c r="G536" s="5" t="str">
        <f>FIXED('WinBUGS output'!O535,2)</f>
        <v>4.54</v>
      </c>
      <c r="H536" s="7"/>
      <c r="I536" s="7"/>
      <c r="J536" s="7"/>
      <c r="X536" s="5" t="str">
        <f t="shared" si="22"/>
        <v>Any AD</v>
      </c>
      <c r="Y536" s="5" t="str">
        <f t="shared" si="23"/>
        <v>Relational client-centered therapy</v>
      </c>
      <c r="Z536" s="5" t="str">
        <f>FIXED(EXP('WinBUGS output'!N535),2)</f>
        <v>7.82</v>
      </c>
      <c r="AA536" s="5" t="str">
        <f>FIXED(EXP('WinBUGS output'!M535),2)</f>
        <v>0.60</v>
      </c>
      <c r="AB536" s="5" t="str">
        <f>FIXED(EXP('WinBUGS output'!O535),2)</f>
        <v>93.41</v>
      </c>
    </row>
    <row r="537" spans="1:28" x14ac:dyDescent="0.25">
      <c r="A537" s="44">
        <v>17</v>
      </c>
      <c r="B537" s="44">
        <v>31</v>
      </c>
      <c r="C537" s="5" t="str">
        <f>VLOOKUP(A537,'WinBUGS output'!A:C,3,FALSE)</f>
        <v>Any AD</v>
      </c>
      <c r="D537" s="5" t="str">
        <f>VLOOKUP(B537,'WinBUGS output'!A:C,3,FALSE)</f>
        <v>Behavioural activation (BA)</v>
      </c>
      <c r="E537" s="5" t="str">
        <f>FIXED('WinBUGS output'!N536,2)</f>
        <v>3.35</v>
      </c>
      <c r="F537" s="5" t="str">
        <f>FIXED('WinBUGS output'!M536,2)</f>
        <v>1.06</v>
      </c>
      <c r="G537" s="5" t="str">
        <f>FIXED('WinBUGS output'!O536,2)</f>
        <v>5.59</v>
      </c>
      <c r="H537" s="7"/>
      <c r="I537" s="7"/>
      <c r="J537" s="7"/>
      <c r="X537" s="5" t="str">
        <f t="shared" si="22"/>
        <v>Any AD</v>
      </c>
      <c r="Y537" s="5" t="str">
        <f t="shared" si="23"/>
        <v>Behavioural activation (BA)</v>
      </c>
      <c r="Z537" s="5" t="str">
        <f>FIXED(EXP('WinBUGS output'!N536),2)</f>
        <v>28.47</v>
      </c>
      <c r="AA537" s="5" t="str">
        <f>FIXED(EXP('WinBUGS output'!M536),2)</f>
        <v>2.87</v>
      </c>
      <c r="AB537" s="5" t="str">
        <f>FIXED(EXP('WinBUGS output'!O536),2)</f>
        <v>266.67</v>
      </c>
    </row>
    <row r="538" spans="1:28" x14ac:dyDescent="0.25">
      <c r="A538" s="44">
        <v>17</v>
      </c>
      <c r="B538" s="44">
        <v>32</v>
      </c>
      <c r="C538" s="5" t="str">
        <f>VLOOKUP(A538,'WinBUGS output'!A:C,3,FALSE)</f>
        <v>Any AD</v>
      </c>
      <c r="D538" s="5" t="str">
        <f>VLOOKUP(B538,'WinBUGS output'!A:C,3,FALSE)</f>
        <v>Behavioural activation (BA) + TAU</v>
      </c>
      <c r="E538" s="5" t="str">
        <f>FIXED('WinBUGS output'!N537,2)</f>
        <v>3.30</v>
      </c>
      <c r="F538" s="5" t="str">
        <f>FIXED('WinBUGS output'!M537,2)</f>
        <v>0.94</v>
      </c>
      <c r="G538" s="5" t="str">
        <f>FIXED('WinBUGS output'!O537,2)</f>
        <v>5.60</v>
      </c>
      <c r="H538" s="7"/>
      <c r="I538" s="7"/>
      <c r="J538" s="7"/>
      <c r="X538" s="5" t="str">
        <f t="shared" si="22"/>
        <v>Any AD</v>
      </c>
      <c r="Y538" s="5" t="str">
        <f t="shared" si="23"/>
        <v>Behavioural activation (BA) + TAU</v>
      </c>
      <c r="Z538" s="5" t="str">
        <f>FIXED(EXP('WinBUGS output'!N537),2)</f>
        <v>27.03</v>
      </c>
      <c r="AA538" s="5" t="str">
        <f>FIXED(EXP('WinBUGS output'!M537),2)</f>
        <v>2.55</v>
      </c>
      <c r="AB538" s="5" t="str">
        <f>FIXED(EXP('WinBUGS output'!O537),2)</f>
        <v>269.35</v>
      </c>
    </row>
    <row r="539" spans="1:28" x14ac:dyDescent="0.25">
      <c r="A539" s="44">
        <v>17</v>
      </c>
      <c r="B539" s="44">
        <v>33</v>
      </c>
      <c r="C539" s="5" t="str">
        <f>VLOOKUP(A539,'WinBUGS output'!A:C,3,FALSE)</f>
        <v>Any AD</v>
      </c>
      <c r="D539" s="5" t="str">
        <f>VLOOKUP(B539,'WinBUGS output'!A:C,3,FALSE)</f>
        <v>CBT individual (under 15 sessions)</v>
      </c>
      <c r="E539" s="5" t="str">
        <f>FIXED('WinBUGS output'!N538,2)</f>
        <v>2.16</v>
      </c>
      <c r="F539" s="5" t="str">
        <f>FIXED('WinBUGS output'!M538,2)</f>
        <v>0.05</v>
      </c>
      <c r="G539" s="5" t="str">
        <f>FIXED('WinBUGS output'!O538,2)</f>
        <v>4.26</v>
      </c>
      <c r="H539" s="7"/>
      <c r="I539" s="7"/>
      <c r="J539" s="7"/>
      <c r="X539" s="5" t="str">
        <f t="shared" si="22"/>
        <v>Any AD</v>
      </c>
      <c r="Y539" s="5" t="str">
        <f t="shared" si="23"/>
        <v>CBT individual (under 15 sessions)</v>
      </c>
      <c r="Z539" s="5" t="str">
        <f>FIXED(EXP('WinBUGS output'!N538),2)</f>
        <v>8.66</v>
      </c>
      <c r="AA539" s="5" t="str">
        <f>FIXED(EXP('WinBUGS output'!M538),2)</f>
        <v>1.05</v>
      </c>
      <c r="AB539" s="5" t="str">
        <f>FIXED(EXP('WinBUGS output'!O538),2)</f>
        <v>70.74</v>
      </c>
    </row>
    <row r="540" spans="1:28" x14ac:dyDescent="0.25">
      <c r="A540" s="44">
        <v>17</v>
      </c>
      <c r="B540" s="44">
        <v>34</v>
      </c>
      <c r="C540" s="5" t="str">
        <f>VLOOKUP(A540,'WinBUGS output'!A:C,3,FALSE)</f>
        <v>Any AD</v>
      </c>
      <c r="D540" s="5" t="str">
        <f>VLOOKUP(B540,'WinBUGS output'!A:C,3,FALSE)</f>
        <v>CBT individual (under 15 sessions) + TAU</v>
      </c>
      <c r="E540" s="5" t="str">
        <f>FIXED('WinBUGS output'!N539,2)</f>
        <v>2.67</v>
      </c>
      <c r="F540" s="5" t="str">
        <f>FIXED('WinBUGS output'!M539,2)</f>
        <v>0.39</v>
      </c>
      <c r="G540" s="5" t="str">
        <f>FIXED('WinBUGS output'!O539,2)</f>
        <v>4.93</v>
      </c>
      <c r="H540" s="7"/>
      <c r="I540" s="7"/>
      <c r="J540" s="7"/>
      <c r="X540" s="5" t="str">
        <f t="shared" si="22"/>
        <v>Any AD</v>
      </c>
      <c r="Y540" s="5" t="str">
        <f t="shared" si="23"/>
        <v>CBT individual (under 15 sessions) + TAU</v>
      </c>
      <c r="Z540" s="5" t="str">
        <f>FIXED(EXP('WinBUGS output'!N539),2)</f>
        <v>14.43</v>
      </c>
      <c r="AA540" s="5" t="str">
        <f>FIXED(EXP('WinBUGS output'!M539),2)</f>
        <v>1.48</v>
      </c>
      <c r="AB540" s="5" t="str">
        <f>FIXED(EXP('WinBUGS output'!O539),2)</f>
        <v>138.66</v>
      </c>
    </row>
    <row r="541" spans="1:28" x14ac:dyDescent="0.25">
      <c r="A541" s="44">
        <v>17</v>
      </c>
      <c r="B541" s="44">
        <v>35</v>
      </c>
      <c r="C541" s="5" t="str">
        <f>VLOOKUP(A541,'WinBUGS output'!A:C,3,FALSE)</f>
        <v>Any AD</v>
      </c>
      <c r="D541" s="5" t="str">
        <f>VLOOKUP(B541,'WinBUGS output'!A:C,3,FALSE)</f>
        <v>CBT individual (over 15 sessions)</v>
      </c>
      <c r="E541" s="5" t="str">
        <f>FIXED('WinBUGS output'!N540,2)</f>
        <v>3.34</v>
      </c>
      <c r="F541" s="5" t="str">
        <f>FIXED('WinBUGS output'!M540,2)</f>
        <v>1.11</v>
      </c>
      <c r="G541" s="5" t="str">
        <f>FIXED('WinBUGS output'!O540,2)</f>
        <v>5.51</v>
      </c>
      <c r="H541" s="7"/>
      <c r="I541" s="7"/>
      <c r="J541" s="7"/>
      <c r="X541" s="5" t="str">
        <f t="shared" si="22"/>
        <v>Any AD</v>
      </c>
      <c r="Y541" s="5" t="str">
        <f t="shared" si="23"/>
        <v>CBT individual (over 15 sessions)</v>
      </c>
      <c r="Z541" s="5" t="str">
        <f>FIXED(EXP('WinBUGS output'!N540),2)</f>
        <v>28.33</v>
      </c>
      <c r="AA541" s="5" t="str">
        <f>FIXED(EXP('WinBUGS output'!M540),2)</f>
        <v>3.03</v>
      </c>
      <c r="AB541" s="5" t="str">
        <f>FIXED(EXP('WinBUGS output'!O540),2)</f>
        <v>247.89</v>
      </c>
    </row>
    <row r="542" spans="1:28" x14ac:dyDescent="0.25">
      <c r="A542" s="44">
        <v>17</v>
      </c>
      <c r="B542" s="44">
        <v>36</v>
      </c>
      <c r="C542" s="5" t="str">
        <f>VLOOKUP(A542,'WinBUGS output'!A:C,3,FALSE)</f>
        <v>Any AD</v>
      </c>
      <c r="D542" s="5" t="str">
        <f>VLOOKUP(B542,'WinBUGS output'!A:C,3,FALSE)</f>
        <v>Third-wave cognitive therapy individual</v>
      </c>
      <c r="E542" s="5" t="str">
        <f>FIXED('WinBUGS output'!N541,2)</f>
        <v>3.38</v>
      </c>
      <c r="F542" s="5" t="str">
        <f>FIXED('WinBUGS output'!M541,2)</f>
        <v>0.99</v>
      </c>
      <c r="G542" s="5" t="str">
        <f>FIXED('WinBUGS output'!O541,2)</f>
        <v>5.78</v>
      </c>
      <c r="H542" s="7"/>
      <c r="I542" s="7"/>
      <c r="J542" s="7"/>
      <c r="X542" s="5" t="str">
        <f t="shared" si="22"/>
        <v>Any AD</v>
      </c>
      <c r="Y542" s="5" t="str">
        <f t="shared" si="23"/>
        <v>Third-wave cognitive therapy individual</v>
      </c>
      <c r="Z542" s="5" t="str">
        <f>FIXED(EXP('WinBUGS output'!N541),2)</f>
        <v>29.25</v>
      </c>
      <c r="AA542" s="5" t="str">
        <f>FIXED(EXP('WinBUGS output'!M541),2)</f>
        <v>2.70</v>
      </c>
      <c r="AB542" s="5" t="str">
        <f>FIXED(EXP('WinBUGS output'!O541),2)</f>
        <v>322.14</v>
      </c>
    </row>
    <row r="543" spans="1:28" x14ac:dyDescent="0.25">
      <c r="A543" s="44">
        <v>17</v>
      </c>
      <c r="B543" s="44">
        <v>37</v>
      </c>
      <c r="C543" s="5" t="str">
        <f>VLOOKUP(A543,'WinBUGS output'!A:C,3,FALSE)</f>
        <v>Any AD</v>
      </c>
      <c r="D543" s="5" t="str">
        <f>VLOOKUP(B543,'WinBUGS output'!A:C,3,FALSE)</f>
        <v>CBT individual (under 15 sessions) + citalopram</v>
      </c>
      <c r="E543" s="5" t="str">
        <f>FIXED('WinBUGS output'!N542,2)</f>
        <v>3.89</v>
      </c>
      <c r="F543" s="5" t="str">
        <f>FIXED('WinBUGS output'!M542,2)</f>
        <v>2.07</v>
      </c>
      <c r="G543" s="5" t="str">
        <f>FIXED('WinBUGS output'!O542,2)</f>
        <v>5.70</v>
      </c>
      <c r="H543" s="7"/>
      <c r="I543" s="7"/>
      <c r="J543" s="7"/>
      <c r="X543" s="5" t="str">
        <f t="shared" si="22"/>
        <v>Any AD</v>
      </c>
      <c r="Y543" s="5" t="str">
        <f t="shared" si="23"/>
        <v>CBT individual (under 15 sessions) + citalopram</v>
      </c>
      <c r="Z543" s="5" t="str">
        <f>FIXED(EXP('WinBUGS output'!N542),2)</f>
        <v>48.91</v>
      </c>
      <c r="AA543" s="5" t="str">
        <f>FIXED(EXP('WinBUGS output'!M542),2)</f>
        <v>7.96</v>
      </c>
      <c r="AB543" s="5" t="str">
        <f>FIXED(EXP('WinBUGS output'!O542),2)</f>
        <v>299.77</v>
      </c>
    </row>
    <row r="544" spans="1:28" x14ac:dyDescent="0.25">
      <c r="A544" s="44">
        <v>17</v>
      </c>
      <c r="B544" s="44">
        <v>38</v>
      </c>
      <c r="C544" s="5" t="str">
        <f>VLOOKUP(A544,'WinBUGS output'!A:C,3,FALSE)</f>
        <v>Any AD</v>
      </c>
      <c r="D544" s="5" t="str">
        <f>VLOOKUP(B544,'WinBUGS output'!A:C,3,FALSE)</f>
        <v>CBT individual (under 15 sessions) + escitalopram</v>
      </c>
      <c r="E544" s="5" t="str">
        <f>FIXED('WinBUGS output'!N543,2)</f>
        <v>3.67</v>
      </c>
      <c r="F544" s="5" t="str">
        <f>FIXED('WinBUGS output'!M543,2)</f>
        <v>1.81</v>
      </c>
      <c r="G544" s="5" t="str">
        <f>FIXED('WinBUGS output'!O543,2)</f>
        <v>5.46</v>
      </c>
      <c r="H544" s="7"/>
      <c r="I544" s="7"/>
      <c r="J544" s="7"/>
      <c r="X544" s="5" t="str">
        <f t="shared" si="22"/>
        <v>Any AD</v>
      </c>
      <c r="Y544" s="5" t="str">
        <f t="shared" si="23"/>
        <v>CBT individual (under 15 sessions) + escitalopram</v>
      </c>
      <c r="Z544" s="5" t="str">
        <f>FIXED(EXP('WinBUGS output'!N543),2)</f>
        <v>39.33</v>
      </c>
      <c r="AA544" s="5" t="str">
        <f>FIXED(EXP('WinBUGS output'!M543),2)</f>
        <v>6.10</v>
      </c>
      <c r="AB544" s="5" t="str">
        <f>FIXED(EXP('WinBUGS output'!O543),2)</f>
        <v>234.63</v>
      </c>
    </row>
    <row r="545" spans="1:28" x14ac:dyDescent="0.25">
      <c r="A545" s="44">
        <v>17</v>
      </c>
      <c r="B545" s="44">
        <v>39</v>
      </c>
      <c r="C545" s="5" t="str">
        <f>VLOOKUP(A545,'WinBUGS output'!A:C,3,FALSE)</f>
        <v>Any AD</v>
      </c>
      <c r="D545" s="5" t="str">
        <f>VLOOKUP(B545,'WinBUGS output'!A:C,3,FALSE)</f>
        <v>CBT individual (over 15 sessions) + any AD</v>
      </c>
      <c r="E545" s="5" t="str">
        <f>FIXED('WinBUGS output'!N544,2)</f>
        <v>3.53</v>
      </c>
      <c r="F545" s="5" t="str">
        <f>FIXED('WinBUGS output'!M544,2)</f>
        <v>1.81</v>
      </c>
      <c r="G545" s="5" t="str">
        <f>FIXED('WinBUGS output'!O544,2)</f>
        <v>5.18</v>
      </c>
      <c r="H545" s="7">
        <v>2.72</v>
      </c>
      <c r="I545" s="7">
        <v>0.88800000000000001</v>
      </c>
      <c r="J545" s="7">
        <v>4.5730000000000004</v>
      </c>
      <c r="X545" s="5" t="str">
        <f t="shared" si="22"/>
        <v>Any AD</v>
      </c>
      <c r="Y545" s="5" t="str">
        <f t="shared" si="23"/>
        <v>CBT individual (over 15 sessions) + any AD</v>
      </c>
      <c r="Z545" s="5" t="str">
        <f>FIXED(EXP('WinBUGS output'!N544),2)</f>
        <v>34.12</v>
      </c>
      <c r="AA545" s="5" t="str">
        <f>FIXED(EXP('WinBUGS output'!M544),2)</f>
        <v>6.13</v>
      </c>
      <c r="AB545" s="5" t="str">
        <f>FIXED(EXP('WinBUGS output'!O544),2)</f>
        <v>178.22</v>
      </c>
    </row>
    <row r="546" spans="1:28" x14ac:dyDescent="0.25">
      <c r="A546" s="44">
        <v>17</v>
      </c>
      <c r="B546" s="44">
        <v>40</v>
      </c>
      <c r="C546" s="5" t="str">
        <f>VLOOKUP(A546,'WinBUGS output'!A:C,3,FALSE)</f>
        <v>Any AD</v>
      </c>
      <c r="D546" s="5" t="str">
        <f>VLOOKUP(B546,'WinBUGS output'!A:C,3,FALSE)</f>
        <v>Third-wave cognitive therapy individual + any AD</v>
      </c>
      <c r="E546" s="5" t="str">
        <f>FIXED('WinBUGS output'!N545,2)</f>
        <v>4.03</v>
      </c>
      <c r="F546" s="5" t="str">
        <f>FIXED('WinBUGS output'!M545,2)</f>
        <v>2.42</v>
      </c>
      <c r="G546" s="5" t="str">
        <f>FIXED('WinBUGS output'!O545,2)</f>
        <v>5.63</v>
      </c>
      <c r="H546" s="7">
        <v>4.5209999999999999</v>
      </c>
      <c r="I546" s="7">
        <v>2.8809999999999998</v>
      </c>
      <c r="J546" s="7">
        <v>6.16</v>
      </c>
      <c r="X546" s="5" t="str">
        <f t="shared" si="22"/>
        <v>Any AD</v>
      </c>
      <c r="Y546" s="5" t="str">
        <f t="shared" si="23"/>
        <v>Third-wave cognitive therapy individual + any AD</v>
      </c>
      <c r="Z546" s="5" t="str">
        <f>FIXED(EXP('WinBUGS output'!N545),2)</f>
        <v>56.37</v>
      </c>
      <c r="AA546" s="5" t="str">
        <f>FIXED(EXP('WinBUGS output'!M545),2)</f>
        <v>11.26</v>
      </c>
      <c r="AB546" s="5" t="str">
        <f>FIXED(EXP('WinBUGS output'!O545),2)</f>
        <v>279.50</v>
      </c>
    </row>
    <row r="547" spans="1:28" x14ac:dyDescent="0.25">
      <c r="A547" s="44">
        <v>17</v>
      </c>
      <c r="B547" s="44">
        <v>41</v>
      </c>
      <c r="C547" s="5" t="str">
        <f>VLOOKUP(A547,'WinBUGS output'!A:C,3,FALSE)</f>
        <v>Any AD</v>
      </c>
      <c r="D547" s="5" t="str">
        <f>VLOOKUP(B547,'WinBUGS output'!A:C,3,FALSE)</f>
        <v>Exercise + Fluoxetine</v>
      </c>
      <c r="E547" s="5" t="str">
        <f>FIXED('WinBUGS output'!N546,2)</f>
        <v>6.06</v>
      </c>
      <c r="F547" s="5" t="str">
        <f>FIXED('WinBUGS output'!M546,2)</f>
        <v>3.71</v>
      </c>
      <c r="G547" s="5" t="str">
        <f>FIXED('WinBUGS output'!O546,2)</f>
        <v>8.41</v>
      </c>
      <c r="H547" s="7"/>
      <c r="I547" s="7"/>
      <c r="J547" s="7"/>
      <c r="X547" s="5" t="str">
        <f t="shared" si="22"/>
        <v>Any AD</v>
      </c>
      <c r="Y547" s="5" t="str">
        <f t="shared" si="23"/>
        <v>Exercise + Fluoxetine</v>
      </c>
      <c r="Z547" s="5" t="str">
        <f>FIXED(EXP('WinBUGS output'!N546),2)</f>
        <v>427.95</v>
      </c>
      <c r="AA547" s="5" t="str">
        <f>FIXED(EXP('WinBUGS output'!M546),2)</f>
        <v>41.02</v>
      </c>
      <c r="AB547" s="5" t="str">
        <f>FIXED(EXP('WinBUGS output'!O546),2)</f>
        <v>4,500.75</v>
      </c>
    </row>
    <row r="548" spans="1:28" x14ac:dyDescent="0.25">
      <c r="A548" s="44">
        <v>18</v>
      </c>
      <c r="B548" s="44">
        <v>19</v>
      </c>
      <c r="C548" s="5" t="str">
        <f>VLOOKUP(A548,'WinBUGS output'!A:C,3,FALSE)</f>
        <v>Mirtazapine</v>
      </c>
      <c r="D548" s="5" t="str">
        <f>VLOOKUP(B548,'WinBUGS output'!A:C,3,FALSE)</f>
        <v>Short-term psychodymic psychotherapy individual + TAU</v>
      </c>
      <c r="E548" s="5" t="str">
        <f>FIXED('WinBUGS output'!N547,2)</f>
        <v>-0.79</v>
      </c>
      <c r="F548" s="5" t="str">
        <f>FIXED('WinBUGS output'!M547,2)</f>
        <v>-2.75</v>
      </c>
      <c r="G548" s="5" t="str">
        <f>FIXED('WinBUGS output'!O547,2)</f>
        <v>1.15</v>
      </c>
      <c r="H548" s="7"/>
      <c r="I548" s="7"/>
      <c r="J548" s="7"/>
      <c r="X548" s="5" t="str">
        <f t="shared" si="22"/>
        <v>Mirtazapine</v>
      </c>
      <c r="Y548" s="5" t="str">
        <f t="shared" si="23"/>
        <v>Short-term psychodymic psychotherapy individual + TAU</v>
      </c>
      <c r="Z548" s="5" t="str">
        <f>FIXED(EXP('WinBUGS output'!N547),2)</f>
        <v>0.45</v>
      </c>
      <c r="AA548" s="5" t="str">
        <f>FIXED(EXP('WinBUGS output'!M547),2)</f>
        <v>0.06</v>
      </c>
      <c r="AB548" s="5" t="str">
        <f>FIXED(EXP('WinBUGS output'!O547),2)</f>
        <v>3.16</v>
      </c>
    </row>
    <row r="549" spans="1:28" x14ac:dyDescent="0.25">
      <c r="A549" s="44">
        <v>18</v>
      </c>
      <c r="B549" s="44">
        <v>20</v>
      </c>
      <c r="C549" s="5" t="str">
        <f>VLOOKUP(A549,'WinBUGS output'!A:C,3,FALSE)</f>
        <v>Mirtazapine</v>
      </c>
      <c r="D549" s="5" t="str">
        <f>VLOOKUP(B549,'WinBUGS output'!A:C,3,FALSE)</f>
        <v>Cognitive bibliotherapy with support + TAU</v>
      </c>
      <c r="E549" s="5" t="str">
        <f>FIXED('WinBUGS output'!N548,2)</f>
        <v>-1.19</v>
      </c>
      <c r="F549" s="5" t="str">
        <f>FIXED('WinBUGS output'!M548,2)</f>
        <v>-2.77</v>
      </c>
      <c r="G549" s="5" t="str">
        <f>FIXED('WinBUGS output'!O548,2)</f>
        <v>0.38</v>
      </c>
      <c r="H549" s="7"/>
      <c r="I549" s="7"/>
      <c r="J549" s="7"/>
      <c r="X549" s="5" t="str">
        <f t="shared" si="22"/>
        <v>Mirtazapine</v>
      </c>
      <c r="Y549" s="5" t="str">
        <f t="shared" si="23"/>
        <v>Cognitive bibliotherapy with support + TAU</v>
      </c>
      <c r="Z549" s="5" t="str">
        <f>FIXED(EXP('WinBUGS output'!N548),2)</f>
        <v>0.30</v>
      </c>
      <c r="AA549" s="5" t="str">
        <f>FIXED(EXP('WinBUGS output'!M548),2)</f>
        <v>0.06</v>
      </c>
      <c r="AB549" s="5" t="str">
        <f>FIXED(EXP('WinBUGS output'!O548),2)</f>
        <v>1.46</v>
      </c>
    </row>
    <row r="550" spans="1:28" x14ac:dyDescent="0.25">
      <c r="A550" s="44">
        <v>18</v>
      </c>
      <c r="B550" s="44">
        <v>21</v>
      </c>
      <c r="C550" s="5" t="str">
        <f>VLOOKUP(A550,'WinBUGS output'!A:C,3,FALSE)</f>
        <v>Mirtazapine</v>
      </c>
      <c r="D550" s="5" t="str">
        <f>VLOOKUP(B550,'WinBUGS output'!A:C,3,FALSE)</f>
        <v>Computerised-CBT (CCBT) with support</v>
      </c>
      <c r="E550" s="5" t="str">
        <f>FIXED('WinBUGS output'!N549,2)</f>
        <v>-1.28</v>
      </c>
      <c r="F550" s="5" t="str">
        <f>FIXED('WinBUGS output'!M549,2)</f>
        <v>-2.96</v>
      </c>
      <c r="G550" s="5" t="str">
        <f>FIXED('WinBUGS output'!O549,2)</f>
        <v>0.37</v>
      </c>
      <c r="H550" s="7"/>
      <c r="I550" s="7"/>
      <c r="J550" s="7"/>
      <c r="X550" s="5" t="str">
        <f t="shared" si="22"/>
        <v>Mirtazapine</v>
      </c>
      <c r="Y550" s="5" t="str">
        <f t="shared" si="23"/>
        <v>Computerised-CBT (CCBT) with support</v>
      </c>
      <c r="Z550" s="5" t="str">
        <f>FIXED(EXP('WinBUGS output'!N549),2)</f>
        <v>0.28</v>
      </c>
      <c r="AA550" s="5" t="str">
        <f>FIXED(EXP('WinBUGS output'!M549),2)</f>
        <v>0.05</v>
      </c>
      <c r="AB550" s="5" t="str">
        <f>FIXED(EXP('WinBUGS output'!O549),2)</f>
        <v>1.44</v>
      </c>
    </row>
    <row r="551" spans="1:28" x14ac:dyDescent="0.25">
      <c r="A551" s="44">
        <v>18</v>
      </c>
      <c r="B551" s="44">
        <v>22</v>
      </c>
      <c r="C551" s="5" t="str">
        <f>VLOOKUP(A551,'WinBUGS output'!A:C,3,FALSE)</f>
        <v>Mirtazapine</v>
      </c>
      <c r="D551" s="5" t="str">
        <f>VLOOKUP(B551,'WinBUGS output'!A:C,3,FALSE)</f>
        <v>Cognitive bibliotherapy + TAU</v>
      </c>
      <c r="E551" s="5" t="str">
        <f>FIXED('WinBUGS output'!N550,2)</f>
        <v>-1.43</v>
      </c>
      <c r="F551" s="5" t="str">
        <f>FIXED('WinBUGS output'!M550,2)</f>
        <v>-2.92</v>
      </c>
      <c r="G551" s="5" t="str">
        <f>FIXED('WinBUGS output'!O550,2)</f>
        <v>0.00</v>
      </c>
      <c r="H551" s="7"/>
      <c r="I551" s="7"/>
      <c r="J551" s="7"/>
      <c r="X551" s="5" t="str">
        <f t="shared" si="22"/>
        <v>Mirtazapine</v>
      </c>
      <c r="Y551" s="5" t="str">
        <f t="shared" si="23"/>
        <v>Cognitive bibliotherapy + TAU</v>
      </c>
      <c r="Z551" s="5" t="str">
        <f>FIXED(EXP('WinBUGS output'!N550),2)</f>
        <v>0.24</v>
      </c>
      <c r="AA551" s="5" t="str">
        <f>FIXED(EXP('WinBUGS output'!M550),2)</f>
        <v>0.05</v>
      </c>
      <c r="AB551" s="5" t="str">
        <f>FIXED(EXP('WinBUGS output'!O550),2)</f>
        <v>1.00</v>
      </c>
    </row>
    <row r="552" spans="1:28" x14ac:dyDescent="0.25">
      <c r="A552" s="44">
        <v>18</v>
      </c>
      <c r="B552" s="44">
        <v>23</v>
      </c>
      <c r="C552" s="5" t="str">
        <f>VLOOKUP(A552,'WinBUGS output'!A:C,3,FALSE)</f>
        <v>Mirtazapine</v>
      </c>
      <c r="D552" s="5" t="str">
        <f>VLOOKUP(B552,'WinBUGS output'!A:C,3,FALSE)</f>
        <v>Computerised cognitive bias modification</v>
      </c>
      <c r="E552" s="5" t="str">
        <f>FIXED('WinBUGS output'!N551,2)</f>
        <v>-1.28</v>
      </c>
      <c r="F552" s="5" t="str">
        <f>FIXED('WinBUGS output'!M551,2)</f>
        <v>-2.82</v>
      </c>
      <c r="G552" s="5" t="str">
        <f>FIXED('WinBUGS output'!O551,2)</f>
        <v>0.22</v>
      </c>
      <c r="H552" s="7"/>
      <c r="I552" s="7"/>
      <c r="J552" s="7"/>
      <c r="X552" s="5" t="str">
        <f t="shared" si="22"/>
        <v>Mirtazapine</v>
      </c>
      <c r="Y552" s="5" t="str">
        <f t="shared" si="23"/>
        <v>Computerised cognitive bias modification</v>
      </c>
      <c r="Z552" s="5" t="str">
        <f>FIXED(EXP('WinBUGS output'!N551),2)</f>
        <v>0.28</v>
      </c>
      <c r="AA552" s="5" t="str">
        <f>FIXED(EXP('WinBUGS output'!M551),2)</f>
        <v>0.06</v>
      </c>
      <c r="AB552" s="5" t="str">
        <f>FIXED(EXP('WinBUGS output'!O551),2)</f>
        <v>1.25</v>
      </c>
    </row>
    <row r="553" spans="1:28" x14ac:dyDescent="0.25">
      <c r="A553" s="44">
        <v>18</v>
      </c>
      <c r="B553" s="44">
        <v>24</v>
      </c>
      <c r="C553" s="5" t="str">
        <f>VLOOKUP(A553,'WinBUGS output'!A:C,3,FALSE)</f>
        <v>Mirtazapine</v>
      </c>
      <c r="D553" s="5" t="str">
        <f>VLOOKUP(B553,'WinBUGS output'!A:C,3,FALSE)</f>
        <v>Computerised-CBT (CCBT)</v>
      </c>
      <c r="E553" s="5" t="str">
        <f>FIXED('WinBUGS output'!N552,2)</f>
        <v>-1.38</v>
      </c>
      <c r="F553" s="5" t="str">
        <f>FIXED('WinBUGS output'!M552,2)</f>
        <v>-2.85</v>
      </c>
      <c r="G553" s="5" t="str">
        <f>FIXED('WinBUGS output'!O552,2)</f>
        <v>0.05</v>
      </c>
      <c r="H553" s="7"/>
      <c r="I553" s="7"/>
      <c r="J553" s="7"/>
      <c r="X553" s="5" t="str">
        <f t="shared" si="22"/>
        <v>Mirtazapine</v>
      </c>
      <c r="Y553" s="5" t="str">
        <f t="shared" si="23"/>
        <v>Computerised-CBT (CCBT)</v>
      </c>
      <c r="Z553" s="5" t="str">
        <f>FIXED(EXP('WinBUGS output'!N552),2)</f>
        <v>0.25</v>
      </c>
      <c r="AA553" s="5" t="str">
        <f>FIXED(EXP('WinBUGS output'!M552),2)</f>
        <v>0.06</v>
      </c>
      <c r="AB553" s="5" t="str">
        <f>FIXED(EXP('WinBUGS output'!O552),2)</f>
        <v>1.05</v>
      </c>
    </row>
    <row r="554" spans="1:28" x14ac:dyDescent="0.25">
      <c r="A554" s="44">
        <v>18</v>
      </c>
      <c r="B554" s="44">
        <v>25</v>
      </c>
      <c r="C554" s="5" t="str">
        <f>VLOOKUP(A554,'WinBUGS output'!A:C,3,FALSE)</f>
        <v>Mirtazapine</v>
      </c>
      <c r="D554" s="5" t="str">
        <f>VLOOKUP(B554,'WinBUGS output'!A:C,3,FALSE)</f>
        <v>Computerised-CBT (CCBT) + TAU</v>
      </c>
      <c r="E554" s="5" t="str">
        <f>FIXED('WinBUGS output'!N553,2)</f>
        <v>-1.26</v>
      </c>
      <c r="F554" s="5" t="str">
        <f>FIXED('WinBUGS output'!M553,2)</f>
        <v>-2.65</v>
      </c>
      <c r="G554" s="5" t="str">
        <f>FIXED('WinBUGS output'!O553,2)</f>
        <v>0.11</v>
      </c>
      <c r="H554" s="7"/>
      <c r="I554" s="7"/>
      <c r="J554" s="7"/>
      <c r="X554" s="5" t="str">
        <f t="shared" si="22"/>
        <v>Mirtazapine</v>
      </c>
      <c r="Y554" s="5" t="str">
        <f t="shared" si="23"/>
        <v>Computerised-CBT (CCBT) + TAU</v>
      </c>
      <c r="Z554" s="5" t="str">
        <f>FIXED(EXP('WinBUGS output'!N553),2)</f>
        <v>0.29</v>
      </c>
      <c r="AA554" s="5" t="str">
        <f>FIXED(EXP('WinBUGS output'!M553),2)</f>
        <v>0.07</v>
      </c>
      <c r="AB554" s="5" t="str">
        <f>FIXED(EXP('WinBUGS output'!O553),2)</f>
        <v>1.12</v>
      </c>
    </row>
    <row r="555" spans="1:28" x14ac:dyDescent="0.25">
      <c r="A555" s="44">
        <v>18</v>
      </c>
      <c r="B555" s="44">
        <v>26</v>
      </c>
      <c r="C555" s="5" t="str">
        <f>VLOOKUP(A555,'WinBUGS output'!A:C,3,FALSE)</f>
        <v>Mirtazapine</v>
      </c>
      <c r="D555" s="5" t="str">
        <f>VLOOKUP(B555,'WinBUGS output'!A:C,3,FALSE)</f>
        <v>Computerised-problem solving therapy</v>
      </c>
      <c r="E555" s="5" t="str">
        <f>FIXED('WinBUGS output'!N554,2)</f>
        <v>-1.34</v>
      </c>
      <c r="F555" s="5" t="str">
        <f>FIXED('WinBUGS output'!M554,2)</f>
        <v>-2.84</v>
      </c>
      <c r="G555" s="5" t="str">
        <f>FIXED('WinBUGS output'!O554,2)</f>
        <v>0.12</v>
      </c>
      <c r="H555" s="7"/>
      <c r="I555" s="7"/>
      <c r="J555" s="7"/>
      <c r="X555" s="5" t="str">
        <f t="shared" si="22"/>
        <v>Mirtazapine</v>
      </c>
      <c r="Y555" s="5" t="str">
        <f t="shared" si="23"/>
        <v>Computerised-problem solving therapy</v>
      </c>
      <c r="Z555" s="5" t="str">
        <f>FIXED(EXP('WinBUGS output'!N554),2)</f>
        <v>0.26</v>
      </c>
      <c r="AA555" s="5" t="str">
        <f>FIXED(EXP('WinBUGS output'!M554),2)</f>
        <v>0.06</v>
      </c>
      <c r="AB555" s="5" t="str">
        <f>FIXED(EXP('WinBUGS output'!O554),2)</f>
        <v>1.13</v>
      </c>
    </row>
    <row r="556" spans="1:28" x14ac:dyDescent="0.25">
      <c r="A556" s="44">
        <v>18</v>
      </c>
      <c r="B556" s="44">
        <v>27</v>
      </c>
      <c r="C556" s="5" t="str">
        <f>VLOOKUP(A556,'WinBUGS output'!A:C,3,FALSE)</f>
        <v>Mirtazapine</v>
      </c>
      <c r="D556" s="5" t="str">
        <f>VLOOKUP(B556,'WinBUGS output'!A:C,3,FALSE)</f>
        <v>Interpersonal psychotherapy (IPT)</v>
      </c>
      <c r="E556" s="5" t="str">
        <f>FIXED('WinBUGS output'!N555,2)</f>
        <v>-0.28</v>
      </c>
      <c r="F556" s="5" t="str">
        <f>FIXED('WinBUGS output'!M555,2)</f>
        <v>-1.80</v>
      </c>
      <c r="G556" s="5" t="str">
        <f>FIXED('WinBUGS output'!O555,2)</f>
        <v>1.22</v>
      </c>
      <c r="H556" s="7"/>
      <c r="I556" s="7"/>
      <c r="J556" s="7"/>
      <c r="X556" s="5" t="str">
        <f t="shared" si="22"/>
        <v>Mirtazapine</v>
      </c>
      <c r="Y556" s="5" t="str">
        <f t="shared" si="23"/>
        <v>Interpersonal psychotherapy (IPT)</v>
      </c>
      <c r="Z556" s="5" t="str">
        <f>FIXED(EXP('WinBUGS output'!N555),2)</f>
        <v>0.75</v>
      </c>
      <c r="AA556" s="5" t="str">
        <f>FIXED(EXP('WinBUGS output'!M555),2)</f>
        <v>0.17</v>
      </c>
      <c r="AB556" s="5" t="str">
        <f>FIXED(EXP('WinBUGS output'!O555),2)</f>
        <v>3.39</v>
      </c>
    </row>
    <row r="557" spans="1:28" x14ac:dyDescent="0.25">
      <c r="A557" s="44">
        <v>18</v>
      </c>
      <c r="B557" s="44">
        <v>28</v>
      </c>
      <c r="C557" s="5" t="str">
        <f>VLOOKUP(A557,'WinBUGS output'!A:C,3,FALSE)</f>
        <v>Mirtazapine</v>
      </c>
      <c r="D557" s="5" t="str">
        <f>VLOOKUP(B557,'WinBUGS output'!A:C,3,FALSE)</f>
        <v>Emotion-focused therapy (EFT)</v>
      </c>
      <c r="E557" s="5" t="str">
        <f>FIXED('WinBUGS output'!N556,2)</f>
        <v>-1.09</v>
      </c>
      <c r="F557" s="5" t="str">
        <f>FIXED('WinBUGS output'!M556,2)</f>
        <v>-2.87</v>
      </c>
      <c r="G557" s="5" t="str">
        <f>FIXED('WinBUGS output'!O556,2)</f>
        <v>0.71</v>
      </c>
      <c r="H557" s="7"/>
      <c r="I557" s="7"/>
      <c r="J557" s="7"/>
      <c r="X557" s="5" t="str">
        <f t="shared" si="22"/>
        <v>Mirtazapine</v>
      </c>
      <c r="Y557" s="5" t="str">
        <f t="shared" si="23"/>
        <v>Emotion-focused therapy (EFT)</v>
      </c>
      <c r="Z557" s="5" t="str">
        <f>FIXED(EXP('WinBUGS output'!N556),2)</f>
        <v>0.34</v>
      </c>
      <c r="AA557" s="5" t="str">
        <f>FIXED(EXP('WinBUGS output'!M556),2)</f>
        <v>0.06</v>
      </c>
      <c r="AB557" s="5" t="str">
        <f>FIXED(EXP('WinBUGS output'!O556),2)</f>
        <v>2.03</v>
      </c>
    </row>
    <row r="558" spans="1:28" x14ac:dyDescent="0.25">
      <c r="A558" s="44">
        <v>18</v>
      </c>
      <c r="B558" s="44">
        <v>29</v>
      </c>
      <c r="C558" s="5" t="str">
        <f>VLOOKUP(A558,'WinBUGS output'!A:C,3,FALSE)</f>
        <v>Mirtazapine</v>
      </c>
      <c r="D558" s="5" t="str">
        <f>VLOOKUP(B558,'WinBUGS output'!A:C,3,FALSE)</f>
        <v>Non-directive counselling</v>
      </c>
      <c r="E558" s="5" t="str">
        <f>FIXED('WinBUGS output'!N557,2)</f>
        <v>-1.27</v>
      </c>
      <c r="F558" s="5" t="str">
        <f>FIXED('WinBUGS output'!M557,2)</f>
        <v>-2.70</v>
      </c>
      <c r="G558" s="5" t="str">
        <f>FIXED('WinBUGS output'!O557,2)</f>
        <v>0.14</v>
      </c>
      <c r="H558" s="7"/>
      <c r="I558" s="7"/>
      <c r="J558" s="7"/>
      <c r="X558" s="5" t="str">
        <f t="shared" si="22"/>
        <v>Mirtazapine</v>
      </c>
      <c r="Y558" s="5" t="str">
        <f t="shared" si="23"/>
        <v>Non-directive counselling</v>
      </c>
      <c r="Z558" s="5" t="str">
        <f>FIXED(EXP('WinBUGS output'!N557),2)</f>
        <v>0.28</v>
      </c>
      <c r="AA558" s="5" t="str">
        <f>FIXED(EXP('WinBUGS output'!M557),2)</f>
        <v>0.07</v>
      </c>
      <c r="AB558" s="5" t="str">
        <f>FIXED(EXP('WinBUGS output'!O557),2)</f>
        <v>1.15</v>
      </c>
    </row>
    <row r="559" spans="1:28" x14ac:dyDescent="0.25">
      <c r="A559" s="44">
        <v>18</v>
      </c>
      <c r="B559" s="44">
        <v>30</v>
      </c>
      <c r="C559" s="5" t="str">
        <f>VLOOKUP(A559,'WinBUGS output'!A:C,3,FALSE)</f>
        <v>Mirtazapine</v>
      </c>
      <c r="D559" s="5" t="str">
        <f>VLOOKUP(B559,'WinBUGS output'!A:C,3,FALSE)</f>
        <v>Relational client-centered therapy</v>
      </c>
      <c r="E559" s="5" t="str">
        <f>FIXED('WinBUGS output'!N558,2)</f>
        <v>-1.44</v>
      </c>
      <c r="F559" s="5" t="str">
        <f>FIXED('WinBUGS output'!M558,2)</f>
        <v>-3.28</v>
      </c>
      <c r="G559" s="5" t="str">
        <f>FIXED('WinBUGS output'!O558,2)</f>
        <v>0.29</v>
      </c>
      <c r="H559" s="7"/>
      <c r="I559" s="7"/>
      <c r="J559" s="7"/>
      <c r="X559" s="5" t="str">
        <f t="shared" si="22"/>
        <v>Mirtazapine</v>
      </c>
      <c r="Y559" s="5" t="str">
        <f t="shared" si="23"/>
        <v>Relational client-centered therapy</v>
      </c>
      <c r="Z559" s="5" t="str">
        <f>FIXED(EXP('WinBUGS output'!N558),2)</f>
        <v>0.24</v>
      </c>
      <c r="AA559" s="5" t="str">
        <f>FIXED(EXP('WinBUGS output'!M558),2)</f>
        <v>0.04</v>
      </c>
      <c r="AB559" s="5" t="str">
        <f>FIXED(EXP('WinBUGS output'!O558),2)</f>
        <v>1.33</v>
      </c>
    </row>
    <row r="560" spans="1:28" x14ac:dyDescent="0.25">
      <c r="A560" s="44">
        <v>18</v>
      </c>
      <c r="B560" s="44">
        <v>31</v>
      </c>
      <c r="C560" s="5" t="str">
        <f>VLOOKUP(A560,'WinBUGS output'!A:C,3,FALSE)</f>
        <v>Mirtazapine</v>
      </c>
      <c r="D560" s="5" t="str">
        <f>VLOOKUP(B560,'WinBUGS output'!A:C,3,FALSE)</f>
        <v>Behavioural activation (BA)</v>
      </c>
      <c r="E560" s="5" t="str">
        <f>FIXED('WinBUGS output'!N559,2)</f>
        <v>-0.16</v>
      </c>
      <c r="F560" s="5" t="str">
        <f>FIXED('WinBUGS output'!M559,2)</f>
        <v>-1.53</v>
      </c>
      <c r="G560" s="5" t="str">
        <f>FIXED('WinBUGS output'!O559,2)</f>
        <v>1.19</v>
      </c>
      <c r="H560" s="7"/>
      <c r="I560" s="7"/>
      <c r="J560" s="7"/>
      <c r="X560" s="5" t="str">
        <f t="shared" si="22"/>
        <v>Mirtazapine</v>
      </c>
      <c r="Y560" s="5" t="str">
        <f t="shared" si="23"/>
        <v>Behavioural activation (BA)</v>
      </c>
      <c r="Z560" s="5" t="str">
        <f>FIXED(EXP('WinBUGS output'!N559),2)</f>
        <v>0.85</v>
      </c>
      <c r="AA560" s="5" t="str">
        <f>FIXED(EXP('WinBUGS output'!M559),2)</f>
        <v>0.22</v>
      </c>
      <c r="AB560" s="5" t="str">
        <f>FIXED(EXP('WinBUGS output'!O559),2)</f>
        <v>3.30</v>
      </c>
    </row>
    <row r="561" spans="1:28" x14ac:dyDescent="0.25">
      <c r="A561" s="44">
        <v>18</v>
      </c>
      <c r="B561" s="44">
        <v>32</v>
      </c>
      <c r="C561" s="5" t="str">
        <f>VLOOKUP(A561,'WinBUGS output'!A:C,3,FALSE)</f>
        <v>Mirtazapine</v>
      </c>
      <c r="D561" s="5" t="str">
        <f>VLOOKUP(B561,'WinBUGS output'!A:C,3,FALSE)</f>
        <v>Behavioural activation (BA) + TAU</v>
      </c>
      <c r="E561" s="5" t="str">
        <f>FIXED('WinBUGS output'!N560,2)</f>
        <v>-0.21</v>
      </c>
      <c r="F561" s="5" t="str">
        <f>FIXED('WinBUGS output'!M560,2)</f>
        <v>-1.69</v>
      </c>
      <c r="G561" s="5" t="str">
        <f>FIXED('WinBUGS output'!O560,2)</f>
        <v>1.24</v>
      </c>
      <c r="H561" s="7"/>
      <c r="I561" s="7"/>
      <c r="J561" s="7"/>
      <c r="X561" s="5" t="str">
        <f t="shared" si="22"/>
        <v>Mirtazapine</v>
      </c>
      <c r="Y561" s="5" t="str">
        <f t="shared" si="23"/>
        <v>Behavioural activation (BA) + TAU</v>
      </c>
      <c r="Z561" s="5" t="str">
        <f>FIXED(EXP('WinBUGS output'!N560),2)</f>
        <v>0.81</v>
      </c>
      <c r="AA561" s="5" t="str">
        <f>FIXED(EXP('WinBUGS output'!M560),2)</f>
        <v>0.19</v>
      </c>
      <c r="AB561" s="5" t="str">
        <f>FIXED(EXP('WinBUGS output'!O560),2)</f>
        <v>3.46</v>
      </c>
    </row>
    <row r="562" spans="1:28" x14ac:dyDescent="0.25">
      <c r="A562" s="44">
        <v>18</v>
      </c>
      <c r="B562" s="44">
        <v>33</v>
      </c>
      <c r="C562" s="5" t="str">
        <f>VLOOKUP(A562,'WinBUGS output'!A:C,3,FALSE)</f>
        <v>Mirtazapine</v>
      </c>
      <c r="D562" s="5" t="str">
        <f>VLOOKUP(B562,'WinBUGS output'!A:C,3,FALSE)</f>
        <v>CBT individual (under 15 sessions)</v>
      </c>
      <c r="E562" s="5" t="str">
        <f>FIXED('WinBUGS output'!N561,2)</f>
        <v>-1.35</v>
      </c>
      <c r="F562" s="5" t="str">
        <f>FIXED('WinBUGS output'!M561,2)</f>
        <v>-2.47</v>
      </c>
      <c r="G562" s="5" t="str">
        <f>FIXED('WinBUGS output'!O561,2)</f>
        <v>-0.20</v>
      </c>
      <c r="H562" s="7"/>
      <c r="I562" s="7"/>
      <c r="J562" s="7"/>
      <c r="X562" s="5" t="str">
        <f t="shared" si="22"/>
        <v>Mirtazapine</v>
      </c>
      <c r="Y562" s="5" t="str">
        <f t="shared" si="23"/>
        <v>CBT individual (under 15 sessions)</v>
      </c>
      <c r="Z562" s="5" t="str">
        <f>FIXED(EXP('WinBUGS output'!N561),2)</f>
        <v>0.26</v>
      </c>
      <c r="AA562" s="5" t="str">
        <f>FIXED(EXP('WinBUGS output'!M561),2)</f>
        <v>0.08</v>
      </c>
      <c r="AB562" s="5" t="str">
        <f>FIXED(EXP('WinBUGS output'!O561),2)</f>
        <v>0.82</v>
      </c>
    </row>
    <row r="563" spans="1:28" x14ac:dyDescent="0.25">
      <c r="A563" s="44">
        <v>18</v>
      </c>
      <c r="B563" s="44">
        <v>34</v>
      </c>
      <c r="C563" s="5" t="str">
        <f>VLOOKUP(A563,'WinBUGS output'!A:C,3,FALSE)</f>
        <v>Mirtazapine</v>
      </c>
      <c r="D563" s="5" t="str">
        <f>VLOOKUP(B563,'WinBUGS output'!A:C,3,FALSE)</f>
        <v>CBT individual (under 15 sessions) + TAU</v>
      </c>
      <c r="E563" s="5" t="str">
        <f>FIXED('WinBUGS output'!N562,2)</f>
        <v>-0.83</v>
      </c>
      <c r="F563" s="5" t="str">
        <f>FIXED('WinBUGS output'!M562,2)</f>
        <v>-2.23</v>
      </c>
      <c r="G563" s="5" t="str">
        <f>FIXED('WinBUGS output'!O562,2)</f>
        <v>0.56</v>
      </c>
      <c r="H563" s="7"/>
      <c r="I563" s="7"/>
      <c r="J563" s="7"/>
      <c r="X563" s="5" t="str">
        <f t="shared" si="22"/>
        <v>Mirtazapine</v>
      </c>
      <c r="Y563" s="5" t="str">
        <f t="shared" si="23"/>
        <v>CBT individual (under 15 sessions) + TAU</v>
      </c>
      <c r="Z563" s="5" t="str">
        <f>FIXED(EXP('WinBUGS output'!N562),2)</f>
        <v>0.43</v>
      </c>
      <c r="AA563" s="5" t="str">
        <f>FIXED(EXP('WinBUGS output'!M562),2)</f>
        <v>0.11</v>
      </c>
      <c r="AB563" s="5" t="str">
        <f>FIXED(EXP('WinBUGS output'!O562),2)</f>
        <v>1.76</v>
      </c>
    </row>
    <row r="564" spans="1:28" x14ac:dyDescent="0.25">
      <c r="A564" s="44">
        <v>18</v>
      </c>
      <c r="B564" s="44">
        <v>35</v>
      </c>
      <c r="C564" s="5" t="str">
        <f>VLOOKUP(A564,'WinBUGS output'!A:C,3,FALSE)</f>
        <v>Mirtazapine</v>
      </c>
      <c r="D564" s="5" t="str">
        <f>VLOOKUP(B564,'WinBUGS output'!A:C,3,FALSE)</f>
        <v>CBT individual (over 15 sessions)</v>
      </c>
      <c r="E564" s="5" t="str">
        <f>FIXED('WinBUGS output'!N563,2)</f>
        <v>-0.17</v>
      </c>
      <c r="F564" s="5" t="str">
        <f>FIXED('WinBUGS output'!M563,2)</f>
        <v>-1.38</v>
      </c>
      <c r="G564" s="5" t="str">
        <f>FIXED('WinBUGS output'!O563,2)</f>
        <v>1.05</v>
      </c>
      <c r="H564" s="7"/>
      <c r="I564" s="7"/>
      <c r="J564" s="7"/>
      <c r="X564" s="5" t="str">
        <f t="shared" si="22"/>
        <v>Mirtazapine</v>
      </c>
      <c r="Y564" s="5" t="str">
        <f t="shared" si="23"/>
        <v>CBT individual (over 15 sessions)</v>
      </c>
      <c r="Z564" s="5" t="str">
        <f>FIXED(EXP('WinBUGS output'!N563),2)</f>
        <v>0.84</v>
      </c>
      <c r="AA564" s="5" t="str">
        <f>FIXED(EXP('WinBUGS output'!M563),2)</f>
        <v>0.25</v>
      </c>
      <c r="AB564" s="5" t="str">
        <f>FIXED(EXP('WinBUGS output'!O563),2)</f>
        <v>2.87</v>
      </c>
    </row>
    <row r="565" spans="1:28" x14ac:dyDescent="0.25">
      <c r="A565" s="44">
        <v>18</v>
      </c>
      <c r="B565" s="44">
        <v>36</v>
      </c>
      <c r="C565" s="5" t="str">
        <f>VLOOKUP(A565,'WinBUGS output'!A:C,3,FALSE)</f>
        <v>Mirtazapine</v>
      </c>
      <c r="D565" s="5" t="str">
        <f>VLOOKUP(B565,'WinBUGS output'!A:C,3,FALSE)</f>
        <v>Third-wave cognitive therapy individual</v>
      </c>
      <c r="E565" s="5" t="str">
        <f>FIXED('WinBUGS output'!N564,2)</f>
        <v>-0.15</v>
      </c>
      <c r="F565" s="5" t="str">
        <f>FIXED('WinBUGS output'!M564,2)</f>
        <v>-1.62</v>
      </c>
      <c r="G565" s="5" t="str">
        <f>FIXED('WinBUGS output'!O564,2)</f>
        <v>1.47</v>
      </c>
      <c r="H565" s="7"/>
      <c r="I565" s="7"/>
      <c r="J565" s="7"/>
      <c r="X565" s="5" t="str">
        <f t="shared" si="22"/>
        <v>Mirtazapine</v>
      </c>
      <c r="Y565" s="5" t="str">
        <f t="shared" si="23"/>
        <v>Third-wave cognitive therapy individual</v>
      </c>
      <c r="Z565" s="5" t="str">
        <f>FIXED(EXP('WinBUGS output'!N564),2)</f>
        <v>0.86</v>
      </c>
      <c r="AA565" s="5" t="str">
        <f>FIXED(EXP('WinBUGS output'!M564),2)</f>
        <v>0.20</v>
      </c>
      <c r="AB565" s="5" t="str">
        <f>FIXED(EXP('WinBUGS output'!O564),2)</f>
        <v>4.36</v>
      </c>
    </row>
    <row r="566" spans="1:28" x14ac:dyDescent="0.25">
      <c r="A566" s="44">
        <v>18</v>
      </c>
      <c r="B566" s="44">
        <v>37</v>
      </c>
      <c r="C566" s="5" t="str">
        <f>VLOOKUP(A566,'WinBUGS output'!A:C,3,FALSE)</f>
        <v>Mirtazapine</v>
      </c>
      <c r="D566" s="5" t="str">
        <f>VLOOKUP(B566,'WinBUGS output'!A:C,3,FALSE)</f>
        <v>CBT individual (under 15 sessions) + citalopram</v>
      </c>
      <c r="E566" s="5" t="str">
        <f>FIXED('WinBUGS output'!N565,2)</f>
        <v>0.38</v>
      </c>
      <c r="F566" s="5" t="str">
        <f>FIXED('WinBUGS output'!M565,2)</f>
        <v>-0.69</v>
      </c>
      <c r="G566" s="5" t="str">
        <f>FIXED('WinBUGS output'!O565,2)</f>
        <v>1.46</v>
      </c>
      <c r="H566" s="7"/>
      <c r="I566" s="7"/>
      <c r="J566" s="7"/>
      <c r="X566" s="5" t="str">
        <f t="shared" si="22"/>
        <v>Mirtazapine</v>
      </c>
      <c r="Y566" s="5" t="str">
        <f t="shared" si="23"/>
        <v>CBT individual (under 15 sessions) + citalopram</v>
      </c>
      <c r="Z566" s="5" t="str">
        <f>FIXED(EXP('WinBUGS output'!N565),2)</f>
        <v>1.46</v>
      </c>
      <c r="AA566" s="5" t="str">
        <f>FIXED(EXP('WinBUGS output'!M565),2)</f>
        <v>0.50</v>
      </c>
      <c r="AB566" s="5" t="str">
        <f>FIXED(EXP('WinBUGS output'!O565),2)</f>
        <v>4.32</v>
      </c>
    </row>
    <row r="567" spans="1:28" x14ac:dyDescent="0.25">
      <c r="A567" s="44">
        <v>18</v>
      </c>
      <c r="B567" s="44">
        <v>38</v>
      </c>
      <c r="C567" s="5" t="str">
        <f>VLOOKUP(A567,'WinBUGS output'!A:C,3,FALSE)</f>
        <v>Mirtazapine</v>
      </c>
      <c r="D567" s="5" t="str">
        <f>VLOOKUP(B567,'WinBUGS output'!A:C,3,FALSE)</f>
        <v>CBT individual (under 15 sessions) + escitalopram</v>
      </c>
      <c r="E567" s="5" t="str">
        <f>FIXED('WinBUGS output'!N566,2)</f>
        <v>0.16</v>
      </c>
      <c r="F567" s="5" t="str">
        <f>FIXED('WinBUGS output'!M566,2)</f>
        <v>-0.95</v>
      </c>
      <c r="G567" s="5" t="str">
        <f>FIXED('WinBUGS output'!O566,2)</f>
        <v>1.25</v>
      </c>
      <c r="H567" s="7"/>
      <c r="I567" s="7"/>
      <c r="J567" s="7"/>
      <c r="X567" s="5" t="str">
        <f t="shared" si="22"/>
        <v>Mirtazapine</v>
      </c>
      <c r="Y567" s="5" t="str">
        <f t="shared" si="23"/>
        <v>CBT individual (under 15 sessions) + escitalopram</v>
      </c>
      <c r="Z567" s="5" t="str">
        <f>FIXED(EXP('WinBUGS output'!N566),2)</f>
        <v>1.17</v>
      </c>
      <c r="AA567" s="5" t="str">
        <f>FIXED(EXP('WinBUGS output'!M566),2)</f>
        <v>0.39</v>
      </c>
      <c r="AB567" s="5" t="str">
        <f>FIXED(EXP('WinBUGS output'!O566),2)</f>
        <v>3.49</v>
      </c>
    </row>
    <row r="568" spans="1:28" x14ac:dyDescent="0.25">
      <c r="A568" s="44">
        <v>18</v>
      </c>
      <c r="B568" s="44">
        <v>39</v>
      </c>
      <c r="C568" s="5" t="str">
        <f>VLOOKUP(A568,'WinBUGS output'!A:C,3,FALSE)</f>
        <v>Mirtazapine</v>
      </c>
      <c r="D568" s="5" t="str">
        <f>VLOOKUP(B568,'WinBUGS output'!A:C,3,FALSE)</f>
        <v>CBT individual (over 15 sessions) + any AD</v>
      </c>
      <c r="E568" s="5" t="str">
        <f>FIXED('WinBUGS output'!N567,2)</f>
        <v>0.03</v>
      </c>
      <c r="F568" s="5" t="str">
        <f>FIXED('WinBUGS output'!M567,2)</f>
        <v>-1.40</v>
      </c>
      <c r="G568" s="5" t="str">
        <f>FIXED('WinBUGS output'!O567,2)</f>
        <v>1.34</v>
      </c>
      <c r="H568" s="7"/>
      <c r="I568" s="7"/>
      <c r="J568" s="7"/>
      <c r="X568" s="5" t="str">
        <f t="shared" si="22"/>
        <v>Mirtazapine</v>
      </c>
      <c r="Y568" s="5" t="str">
        <f t="shared" si="23"/>
        <v>CBT individual (over 15 sessions) + any AD</v>
      </c>
      <c r="Z568" s="5" t="str">
        <f>FIXED(EXP('WinBUGS output'!N567),2)</f>
        <v>1.03</v>
      </c>
      <c r="AA568" s="5" t="str">
        <f>FIXED(EXP('WinBUGS output'!M567),2)</f>
        <v>0.25</v>
      </c>
      <c r="AB568" s="5" t="str">
        <f>FIXED(EXP('WinBUGS output'!O567),2)</f>
        <v>3.80</v>
      </c>
    </row>
    <row r="569" spans="1:28" x14ac:dyDescent="0.25">
      <c r="A569" s="44">
        <v>18</v>
      </c>
      <c r="B569" s="44">
        <v>40</v>
      </c>
      <c r="C569" s="5" t="str">
        <f>VLOOKUP(A569,'WinBUGS output'!A:C,3,FALSE)</f>
        <v>Mirtazapine</v>
      </c>
      <c r="D569" s="5" t="str">
        <f>VLOOKUP(B569,'WinBUGS output'!A:C,3,FALSE)</f>
        <v>Third-wave cognitive therapy individual + any AD</v>
      </c>
      <c r="E569" s="5" t="str">
        <f>FIXED('WinBUGS output'!N568,2)</f>
        <v>0.51</v>
      </c>
      <c r="F569" s="5" t="str">
        <f>FIXED('WinBUGS output'!M568,2)</f>
        <v>-0.80</v>
      </c>
      <c r="G569" s="5" t="str">
        <f>FIXED('WinBUGS output'!O568,2)</f>
        <v>1.93</v>
      </c>
      <c r="H569" s="7"/>
      <c r="I569" s="7"/>
      <c r="J569" s="7"/>
      <c r="X569" s="5" t="str">
        <f t="shared" si="22"/>
        <v>Mirtazapine</v>
      </c>
      <c r="Y569" s="5" t="str">
        <f t="shared" si="23"/>
        <v>Third-wave cognitive therapy individual + any AD</v>
      </c>
      <c r="Z569" s="5" t="str">
        <f>FIXED(EXP('WinBUGS output'!N568),2)</f>
        <v>1.66</v>
      </c>
      <c r="AA569" s="5" t="str">
        <f>FIXED(EXP('WinBUGS output'!M568),2)</f>
        <v>0.45</v>
      </c>
      <c r="AB569" s="5" t="str">
        <f>FIXED(EXP('WinBUGS output'!O568),2)</f>
        <v>6.92</v>
      </c>
    </row>
    <row r="570" spans="1:28" x14ac:dyDescent="0.25">
      <c r="A570" s="44">
        <v>18</v>
      </c>
      <c r="B570" s="44">
        <v>41</v>
      </c>
      <c r="C570" s="5" t="str">
        <f>VLOOKUP(A570,'WinBUGS output'!A:C,3,FALSE)</f>
        <v>Mirtazapine</v>
      </c>
      <c r="D570" s="5" t="str">
        <f>VLOOKUP(B570,'WinBUGS output'!A:C,3,FALSE)</f>
        <v>Exercise + Fluoxetine</v>
      </c>
      <c r="E570" s="5" t="str">
        <f>FIXED('WinBUGS output'!N569,2)</f>
        <v>2.56</v>
      </c>
      <c r="F570" s="5" t="str">
        <f>FIXED('WinBUGS output'!M569,2)</f>
        <v>1.19</v>
      </c>
      <c r="G570" s="5" t="str">
        <f>FIXED('WinBUGS output'!O569,2)</f>
        <v>3.91</v>
      </c>
      <c r="H570" s="7"/>
      <c r="I570" s="7"/>
      <c r="J570" s="7"/>
      <c r="X570" s="5" t="str">
        <f t="shared" si="22"/>
        <v>Mirtazapine</v>
      </c>
      <c r="Y570" s="5" t="str">
        <f t="shared" si="23"/>
        <v>Exercise + Fluoxetine</v>
      </c>
      <c r="Z570" s="5" t="str">
        <f>FIXED(EXP('WinBUGS output'!N569),2)</f>
        <v>12.87</v>
      </c>
      <c r="AA570" s="5" t="str">
        <f>FIXED(EXP('WinBUGS output'!M569),2)</f>
        <v>3.28</v>
      </c>
      <c r="AB570" s="5" t="str">
        <f>FIXED(EXP('WinBUGS output'!O569),2)</f>
        <v>49.70</v>
      </c>
    </row>
    <row r="571" spans="1:28" x14ac:dyDescent="0.25">
      <c r="A571" s="44">
        <v>19</v>
      </c>
      <c r="B571" s="44">
        <v>20</v>
      </c>
      <c r="C571" s="5" t="str">
        <f>VLOOKUP(A571,'WinBUGS output'!A:C,3,FALSE)</f>
        <v>Short-term psychodymic psychotherapy individual + TAU</v>
      </c>
      <c r="D571" s="5" t="str">
        <f>VLOOKUP(B571,'WinBUGS output'!A:C,3,FALSE)</f>
        <v>Cognitive bibliotherapy with support + TAU</v>
      </c>
      <c r="E571" s="5" t="str">
        <f>FIXED('WinBUGS output'!N570,2)</f>
        <v>-0.40</v>
      </c>
      <c r="F571" s="5" t="str">
        <f>FIXED('WinBUGS output'!M570,2)</f>
        <v>-2.18</v>
      </c>
      <c r="G571" s="5" t="str">
        <f>FIXED('WinBUGS output'!O570,2)</f>
        <v>1.35</v>
      </c>
      <c r="H571" s="7"/>
      <c r="I571" s="7"/>
      <c r="J571" s="7"/>
      <c r="X571" s="5" t="str">
        <f t="shared" si="22"/>
        <v>Short-term psychodymic psychotherapy individual + TAU</v>
      </c>
      <c r="Y571" s="5" t="str">
        <f t="shared" si="23"/>
        <v>Cognitive bibliotherapy with support + TAU</v>
      </c>
      <c r="Z571" s="5" t="str">
        <f>FIXED(EXP('WinBUGS output'!N570),2)</f>
        <v>0.67</v>
      </c>
      <c r="AA571" s="5" t="str">
        <f>FIXED(EXP('WinBUGS output'!M570),2)</f>
        <v>0.11</v>
      </c>
      <c r="AB571" s="5" t="str">
        <f>FIXED(EXP('WinBUGS output'!O570),2)</f>
        <v>3.84</v>
      </c>
    </row>
    <row r="572" spans="1:28" x14ac:dyDescent="0.25">
      <c r="A572" s="44">
        <v>19</v>
      </c>
      <c r="B572" s="44">
        <v>21</v>
      </c>
      <c r="C572" s="5" t="str">
        <f>VLOOKUP(A572,'WinBUGS output'!A:C,3,FALSE)</f>
        <v>Short-term psychodymic psychotherapy individual + TAU</v>
      </c>
      <c r="D572" s="5" t="str">
        <f>VLOOKUP(B572,'WinBUGS output'!A:C,3,FALSE)</f>
        <v>Computerised-CBT (CCBT) with support</v>
      </c>
      <c r="E572" s="5" t="str">
        <f>FIXED('WinBUGS output'!N571,2)</f>
        <v>-0.49</v>
      </c>
      <c r="F572" s="5" t="str">
        <f>FIXED('WinBUGS output'!M571,2)</f>
        <v>-2.36</v>
      </c>
      <c r="G572" s="5" t="str">
        <f>FIXED('WinBUGS output'!O571,2)</f>
        <v>1.34</v>
      </c>
      <c r="H572" s="7"/>
      <c r="I572" s="7"/>
      <c r="J572" s="7"/>
      <c r="X572" s="5" t="str">
        <f t="shared" si="22"/>
        <v>Short-term psychodymic psychotherapy individual + TAU</v>
      </c>
      <c r="Y572" s="5" t="str">
        <f t="shared" si="23"/>
        <v>Computerised-CBT (CCBT) with support</v>
      </c>
      <c r="Z572" s="5" t="str">
        <f>FIXED(EXP('WinBUGS output'!N571),2)</f>
        <v>0.62</v>
      </c>
      <c r="AA572" s="5" t="str">
        <f>FIXED(EXP('WinBUGS output'!M571),2)</f>
        <v>0.09</v>
      </c>
      <c r="AB572" s="5" t="str">
        <f>FIXED(EXP('WinBUGS output'!O571),2)</f>
        <v>3.81</v>
      </c>
    </row>
    <row r="573" spans="1:28" x14ac:dyDescent="0.25">
      <c r="A573" s="44">
        <v>19</v>
      </c>
      <c r="B573" s="44">
        <v>22</v>
      </c>
      <c r="C573" s="5" t="str">
        <f>VLOOKUP(A573,'WinBUGS output'!A:C,3,FALSE)</f>
        <v>Short-term psychodymic psychotherapy individual + TAU</v>
      </c>
      <c r="D573" s="5" t="str">
        <f>VLOOKUP(B573,'WinBUGS output'!A:C,3,FALSE)</f>
        <v>Cognitive bibliotherapy + TAU</v>
      </c>
      <c r="E573" s="5" t="str">
        <f>FIXED('WinBUGS output'!N572,2)</f>
        <v>-0.64</v>
      </c>
      <c r="F573" s="5" t="str">
        <f>FIXED('WinBUGS output'!M572,2)</f>
        <v>-2.34</v>
      </c>
      <c r="G573" s="5" t="str">
        <f>FIXED('WinBUGS output'!O572,2)</f>
        <v>0.99</v>
      </c>
      <c r="H573" s="7"/>
      <c r="I573" s="7"/>
      <c r="J573" s="7"/>
      <c r="X573" s="5" t="str">
        <f t="shared" si="22"/>
        <v>Short-term psychodymic psychotherapy individual + TAU</v>
      </c>
      <c r="Y573" s="5" t="str">
        <f t="shared" si="23"/>
        <v>Cognitive bibliotherapy + TAU</v>
      </c>
      <c r="Z573" s="5" t="str">
        <f>FIXED(EXP('WinBUGS output'!N572),2)</f>
        <v>0.53</v>
      </c>
      <c r="AA573" s="5" t="str">
        <f>FIXED(EXP('WinBUGS output'!M572),2)</f>
        <v>0.10</v>
      </c>
      <c r="AB573" s="5" t="str">
        <f>FIXED(EXP('WinBUGS output'!O572),2)</f>
        <v>2.70</v>
      </c>
    </row>
    <row r="574" spans="1:28" x14ac:dyDescent="0.25">
      <c r="A574" s="44">
        <v>19</v>
      </c>
      <c r="B574" s="44">
        <v>23</v>
      </c>
      <c r="C574" s="5" t="str">
        <f>VLOOKUP(A574,'WinBUGS output'!A:C,3,FALSE)</f>
        <v>Short-term psychodymic psychotherapy individual + TAU</v>
      </c>
      <c r="D574" s="5" t="str">
        <f>VLOOKUP(B574,'WinBUGS output'!A:C,3,FALSE)</f>
        <v>Computerised cognitive bias modification</v>
      </c>
      <c r="E574" s="5" t="str">
        <f>FIXED('WinBUGS output'!N573,2)</f>
        <v>-0.50</v>
      </c>
      <c r="F574" s="5" t="str">
        <f>FIXED('WinBUGS output'!M573,2)</f>
        <v>-2.26</v>
      </c>
      <c r="G574" s="5" t="str">
        <f>FIXED('WinBUGS output'!O573,2)</f>
        <v>1.22</v>
      </c>
      <c r="H574" s="7"/>
      <c r="I574" s="7"/>
      <c r="J574" s="7"/>
      <c r="X574" s="5" t="str">
        <f t="shared" si="22"/>
        <v>Short-term psychodymic psychotherapy individual + TAU</v>
      </c>
      <c r="Y574" s="5" t="str">
        <f t="shared" si="23"/>
        <v>Computerised cognitive bias modification</v>
      </c>
      <c r="Z574" s="5" t="str">
        <f>FIXED(EXP('WinBUGS output'!N573),2)</f>
        <v>0.61</v>
      </c>
      <c r="AA574" s="5" t="str">
        <f>FIXED(EXP('WinBUGS output'!M573),2)</f>
        <v>0.10</v>
      </c>
      <c r="AB574" s="5" t="str">
        <f>FIXED(EXP('WinBUGS output'!O573),2)</f>
        <v>3.39</v>
      </c>
    </row>
    <row r="575" spans="1:28" x14ac:dyDescent="0.25">
      <c r="A575" s="44">
        <v>19</v>
      </c>
      <c r="B575" s="44">
        <v>24</v>
      </c>
      <c r="C575" s="5" t="str">
        <f>VLOOKUP(A575,'WinBUGS output'!A:C,3,FALSE)</f>
        <v>Short-term psychodymic psychotherapy individual + TAU</v>
      </c>
      <c r="D575" s="5" t="str">
        <f>VLOOKUP(B575,'WinBUGS output'!A:C,3,FALSE)</f>
        <v>Computerised-CBT (CCBT)</v>
      </c>
      <c r="E575" s="5" t="str">
        <f>FIXED('WinBUGS output'!N574,2)</f>
        <v>-0.59</v>
      </c>
      <c r="F575" s="5" t="str">
        <f>FIXED('WinBUGS output'!M574,2)</f>
        <v>-2.31</v>
      </c>
      <c r="G575" s="5" t="str">
        <f>FIXED('WinBUGS output'!O574,2)</f>
        <v>1.06</v>
      </c>
      <c r="H575" s="7"/>
      <c r="I575" s="7"/>
      <c r="J575" s="7"/>
      <c r="X575" s="5" t="str">
        <f t="shared" si="22"/>
        <v>Short-term psychodymic psychotherapy individual + TAU</v>
      </c>
      <c r="Y575" s="5" t="str">
        <f t="shared" si="23"/>
        <v>Computerised-CBT (CCBT)</v>
      </c>
      <c r="Z575" s="5" t="str">
        <f>FIXED(EXP('WinBUGS output'!N574),2)</f>
        <v>0.55</v>
      </c>
      <c r="AA575" s="5" t="str">
        <f>FIXED(EXP('WinBUGS output'!M574),2)</f>
        <v>0.10</v>
      </c>
      <c r="AB575" s="5" t="str">
        <f>FIXED(EXP('WinBUGS output'!O574),2)</f>
        <v>2.88</v>
      </c>
    </row>
    <row r="576" spans="1:28" x14ac:dyDescent="0.25">
      <c r="A576" s="44">
        <v>19</v>
      </c>
      <c r="B576" s="44">
        <v>25</v>
      </c>
      <c r="C576" s="5" t="str">
        <f>VLOOKUP(A576,'WinBUGS output'!A:C,3,FALSE)</f>
        <v>Short-term psychodymic psychotherapy individual + TAU</v>
      </c>
      <c r="D576" s="5" t="str">
        <f>VLOOKUP(B576,'WinBUGS output'!A:C,3,FALSE)</f>
        <v>Computerised-CBT (CCBT) + TAU</v>
      </c>
      <c r="E576" s="5" t="str">
        <f>FIXED('WinBUGS output'!N575,2)</f>
        <v>-0.46</v>
      </c>
      <c r="F576" s="5" t="str">
        <f>FIXED('WinBUGS output'!M575,2)</f>
        <v>-2.09</v>
      </c>
      <c r="G576" s="5" t="str">
        <f>FIXED('WinBUGS output'!O575,2)</f>
        <v>1.10</v>
      </c>
      <c r="H576" s="7"/>
      <c r="I576" s="7"/>
      <c r="J576" s="7"/>
      <c r="X576" s="5" t="str">
        <f t="shared" si="22"/>
        <v>Short-term psychodymic psychotherapy individual + TAU</v>
      </c>
      <c r="Y576" s="5" t="str">
        <f t="shared" si="23"/>
        <v>Computerised-CBT (CCBT) + TAU</v>
      </c>
      <c r="Z576" s="5" t="str">
        <f>FIXED(EXP('WinBUGS output'!N575),2)</f>
        <v>0.63</v>
      </c>
      <c r="AA576" s="5" t="str">
        <f>FIXED(EXP('WinBUGS output'!M575),2)</f>
        <v>0.12</v>
      </c>
      <c r="AB576" s="5" t="str">
        <f>FIXED(EXP('WinBUGS output'!O575),2)</f>
        <v>3.01</v>
      </c>
    </row>
    <row r="577" spans="1:28" x14ac:dyDescent="0.25">
      <c r="A577" s="44">
        <v>19</v>
      </c>
      <c r="B577" s="44">
        <v>26</v>
      </c>
      <c r="C577" s="5" t="str">
        <f>VLOOKUP(A577,'WinBUGS output'!A:C,3,FALSE)</f>
        <v>Short-term psychodymic psychotherapy individual + TAU</v>
      </c>
      <c r="D577" s="5" t="str">
        <f>VLOOKUP(B577,'WinBUGS output'!A:C,3,FALSE)</f>
        <v>Computerised-problem solving therapy</v>
      </c>
      <c r="E577" s="5" t="str">
        <f>FIXED('WinBUGS output'!N576,2)</f>
        <v>-0.55</v>
      </c>
      <c r="F577" s="5" t="str">
        <f>FIXED('WinBUGS output'!M576,2)</f>
        <v>-2.29</v>
      </c>
      <c r="G577" s="5" t="str">
        <f>FIXED('WinBUGS output'!O576,2)</f>
        <v>1.12</v>
      </c>
      <c r="H577" s="7"/>
      <c r="I577" s="7"/>
      <c r="J577" s="7"/>
      <c r="X577" s="5" t="str">
        <f t="shared" si="22"/>
        <v>Short-term psychodymic psychotherapy individual + TAU</v>
      </c>
      <c r="Y577" s="5" t="str">
        <f t="shared" si="23"/>
        <v>Computerised-problem solving therapy</v>
      </c>
      <c r="Z577" s="5" t="str">
        <f>FIXED(EXP('WinBUGS output'!N576),2)</f>
        <v>0.58</v>
      </c>
      <c r="AA577" s="5" t="str">
        <f>FIXED(EXP('WinBUGS output'!M576),2)</f>
        <v>0.10</v>
      </c>
      <c r="AB577" s="5" t="str">
        <f>FIXED(EXP('WinBUGS output'!O576),2)</f>
        <v>3.06</v>
      </c>
    </row>
    <row r="578" spans="1:28" x14ac:dyDescent="0.25">
      <c r="A578" s="44">
        <v>19</v>
      </c>
      <c r="B578" s="44">
        <v>27</v>
      </c>
      <c r="C578" s="5" t="str">
        <f>VLOOKUP(A578,'WinBUGS output'!A:C,3,FALSE)</f>
        <v>Short-term psychodymic psychotherapy individual + TAU</v>
      </c>
      <c r="D578" s="5" t="str">
        <f>VLOOKUP(B578,'WinBUGS output'!A:C,3,FALSE)</f>
        <v>Interpersonal psychotherapy (IPT)</v>
      </c>
      <c r="E578" s="5" t="str">
        <f>FIXED('WinBUGS output'!N577,2)</f>
        <v>0.51</v>
      </c>
      <c r="F578" s="5" t="str">
        <f>FIXED('WinBUGS output'!M577,2)</f>
        <v>-1.48</v>
      </c>
      <c r="G578" s="5" t="str">
        <f>FIXED('WinBUGS output'!O577,2)</f>
        <v>2.47</v>
      </c>
      <c r="H578" s="7"/>
      <c r="I578" s="7"/>
      <c r="J578" s="7"/>
      <c r="X578" s="5" t="str">
        <f t="shared" si="22"/>
        <v>Short-term psychodymic psychotherapy individual + TAU</v>
      </c>
      <c r="Y578" s="5" t="str">
        <f t="shared" si="23"/>
        <v>Interpersonal psychotherapy (IPT)</v>
      </c>
      <c r="Z578" s="5" t="str">
        <f>FIXED(EXP('WinBUGS output'!N577),2)</f>
        <v>1.66</v>
      </c>
      <c r="AA578" s="5" t="str">
        <f>FIXED(EXP('WinBUGS output'!M577),2)</f>
        <v>0.23</v>
      </c>
      <c r="AB578" s="5" t="str">
        <f>FIXED(EXP('WinBUGS output'!O577),2)</f>
        <v>11.87</v>
      </c>
    </row>
    <row r="579" spans="1:28" x14ac:dyDescent="0.25">
      <c r="A579" s="44">
        <v>19</v>
      </c>
      <c r="B579" s="44">
        <v>28</v>
      </c>
      <c r="C579" s="5" t="str">
        <f>VLOOKUP(A579,'WinBUGS output'!A:C,3,FALSE)</f>
        <v>Short-term psychodymic psychotherapy individual + TAU</v>
      </c>
      <c r="D579" s="5" t="str">
        <f>VLOOKUP(B579,'WinBUGS output'!A:C,3,FALSE)</f>
        <v>Emotion-focused therapy (EFT)</v>
      </c>
      <c r="E579" s="5" t="str">
        <f>FIXED('WinBUGS output'!N578,2)</f>
        <v>-0.30</v>
      </c>
      <c r="F579" s="5" t="str">
        <f>FIXED('WinBUGS output'!M578,2)</f>
        <v>-2.33</v>
      </c>
      <c r="G579" s="5" t="str">
        <f>FIXED('WinBUGS output'!O578,2)</f>
        <v>1.76</v>
      </c>
      <c r="H579" s="7"/>
      <c r="I579" s="7"/>
      <c r="J579" s="7"/>
      <c r="X579" s="5" t="str">
        <f t="shared" si="22"/>
        <v>Short-term psychodymic psychotherapy individual + TAU</v>
      </c>
      <c r="Y579" s="5" t="str">
        <f t="shared" si="23"/>
        <v>Emotion-focused therapy (EFT)</v>
      </c>
      <c r="Z579" s="5" t="str">
        <f>FIXED(EXP('WinBUGS output'!N578),2)</f>
        <v>0.74</v>
      </c>
      <c r="AA579" s="5" t="str">
        <f>FIXED(EXP('WinBUGS output'!M578),2)</f>
        <v>0.10</v>
      </c>
      <c r="AB579" s="5" t="str">
        <f>FIXED(EXP('WinBUGS output'!O578),2)</f>
        <v>5.79</v>
      </c>
    </row>
    <row r="580" spans="1:28" x14ac:dyDescent="0.25">
      <c r="A580" s="44">
        <v>19</v>
      </c>
      <c r="B580" s="44">
        <v>29</v>
      </c>
      <c r="C580" s="5" t="str">
        <f>VLOOKUP(A580,'WinBUGS output'!A:C,3,FALSE)</f>
        <v>Short-term psychodymic psychotherapy individual + TAU</v>
      </c>
      <c r="D580" s="5" t="str">
        <f>VLOOKUP(B580,'WinBUGS output'!A:C,3,FALSE)</f>
        <v>Non-directive counselling</v>
      </c>
      <c r="E580" s="5" t="str">
        <f>FIXED('WinBUGS output'!N579,2)</f>
        <v>-0.48</v>
      </c>
      <c r="F580" s="5" t="str">
        <f>FIXED('WinBUGS output'!M579,2)</f>
        <v>-2.24</v>
      </c>
      <c r="G580" s="5" t="str">
        <f>FIXED('WinBUGS output'!O579,2)</f>
        <v>1.26</v>
      </c>
      <c r="H580" s="7"/>
      <c r="I580" s="7"/>
      <c r="J580" s="7"/>
      <c r="X580" s="5" t="str">
        <f t="shared" ref="X580:X643" si="24">C580</f>
        <v>Short-term psychodymic psychotherapy individual + TAU</v>
      </c>
      <c r="Y580" s="5" t="str">
        <f t="shared" ref="Y580:Y643" si="25">D580</f>
        <v>Non-directive counselling</v>
      </c>
      <c r="Z580" s="5" t="str">
        <f>FIXED(EXP('WinBUGS output'!N579),2)</f>
        <v>0.62</v>
      </c>
      <c r="AA580" s="5" t="str">
        <f>FIXED(EXP('WinBUGS output'!M579),2)</f>
        <v>0.11</v>
      </c>
      <c r="AB580" s="5" t="str">
        <f>FIXED(EXP('WinBUGS output'!O579),2)</f>
        <v>3.53</v>
      </c>
    </row>
    <row r="581" spans="1:28" x14ac:dyDescent="0.25">
      <c r="A581" s="44">
        <v>19</v>
      </c>
      <c r="B581" s="44">
        <v>30</v>
      </c>
      <c r="C581" s="5" t="str">
        <f>VLOOKUP(A581,'WinBUGS output'!A:C,3,FALSE)</f>
        <v>Short-term psychodymic psychotherapy individual + TAU</v>
      </c>
      <c r="D581" s="5" t="str">
        <f>VLOOKUP(B581,'WinBUGS output'!A:C,3,FALSE)</f>
        <v>Relational client-centered therapy</v>
      </c>
      <c r="E581" s="5" t="str">
        <f>FIXED('WinBUGS output'!N580,2)</f>
        <v>-0.65</v>
      </c>
      <c r="F581" s="5" t="str">
        <f>FIXED('WinBUGS output'!M580,2)</f>
        <v>-2.74</v>
      </c>
      <c r="G581" s="5" t="str">
        <f>FIXED('WinBUGS output'!O580,2)</f>
        <v>1.35</v>
      </c>
      <c r="H581" s="7"/>
      <c r="I581" s="7"/>
      <c r="J581" s="7"/>
      <c r="X581" s="5" t="str">
        <f t="shared" si="24"/>
        <v>Short-term psychodymic psychotherapy individual + TAU</v>
      </c>
      <c r="Y581" s="5" t="str">
        <f t="shared" si="25"/>
        <v>Relational client-centered therapy</v>
      </c>
      <c r="Z581" s="5" t="str">
        <f>FIXED(EXP('WinBUGS output'!N580),2)</f>
        <v>0.52</v>
      </c>
      <c r="AA581" s="5" t="str">
        <f>FIXED(EXP('WinBUGS output'!M580),2)</f>
        <v>0.06</v>
      </c>
      <c r="AB581" s="5" t="str">
        <f>FIXED(EXP('WinBUGS output'!O580),2)</f>
        <v>3.87</v>
      </c>
    </row>
    <row r="582" spans="1:28" x14ac:dyDescent="0.25">
      <c r="A582" s="44">
        <v>19</v>
      </c>
      <c r="B582" s="44">
        <v>31</v>
      </c>
      <c r="C582" s="5" t="str">
        <f>VLOOKUP(A582,'WinBUGS output'!A:C,3,FALSE)</f>
        <v>Short-term psychodymic psychotherapy individual + TAU</v>
      </c>
      <c r="D582" s="5" t="str">
        <f>VLOOKUP(B582,'WinBUGS output'!A:C,3,FALSE)</f>
        <v>Behavioural activation (BA)</v>
      </c>
      <c r="E582" s="5" t="str">
        <f>FIXED('WinBUGS output'!N581,2)</f>
        <v>0.63</v>
      </c>
      <c r="F582" s="5" t="str">
        <f>FIXED('WinBUGS output'!M581,2)</f>
        <v>-1.12</v>
      </c>
      <c r="G582" s="5" t="str">
        <f>FIXED('WinBUGS output'!O581,2)</f>
        <v>2.35</v>
      </c>
      <c r="H582" s="7"/>
      <c r="I582" s="7"/>
      <c r="J582" s="7"/>
      <c r="X582" s="5" t="str">
        <f t="shared" si="24"/>
        <v>Short-term psychodymic psychotherapy individual + TAU</v>
      </c>
      <c r="Y582" s="5" t="str">
        <f t="shared" si="25"/>
        <v>Behavioural activation (BA)</v>
      </c>
      <c r="Z582" s="5" t="str">
        <f>FIXED(EXP('WinBUGS output'!N581),2)</f>
        <v>1.88</v>
      </c>
      <c r="AA582" s="5" t="str">
        <f>FIXED(EXP('WinBUGS output'!M581),2)</f>
        <v>0.33</v>
      </c>
      <c r="AB582" s="5" t="str">
        <f>FIXED(EXP('WinBUGS output'!O581),2)</f>
        <v>10.44</v>
      </c>
    </row>
    <row r="583" spans="1:28" x14ac:dyDescent="0.25">
      <c r="A583" s="44">
        <v>19</v>
      </c>
      <c r="B583" s="44">
        <v>32</v>
      </c>
      <c r="C583" s="5" t="str">
        <f>VLOOKUP(A583,'WinBUGS output'!A:C,3,FALSE)</f>
        <v>Short-term psychodymic psychotherapy individual + TAU</v>
      </c>
      <c r="D583" s="5" t="str">
        <f>VLOOKUP(B583,'WinBUGS output'!A:C,3,FALSE)</f>
        <v>Behavioural activation (BA) + TAU</v>
      </c>
      <c r="E583" s="5" t="str">
        <f>FIXED('WinBUGS output'!N582,2)</f>
        <v>0.58</v>
      </c>
      <c r="F583" s="5" t="str">
        <f>FIXED('WinBUGS output'!M582,2)</f>
        <v>-1.23</v>
      </c>
      <c r="G583" s="5" t="str">
        <f>FIXED('WinBUGS output'!O582,2)</f>
        <v>2.37</v>
      </c>
      <c r="H583" s="7"/>
      <c r="I583" s="7"/>
      <c r="J583" s="7"/>
      <c r="X583" s="5" t="str">
        <f t="shared" si="24"/>
        <v>Short-term psychodymic psychotherapy individual + TAU</v>
      </c>
      <c r="Y583" s="5" t="str">
        <f t="shared" si="25"/>
        <v>Behavioural activation (BA) + TAU</v>
      </c>
      <c r="Z583" s="5" t="str">
        <f>FIXED(EXP('WinBUGS output'!N582),2)</f>
        <v>1.78</v>
      </c>
      <c r="AA583" s="5" t="str">
        <f>FIXED(EXP('WinBUGS output'!M582),2)</f>
        <v>0.29</v>
      </c>
      <c r="AB583" s="5" t="str">
        <f>FIXED(EXP('WinBUGS output'!O582),2)</f>
        <v>10.74</v>
      </c>
    </row>
    <row r="584" spans="1:28" x14ac:dyDescent="0.25">
      <c r="A584" s="44">
        <v>19</v>
      </c>
      <c r="B584" s="44">
        <v>33</v>
      </c>
      <c r="C584" s="5" t="str">
        <f>VLOOKUP(A584,'WinBUGS output'!A:C,3,FALSE)</f>
        <v>Short-term psychodymic psychotherapy individual + TAU</v>
      </c>
      <c r="D584" s="5" t="str">
        <f>VLOOKUP(B584,'WinBUGS output'!A:C,3,FALSE)</f>
        <v>CBT individual (under 15 sessions)</v>
      </c>
      <c r="E584" s="5" t="str">
        <f>FIXED('WinBUGS output'!N583,2)</f>
        <v>-0.55</v>
      </c>
      <c r="F584" s="5" t="str">
        <f>FIXED('WinBUGS output'!M583,2)</f>
        <v>-2.23</v>
      </c>
      <c r="G584" s="5" t="str">
        <f>FIXED('WinBUGS output'!O583,2)</f>
        <v>1.12</v>
      </c>
      <c r="H584" s="7"/>
      <c r="I584" s="7"/>
      <c r="J584" s="7"/>
      <c r="X584" s="5" t="str">
        <f t="shared" si="24"/>
        <v>Short-term psychodymic psychotherapy individual + TAU</v>
      </c>
      <c r="Y584" s="5" t="str">
        <f t="shared" si="25"/>
        <v>CBT individual (under 15 sessions)</v>
      </c>
      <c r="Z584" s="5" t="str">
        <f>FIXED(EXP('WinBUGS output'!N583),2)</f>
        <v>0.58</v>
      </c>
      <c r="AA584" s="5" t="str">
        <f>FIXED(EXP('WinBUGS output'!M583),2)</f>
        <v>0.11</v>
      </c>
      <c r="AB584" s="5" t="str">
        <f>FIXED(EXP('WinBUGS output'!O583),2)</f>
        <v>3.06</v>
      </c>
    </row>
    <row r="585" spans="1:28" x14ac:dyDescent="0.25">
      <c r="A585" s="44">
        <v>19</v>
      </c>
      <c r="B585" s="44">
        <v>34</v>
      </c>
      <c r="C585" s="5" t="str">
        <f>VLOOKUP(A585,'WinBUGS output'!A:C,3,FALSE)</f>
        <v>Short-term psychodymic psychotherapy individual + TAU</v>
      </c>
      <c r="D585" s="5" t="str">
        <f>VLOOKUP(B585,'WinBUGS output'!A:C,3,FALSE)</f>
        <v>CBT individual (under 15 sessions) + TAU</v>
      </c>
      <c r="E585" s="5" t="str">
        <f>FIXED('WinBUGS output'!N584,2)</f>
        <v>-0.04</v>
      </c>
      <c r="F585" s="5" t="str">
        <f>FIXED('WinBUGS output'!M584,2)</f>
        <v>-1.78</v>
      </c>
      <c r="G585" s="5" t="str">
        <f>FIXED('WinBUGS output'!O584,2)</f>
        <v>1.69</v>
      </c>
      <c r="H585" s="7"/>
      <c r="I585" s="7"/>
      <c r="J585" s="7"/>
      <c r="X585" s="5" t="str">
        <f t="shared" si="24"/>
        <v>Short-term psychodymic psychotherapy individual + TAU</v>
      </c>
      <c r="Y585" s="5" t="str">
        <f t="shared" si="25"/>
        <v>CBT individual (under 15 sessions) + TAU</v>
      </c>
      <c r="Z585" s="5" t="str">
        <f>FIXED(EXP('WinBUGS output'!N584),2)</f>
        <v>0.96</v>
      </c>
      <c r="AA585" s="5" t="str">
        <f>FIXED(EXP('WinBUGS output'!M584),2)</f>
        <v>0.17</v>
      </c>
      <c r="AB585" s="5" t="str">
        <f>FIXED(EXP('WinBUGS output'!O584),2)</f>
        <v>5.40</v>
      </c>
    </row>
    <row r="586" spans="1:28" x14ac:dyDescent="0.25">
      <c r="A586" s="44">
        <v>19</v>
      </c>
      <c r="B586" s="44">
        <v>35</v>
      </c>
      <c r="C586" s="5" t="str">
        <f>VLOOKUP(A586,'WinBUGS output'!A:C,3,FALSE)</f>
        <v>Short-term psychodymic psychotherapy individual + TAU</v>
      </c>
      <c r="D586" s="5" t="str">
        <f>VLOOKUP(B586,'WinBUGS output'!A:C,3,FALSE)</f>
        <v>CBT individual (over 15 sessions)</v>
      </c>
      <c r="E586" s="5" t="str">
        <f>FIXED('WinBUGS output'!N585,2)</f>
        <v>0.63</v>
      </c>
      <c r="F586" s="5" t="str">
        <f>FIXED('WinBUGS output'!M585,2)</f>
        <v>-1.14</v>
      </c>
      <c r="G586" s="5" t="str">
        <f>FIXED('WinBUGS output'!O585,2)</f>
        <v>2.37</v>
      </c>
      <c r="H586" s="7"/>
      <c r="I586" s="7"/>
      <c r="J586" s="7"/>
      <c r="X586" s="5" t="str">
        <f t="shared" si="24"/>
        <v>Short-term psychodymic psychotherapy individual + TAU</v>
      </c>
      <c r="Y586" s="5" t="str">
        <f t="shared" si="25"/>
        <v>CBT individual (over 15 sessions)</v>
      </c>
      <c r="Z586" s="5" t="str">
        <f>FIXED(EXP('WinBUGS output'!N585),2)</f>
        <v>1.87</v>
      </c>
      <c r="AA586" s="5" t="str">
        <f>FIXED(EXP('WinBUGS output'!M585),2)</f>
        <v>0.32</v>
      </c>
      <c r="AB586" s="5" t="str">
        <f>FIXED(EXP('WinBUGS output'!O585),2)</f>
        <v>10.70</v>
      </c>
    </row>
    <row r="587" spans="1:28" x14ac:dyDescent="0.25">
      <c r="A587" s="44">
        <v>19</v>
      </c>
      <c r="B587" s="44">
        <v>36</v>
      </c>
      <c r="C587" s="5" t="str">
        <f>VLOOKUP(A587,'WinBUGS output'!A:C,3,FALSE)</f>
        <v>Short-term psychodymic psychotherapy individual + TAU</v>
      </c>
      <c r="D587" s="5" t="str">
        <f>VLOOKUP(B587,'WinBUGS output'!A:C,3,FALSE)</f>
        <v>Third-wave cognitive therapy individual</v>
      </c>
      <c r="E587" s="5" t="str">
        <f>FIXED('WinBUGS output'!N586,2)</f>
        <v>0.65</v>
      </c>
      <c r="F587" s="5" t="str">
        <f>FIXED('WinBUGS output'!M586,2)</f>
        <v>-1.29</v>
      </c>
      <c r="G587" s="5" t="str">
        <f>FIXED('WinBUGS output'!O586,2)</f>
        <v>2.65</v>
      </c>
      <c r="H587" s="7"/>
      <c r="I587" s="7"/>
      <c r="J587" s="7"/>
      <c r="X587" s="5" t="str">
        <f t="shared" si="24"/>
        <v>Short-term psychodymic psychotherapy individual + TAU</v>
      </c>
      <c r="Y587" s="5" t="str">
        <f t="shared" si="25"/>
        <v>Third-wave cognitive therapy individual</v>
      </c>
      <c r="Z587" s="5" t="str">
        <f>FIXED(EXP('WinBUGS output'!N586),2)</f>
        <v>1.92</v>
      </c>
      <c r="AA587" s="5" t="str">
        <f>FIXED(EXP('WinBUGS output'!M586),2)</f>
        <v>0.28</v>
      </c>
      <c r="AB587" s="5" t="str">
        <f>FIXED(EXP('WinBUGS output'!O586),2)</f>
        <v>14.17</v>
      </c>
    </row>
    <row r="588" spans="1:28" x14ac:dyDescent="0.25">
      <c r="A588" s="44">
        <v>19</v>
      </c>
      <c r="B588" s="44">
        <v>37</v>
      </c>
      <c r="C588" s="5" t="str">
        <f>VLOOKUP(A588,'WinBUGS output'!A:C,3,FALSE)</f>
        <v>Short-term psychodymic psychotherapy individual + TAU</v>
      </c>
      <c r="D588" s="5" t="str">
        <f>VLOOKUP(B588,'WinBUGS output'!A:C,3,FALSE)</f>
        <v>CBT individual (under 15 sessions) + citalopram</v>
      </c>
      <c r="E588" s="5" t="str">
        <f>FIXED('WinBUGS output'!N587,2)</f>
        <v>1.17</v>
      </c>
      <c r="F588" s="5" t="str">
        <f>FIXED('WinBUGS output'!M587,2)</f>
        <v>-0.82</v>
      </c>
      <c r="G588" s="5" t="str">
        <f>FIXED('WinBUGS output'!O587,2)</f>
        <v>3.18</v>
      </c>
      <c r="H588" s="7"/>
      <c r="I588" s="7"/>
      <c r="J588" s="7"/>
      <c r="X588" s="5" t="str">
        <f t="shared" si="24"/>
        <v>Short-term psychodymic psychotherapy individual + TAU</v>
      </c>
      <c r="Y588" s="5" t="str">
        <f t="shared" si="25"/>
        <v>CBT individual (under 15 sessions) + citalopram</v>
      </c>
      <c r="Z588" s="5" t="str">
        <f>FIXED(EXP('WinBUGS output'!N587),2)</f>
        <v>3.23</v>
      </c>
      <c r="AA588" s="5" t="str">
        <f>FIXED(EXP('WinBUGS output'!M587),2)</f>
        <v>0.44</v>
      </c>
      <c r="AB588" s="5" t="str">
        <f>FIXED(EXP('WinBUGS output'!O587),2)</f>
        <v>23.93</v>
      </c>
    </row>
    <row r="589" spans="1:28" x14ac:dyDescent="0.25">
      <c r="A589" s="44">
        <v>19</v>
      </c>
      <c r="B589" s="44">
        <v>38</v>
      </c>
      <c r="C589" s="5" t="str">
        <f>VLOOKUP(A589,'WinBUGS output'!A:C,3,FALSE)</f>
        <v>Short-term psychodymic psychotherapy individual + TAU</v>
      </c>
      <c r="D589" s="5" t="str">
        <f>VLOOKUP(B589,'WinBUGS output'!A:C,3,FALSE)</f>
        <v>CBT individual (under 15 sessions) + escitalopram</v>
      </c>
      <c r="E589" s="5" t="str">
        <f>FIXED('WinBUGS output'!N588,2)</f>
        <v>0.95</v>
      </c>
      <c r="F589" s="5" t="str">
        <f>FIXED('WinBUGS output'!M588,2)</f>
        <v>-1.13</v>
      </c>
      <c r="G589" s="5" t="str">
        <f>FIXED('WinBUGS output'!O588,2)</f>
        <v>3.04</v>
      </c>
      <c r="H589" s="7"/>
      <c r="I589" s="7"/>
      <c r="J589" s="7"/>
      <c r="X589" s="5" t="str">
        <f t="shared" si="24"/>
        <v>Short-term psychodymic psychotherapy individual + TAU</v>
      </c>
      <c r="Y589" s="5" t="str">
        <f t="shared" si="25"/>
        <v>CBT individual (under 15 sessions) + escitalopram</v>
      </c>
      <c r="Z589" s="5" t="str">
        <f>FIXED(EXP('WinBUGS output'!N588),2)</f>
        <v>2.58</v>
      </c>
      <c r="AA589" s="5" t="str">
        <f>FIXED(EXP('WinBUGS output'!M588),2)</f>
        <v>0.32</v>
      </c>
      <c r="AB589" s="5" t="str">
        <f>FIXED(EXP('WinBUGS output'!O588),2)</f>
        <v>20.88</v>
      </c>
    </row>
    <row r="590" spans="1:28" x14ac:dyDescent="0.25">
      <c r="A590" s="44">
        <v>19</v>
      </c>
      <c r="B590" s="44">
        <v>39</v>
      </c>
      <c r="C590" s="5" t="str">
        <f>VLOOKUP(A590,'WinBUGS output'!A:C,3,FALSE)</f>
        <v>Short-term psychodymic psychotherapy individual + TAU</v>
      </c>
      <c r="D590" s="5" t="str">
        <f>VLOOKUP(B590,'WinBUGS output'!A:C,3,FALSE)</f>
        <v>CBT individual (over 15 sessions) + any AD</v>
      </c>
      <c r="E590" s="5" t="str">
        <f>FIXED('WinBUGS output'!N589,2)</f>
        <v>0.82</v>
      </c>
      <c r="F590" s="5" t="str">
        <f>FIXED('WinBUGS output'!M589,2)</f>
        <v>-1.43</v>
      </c>
      <c r="G590" s="5" t="str">
        <f>FIXED('WinBUGS output'!O589,2)</f>
        <v>3.01</v>
      </c>
      <c r="H590" s="7"/>
      <c r="I590" s="7"/>
      <c r="J590" s="7"/>
      <c r="X590" s="5" t="str">
        <f t="shared" si="24"/>
        <v>Short-term psychodymic psychotherapy individual + TAU</v>
      </c>
      <c r="Y590" s="5" t="str">
        <f t="shared" si="25"/>
        <v>CBT individual (over 15 sessions) + any AD</v>
      </c>
      <c r="Z590" s="5" t="str">
        <f>FIXED(EXP('WinBUGS output'!N589),2)</f>
        <v>2.26</v>
      </c>
      <c r="AA590" s="5" t="str">
        <f>FIXED(EXP('WinBUGS output'!M589),2)</f>
        <v>0.24</v>
      </c>
      <c r="AB590" s="5" t="str">
        <f>FIXED(EXP('WinBUGS output'!O589),2)</f>
        <v>20.23</v>
      </c>
    </row>
    <row r="591" spans="1:28" x14ac:dyDescent="0.25">
      <c r="A591" s="44">
        <v>19</v>
      </c>
      <c r="B591" s="44">
        <v>40</v>
      </c>
      <c r="C591" s="5" t="str">
        <f>VLOOKUP(A591,'WinBUGS output'!A:C,3,FALSE)</f>
        <v>Short-term psychodymic psychotherapy individual + TAU</v>
      </c>
      <c r="D591" s="5" t="str">
        <f>VLOOKUP(B591,'WinBUGS output'!A:C,3,FALSE)</f>
        <v>Third-wave cognitive therapy individual + any AD</v>
      </c>
      <c r="E591" s="5" t="str">
        <f>FIXED('WinBUGS output'!N590,2)</f>
        <v>1.31</v>
      </c>
      <c r="F591" s="5" t="str">
        <f>FIXED('WinBUGS output'!M590,2)</f>
        <v>-0.86</v>
      </c>
      <c r="G591" s="5" t="str">
        <f>FIXED('WinBUGS output'!O590,2)</f>
        <v>3.55</v>
      </c>
      <c r="H591" s="7"/>
      <c r="I591" s="7"/>
      <c r="J591" s="7"/>
      <c r="X591" s="5" t="str">
        <f t="shared" si="24"/>
        <v>Short-term psychodymic psychotherapy individual + TAU</v>
      </c>
      <c r="Y591" s="5" t="str">
        <f t="shared" si="25"/>
        <v>Third-wave cognitive therapy individual + any AD</v>
      </c>
      <c r="Z591" s="5" t="str">
        <f>FIXED(EXP('WinBUGS output'!N590),2)</f>
        <v>3.71</v>
      </c>
      <c r="AA591" s="5" t="str">
        <f>FIXED(EXP('WinBUGS output'!M590),2)</f>
        <v>0.42</v>
      </c>
      <c r="AB591" s="5" t="str">
        <f>FIXED(EXP('WinBUGS output'!O590),2)</f>
        <v>34.74</v>
      </c>
    </row>
    <row r="592" spans="1:28" x14ac:dyDescent="0.25">
      <c r="A592" s="44">
        <v>19</v>
      </c>
      <c r="B592" s="44">
        <v>41</v>
      </c>
      <c r="C592" s="5" t="str">
        <f>VLOOKUP(A592,'WinBUGS output'!A:C,3,FALSE)</f>
        <v>Short-term psychodymic psychotherapy individual + TAU</v>
      </c>
      <c r="D592" s="5" t="str">
        <f>VLOOKUP(B592,'WinBUGS output'!A:C,3,FALSE)</f>
        <v>Exercise + Fluoxetine</v>
      </c>
      <c r="E592" s="5" t="str">
        <f>FIXED('WinBUGS output'!N591,2)</f>
        <v>3.35</v>
      </c>
      <c r="F592" s="5" t="str">
        <f>FIXED('WinBUGS output'!M591,2)</f>
        <v>1.07</v>
      </c>
      <c r="G592" s="5" t="str">
        <f>FIXED('WinBUGS output'!O591,2)</f>
        <v>5.63</v>
      </c>
      <c r="H592" s="7"/>
      <c r="I592" s="7"/>
      <c r="J592" s="7"/>
      <c r="X592" s="5" t="str">
        <f t="shared" si="24"/>
        <v>Short-term psychodymic psychotherapy individual + TAU</v>
      </c>
      <c r="Y592" s="5" t="str">
        <f t="shared" si="25"/>
        <v>Exercise + Fluoxetine</v>
      </c>
      <c r="Z592" s="5" t="str">
        <f>FIXED(EXP('WinBUGS output'!N591),2)</f>
        <v>28.36</v>
      </c>
      <c r="AA592" s="5" t="str">
        <f>FIXED(EXP('WinBUGS output'!M591),2)</f>
        <v>2.92</v>
      </c>
      <c r="AB592" s="5" t="str">
        <f>FIXED(EXP('WinBUGS output'!O591),2)</f>
        <v>278.11</v>
      </c>
    </row>
    <row r="593" spans="1:28" x14ac:dyDescent="0.25">
      <c r="A593" s="44">
        <v>20</v>
      </c>
      <c r="B593" s="44">
        <v>21</v>
      </c>
      <c r="C593" s="5" t="str">
        <f>VLOOKUP(A593,'WinBUGS output'!A:C,3,FALSE)</f>
        <v>Cognitive bibliotherapy with support + TAU</v>
      </c>
      <c r="D593" s="5" t="str">
        <f>VLOOKUP(B593,'WinBUGS output'!A:C,3,FALSE)</f>
        <v>Computerised-CBT (CCBT) with support</v>
      </c>
      <c r="E593" s="5" t="str">
        <f>FIXED('WinBUGS output'!N592,2)</f>
        <v>-0.06</v>
      </c>
      <c r="F593" s="5" t="str">
        <f>FIXED('WinBUGS output'!M592,2)</f>
        <v>-1.07</v>
      </c>
      <c r="G593" s="5" t="str">
        <f>FIXED('WinBUGS output'!O592,2)</f>
        <v>0.80</v>
      </c>
      <c r="H593" s="7"/>
      <c r="I593" s="7"/>
      <c r="J593" s="7"/>
      <c r="X593" s="5" t="str">
        <f t="shared" si="24"/>
        <v>Cognitive bibliotherapy with support + TAU</v>
      </c>
      <c r="Y593" s="5" t="str">
        <f t="shared" si="25"/>
        <v>Computerised-CBT (CCBT) with support</v>
      </c>
      <c r="Z593" s="5" t="str">
        <f>FIXED(EXP('WinBUGS output'!N592),2)</f>
        <v>0.94</v>
      </c>
      <c r="AA593" s="5" t="str">
        <f>FIXED(EXP('WinBUGS output'!M592),2)</f>
        <v>0.34</v>
      </c>
      <c r="AB593" s="5" t="str">
        <f>FIXED(EXP('WinBUGS output'!O592),2)</f>
        <v>2.24</v>
      </c>
    </row>
    <row r="594" spans="1:28" x14ac:dyDescent="0.25">
      <c r="A594" s="44">
        <v>20</v>
      </c>
      <c r="B594" s="44">
        <v>22</v>
      </c>
      <c r="C594" s="5" t="str">
        <f>VLOOKUP(A594,'WinBUGS output'!A:C,3,FALSE)</f>
        <v>Cognitive bibliotherapy with support + TAU</v>
      </c>
      <c r="D594" s="5" t="str">
        <f>VLOOKUP(B594,'WinBUGS output'!A:C,3,FALSE)</f>
        <v>Cognitive bibliotherapy + TAU</v>
      </c>
      <c r="E594" s="5" t="str">
        <f>FIXED('WinBUGS output'!N593,2)</f>
        <v>-0.24</v>
      </c>
      <c r="F594" s="5" t="str">
        <f>FIXED('WinBUGS output'!M593,2)</f>
        <v>-1.43</v>
      </c>
      <c r="G594" s="5" t="str">
        <f>FIXED('WinBUGS output'!O593,2)</f>
        <v>0.92</v>
      </c>
      <c r="H594" s="7"/>
      <c r="I594" s="7"/>
      <c r="J594" s="7"/>
      <c r="X594" s="5" t="str">
        <f t="shared" si="24"/>
        <v>Cognitive bibliotherapy with support + TAU</v>
      </c>
      <c r="Y594" s="5" t="str">
        <f t="shared" si="25"/>
        <v>Cognitive bibliotherapy + TAU</v>
      </c>
      <c r="Z594" s="5" t="str">
        <f>FIXED(EXP('WinBUGS output'!N593),2)</f>
        <v>0.78</v>
      </c>
      <c r="AA594" s="5" t="str">
        <f>FIXED(EXP('WinBUGS output'!M593),2)</f>
        <v>0.24</v>
      </c>
      <c r="AB594" s="5" t="str">
        <f>FIXED(EXP('WinBUGS output'!O593),2)</f>
        <v>2.51</v>
      </c>
    </row>
    <row r="595" spans="1:28" x14ac:dyDescent="0.25">
      <c r="A595" s="44">
        <v>20</v>
      </c>
      <c r="B595" s="44">
        <v>23</v>
      </c>
      <c r="C595" s="5" t="str">
        <f>VLOOKUP(A595,'WinBUGS output'!A:C,3,FALSE)</f>
        <v>Cognitive bibliotherapy with support + TAU</v>
      </c>
      <c r="D595" s="5" t="str">
        <f>VLOOKUP(B595,'WinBUGS output'!A:C,3,FALSE)</f>
        <v>Computerised cognitive bias modification</v>
      </c>
      <c r="E595" s="5" t="str">
        <f>FIXED('WinBUGS output'!N594,2)</f>
        <v>-0.10</v>
      </c>
      <c r="F595" s="5" t="str">
        <f>FIXED('WinBUGS output'!M594,2)</f>
        <v>-1.34</v>
      </c>
      <c r="G595" s="5" t="str">
        <f>FIXED('WinBUGS output'!O594,2)</f>
        <v>1.15</v>
      </c>
      <c r="H595" s="7"/>
      <c r="I595" s="7"/>
      <c r="J595" s="7"/>
      <c r="X595" s="5" t="str">
        <f t="shared" si="24"/>
        <v>Cognitive bibliotherapy with support + TAU</v>
      </c>
      <c r="Y595" s="5" t="str">
        <f t="shared" si="25"/>
        <v>Computerised cognitive bias modification</v>
      </c>
      <c r="Z595" s="5" t="str">
        <f>FIXED(EXP('WinBUGS output'!N594),2)</f>
        <v>0.90</v>
      </c>
      <c r="AA595" s="5" t="str">
        <f>FIXED(EXP('WinBUGS output'!M594),2)</f>
        <v>0.26</v>
      </c>
      <c r="AB595" s="5" t="str">
        <f>FIXED(EXP('WinBUGS output'!O594),2)</f>
        <v>3.17</v>
      </c>
    </row>
    <row r="596" spans="1:28" x14ac:dyDescent="0.25">
      <c r="A596" s="44">
        <v>20</v>
      </c>
      <c r="B596" s="44">
        <v>24</v>
      </c>
      <c r="C596" s="5" t="str">
        <f>VLOOKUP(A596,'WinBUGS output'!A:C,3,FALSE)</f>
        <v>Cognitive bibliotherapy with support + TAU</v>
      </c>
      <c r="D596" s="5" t="str">
        <f>VLOOKUP(B596,'WinBUGS output'!A:C,3,FALSE)</f>
        <v>Computerised-CBT (CCBT)</v>
      </c>
      <c r="E596" s="5" t="str">
        <f>FIXED('WinBUGS output'!N595,2)</f>
        <v>-0.20</v>
      </c>
      <c r="F596" s="5" t="str">
        <f>FIXED('WinBUGS output'!M595,2)</f>
        <v>-1.34</v>
      </c>
      <c r="G596" s="5" t="str">
        <f>FIXED('WinBUGS output'!O595,2)</f>
        <v>0.93</v>
      </c>
      <c r="H596" s="7"/>
      <c r="I596" s="7"/>
      <c r="J596" s="7"/>
      <c r="X596" s="5" t="str">
        <f t="shared" si="24"/>
        <v>Cognitive bibliotherapy with support + TAU</v>
      </c>
      <c r="Y596" s="5" t="str">
        <f t="shared" si="25"/>
        <v>Computerised-CBT (CCBT)</v>
      </c>
      <c r="Z596" s="5" t="str">
        <f>FIXED(EXP('WinBUGS output'!N595),2)</f>
        <v>0.82</v>
      </c>
      <c r="AA596" s="5" t="str">
        <f>FIXED(EXP('WinBUGS output'!M595),2)</f>
        <v>0.26</v>
      </c>
      <c r="AB596" s="5" t="str">
        <f>FIXED(EXP('WinBUGS output'!O595),2)</f>
        <v>2.54</v>
      </c>
    </row>
    <row r="597" spans="1:28" x14ac:dyDescent="0.25">
      <c r="A597" s="44">
        <v>20</v>
      </c>
      <c r="B597" s="44">
        <v>25</v>
      </c>
      <c r="C597" s="5" t="str">
        <f>VLOOKUP(A597,'WinBUGS output'!A:C,3,FALSE)</f>
        <v>Cognitive bibliotherapy with support + TAU</v>
      </c>
      <c r="D597" s="5" t="str">
        <f>VLOOKUP(B597,'WinBUGS output'!A:C,3,FALSE)</f>
        <v>Computerised-CBT (CCBT) + TAU</v>
      </c>
      <c r="E597" s="5" t="str">
        <f>FIXED('WinBUGS output'!N596,2)</f>
        <v>-0.07</v>
      </c>
      <c r="F597" s="5" t="str">
        <f>FIXED('WinBUGS output'!M596,2)</f>
        <v>-1.16</v>
      </c>
      <c r="G597" s="5" t="str">
        <f>FIXED('WinBUGS output'!O596,2)</f>
        <v>1.03</v>
      </c>
      <c r="H597" s="7"/>
      <c r="I597" s="7"/>
      <c r="J597" s="7"/>
      <c r="X597" s="5" t="str">
        <f t="shared" si="24"/>
        <v>Cognitive bibliotherapy with support + TAU</v>
      </c>
      <c r="Y597" s="5" t="str">
        <f t="shared" si="25"/>
        <v>Computerised-CBT (CCBT) + TAU</v>
      </c>
      <c r="Z597" s="5" t="str">
        <f>FIXED(EXP('WinBUGS output'!N596),2)</f>
        <v>0.93</v>
      </c>
      <c r="AA597" s="5" t="str">
        <f>FIXED(EXP('WinBUGS output'!M596),2)</f>
        <v>0.31</v>
      </c>
      <c r="AB597" s="5" t="str">
        <f>FIXED(EXP('WinBUGS output'!O596),2)</f>
        <v>2.79</v>
      </c>
    </row>
    <row r="598" spans="1:28" x14ac:dyDescent="0.25">
      <c r="A598" s="44">
        <v>20</v>
      </c>
      <c r="B598" s="44">
        <v>26</v>
      </c>
      <c r="C598" s="5" t="str">
        <f>VLOOKUP(A598,'WinBUGS output'!A:C,3,FALSE)</f>
        <v>Cognitive bibliotherapy with support + TAU</v>
      </c>
      <c r="D598" s="5" t="str">
        <f>VLOOKUP(B598,'WinBUGS output'!A:C,3,FALSE)</f>
        <v>Computerised-problem solving therapy</v>
      </c>
      <c r="E598" s="5" t="str">
        <f>FIXED('WinBUGS output'!N597,2)</f>
        <v>-0.15</v>
      </c>
      <c r="F598" s="5" t="str">
        <f>FIXED('WinBUGS output'!M597,2)</f>
        <v>-1.35</v>
      </c>
      <c r="G598" s="5" t="str">
        <f>FIXED('WinBUGS output'!O597,2)</f>
        <v>1.03</v>
      </c>
      <c r="H598" s="7"/>
      <c r="I598" s="7"/>
      <c r="J598" s="7"/>
      <c r="X598" s="5" t="str">
        <f t="shared" si="24"/>
        <v>Cognitive bibliotherapy with support + TAU</v>
      </c>
      <c r="Y598" s="5" t="str">
        <f t="shared" si="25"/>
        <v>Computerised-problem solving therapy</v>
      </c>
      <c r="Z598" s="5" t="str">
        <f>FIXED(EXP('WinBUGS output'!N597),2)</f>
        <v>0.86</v>
      </c>
      <c r="AA598" s="5" t="str">
        <f>FIXED(EXP('WinBUGS output'!M597),2)</f>
        <v>0.26</v>
      </c>
      <c r="AB598" s="5" t="str">
        <f>FIXED(EXP('WinBUGS output'!O597),2)</f>
        <v>2.80</v>
      </c>
    </row>
    <row r="599" spans="1:28" x14ac:dyDescent="0.25">
      <c r="A599" s="44">
        <v>20</v>
      </c>
      <c r="B599" s="44">
        <v>27</v>
      </c>
      <c r="C599" s="5" t="str">
        <f>VLOOKUP(A599,'WinBUGS output'!A:C,3,FALSE)</f>
        <v>Cognitive bibliotherapy with support + TAU</v>
      </c>
      <c r="D599" s="5" t="str">
        <f>VLOOKUP(B599,'WinBUGS output'!A:C,3,FALSE)</f>
        <v>Interpersonal psychotherapy (IPT)</v>
      </c>
      <c r="E599" s="5" t="str">
        <f>FIXED('WinBUGS output'!N598,2)</f>
        <v>0.91</v>
      </c>
      <c r="F599" s="5" t="str">
        <f>FIXED('WinBUGS output'!M598,2)</f>
        <v>-0.69</v>
      </c>
      <c r="G599" s="5" t="str">
        <f>FIXED('WinBUGS output'!O598,2)</f>
        <v>2.48</v>
      </c>
      <c r="H599" s="7"/>
      <c r="I599" s="7"/>
      <c r="J599" s="7"/>
      <c r="X599" s="5" t="str">
        <f t="shared" si="24"/>
        <v>Cognitive bibliotherapy with support + TAU</v>
      </c>
      <c r="Y599" s="5" t="str">
        <f t="shared" si="25"/>
        <v>Interpersonal psychotherapy (IPT)</v>
      </c>
      <c r="Z599" s="5" t="str">
        <f>FIXED(EXP('WinBUGS output'!N598),2)</f>
        <v>2.49</v>
      </c>
      <c r="AA599" s="5" t="str">
        <f>FIXED(EXP('WinBUGS output'!M598),2)</f>
        <v>0.50</v>
      </c>
      <c r="AB599" s="5" t="str">
        <f>FIXED(EXP('WinBUGS output'!O598),2)</f>
        <v>11.94</v>
      </c>
    </row>
    <row r="600" spans="1:28" x14ac:dyDescent="0.25">
      <c r="A600" s="44">
        <v>20</v>
      </c>
      <c r="B600" s="44">
        <v>28</v>
      </c>
      <c r="C600" s="5" t="str">
        <f>VLOOKUP(A600,'WinBUGS output'!A:C,3,FALSE)</f>
        <v>Cognitive bibliotherapy with support + TAU</v>
      </c>
      <c r="D600" s="5" t="str">
        <f>VLOOKUP(B600,'WinBUGS output'!A:C,3,FALSE)</f>
        <v>Emotion-focused therapy (EFT)</v>
      </c>
      <c r="E600" s="5" t="str">
        <f>FIXED('WinBUGS output'!N599,2)</f>
        <v>0.09</v>
      </c>
      <c r="F600" s="5" t="str">
        <f>FIXED('WinBUGS output'!M599,2)</f>
        <v>-1.60</v>
      </c>
      <c r="G600" s="5" t="str">
        <f>FIXED('WinBUGS output'!O599,2)</f>
        <v>1.87</v>
      </c>
      <c r="H600" s="7"/>
      <c r="I600" s="7"/>
      <c r="J600" s="7"/>
      <c r="X600" s="5" t="str">
        <f t="shared" si="24"/>
        <v>Cognitive bibliotherapy with support + TAU</v>
      </c>
      <c r="Y600" s="5" t="str">
        <f t="shared" si="25"/>
        <v>Emotion-focused therapy (EFT)</v>
      </c>
      <c r="Z600" s="5" t="str">
        <f>FIXED(EXP('WinBUGS output'!N599),2)</f>
        <v>1.10</v>
      </c>
      <c r="AA600" s="5" t="str">
        <f>FIXED(EXP('WinBUGS output'!M599),2)</f>
        <v>0.20</v>
      </c>
      <c r="AB600" s="5" t="str">
        <f>FIXED(EXP('WinBUGS output'!O599),2)</f>
        <v>6.46</v>
      </c>
    </row>
    <row r="601" spans="1:28" x14ac:dyDescent="0.25">
      <c r="A601" s="44">
        <v>20</v>
      </c>
      <c r="B601" s="44">
        <v>29</v>
      </c>
      <c r="C601" s="5" t="str">
        <f>VLOOKUP(A601,'WinBUGS output'!A:C,3,FALSE)</f>
        <v>Cognitive bibliotherapy with support + TAU</v>
      </c>
      <c r="D601" s="5" t="str">
        <f>VLOOKUP(B601,'WinBUGS output'!A:C,3,FALSE)</f>
        <v>Non-directive counselling</v>
      </c>
      <c r="E601" s="5" t="str">
        <f>FIXED('WinBUGS output'!N600,2)</f>
        <v>-0.09</v>
      </c>
      <c r="F601" s="5" t="str">
        <f>FIXED('WinBUGS output'!M600,2)</f>
        <v>-1.44</v>
      </c>
      <c r="G601" s="5" t="str">
        <f>FIXED('WinBUGS output'!O600,2)</f>
        <v>1.29</v>
      </c>
      <c r="H601" s="7"/>
      <c r="I601" s="7"/>
      <c r="J601" s="7"/>
      <c r="X601" s="5" t="str">
        <f t="shared" si="24"/>
        <v>Cognitive bibliotherapy with support + TAU</v>
      </c>
      <c r="Y601" s="5" t="str">
        <f t="shared" si="25"/>
        <v>Non-directive counselling</v>
      </c>
      <c r="Z601" s="5" t="str">
        <f>FIXED(EXP('WinBUGS output'!N600),2)</f>
        <v>0.92</v>
      </c>
      <c r="AA601" s="5" t="str">
        <f>FIXED(EXP('WinBUGS output'!M600),2)</f>
        <v>0.24</v>
      </c>
      <c r="AB601" s="5" t="str">
        <f>FIXED(EXP('WinBUGS output'!O600),2)</f>
        <v>3.61</v>
      </c>
    </row>
    <row r="602" spans="1:28" x14ac:dyDescent="0.25">
      <c r="A602" s="44">
        <v>20</v>
      </c>
      <c r="B602" s="44">
        <v>30</v>
      </c>
      <c r="C602" s="5" t="str">
        <f>VLOOKUP(A602,'WinBUGS output'!A:C,3,FALSE)</f>
        <v>Cognitive bibliotherapy with support + TAU</v>
      </c>
      <c r="D602" s="5" t="str">
        <f>VLOOKUP(B602,'WinBUGS output'!A:C,3,FALSE)</f>
        <v>Relational client-centered therapy</v>
      </c>
      <c r="E602" s="5" t="str">
        <f>FIXED('WinBUGS output'!N601,2)</f>
        <v>-0.26</v>
      </c>
      <c r="F602" s="5" t="str">
        <f>FIXED('WinBUGS output'!M601,2)</f>
        <v>-2.01</v>
      </c>
      <c r="G602" s="5" t="str">
        <f>FIXED('WinBUGS output'!O601,2)</f>
        <v>1.44</v>
      </c>
      <c r="H602" s="7"/>
      <c r="I602" s="7"/>
      <c r="J602" s="7"/>
      <c r="X602" s="5" t="str">
        <f t="shared" si="24"/>
        <v>Cognitive bibliotherapy with support + TAU</v>
      </c>
      <c r="Y602" s="5" t="str">
        <f t="shared" si="25"/>
        <v>Relational client-centered therapy</v>
      </c>
      <c r="Z602" s="5" t="str">
        <f>FIXED(EXP('WinBUGS output'!N601),2)</f>
        <v>0.77</v>
      </c>
      <c r="AA602" s="5" t="str">
        <f>FIXED(EXP('WinBUGS output'!M601),2)</f>
        <v>0.13</v>
      </c>
      <c r="AB602" s="5" t="str">
        <f>FIXED(EXP('WinBUGS output'!O601),2)</f>
        <v>4.22</v>
      </c>
    </row>
    <row r="603" spans="1:28" x14ac:dyDescent="0.25">
      <c r="A603" s="44">
        <v>20</v>
      </c>
      <c r="B603" s="44">
        <v>31</v>
      </c>
      <c r="C603" s="5" t="str">
        <f>VLOOKUP(A603,'WinBUGS output'!A:C,3,FALSE)</f>
        <v>Cognitive bibliotherapy with support + TAU</v>
      </c>
      <c r="D603" s="5" t="str">
        <f>VLOOKUP(B603,'WinBUGS output'!A:C,3,FALSE)</f>
        <v>Behavioural activation (BA)</v>
      </c>
      <c r="E603" s="5" t="str">
        <f>FIXED('WinBUGS output'!N602,2)</f>
        <v>1.03</v>
      </c>
      <c r="F603" s="5" t="str">
        <f>FIXED('WinBUGS output'!M602,2)</f>
        <v>-0.30</v>
      </c>
      <c r="G603" s="5" t="str">
        <f>FIXED('WinBUGS output'!O602,2)</f>
        <v>2.35</v>
      </c>
      <c r="H603" s="7"/>
      <c r="I603" s="7"/>
      <c r="J603" s="7"/>
      <c r="X603" s="5" t="str">
        <f t="shared" si="24"/>
        <v>Cognitive bibliotherapy with support + TAU</v>
      </c>
      <c r="Y603" s="5" t="str">
        <f t="shared" si="25"/>
        <v>Behavioural activation (BA)</v>
      </c>
      <c r="Z603" s="5" t="str">
        <f>FIXED(EXP('WinBUGS output'!N602),2)</f>
        <v>2.80</v>
      </c>
      <c r="AA603" s="5" t="str">
        <f>FIXED(EXP('WinBUGS output'!M602),2)</f>
        <v>0.74</v>
      </c>
      <c r="AB603" s="5" t="str">
        <f>FIXED(EXP('WinBUGS output'!O602),2)</f>
        <v>10.53</v>
      </c>
    </row>
    <row r="604" spans="1:28" x14ac:dyDescent="0.25">
      <c r="A604" s="44">
        <v>20</v>
      </c>
      <c r="B604" s="44">
        <v>32</v>
      </c>
      <c r="C604" s="5" t="str">
        <f>VLOOKUP(A604,'WinBUGS output'!A:C,3,FALSE)</f>
        <v>Cognitive bibliotherapy with support + TAU</v>
      </c>
      <c r="D604" s="5" t="str">
        <f>VLOOKUP(B604,'WinBUGS output'!A:C,3,FALSE)</f>
        <v>Behavioural activation (BA) + TAU</v>
      </c>
      <c r="E604" s="5" t="str">
        <f>FIXED('WinBUGS output'!N603,2)</f>
        <v>0.98</v>
      </c>
      <c r="F604" s="5" t="str">
        <f>FIXED('WinBUGS output'!M603,2)</f>
        <v>-0.46</v>
      </c>
      <c r="G604" s="5" t="str">
        <f>FIXED('WinBUGS output'!O603,2)</f>
        <v>2.38</v>
      </c>
      <c r="H604" s="7"/>
      <c r="I604" s="7"/>
      <c r="J604" s="7"/>
      <c r="X604" s="5" t="str">
        <f t="shared" si="24"/>
        <v>Cognitive bibliotherapy with support + TAU</v>
      </c>
      <c r="Y604" s="5" t="str">
        <f t="shared" si="25"/>
        <v>Behavioural activation (BA) + TAU</v>
      </c>
      <c r="Z604" s="5" t="str">
        <f>FIXED(EXP('WinBUGS output'!N603),2)</f>
        <v>2.67</v>
      </c>
      <c r="AA604" s="5" t="str">
        <f>FIXED(EXP('WinBUGS output'!M603),2)</f>
        <v>0.63</v>
      </c>
      <c r="AB604" s="5" t="str">
        <f>FIXED(EXP('WinBUGS output'!O603),2)</f>
        <v>10.85</v>
      </c>
    </row>
    <row r="605" spans="1:28" x14ac:dyDescent="0.25">
      <c r="A605" s="44">
        <v>20</v>
      </c>
      <c r="B605" s="44">
        <v>33</v>
      </c>
      <c r="C605" s="5" t="str">
        <f>VLOOKUP(A605,'WinBUGS output'!A:C,3,FALSE)</f>
        <v>Cognitive bibliotherapy with support + TAU</v>
      </c>
      <c r="D605" s="5" t="str">
        <f>VLOOKUP(B605,'WinBUGS output'!A:C,3,FALSE)</f>
        <v>CBT individual (under 15 sessions)</v>
      </c>
      <c r="E605" s="5" t="str">
        <f>FIXED('WinBUGS output'!N604,2)</f>
        <v>-0.16</v>
      </c>
      <c r="F605" s="5" t="str">
        <f>FIXED('WinBUGS output'!M604,2)</f>
        <v>-1.40</v>
      </c>
      <c r="G605" s="5" t="str">
        <f>FIXED('WinBUGS output'!O604,2)</f>
        <v>1.10</v>
      </c>
      <c r="H605" s="7"/>
      <c r="I605" s="7"/>
      <c r="J605" s="7"/>
      <c r="X605" s="5" t="str">
        <f t="shared" si="24"/>
        <v>Cognitive bibliotherapy with support + TAU</v>
      </c>
      <c r="Y605" s="5" t="str">
        <f t="shared" si="25"/>
        <v>CBT individual (under 15 sessions)</v>
      </c>
      <c r="Z605" s="5" t="str">
        <f>FIXED(EXP('WinBUGS output'!N604),2)</f>
        <v>0.85</v>
      </c>
      <c r="AA605" s="5" t="str">
        <f>FIXED(EXP('WinBUGS output'!M604),2)</f>
        <v>0.25</v>
      </c>
      <c r="AB605" s="5" t="str">
        <f>FIXED(EXP('WinBUGS output'!O604),2)</f>
        <v>2.99</v>
      </c>
    </row>
    <row r="606" spans="1:28" x14ac:dyDescent="0.25">
      <c r="A606" s="44">
        <v>20</v>
      </c>
      <c r="B606" s="44">
        <v>34</v>
      </c>
      <c r="C606" s="5" t="str">
        <f>VLOOKUP(A606,'WinBUGS output'!A:C,3,FALSE)</f>
        <v>Cognitive bibliotherapy with support + TAU</v>
      </c>
      <c r="D606" s="5" t="str">
        <f>VLOOKUP(B606,'WinBUGS output'!A:C,3,FALSE)</f>
        <v>CBT individual (under 15 sessions) + TAU</v>
      </c>
      <c r="E606" s="5" t="str">
        <f>FIXED('WinBUGS output'!N605,2)</f>
        <v>0.36</v>
      </c>
      <c r="F606" s="5" t="str">
        <f>FIXED('WinBUGS output'!M605,2)</f>
        <v>-0.97</v>
      </c>
      <c r="G606" s="5" t="str">
        <f>FIXED('WinBUGS output'!O605,2)</f>
        <v>1.68</v>
      </c>
      <c r="H606" s="7"/>
      <c r="I606" s="7"/>
      <c r="J606" s="7"/>
      <c r="X606" s="5" t="str">
        <f t="shared" si="24"/>
        <v>Cognitive bibliotherapy with support + TAU</v>
      </c>
      <c r="Y606" s="5" t="str">
        <f t="shared" si="25"/>
        <v>CBT individual (under 15 sessions) + TAU</v>
      </c>
      <c r="Z606" s="5" t="str">
        <f>FIXED(EXP('WinBUGS output'!N605),2)</f>
        <v>1.43</v>
      </c>
      <c r="AA606" s="5" t="str">
        <f>FIXED(EXP('WinBUGS output'!M605),2)</f>
        <v>0.38</v>
      </c>
      <c r="AB606" s="5" t="str">
        <f>FIXED(EXP('WinBUGS output'!O605),2)</f>
        <v>5.36</v>
      </c>
    </row>
    <row r="607" spans="1:28" x14ac:dyDescent="0.25">
      <c r="A607" s="44">
        <v>20</v>
      </c>
      <c r="B607" s="44">
        <v>35</v>
      </c>
      <c r="C607" s="5" t="str">
        <f>VLOOKUP(A607,'WinBUGS output'!A:C,3,FALSE)</f>
        <v>Cognitive bibliotherapy with support + TAU</v>
      </c>
      <c r="D607" s="5" t="str">
        <f>VLOOKUP(B607,'WinBUGS output'!A:C,3,FALSE)</f>
        <v>CBT individual (over 15 sessions)</v>
      </c>
      <c r="E607" s="5" t="str">
        <f>FIXED('WinBUGS output'!N606,2)</f>
        <v>1.03</v>
      </c>
      <c r="F607" s="5" t="str">
        <f>FIXED('WinBUGS output'!M606,2)</f>
        <v>-0.31</v>
      </c>
      <c r="G607" s="5" t="str">
        <f>FIXED('WinBUGS output'!O606,2)</f>
        <v>2.34</v>
      </c>
      <c r="H607" s="7"/>
      <c r="I607" s="7"/>
      <c r="J607" s="7"/>
      <c r="X607" s="5" t="str">
        <f t="shared" si="24"/>
        <v>Cognitive bibliotherapy with support + TAU</v>
      </c>
      <c r="Y607" s="5" t="str">
        <f t="shared" si="25"/>
        <v>CBT individual (over 15 sessions)</v>
      </c>
      <c r="Z607" s="5" t="str">
        <f>FIXED(EXP('WinBUGS output'!N606),2)</f>
        <v>2.79</v>
      </c>
      <c r="AA607" s="5" t="str">
        <f>FIXED(EXP('WinBUGS output'!M606),2)</f>
        <v>0.74</v>
      </c>
      <c r="AB607" s="5" t="str">
        <f>FIXED(EXP('WinBUGS output'!O606),2)</f>
        <v>10.42</v>
      </c>
    </row>
    <row r="608" spans="1:28" x14ac:dyDescent="0.25">
      <c r="A608" s="44">
        <v>20</v>
      </c>
      <c r="B608" s="44">
        <v>36</v>
      </c>
      <c r="C608" s="5" t="str">
        <f>VLOOKUP(A608,'WinBUGS output'!A:C,3,FALSE)</f>
        <v>Cognitive bibliotherapy with support + TAU</v>
      </c>
      <c r="D608" s="5" t="str">
        <f>VLOOKUP(B608,'WinBUGS output'!A:C,3,FALSE)</f>
        <v>Third-wave cognitive therapy individual</v>
      </c>
      <c r="E608" s="5" t="str">
        <f>FIXED('WinBUGS output'!N607,2)</f>
        <v>1.05</v>
      </c>
      <c r="F608" s="5" t="str">
        <f>FIXED('WinBUGS output'!M607,2)</f>
        <v>-0.50</v>
      </c>
      <c r="G608" s="5" t="str">
        <f>FIXED('WinBUGS output'!O607,2)</f>
        <v>2.72</v>
      </c>
      <c r="H608" s="7"/>
      <c r="I608" s="7"/>
      <c r="J608" s="7"/>
      <c r="X608" s="5" t="str">
        <f t="shared" si="24"/>
        <v>Cognitive bibliotherapy with support + TAU</v>
      </c>
      <c r="Y608" s="5" t="str">
        <f t="shared" si="25"/>
        <v>Third-wave cognitive therapy individual</v>
      </c>
      <c r="Z608" s="5" t="str">
        <f>FIXED(EXP('WinBUGS output'!N607),2)</f>
        <v>2.84</v>
      </c>
      <c r="AA608" s="5" t="str">
        <f>FIXED(EXP('WinBUGS output'!M607),2)</f>
        <v>0.61</v>
      </c>
      <c r="AB608" s="5" t="str">
        <f>FIXED(EXP('WinBUGS output'!O607),2)</f>
        <v>15.17</v>
      </c>
    </row>
    <row r="609" spans="1:28" x14ac:dyDescent="0.25">
      <c r="A609" s="44">
        <v>20</v>
      </c>
      <c r="B609" s="44">
        <v>37</v>
      </c>
      <c r="C609" s="5" t="str">
        <f>VLOOKUP(A609,'WinBUGS output'!A:C,3,FALSE)</f>
        <v>Cognitive bibliotherapy with support + TAU</v>
      </c>
      <c r="D609" s="5" t="str">
        <f>VLOOKUP(B609,'WinBUGS output'!A:C,3,FALSE)</f>
        <v>CBT individual (under 15 sessions) + citalopram</v>
      </c>
      <c r="E609" s="5" t="str">
        <f>FIXED('WinBUGS output'!N608,2)</f>
        <v>1.57</v>
      </c>
      <c r="F609" s="5" t="str">
        <f>FIXED('WinBUGS output'!M608,2)</f>
        <v>-0.07</v>
      </c>
      <c r="G609" s="5" t="str">
        <f>FIXED('WinBUGS output'!O608,2)</f>
        <v>3.21</v>
      </c>
      <c r="H609" s="7"/>
      <c r="I609" s="7"/>
      <c r="J609" s="7"/>
      <c r="X609" s="5" t="str">
        <f t="shared" si="24"/>
        <v>Cognitive bibliotherapy with support + TAU</v>
      </c>
      <c r="Y609" s="5" t="str">
        <f t="shared" si="25"/>
        <v>CBT individual (under 15 sessions) + citalopram</v>
      </c>
      <c r="Z609" s="5" t="str">
        <f>FIXED(EXP('WinBUGS output'!N608),2)</f>
        <v>4.83</v>
      </c>
      <c r="AA609" s="5" t="str">
        <f>FIXED(EXP('WinBUGS output'!M608),2)</f>
        <v>0.93</v>
      </c>
      <c r="AB609" s="5" t="str">
        <f>FIXED(EXP('WinBUGS output'!O608),2)</f>
        <v>24.85</v>
      </c>
    </row>
    <row r="610" spans="1:28" x14ac:dyDescent="0.25">
      <c r="A610" s="44">
        <v>20</v>
      </c>
      <c r="B610" s="44">
        <v>38</v>
      </c>
      <c r="C610" s="5" t="str">
        <f>VLOOKUP(A610,'WinBUGS output'!A:C,3,FALSE)</f>
        <v>Cognitive bibliotherapy with support + TAU</v>
      </c>
      <c r="D610" s="5" t="str">
        <f>VLOOKUP(B610,'WinBUGS output'!A:C,3,FALSE)</f>
        <v>CBT individual (under 15 sessions) + escitalopram</v>
      </c>
      <c r="E610" s="5" t="str">
        <f>FIXED('WinBUGS output'!N609,2)</f>
        <v>1.35</v>
      </c>
      <c r="F610" s="5" t="str">
        <f>FIXED('WinBUGS output'!M609,2)</f>
        <v>-0.39</v>
      </c>
      <c r="G610" s="5" t="str">
        <f>FIXED('WinBUGS output'!O609,2)</f>
        <v>3.09</v>
      </c>
      <c r="H610" s="7"/>
      <c r="I610" s="7"/>
      <c r="J610" s="7"/>
      <c r="X610" s="5" t="str">
        <f t="shared" si="24"/>
        <v>Cognitive bibliotherapy with support + TAU</v>
      </c>
      <c r="Y610" s="5" t="str">
        <f t="shared" si="25"/>
        <v>CBT individual (under 15 sessions) + escitalopram</v>
      </c>
      <c r="Z610" s="5" t="str">
        <f>FIXED(EXP('WinBUGS output'!N609),2)</f>
        <v>3.85</v>
      </c>
      <c r="AA610" s="5" t="str">
        <f>FIXED(EXP('WinBUGS output'!M609),2)</f>
        <v>0.68</v>
      </c>
      <c r="AB610" s="5" t="str">
        <f>FIXED(EXP('WinBUGS output'!O609),2)</f>
        <v>21.93</v>
      </c>
    </row>
    <row r="611" spans="1:28" x14ac:dyDescent="0.25">
      <c r="A611" s="44">
        <v>20</v>
      </c>
      <c r="B611" s="44">
        <v>39</v>
      </c>
      <c r="C611" s="5" t="str">
        <f>VLOOKUP(A611,'WinBUGS output'!A:C,3,FALSE)</f>
        <v>Cognitive bibliotherapy with support + TAU</v>
      </c>
      <c r="D611" s="5" t="str">
        <f>VLOOKUP(B611,'WinBUGS output'!A:C,3,FALSE)</f>
        <v>CBT individual (over 15 sessions) + any AD</v>
      </c>
      <c r="E611" s="5" t="str">
        <f>FIXED('WinBUGS output'!N610,2)</f>
        <v>1.22</v>
      </c>
      <c r="F611" s="5" t="str">
        <f>FIXED('WinBUGS output'!M610,2)</f>
        <v>-0.71</v>
      </c>
      <c r="G611" s="5" t="str">
        <f>FIXED('WinBUGS output'!O610,2)</f>
        <v>3.08</v>
      </c>
      <c r="H611" s="7"/>
      <c r="I611" s="7"/>
      <c r="J611" s="7"/>
      <c r="X611" s="5" t="str">
        <f t="shared" si="24"/>
        <v>Cognitive bibliotherapy with support + TAU</v>
      </c>
      <c r="Y611" s="5" t="str">
        <f t="shared" si="25"/>
        <v>CBT individual (over 15 sessions) + any AD</v>
      </c>
      <c r="Z611" s="5" t="str">
        <f>FIXED(EXP('WinBUGS output'!N610),2)</f>
        <v>3.38</v>
      </c>
      <c r="AA611" s="5" t="str">
        <f>FIXED(EXP('WinBUGS output'!M610),2)</f>
        <v>0.49</v>
      </c>
      <c r="AB611" s="5" t="str">
        <f>FIXED(EXP('WinBUGS output'!O610),2)</f>
        <v>21.78</v>
      </c>
    </row>
    <row r="612" spans="1:28" x14ac:dyDescent="0.25">
      <c r="A612" s="44">
        <v>20</v>
      </c>
      <c r="B612" s="44">
        <v>40</v>
      </c>
      <c r="C612" s="5" t="str">
        <f>VLOOKUP(A612,'WinBUGS output'!A:C,3,FALSE)</f>
        <v>Cognitive bibliotherapy with support + TAU</v>
      </c>
      <c r="D612" s="5" t="str">
        <f>VLOOKUP(B612,'WinBUGS output'!A:C,3,FALSE)</f>
        <v>Third-wave cognitive therapy individual + any AD</v>
      </c>
      <c r="E612" s="5" t="str">
        <f>FIXED('WinBUGS output'!N611,2)</f>
        <v>1.71</v>
      </c>
      <c r="F612" s="5" t="str">
        <f>FIXED('WinBUGS output'!M611,2)</f>
        <v>-0.15</v>
      </c>
      <c r="G612" s="5" t="str">
        <f>FIXED('WinBUGS output'!O611,2)</f>
        <v>3.63</v>
      </c>
      <c r="H612" s="7"/>
      <c r="I612" s="7"/>
      <c r="J612" s="7"/>
      <c r="X612" s="5" t="str">
        <f t="shared" si="24"/>
        <v>Cognitive bibliotherapy with support + TAU</v>
      </c>
      <c r="Y612" s="5" t="str">
        <f t="shared" si="25"/>
        <v>Third-wave cognitive therapy individual + any AD</v>
      </c>
      <c r="Z612" s="5" t="str">
        <f>FIXED(EXP('WinBUGS output'!N611),2)</f>
        <v>5.52</v>
      </c>
      <c r="AA612" s="5" t="str">
        <f>FIXED(EXP('WinBUGS output'!M611),2)</f>
        <v>0.86</v>
      </c>
      <c r="AB612" s="5" t="str">
        <f>FIXED(EXP('WinBUGS output'!O611),2)</f>
        <v>37.64</v>
      </c>
    </row>
    <row r="613" spans="1:28" x14ac:dyDescent="0.25">
      <c r="A613" s="44">
        <v>20</v>
      </c>
      <c r="B613" s="44">
        <v>41</v>
      </c>
      <c r="C613" s="5" t="str">
        <f>VLOOKUP(A613,'WinBUGS output'!A:C,3,FALSE)</f>
        <v>Cognitive bibliotherapy with support + TAU</v>
      </c>
      <c r="D613" s="5" t="str">
        <f>VLOOKUP(B613,'WinBUGS output'!A:C,3,FALSE)</f>
        <v>Exercise + Fluoxetine</v>
      </c>
      <c r="E613" s="5" t="str">
        <f>FIXED('WinBUGS output'!N612,2)</f>
        <v>3.74</v>
      </c>
      <c r="F613" s="5" t="str">
        <f>FIXED('WinBUGS output'!M612,2)</f>
        <v>1.78</v>
      </c>
      <c r="G613" s="5" t="str">
        <f>FIXED('WinBUGS output'!O612,2)</f>
        <v>5.71</v>
      </c>
      <c r="H613" s="7"/>
      <c r="I613" s="7"/>
      <c r="J613" s="7"/>
      <c r="X613" s="5" t="str">
        <f t="shared" si="24"/>
        <v>Cognitive bibliotherapy with support + TAU</v>
      </c>
      <c r="Y613" s="5" t="str">
        <f t="shared" si="25"/>
        <v>Exercise + Fluoxetine</v>
      </c>
      <c r="Z613" s="5" t="str">
        <f>FIXED(EXP('WinBUGS output'!N612),2)</f>
        <v>42.27</v>
      </c>
      <c r="AA613" s="5" t="str">
        <f>FIXED(EXP('WinBUGS output'!M612),2)</f>
        <v>5.91</v>
      </c>
      <c r="AB613" s="5" t="str">
        <f>FIXED(EXP('WinBUGS output'!O612),2)</f>
        <v>301.27</v>
      </c>
    </row>
    <row r="614" spans="1:28" x14ac:dyDescent="0.25">
      <c r="A614" s="44">
        <v>21</v>
      </c>
      <c r="B614" s="44">
        <v>22</v>
      </c>
      <c r="C614" s="5" t="str">
        <f>VLOOKUP(A614,'WinBUGS output'!A:C,3,FALSE)</f>
        <v>Computerised-CBT (CCBT) with support</v>
      </c>
      <c r="D614" s="5" t="str">
        <f>VLOOKUP(B614,'WinBUGS output'!A:C,3,FALSE)</f>
        <v>Cognitive bibliotherapy + TAU</v>
      </c>
      <c r="E614" s="5" t="str">
        <f>FIXED('WinBUGS output'!N613,2)</f>
        <v>-0.15</v>
      </c>
      <c r="F614" s="5" t="str">
        <f>FIXED('WinBUGS output'!M613,2)</f>
        <v>-1.41</v>
      </c>
      <c r="G614" s="5" t="str">
        <f>FIXED('WinBUGS output'!O613,2)</f>
        <v>1.09</v>
      </c>
      <c r="H614" s="7"/>
      <c r="I614" s="7"/>
      <c r="J614" s="7"/>
      <c r="X614" s="5" t="str">
        <f t="shared" si="24"/>
        <v>Computerised-CBT (CCBT) with support</v>
      </c>
      <c r="Y614" s="5" t="str">
        <f t="shared" si="25"/>
        <v>Cognitive bibliotherapy + TAU</v>
      </c>
      <c r="Z614" s="5" t="str">
        <f>FIXED(EXP('WinBUGS output'!N613),2)</f>
        <v>0.86</v>
      </c>
      <c r="AA614" s="5" t="str">
        <f>FIXED(EXP('WinBUGS output'!M613),2)</f>
        <v>0.24</v>
      </c>
      <c r="AB614" s="5" t="str">
        <f>FIXED(EXP('WinBUGS output'!O613),2)</f>
        <v>2.98</v>
      </c>
    </row>
    <row r="615" spans="1:28" x14ac:dyDescent="0.25">
      <c r="A615" s="44">
        <v>21</v>
      </c>
      <c r="B615" s="44">
        <v>23</v>
      </c>
      <c r="C615" s="5" t="str">
        <f>VLOOKUP(A615,'WinBUGS output'!A:C,3,FALSE)</f>
        <v>Computerised-CBT (CCBT) with support</v>
      </c>
      <c r="D615" s="5" t="str">
        <f>VLOOKUP(B615,'WinBUGS output'!A:C,3,FALSE)</f>
        <v>Computerised cognitive bias modification</v>
      </c>
      <c r="E615" s="5" t="str">
        <f>FIXED('WinBUGS output'!N614,2)</f>
        <v>-0.01</v>
      </c>
      <c r="F615" s="5" t="str">
        <f>FIXED('WinBUGS output'!M614,2)</f>
        <v>-1.29</v>
      </c>
      <c r="G615" s="5" t="str">
        <f>FIXED('WinBUGS output'!O614,2)</f>
        <v>1.30</v>
      </c>
      <c r="H615" s="7"/>
      <c r="I615" s="7"/>
      <c r="J615" s="7"/>
      <c r="X615" s="5" t="str">
        <f t="shared" si="24"/>
        <v>Computerised-CBT (CCBT) with support</v>
      </c>
      <c r="Y615" s="5" t="str">
        <f t="shared" si="25"/>
        <v>Computerised cognitive bias modification</v>
      </c>
      <c r="Z615" s="5" t="str">
        <f>FIXED(EXP('WinBUGS output'!N614),2)</f>
        <v>0.99</v>
      </c>
      <c r="AA615" s="5" t="str">
        <f>FIXED(EXP('WinBUGS output'!M614),2)</f>
        <v>0.27</v>
      </c>
      <c r="AB615" s="5" t="str">
        <f>FIXED(EXP('WinBUGS output'!O614),2)</f>
        <v>3.67</v>
      </c>
    </row>
    <row r="616" spans="1:28" x14ac:dyDescent="0.25">
      <c r="A616" s="44">
        <v>21</v>
      </c>
      <c r="B616" s="44">
        <v>24</v>
      </c>
      <c r="C616" s="5" t="str">
        <f>VLOOKUP(A616,'WinBUGS output'!A:C,3,FALSE)</f>
        <v>Computerised-CBT (CCBT) with support</v>
      </c>
      <c r="D616" s="5" t="str">
        <f>VLOOKUP(B616,'WinBUGS output'!A:C,3,FALSE)</f>
        <v>Computerised-CBT (CCBT)</v>
      </c>
      <c r="E616" s="5" t="str">
        <f>FIXED('WinBUGS output'!N615,2)</f>
        <v>-0.11</v>
      </c>
      <c r="F616" s="5" t="str">
        <f>FIXED('WinBUGS output'!M615,2)</f>
        <v>-1.27</v>
      </c>
      <c r="G616" s="5" t="str">
        <f>FIXED('WinBUGS output'!O615,2)</f>
        <v>1.05</v>
      </c>
      <c r="H616" s="7"/>
      <c r="I616" s="7"/>
      <c r="J616" s="7"/>
      <c r="X616" s="5" t="str">
        <f t="shared" si="24"/>
        <v>Computerised-CBT (CCBT) with support</v>
      </c>
      <c r="Y616" s="5" t="str">
        <f t="shared" si="25"/>
        <v>Computerised-CBT (CCBT)</v>
      </c>
      <c r="Z616" s="5" t="str">
        <f>FIXED(EXP('WinBUGS output'!N615),2)</f>
        <v>0.90</v>
      </c>
      <c r="AA616" s="5" t="str">
        <f>FIXED(EXP('WinBUGS output'!M615),2)</f>
        <v>0.28</v>
      </c>
      <c r="AB616" s="5" t="str">
        <f>FIXED(EXP('WinBUGS output'!O615),2)</f>
        <v>2.87</v>
      </c>
    </row>
    <row r="617" spans="1:28" x14ac:dyDescent="0.25">
      <c r="A617" s="44">
        <v>21</v>
      </c>
      <c r="B617" s="44">
        <v>25</v>
      </c>
      <c r="C617" s="5" t="str">
        <f>VLOOKUP(A617,'WinBUGS output'!A:C,3,FALSE)</f>
        <v>Computerised-CBT (CCBT) with support</v>
      </c>
      <c r="D617" s="5" t="str">
        <f>VLOOKUP(B617,'WinBUGS output'!A:C,3,FALSE)</f>
        <v>Computerised-CBT (CCBT) + TAU</v>
      </c>
      <c r="E617" s="5" t="str">
        <f>FIXED('WinBUGS output'!N616,2)</f>
        <v>0.02</v>
      </c>
      <c r="F617" s="5" t="str">
        <f>FIXED('WinBUGS output'!M616,2)</f>
        <v>-1.16</v>
      </c>
      <c r="G617" s="5" t="str">
        <f>FIXED('WinBUGS output'!O616,2)</f>
        <v>1.23</v>
      </c>
      <c r="H617" s="7"/>
      <c r="I617" s="7"/>
      <c r="J617" s="7"/>
      <c r="X617" s="5" t="str">
        <f t="shared" si="24"/>
        <v>Computerised-CBT (CCBT) with support</v>
      </c>
      <c r="Y617" s="5" t="str">
        <f t="shared" si="25"/>
        <v>Computerised-CBT (CCBT) + TAU</v>
      </c>
      <c r="Z617" s="5" t="str">
        <f>FIXED(EXP('WinBUGS output'!N616),2)</f>
        <v>1.02</v>
      </c>
      <c r="AA617" s="5" t="str">
        <f>FIXED(EXP('WinBUGS output'!M616),2)</f>
        <v>0.31</v>
      </c>
      <c r="AB617" s="5" t="str">
        <f>FIXED(EXP('WinBUGS output'!O616),2)</f>
        <v>3.41</v>
      </c>
    </row>
    <row r="618" spans="1:28" x14ac:dyDescent="0.25">
      <c r="A618" s="44">
        <v>21</v>
      </c>
      <c r="B618" s="44">
        <v>26</v>
      </c>
      <c r="C618" s="5" t="str">
        <f>VLOOKUP(A618,'WinBUGS output'!A:C,3,FALSE)</f>
        <v>Computerised-CBT (CCBT) with support</v>
      </c>
      <c r="D618" s="5" t="str">
        <f>VLOOKUP(B618,'WinBUGS output'!A:C,3,FALSE)</f>
        <v>Computerised-problem solving therapy</v>
      </c>
      <c r="E618" s="5" t="str">
        <f>FIXED('WinBUGS output'!N617,2)</f>
        <v>-0.07</v>
      </c>
      <c r="F618" s="5" t="str">
        <f>FIXED('WinBUGS output'!M617,2)</f>
        <v>-1.30</v>
      </c>
      <c r="G618" s="5" t="str">
        <f>FIXED('WinBUGS output'!O617,2)</f>
        <v>1.18</v>
      </c>
      <c r="H618" s="7"/>
      <c r="I618" s="7"/>
      <c r="J618" s="7"/>
      <c r="X618" s="5" t="str">
        <f t="shared" si="24"/>
        <v>Computerised-CBT (CCBT) with support</v>
      </c>
      <c r="Y618" s="5" t="str">
        <f t="shared" si="25"/>
        <v>Computerised-problem solving therapy</v>
      </c>
      <c r="Z618" s="5" t="str">
        <f>FIXED(EXP('WinBUGS output'!N617),2)</f>
        <v>0.94</v>
      </c>
      <c r="AA618" s="5" t="str">
        <f>FIXED(EXP('WinBUGS output'!M617),2)</f>
        <v>0.27</v>
      </c>
      <c r="AB618" s="5" t="str">
        <f>FIXED(EXP('WinBUGS output'!O617),2)</f>
        <v>3.24</v>
      </c>
    </row>
    <row r="619" spans="1:28" x14ac:dyDescent="0.25">
      <c r="A619" s="44">
        <v>21</v>
      </c>
      <c r="B619" s="44">
        <v>27</v>
      </c>
      <c r="C619" s="5" t="str">
        <f>VLOOKUP(A619,'WinBUGS output'!A:C,3,FALSE)</f>
        <v>Computerised-CBT (CCBT) with support</v>
      </c>
      <c r="D619" s="5" t="str">
        <f>VLOOKUP(B619,'WinBUGS output'!A:C,3,FALSE)</f>
        <v>Interpersonal psychotherapy (IPT)</v>
      </c>
      <c r="E619" s="5" t="str">
        <f>FIXED('WinBUGS output'!N618,2)</f>
        <v>1.00</v>
      </c>
      <c r="F619" s="5" t="str">
        <f>FIXED('WinBUGS output'!M618,2)</f>
        <v>-0.67</v>
      </c>
      <c r="G619" s="5" t="str">
        <f>FIXED('WinBUGS output'!O618,2)</f>
        <v>2.65</v>
      </c>
      <c r="H619" s="7"/>
      <c r="I619" s="7"/>
      <c r="J619" s="7"/>
      <c r="X619" s="5" t="str">
        <f t="shared" si="24"/>
        <v>Computerised-CBT (CCBT) with support</v>
      </c>
      <c r="Y619" s="5" t="str">
        <f t="shared" si="25"/>
        <v>Interpersonal psychotherapy (IPT)</v>
      </c>
      <c r="Z619" s="5" t="str">
        <f>FIXED(EXP('WinBUGS output'!N618),2)</f>
        <v>2.72</v>
      </c>
      <c r="AA619" s="5" t="str">
        <f>FIXED(EXP('WinBUGS output'!M618),2)</f>
        <v>0.51</v>
      </c>
      <c r="AB619" s="5" t="str">
        <f>FIXED(EXP('WinBUGS output'!O618),2)</f>
        <v>14.11</v>
      </c>
    </row>
    <row r="620" spans="1:28" x14ac:dyDescent="0.25">
      <c r="A620" s="44">
        <v>21</v>
      </c>
      <c r="B620" s="44">
        <v>28</v>
      </c>
      <c r="C620" s="5" t="str">
        <f>VLOOKUP(A620,'WinBUGS output'!A:C,3,FALSE)</f>
        <v>Computerised-CBT (CCBT) with support</v>
      </c>
      <c r="D620" s="5" t="str">
        <f>VLOOKUP(B620,'WinBUGS output'!A:C,3,FALSE)</f>
        <v>Emotion-focused therapy (EFT)</v>
      </c>
      <c r="E620" s="5" t="str">
        <f>FIXED('WinBUGS output'!N619,2)</f>
        <v>0.18</v>
      </c>
      <c r="F620" s="5" t="str">
        <f>FIXED('WinBUGS output'!M619,2)</f>
        <v>-1.58</v>
      </c>
      <c r="G620" s="5" t="str">
        <f>FIXED('WinBUGS output'!O619,2)</f>
        <v>2.05</v>
      </c>
      <c r="H620" s="7"/>
      <c r="I620" s="7"/>
      <c r="J620" s="7"/>
      <c r="X620" s="5" t="str">
        <f t="shared" si="24"/>
        <v>Computerised-CBT (CCBT) with support</v>
      </c>
      <c r="Y620" s="5" t="str">
        <f t="shared" si="25"/>
        <v>Emotion-focused therapy (EFT)</v>
      </c>
      <c r="Z620" s="5" t="str">
        <f>FIXED(EXP('WinBUGS output'!N619),2)</f>
        <v>1.20</v>
      </c>
      <c r="AA620" s="5" t="str">
        <f>FIXED(EXP('WinBUGS output'!M619),2)</f>
        <v>0.21</v>
      </c>
      <c r="AB620" s="5" t="str">
        <f>FIXED(EXP('WinBUGS output'!O619),2)</f>
        <v>7.79</v>
      </c>
    </row>
    <row r="621" spans="1:28" x14ac:dyDescent="0.25">
      <c r="A621" s="44">
        <v>21</v>
      </c>
      <c r="B621" s="44">
        <v>29</v>
      </c>
      <c r="C621" s="5" t="str">
        <f>VLOOKUP(A621,'WinBUGS output'!A:C,3,FALSE)</f>
        <v>Computerised-CBT (CCBT) with support</v>
      </c>
      <c r="D621" s="5" t="str">
        <f>VLOOKUP(B621,'WinBUGS output'!A:C,3,FALSE)</f>
        <v>Non-directive counselling</v>
      </c>
      <c r="E621" s="5" t="str">
        <f>FIXED('WinBUGS output'!N620,2)</f>
        <v>0.00</v>
      </c>
      <c r="F621" s="5" t="str">
        <f>FIXED('WinBUGS output'!M620,2)</f>
        <v>-1.45</v>
      </c>
      <c r="G621" s="5" t="str">
        <f>FIXED('WinBUGS output'!O620,2)</f>
        <v>1.49</v>
      </c>
      <c r="H621" s="7"/>
      <c r="I621" s="7"/>
      <c r="J621" s="7"/>
      <c r="X621" s="5" t="str">
        <f t="shared" si="24"/>
        <v>Computerised-CBT (CCBT) with support</v>
      </c>
      <c r="Y621" s="5" t="str">
        <f t="shared" si="25"/>
        <v>Non-directive counselling</v>
      </c>
      <c r="Z621" s="5" t="str">
        <f>FIXED(EXP('WinBUGS output'!N620),2)</f>
        <v>1.00</v>
      </c>
      <c r="AA621" s="5" t="str">
        <f>FIXED(EXP('WinBUGS output'!M620),2)</f>
        <v>0.24</v>
      </c>
      <c r="AB621" s="5" t="str">
        <f>FIXED(EXP('WinBUGS output'!O620),2)</f>
        <v>4.43</v>
      </c>
    </row>
    <row r="622" spans="1:28" x14ac:dyDescent="0.25">
      <c r="A622" s="44">
        <v>21</v>
      </c>
      <c r="B622" s="44">
        <v>30</v>
      </c>
      <c r="C622" s="5" t="str">
        <f>VLOOKUP(A622,'WinBUGS output'!A:C,3,FALSE)</f>
        <v>Computerised-CBT (CCBT) with support</v>
      </c>
      <c r="D622" s="5" t="str">
        <f>VLOOKUP(B622,'WinBUGS output'!A:C,3,FALSE)</f>
        <v>Relational client-centered therapy</v>
      </c>
      <c r="E622" s="5" t="str">
        <f>FIXED('WinBUGS output'!N621,2)</f>
        <v>-0.17</v>
      </c>
      <c r="F622" s="5" t="str">
        <f>FIXED('WinBUGS output'!M621,2)</f>
        <v>-1.99</v>
      </c>
      <c r="G622" s="5" t="str">
        <f>FIXED('WinBUGS output'!O621,2)</f>
        <v>1.64</v>
      </c>
      <c r="H622" s="7"/>
      <c r="I622" s="7"/>
      <c r="J622" s="7"/>
      <c r="X622" s="5" t="str">
        <f t="shared" si="24"/>
        <v>Computerised-CBT (CCBT) with support</v>
      </c>
      <c r="Y622" s="5" t="str">
        <f t="shared" si="25"/>
        <v>Relational client-centered therapy</v>
      </c>
      <c r="Z622" s="5" t="str">
        <f>FIXED(EXP('WinBUGS output'!N621),2)</f>
        <v>0.84</v>
      </c>
      <c r="AA622" s="5" t="str">
        <f>FIXED(EXP('WinBUGS output'!M621),2)</f>
        <v>0.14</v>
      </c>
      <c r="AB622" s="5" t="str">
        <f>FIXED(EXP('WinBUGS output'!O621),2)</f>
        <v>5.15</v>
      </c>
    </row>
    <row r="623" spans="1:28" x14ac:dyDescent="0.25">
      <c r="A623" s="44">
        <v>21</v>
      </c>
      <c r="B623" s="44">
        <v>31</v>
      </c>
      <c r="C623" s="5" t="str">
        <f>VLOOKUP(A623,'WinBUGS output'!A:C,3,FALSE)</f>
        <v>Computerised-CBT (CCBT) with support</v>
      </c>
      <c r="D623" s="5" t="str">
        <f>VLOOKUP(B623,'WinBUGS output'!A:C,3,FALSE)</f>
        <v>Behavioural activation (BA)</v>
      </c>
      <c r="E623" s="5" t="str">
        <f>FIXED('WinBUGS output'!N622,2)</f>
        <v>1.12</v>
      </c>
      <c r="F623" s="5" t="str">
        <f>FIXED('WinBUGS output'!M622,2)</f>
        <v>-0.32</v>
      </c>
      <c r="G623" s="5" t="str">
        <f>FIXED('WinBUGS output'!O622,2)</f>
        <v>2.56</v>
      </c>
      <c r="H623" s="7"/>
      <c r="I623" s="7"/>
      <c r="J623" s="7"/>
      <c r="X623" s="5" t="str">
        <f t="shared" si="24"/>
        <v>Computerised-CBT (CCBT) with support</v>
      </c>
      <c r="Y623" s="5" t="str">
        <f t="shared" si="25"/>
        <v>Behavioural activation (BA)</v>
      </c>
      <c r="Z623" s="5" t="str">
        <f>FIXED(EXP('WinBUGS output'!N622),2)</f>
        <v>3.06</v>
      </c>
      <c r="AA623" s="5" t="str">
        <f>FIXED(EXP('WinBUGS output'!M622),2)</f>
        <v>0.73</v>
      </c>
      <c r="AB623" s="5" t="str">
        <f>FIXED(EXP('WinBUGS output'!O622),2)</f>
        <v>12.91</v>
      </c>
    </row>
    <row r="624" spans="1:28" x14ac:dyDescent="0.25">
      <c r="A624" s="44">
        <v>21</v>
      </c>
      <c r="B624" s="44">
        <v>32</v>
      </c>
      <c r="C624" s="5" t="str">
        <f>VLOOKUP(A624,'WinBUGS output'!A:C,3,FALSE)</f>
        <v>Computerised-CBT (CCBT) with support</v>
      </c>
      <c r="D624" s="5" t="str">
        <f>VLOOKUP(B624,'WinBUGS output'!A:C,3,FALSE)</f>
        <v>Behavioural activation (BA) + TAU</v>
      </c>
      <c r="E624" s="5" t="str">
        <f>FIXED('WinBUGS output'!N623,2)</f>
        <v>1.07</v>
      </c>
      <c r="F624" s="5" t="str">
        <f>FIXED('WinBUGS output'!M623,2)</f>
        <v>-0.47</v>
      </c>
      <c r="G624" s="5" t="str">
        <f>FIXED('WinBUGS output'!O623,2)</f>
        <v>2.58</v>
      </c>
      <c r="H624" s="7"/>
      <c r="I624" s="7"/>
      <c r="J624" s="7"/>
      <c r="X624" s="5" t="str">
        <f t="shared" si="24"/>
        <v>Computerised-CBT (CCBT) with support</v>
      </c>
      <c r="Y624" s="5" t="str">
        <f t="shared" si="25"/>
        <v>Behavioural activation (BA) + TAU</v>
      </c>
      <c r="Z624" s="5" t="str">
        <f>FIXED(EXP('WinBUGS output'!N623),2)</f>
        <v>2.91</v>
      </c>
      <c r="AA624" s="5" t="str">
        <f>FIXED(EXP('WinBUGS output'!M623),2)</f>
        <v>0.63</v>
      </c>
      <c r="AB624" s="5" t="str">
        <f>FIXED(EXP('WinBUGS output'!O623),2)</f>
        <v>13.24</v>
      </c>
    </row>
    <row r="625" spans="1:28" x14ac:dyDescent="0.25">
      <c r="A625" s="44">
        <v>21</v>
      </c>
      <c r="B625" s="44">
        <v>33</v>
      </c>
      <c r="C625" s="5" t="str">
        <f>VLOOKUP(A625,'WinBUGS output'!A:C,3,FALSE)</f>
        <v>Computerised-CBT (CCBT) with support</v>
      </c>
      <c r="D625" s="5" t="str">
        <f>VLOOKUP(B625,'WinBUGS output'!A:C,3,FALSE)</f>
        <v>CBT individual (under 15 sessions)</v>
      </c>
      <c r="E625" s="5" t="str">
        <f>FIXED('WinBUGS output'!N624,2)</f>
        <v>-0.07</v>
      </c>
      <c r="F625" s="5" t="str">
        <f>FIXED('WinBUGS output'!M624,2)</f>
        <v>-1.42</v>
      </c>
      <c r="G625" s="5" t="str">
        <f>FIXED('WinBUGS output'!O624,2)</f>
        <v>1.32</v>
      </c>
      <c r="H625" s="7"/>
      <c r="I625" s="7"/>
      <c r="J625" s="7"/>
      <c r="X625" s="5" t="str">
        <f t="shared" si="24"/>
        <v>Computerised-CBT (CCBT) with support</v>
      </c>
      <c r="Y625" s="5" t="str">
        <f t="shared" si="25"/>
        <v>CBT individual (under 15 sessions)</v>
      </c>
      <c r="Z625" s="5" t="str">
        <f>FIXED(EXP('WinBUGS output'!N624),2)</f>
        <v>0.93</v>
      </c>
      <c r="AA625" s="5" t="str">
        <f>FIXED(EXP('WinBUGS output'!M624),2)</f>
        <v>0.24</v>
      </c>
      <c r="AB625" s="5" t="str">
        <f>FIXED(EXP('WinBUGS output'!O624),2)</f>
        <v>3.74</v>
      </c>
    </row>
    <row r="626" spans="1:28" x14ac:dyDescent="0.25">
      <c r="A626" s="44">
        <v>21</v>
      </c>
      <c r="B626" s="44">
        <v>34</v>
      </c>
      <c r="C626" s="5" t="str">
        <f>VLOOKUP(A626,'WinBUGS output'!A:C,3,FALSE)</f>
        <v>Computerised-CBT (CCBT) with support</v>
      </c>
      <c r="D626" s="5" t="str">
        <f>VLOOKUP(B626,'WinBUGS output'!A:C,3,FALSE)</f>
        <v>CBT individual (under 15 sessions) + TAU</v>
      </c>
      <c r="E626" s="5" t="str">
        <f>FIXED('WinBUGS output'!N625,2)</f>
        <v>0.44</v>
      </c>
      <c r="F626" s="5" t="str">
        <f>FIXED('WinBUGS output'!M625,2)</f>
        <v>-0.99</v>
      </c>
      <c r="G626" s="5" t="str">
        <f>FIXED('WinBUGS output'!O625,2)</f>
        <v>1.89</v>
      </c>
      <c r="H626" s="7"/>
      <c r="I626" s="7"/>
      <c r="J626" s="7"/>
      <c r="X626" s="5" t="str">
        <f t="shared" si="24"/>
        <v>Computerised-CBT (CCBT) with support</v>
      </c>
      <c r="Y626" s="5" t="str">
        <f t="shared" si="25"/>
        <v>CBT individual (under 15 sessions) + TAU</v>
      </c>
      <c r="Z626" s="5" t="str">
        <f>FIXED(EXP('WinBUGS output'!N625),2)</f>
        <v>1.56</v>
      </c>
      <c r="AA626" s="5" t="str">
        <f>FIXED(EXP('WinBUGS output'!M625),2)</f>
        <v>0.37</v>
      </c>
      <c r="AB626" s="5" t="str">
        <f>FIXED(EXP('WinBUGS output'!O625),2)</f>
        <v>6.64</v>
      </c>
    </row>
    <row r="627" spans="1:28" x14ac:dyDescent="0.25">
      <c r="A627" s="44">
        <v>21</v>
      </c>
      <c r="B627" s="44">
        <v>35</v>
      </c>
      <c r="C627" s="5" t="str">
        <f>VLOOKUP(A627,'WinBUGS output'!A:C,3,FALSE)</f>
        <v>Computerised-CBT (CCBT) with support</v>
      </c>
      <c r="D627" s="5" t="str">
        <f>VLOOKUP(B627,'WinBUGS output'!A:C,3,FALSE)</f>
        <v>CBT individual (over 15 sessions)</v>
      </c>
      <c r="E627" s="5" t="str">
        <f>FIXED('WinBUGS output'!N626,2)</f>
        <v>1.11</v>
      </c>
      <c r="F627" s="5" t="str">
        <f>FIXED('WinBUGS output'!M626,2)</f>
        <v>-0.30</v>
      </c>
      <c r="G627" s="5" t="str">
        <f>FIXED('WinBUGS output'!O626,2)</f>
        <v>2.53</v>
      </c>
      <c r="H627" s="7"/>
      <c r="I627" s="7"/>
      <c r="J627" s="7"/>
      <c r="X627" s="5" t="str">
        <f t="shared" si="24"/>
        <v>Computerised-CBT (CCBT) with support</v>
      </c>
      <c r="Y627" s="5" t="str">
        <f t="shared" si="25"/>
        <v>CBT individual (over 15 sessions)</v>
      </c>
      <c r="Z627" s="5" t="str">
        <f>FIXED(EXP('WinBUGS output'!N626),2)</f>
        <v>3.04</v>
      </c>
      <c r="AA627" s="5" t="str">
        <f>FIXED(EXP('WinBUGS output'!M626),2)</f>
        <v>0.74</v>
      </c>
      <c r="AB627" s="5" t="str">
        <f>FIXED(EXP('WinBUGS output'!O626),2)</f>
        <v>12.59</v>
      </c>
    </row>
    <row r="628" spans="1:28" x14ac:dyDescent="0.25">
      <c r="A628" s="44">
        <v>21</v>
      </c>
      <c r="B628" s="44">
        <v>36</v>
      </c>
      <c r="C628" s="5" t="str">
        <f>VLOOKUP(A628,'WinBUGS output'!A:C,3,FALSE)</f>
        <v>Computerised-CBT (CCBT) with support</v>
      </c>
      <c r="D628" s="5" t="str">
        <f>VLOOKUP(B628,'WinBUGS output'!A:C,3,FALSE)</f>
        <v>Third-wave cognitive therapy individual</v>
      </c>
      <c r="E628" s="5" t="str">
        <f>FIXED('WinBUGS output'!N627,2)</f>
        <v>1.13</v>
      </c>
      <c r="F628" s="5" t="str">
        <f>FIXED('WinBUGS output'!M627,2)</f>
        <v>-0.49</v>
      </c>
      <c r="G628" s="5" t="str">
        <f>FIXED('WinBUGS output'!O627,2)</f>
        <v>2.90</v>
      </c>
      <c r="H628" s="7"/>
      <c r="I628" s="7"/>
      <c r="J628" s="7"/>
      <c r="X628" s="5" t="str">
        <f t="shared" si="24"/>
        <v>Computerised-CBT (CCBT) with support</v>
      </c>
      <c r="Y628" s="5" t="str">
        <f t="shared" si="25"/>
        <v>Third-wave cognitive therapy individual</v>
      </c>
      <c r="Z628" s="5" t="str">
        <f>FIXED(EXP('WinBUGS output'!N627),2)</f>
        <v>3.10</v>
      </c>
      <c r="AA628" s="5" t="str">
        <f>FIXED(EXP('WinBUGS output'!M627),2)</f>
        <v>0.61</v>
      </c>
      <c r="AB628" s="5" t="str">
        <f>FIXED(EXP('WinBUGS output'!O627),2)</f>
        <v>18.10</v>
      </c>
    </row>
    <row r="629" spans="1:28" x14ac:dyDescent="0.25">
      <c r="A629" s="44">
        <v>21</v>
      </c>
      <c r="B629" s="44">
        <v>37</v>
      </c>
      <c r="C629" s="5" t="str">
        <f>VLOOKUP(A629,'WinBUGS output'!A:C,3,FALSE)</f>
        <v>Computerised-CBT (CCBT) with support</v>
      </c>
      <c r="D629" s="5" t="str">
        <f>VLOOKUP(B629,'WinBUGS output'!A:C,3,FALSE)</f>
        <v>CBT individual (under 15 sessions) + citalopram</v>
      </c>
      <c r="E629" s="5" t="str">
        <f>FIXED('WinBUGS output'!N628,2)</f>
        <v>1.66</v>
      </c>
      <c r="F629" s="5" t="str">
        <f>FIXED('WinBUGS output'!M628,2)</f>
        <v>-0.06</v>
      </c>
      <c r="G629" s="5" t="str">
        <f>FIXED('WinBUGS output'!O628,2)</f>
        <v>3.40</v>
      </c>
      <c r="H629" s="7"/>
      <c r="I629" s="7"/>
      <c r="J629" s="7"/>
      <c r="X629" s="5" t="str">
        <f t="shared" si="24"/>
        <v>Computerised-CBT (CCBT) with support</v>
      </c>
      <c r="Y629" s="5" t="str">
        <f t="shared" si="25"/>
        <v>CBT individual (under 15 sessions) + citalopram</v>
      </c>
      <c r="Z629" s="5" t="str">
        <f>FIXED(EXP('WinBUGS output'!N628),2)</f>
        <v>5.27</v>
      </c>
      <c r="AA629" s="5" t="str">
        <f>FIXED(EXP('WinBUGS output'!M628),2)</f>
        <v>0.94</v>
      </c>
      <c r="AB629" s="5" t="str">
        <f>FIXED(EXP('WinBUGS output'!O628),2)</f>
        <v>29.87</v>
      </c>
    </row>
    <row r="630" spans="1:28" x14ac:dyDescent="0.25">
      <c r="A630" s="44">
        <v>21</v>
      </c>
      <c r="B630" s="44">
        <v>38</v>
      </c>
      <c r="C630" s="5" t="str">
        <f>VLOOKUP(A630,'WinBUGS output'!A:C,3,FALSE)</f>
        <v>Computerised-CBT (CCBT) with support</v>
      </c>
      <c r="D630" s="5" t="str">
        <f>VLOOKUP(B630,'WinBUGS output'!A:C,3,FALSE)</f>
        <v>CBT individual (under 15 sessions) + escitalopram</v>
      </c>
      <c r="E630" s="5" t="str">
        <f>FIXED('WinBUGS output'!N629,2)</f>
        <v>1.44</v>
      </c>
      <c r="F630" s="5" t="str">
        <f>FIXED('WinBUGS output'!M629,2)</f>
        <v>-0.38</v>
      </c>
      <c r="G630" s="5" t="str">
        <f>FIXED('WinBUGS output'!O629,2)</f>
        <v>3.26</v>
      </c>
      <c r="H630" s="7"/>
      <c r="I630" s="7"/>
      <c r="J630" s="7"/>
      <c r="X630" s="5" t="str">
        <f t="shared" si="24"/>
        <v>Computerised-CBT (CCBT) with support</v>
      </c>
      <c r="Y630" s="5" t="str">
        <f t="shared" si="25"/>
        <v>CBT individual (under 15 sessions) + escitalopram</v>
      </c>
      <c r="Z630" s="5" t="str">
        <f>FIXED(EXP('WinBUGS output'!N629),2)</f>
        <v>4.22</v>
      </c>
      <c r="AA630" s="5" t="str">
        <f>FIXED(EXP('WinBUGS output'!M629),2)</f>
        <v>0.69</v>
      </c>
      <c r="AB630" s="5" t="str">
        <f>FIXED(EXP('WinBUGS output'!O629),2)</f>
        <v>26.08</v>
      </c>
    </row>
    <row r="631" spans="1:28" x14ac:dyDescent="0.25">
      <c r="A631" s="44">
        <v>21</v>
      </c>
      <c r="B631" s="44">
        <v>39</v>
      </c>
      <c r="C631" s="5" t="str">
        <f>VLOOKUP(A631,'WinBUGS output'!A:C,3,FALSE)</f>
        <v>Computerised-CBT (CCBT) with support</v>
      </c>
      <c r="D631" s="5" t="str">
        <f>VLOOKUP(B631,'WinBUGS output'!A:C,3,FALSE)</f>
        <v>CBT individual (over 15 sessions) + any AD</v>
      </c>
      <c r="E631" s="5" t="str">
        <f>FIXED('WinBUGS output'!N630,2)</f>
        <v>1.31</v>
      </c>
      <c r="F631" s="5" t="str">
        <f>FIXED('WinBUGS output'!M630,2)</f>
        <v>-0.69</v>
      </c>
      <c r="G631" s="5" t="str">
        <f>FIXED('WinBUGS output'!O630,2)</f>
        <v>3.25</v>
      </c>
      <c r="H631" s="7"/>
      <c r="I631" s="7"/>
      <c r="J631" s="7"/>
      <c r="X631" s="5" t="str">
        <f t="shared" si="24"/>
        <v>Computerised-CBT (CCBT) with support</v>
      </c>
      <c r="Y631" s="5" t="str">
        <f t="shared" si="25"/>
        <v>CBT individual (over 15 sessions) + any AD</v>
      </c>
      <c r="Z631" s="5" t="str">
        <f>FIXED(EXP('WinBUGS output'!N630),2)</f>
        <v>3.70</v>
      </c>
      <c r="AA631" s="5" t="str">
        <f>FIXED(EXP('WinBUGS output'!M630),2)</f>
        <v>0.50</v>
      </c>
      <c r="AB631" s="5" t="str">
        <f>FIXED(EXP('WinBUGS output'!O630),2)</f>
        <v>25.84</v>
      </c>
    </row>
    <row r="632" spans="1:28" x14ac:dyDescent="0.25">
      <c r="A632" s="44">
        <v>21</v>
      </c>
      <c r="B632" s="44">
        <v>40</v>
      </c>
      <c r="C632" s="5" t="str">
        <f>VLOOKUP(A632,'WinBUGS output'!A:C,3,FALSE)</f>
        <v>Computerised-CBT (CCBT) with support</v>
      </c>
      <c r="D632" s="5" t="str">
        <f>VLOOKUP(B632,'WinBUGS output'!A:C,3,FALSE)</f>
        <v>Third-wave cognitive therapy individual + any AD</v>
      </c>
      <c r="E632" s="5" t="str">
        <f>FIXED('WinBUGS output'!N631,2)</f>
        <v>1.80</v>
      </c>
      <c r="F632" s="5" t="str">
        <f>FIXED('WinBUGS output'!M631,2)</f>
        <v>-0.13</v>
      </c>
      <c r="G632" s="5" t="str">
        <f>FIXED('WinBUGS output'!O631,2)</f>
        <v>3.79</v>
      </c>
      <c r="H632" s="7"/>
      <c r="I632" s="7"/>
      <c r="J632" s="7"/>
      <c r="X632" s="5" t="str">
        <f t="shared" si="24"/>
        <v>Computerised-CBT (CCBT) with support</v>
      </c>
      <c r="Y632" s="5" t="str">
        <f t="shared" si="25"/>
        <v>Third-wave cognitive therapy individual + any AD</v>
      </c>
      <c r="Z632" s="5" t="str">
        <f>FIXED(EXP('WinBUGS output'!N631),2)</f>
        <v>6.04</v>
      </c>
      <c r="AA632" s="5" t="str">
        <f>FIXED(EXP('WinBUGS output'!M631),2)</f>
        <v>0.87</v>
      </c>
      <c r="AB632" s="5" t="str">
        <f>FIXED(EXP('WinBUGS output'!O631),2)</f>
        <v>44.12</v>
      </c>
    </row>
    <row r="633" spans="1:28" x14ac:dyDescent="0.25">
      <c r="A633" s="44">
        <v>21</v>
      </c>
      <c r="B633" s="44">
        <v>41</v>
      </c>
      <c r="C633" s="5" t="str">
        <f>VLOOKUP(A633,'WinBUGS output'!A:C,3,FALSE)</f>
        <v>Computerised-CBT (CCBT) with support</v>
      </c>
      <c r="D633" s="5" t="str">
        <f>VLOOKUP(B633,'WinBUGS output'!A:C,3,FALSE)</f>
        <v>Exercise + Fluoxetine</v>
      </c>
      <c r="E633" s="5" t="str">
        <f>FIXED('WinBUGS output'!N632,2)</f>
        <v>3.84</v>
      </c>
      <c r="F633" s="5" t="str">
        <f>FIXED('WinBUGS output'!M632,2)</f>
        <v>1.79</v>
      </c>
      <c r="G633" s="5" t="str">
        <f>FIXED('WinBUGS output'!O632,2)</f>
        <v>5.86</v>
      </c>
      <c r="H633" s="7"/>
      <c r="I633" s="7"/>
      <c r="J633" s="7"/>
      <c r="X633" s="5" t="str">
        <f t="shared" si="24"/>
        <v>Computerised-CBT (CCBT) with support</v>
      </c>
      <c r="Y633" s="5" t="str">
        <f t="shared" si="25"/>
        <v>Exercise + Fluoxetine</v>
      </c>
      <c r="Z633" s="5" t="str">
        <f>FIXED(EXP('WinBUGS output'!N632),2)</f>
        <v>46.43</v>
      </c>
      <c r="AA633" s="5" t="str">
        <f>FIXED(EXP('WinBUGS output'!M632),2)</f>
        <v>5.98</v>
      </c>
      <c r="AB633" s="5" t="str">
        <f>FIXED(EXP('WinBUGS output'!O632),2)</f>
        <v>350.37</v>
      </c>
    </row>
    <row r="634" spans="1:28" x14ac:dyDescent="0.25">
      <c r="A634" s="44">
        <v>22</v>
      </c>
      <c r="B634" s="44">
        <v>23</v>
      </c>
      <c r="C634" s="5" t="str">
        <f>VLOOKUP(A634,'WinBUGS output'!A:C,3,FALSE)</f>
        <v>Cognitive bibliotherapy + TAU</v>
      </c>
      <c r="D634" s="5" t="str">
        <f>VLOOKUP(B634,'WinBUGS output'!A:C,3,FALSE)</f>
        <v>Computerised cognitive bias modification</v>
      </c>
      <c r="E634" s="5" t="str">
        <f>FIXED('WinBUGS output'!N633,2)</f>
        <v>0.10</v>
      </c>
      <c r="F634" s="5" t="str">
        <f>FIXED('WinBUGS output'!M633,2)</f>
        <v>-0.68</v>
      </c>
      <c r="G634" s="5" t="str">
        <f>FIXED('WinBUGS output'!O633,2)</f>
        <v>1.13</v>
      </c>
      <c r="H634" s="7"/>
      <c r="I634" s="7"/>
      <c r="J634" s="7"/>
      <c r="X634" s="5" t="str">
        <f t="shared" si="24"/>
        <v>Cognitive bibliotherapy + TAU</v>
      </c>
      <c r="Y634" s="5" t="str">
        <f t="shared" si="25"/>
        <v>Computerised cognitive bias modification</v>
      </c>
      <c r="Z634" s="5" t="str">
        <f>FIXED(EXP('WinBUGS output'!N633),2)</f>
        <v>1.11</v>
      </c>
      <c r="AA634" s="5" t="str">
        <f>FIXED(EXP('WinBUGS output'!M633),2)</f>
        <v>0.51</v>
      </c>
      <c r="AB634" s="5" t="str">
        <f>FIXED(EXP('WinBUGS output'!O633),2)</f>
        <v>3.09</v>
      </c>
    </row>
    <row r="635" spans="1:28" x14ac:dyDescent="0.25">
      <c r="A635" s="44">
        <v>22</v>
      </c>
      <c r="B635" s="44">
        <v>24</v>
      </c>
      <c r="C635" s="5" t="str">
        <f>VLOOKUP(A635,'WinBUGS output'!A:C,3,FALSE)</f>
        <v>Cognitive bibliotherapy + TAU</v>
      </c>
      <c r="D635" s="5" t="str">
        <f>VLOOKUP(B635,'WinBUGS output'!A:C,3,FALSE)</f>
        <v>Computerised-CBT (CCBT)</v>
      </c>
      <c r="E635" s="5" t="str">
        <f>FIXED('WinBUGS output'!N634,2)</f>
        <v>0.03</v>
      </c>
      <c r="F635" s="5" t="str">
        <f>FIXED('WinBUGS output'!M634,2)</f>
        <v>-0.73</v>
      </c>
      <c r="G635" s="5" t="str">
        <f>FIXED('WinBUGS output'!O634,2)</f>
        <v>0.88</v>
      </c>
      <c r="H635" s="7"/>
      <c r="I635" s="7"/>
      <c r="J635" s="7"/>
      <c r="X635" s="5" t="str">
        <f t="shared" si="24"/>
        <v>Cognitive bibliotherapy + TAU</v>
      </c>
      <c r="Y635" s="5" t="str">
        <f t="shared" si="25"/>
        <v>Computerised-CBT (CCBT)</v>
      </c>
      <c r="Z635" s="5" t="str">
        <f>FIXED(EXP('WinBUGS output'!N634),2)</f>
        <v>1.03</v>
      </c>
      <c r="AA635" s="5" t="str">
        <f>FIXED(EXP('WinBUGS output'!M634),2)</f>
        <v>0.48</v>
      </c>
      <c r="AB635" s="5" t="str">
        <f>FIXED(EXP('WinBUGS output'!O634),2)</f>
        <v>2.42</v>
      </c>
    </row>
    <row r="636" spans="1:28" x14ac:dyDescent="0.25">
      <c r="A636" s="44">
        <v>22</v>
      </c>
      <c r="B636" s="44">
        <v>25</v>
      </c>
      <c r="C636" s="5" t="str">
        <f>VLOOKUP(A636,'WinBUGS output'!A:C,3,FALSE)</f>
        <v>Cognitive bibliotherapy + TAU</v>
      </c>
      <c r="D636" s="5" t="str">
        <f>VLOOKUP(B636,'WinBUGS output'!A:C,3,FALSE)</f>
        <v>Computerised-CBT (CCBT) + TAU</v>
      </c>
      <c r="E636" s="5" t="str">
        <f>FIXED('WinBUGS output'!N635,2)</f>
        <v>0.13</v>
      </c>
      <c r="F636" s="5" t="str">
        <f>FIXED('WinBUGS output'!M635,2)</f>
        <v>-0.53</v>
      </c>
      <c r="G636" s="5" t="str">
        <f>FIXED('WinBUGS output'!O635,2)</f>
        <v>1.03</v>
      </c>
      <c r="H636" s="7"/>
      <c r="I636" s="7"/>
      <c r="J636" s="7"/>
      <c r="X636" s="5" t="str">
        <f t="shared" si="24"/>
        <v>Cognitive bibliotherapy + TAU</v>
      </c>
      <c r="Y636" s="5" t="str">
        <f t="shared" si="25"/>
        <v>Computerised-CBT (CCBT) + TAU</v>
      </c>
      <c r="Z636" s="5" t="str">
        <f>FIXED(EXP('WinBUGS output'!N635),2)</f>
        <v>1.14</v>
      </c>
      <c r="AA636" s="5" t="str">
        <f>FIXED(EXP('WinBUGS output'!M635),2)</f>
        <v>0.59</v>
      </c>
      <c r="AB636" s="5" t="str">
        <f>FIXED(EXP('WinBUGS output'!O635),2)</f>
        <v>2.81</v>
      </c>
    </row>
    <row r="637" spans="1:28" x14ac:dyDescent="0.25">
      <c r="A637" s="44">
        <v>22</v>
      </c>
      <c r="B637" s="44">
        <v>26</v>
      </c>
      <c r="C637" s="5" t="str">
        <f>VLOOKUP(A637,'WinBUGS output'!A:C,3,FALSE)</f>
        <v>Cognitive bibliotherapy + TAU</v>
      </c>
      <c r="D637" s="5" t="str">
        <f>VLOOKUP(B637,'WinBUGS output'!A:C,3,FALSE)</f>
        <v>Computerised-problem solving therapy</v>
      </c>
      <c r="E637" s="5" t="str">
        <f>FIXED('WinBUGS output'!N636,2)</f>
        <v>0.06</v>
      </c>
      <c r="F637" s="5" t="str">
        <f>FIXED('WinBUGS output'!M636,2)</f>
        <v>-0.71</v>
      </c>
      <c r="G637" s="5" t="str">
        <f>FIXED('WinBUGS output'!O636,2)</f>
        <v>0.98</v>
      </c>
      <c r="H637" s="7"/>
      <c r="I637" s="7"/>
      <c r="J637" s="7"/>
      <c r="X637" s="5" t="str">
        <f t="shared" si="24"/>
        <v>Cognitive bibliotherapy + TAU</v>
      </c>
      <c r="Y637" s="5" t="str">
        <f t="shared" si="25"/>
        <v>Computerised-problem solving therapy</v>
      </c>
      <c r="Z637" s="5" t="str">
        <f>FIXED(EXP('WinBUGS output'!N636),2)</f>
        <v>1.07</v>
      </c>
      <c r="AA637" s="5" t="str">
        <f>FIXED(EXP('WinBUGS output'!M636),2)</f>
        <v>0.49</v>
      </c>
      <c r="AB637" s="5" t="str">
        <f>FIXED(EXP('WinBUGS output'!O636),2)</f>
        <v>2.66</v>
      </c>
    </row>
    <row r="638" spans="1:28" x14ac:dyDescent="0.25">
      <c r="A638" s="44">
        <v>22</v>
      </c>
      <c r="B638" s="44">
        <v>27</v>
      </c>
      <c r="C638" s="5" t="str">
        <f>VLOOKUP(A638,'WinBUGS output'!A:C,3,FALSE)</f>
        <v>Cognitive bibliotherapy + TAU</v>
      </c>
      <c r="D638" s="5" t="str">
        <f>VLOOKUP(B638,'WinBUGS output'!A:C,3,FALSE)</f>
        <v>Interpersonal psychotherapy (IPT)</v>
      </c>
      <c r="E638" s="5" t="str">
        <f>FIXED('WinBUGS output'!N637,2)</f>
        <v>1.16</v>
      </c>
      <c r="F638" s="5" t="str">
        <f>FIXED('WinBUGS output'!M637,2)</f>
        <v>-0.31</v>
      </c>
      <c r="G638" s="5" t="str">
        <f>FIXED('WinBUGS output'!O637,2)</f>
        <v>2.61</v>
      </c>
      <c r="H638" s="7"/>
      <c r="I638" s="7"/>
      <c r="J638" s="7"/>
      <c r="X638" s="5" t="str">
        <f t="shared" si="24"/>
        <v>Cognitive bibliotherapy + TAU</v>
      </c>
      <c r="Y638" s="5" t="str">
        <f t="shared" si="25"/>
        <v>Interpersonal psychotherapy (IPT)</v>
      </c>
      <c r="Z638" s="5" t="str">
        <f>FIXED(EXP('WinBUGS output'!N637),2)</f>
        <v>3.18</v>
      </c>
      <c r="AA638" s="5" t="str">
        <f>FIXED(EXP('WinBUGS output'!M637),2)</f>
        <v>0.73</v>
      </c>
      <c r="AB638" s="5" t="str">
        <f>FIXED(EXP('WinBUGS output'!O637),2)</f>
        <v>13.59</v>
      </c>
    </row>
    <row r="639" spans="1:28" x14ac:dyDescent="0.25">
      <c r="A639" s="44">
        <v>22</v>
      </c>
      <c r="B639" s="44">
        <v>28</v>
      </c>
      <c r="C639" s="5" t="str">
        <f>VLOOKUP(A639,'WinBUGS output'!A:C,3,FALSE)</f>
        <v>Cognitive bibliotherapy + TAU</v>
      </c>
      <c r="D639" s="5" t="str">
        <f>VLOOKUP(B639,'WinBUGS output'!A:C,3,FALSE)</f>
        <v>Emotion-focused therapy (EFT)</v>
      </c>
      <c r="E639" s="5" t="str">
        <f>FIXED('WinBUGS output'!N638,2)</f>
        <v>0.33</v>
      </c>
      <c r="F639" s="5" t="str">
        <f>FIXED('WinBUGS output'!M638,2)</f>
        <v>-1.23</v>
      </c>
      <c r="G639" s="5" t="str">
        <f>FIXED('WinBUGS output'!O638,2)</f>
        <v>2.01</v>
      </c>
      <c r="H639" s="7"/>
      <c r="I639" s="7"/>
      <c r="J639" s="7"/>
      <c r="X639" s="5" t="str">
        <f t="shared" si="24"/>
        <v>Cognitive bibliotherapy + TAU</v>
      </c>
      <c r="Y639" s="5" t="str">
        <f t="shared" si="25"/>
        <v>Emotion-focused therapy (EFT)</v>
      </c>
      <c r="Z639" s="5" t="str">
        <f>FIXED(EXP('WinBUGS output'!N638),2)</f>
        <v>1.39</v>
      </c>
      <c r="AA639" s="5" t="str">
        <f>FIXED(EXP('WinBUGS output'!M638),2)</f>
        <v>0.29</v>
      </c>
      <c r="AB639" s="5" t="str">
        <f>FIXED(EXP('WinBUGS output'!O638),2)</f>
        <v>7.49</v>
      </c>
    </row>
    <row r="640" spans="1:28" x14ac:dyDescent="0.25">
      <c r="A640" s="44">
        <v>22</v>
      </c>
      <c r="B640" s="44">
        <v>29</v>
      </c>
      <c r="C640" s="5" t="str">
        <f>VLOOKUP(A640,'WinBUGS output'!A:C,3,FALSE)</f>
        <v>Cognitive bibliotherapy + TAU</v>
      </c>
      <c r="D640" s="5" t="str">
        <f>VLOOKUP(B640,'WinBUGS output'!A:C,3,FALSE)</f>
        <v>Non-directive counselling</v>
      </c>
      <c r="E640" s="5" t="str">
        <f>FIXED('WinBUGS output'!N639,2)</f>
        <v>0.16</v>
      </c>
      <c r="F640" s="5" t="str">
        <f>FIXED('WinBUGS output'!M639,2)</f>
        <v>-1.04</v>
      </c>
      <c r="G640" s="5" t="str">
        <f>FIXED('WinBUGS output'!O639,2)</f>
        <v>1.39</v>
      </c>
      <c r="H640" s="7"/>
      <c r="I640" s="7"/>
      <c r="J640" s="7"/>
      <c r="X640" s="5" t="str">
        <f t="shared" si="24"/>
        <v>Cognitive bibliotherapy + TAU</v>
      </c>
      <c r="Y640" s="5" t="str">
        <f t="shared" si="25"/>
        <v>Non-directive counselling</v>
      </c>
      <c r="Z640" s="5" t="str">
        <f>FIXED(EXP('WinBUGS output'!N639),2)</f>
        <v>1.17</v>
      </c>
      <c r="AA640" s="5" t="str">
        <f>FIXED(EXP('WinBUGS output'!M639),2)</f>
        <v>0.35</v>
      </c>
      <c r="AB640" s="5" t="str">
        <f>FIXED(EXP('WinBUGS output'!O639),2)</f>
        <v>4.03</v>
      </c>
    </row>
    <row r="641" spans="1:28" x14ac:dyDescent="0.25">
      <c r="A641" s="44">
        <v>22</v>
      </c>
      <c r="B641" s="44">
        <v>30</v>
      </c>
      <c r="C641" s="5" t="str">
        <f>VLOOKUP(A641,'WinBUGS output'!A:C,3,FALSE)</f>
        <v>Cognitive bibliotherapy + TAU</v>
      </c>
      <c r="D641" s="5" t="str">
        <f>VLOOKUP(B641,'WinBUGS output'!A:C,3,FALSE)</f>
        <v>Relational client-centered therapy</v>
      </c>
      <c r="E641" s="5" t="str">
        <f>FIXED('WinBUGS output'!N640,2)</f>
        <v>-0.01</v>
      </c>
      <c r="F641" s="5" t="str">
        <f>FIXED('WinBUGS output'!M640,2)</f>
        <v>-1.67</v>
      </c>
      <c r="G641" s="5" t="str">
        <f>FIXED('WinBUGS output'!O640,2)</f>
        <v>1.58</v>
      </c>
      <c r="H641" s="7"/>
      <c r="I641" s="7"/>
      <c r="J641" s="7"/>
      <c r="X641" s="5" t="str">
        <f t="shared" si="24"/>
        <v>Cognitive bibliotherapy + TAU</v>
      </c>
      <c r="Y641" s="5" t="str">
        <f t="shared" si="25"/>
        <v>Relational client-centered therapy</v>
      </c>
      <c r="Z641" s="5" t="str">
        <f>FIXED(EXP('WinBUGS output'!N640),2)</f>
        <v>0.99</v>
      </c>
      <c r="AA641" s="5" t="str">
        <f>FIXED(EXP('WinBUGS output'!M640),2)</f>
        <v>0.19</v>
      </c>
      <c r="AB641" s="5" t="str">
        <f>FIXED(EXP('WinBUGS output'!O640),2)</f>
        <v>4.87</v>
      </c>
    </row>
    <row r="642" spans="1:28" x14ac:dyDescent="0.25">
      <c r="A642" s="44">
        <v>22</v>
      </c>
      <c r="B642" s="44">
        <v>31</v>
      </c>
      <c r="C642" s="5" t="str">
        <f>VLOOKUP(A642,'WinBUGS output'!A:C,3,FALSE)</f>
        <v>Cognitive bibliotherapy + TAU</v>
      </c>
      <c r="D642" s="5" t="str">
        <f>VLOOKUP(B642,'WinBUGS output'!A:C,3,FALSE)</f>
        <v>Behavioural activation (BA)</v>
      </c>
      <c r="E642" s="5" t="str">
        <f>FIXED('WinBUGS output'!N641,2)</f>
        <v>1.27</v>
      </c>
      <c r="F642" s="5" t="str">
        <f>FIXED('WinBUGS output'!M641,2)</f>
        <v>0.11</v>
      </c>
      <c r="G642" s="5" t="str">
        <f>FIXED('WinBUGS output'!O641,2)</f>
        <v>2.45</v>
      </c>
      <c r="H642" s="7"/>
      <c r="I642" s="7"/>
      <c r="J642" s="7"/>
      <c r="X642" s="5" t="str">
        <f t="shared" si="24"/>
        <v>Cognitive bibliotherapy + TAU</v>
      </c>
      <c r="Y642" s="5" t="str">
        <f t="shared" si="25"/>
        <v>Behavioural activation (BA)</v>
      </c>
      <c r="Z642" s="5" t="str">
        <f>FIXED(EXP('WinBUGS output'!N641),2)</f>
        <v>3.57</v>
      </c>
      <c r="AA642" s="5" t="str">
        <f>FIXED(EXP('WinBUGS output'!M641),2)</f>
        <v>1.11</v>
      </c>
      <c r="AB642" s="5" t="str">
        <f>FIXED(EXP('WinBUGS output'!O641),2)</f>
        <v>11.60</v>
      </c>
    </row>
    <row r="643" spans="1:28" x14ac:dyDescent="0.25">
      <c r="A643" s="44">
        <v>22</v>
      </c>
      <c r="B643" s="44">
        <v>32</v>
      </c>
      <c r="C643" s="5" t="str">
        <f>VLOOKUP(A643,'WinBUGS output'!A:C,3,FALSE)</f>
        <v>Cognitive bibliotherapy + TAU</v>
      </c>
      <c r="D643" s="5" t="str">
        <f>VLOOKUP(B643,'WinBUGS output'!A:C,3,FALSE)</f>
        <v>Behavioural activation (BA) + TAU</v>
      </c>
      <c r="E643" s="5" t="str">
        <f>FIXED('WinBUGS output'!N642,2)</f>
        <v>1.22</v>
      </c>
      <c r="F643" s="5" t="str">
        <f>FIXED('WinBUGS output'!M642,2)</f>
        <v>-0.06</v>
      </c>
      <c r="G643" s="5" t="str">
        <f>FIXED('WinBUGS output'!O642,2)</f>
        <v>2.50</v>
      </c>
      <c r="H643" s="7"/>
      <c r="I643" s="7"/>
      <c r="J643" s="7"/>
      <c r="X643" s="5" t="str">
        <f t="shared" si="24"/>
        <v>Cognitive bibliotherapy + TAU</v>
      </c>
      <c r="Y643" s="5" t="str">
        <f t="shared" si="25"/>
        <v>Behavioural activation (BA) + TAU</v>
      </c>
      <c r="Z643" s="5" t="str">
        <f>FIXED(EXP('WinBUGS output'!N642),2)</f>
        <v>3.39</v>
      </c>
      <c r="AA643" s="5" t="str">
        <f>FIXED(EXP('WinBUGS output'!M642),2)</f>
        <v>0.94</v>
      </c>
      <c r="AB643" s="5" t="str">
        <f>FIXED(EXP('WinBUGS output'!O642),2)</f>
        <v>12.21</v>
      </c>
    </row>
    <row r="644" spans="1:28" x14ac:dyDescent="0.25">
      <c r="A644" s="44">
        <v>22</v>
      </c>
      <c r="B644" s="44">
        <v>33</v>
      </c>
      <c r="C644" s="5" t="str">
        <f>VLOOKUP(A644,'WinBUGS output'!A:C,3,FALSE)</f>
        <v>Cognitive bibliotherapy + TAU</v>
      </c>
      <c r="D644" s="5" t="str">
        <f>VLOOKUP(B644,'WinBUGS output'!A:C,3,FALSE)</f>
        <v>CBT individual (under 15 sessions)</v>
      </c>
      <c r="E644" s="5" t="str">
        <f>FIXED('WinBUGS output'!N643,2)</f>
        <v>0.08</v>
      </c>
      <c r="F644" s="5" t="str">
        <f>FIXED('WinBUGS output'!M643,2)</f>
        <v>-0.97</v>
      </c>
      <c r="G644" s="5" t="str">
        <f>FIXED('WinBUGS output'!O643,2)</f>
        <v>1.20</v>
      </c>
      <c r="H644" s="7"/>
      <c r="I644" s="7"/>
      <c r="J644" s="7"/>
      <c r="X644" s="5" t="str">
        <f t="shared" ref="X644:X707" si="26">C644</f>
        <v>Cognitive bibliotherapy + TAU</v>
      </c>
      <c r="Y644" s="5" t="str">
        <f t="shared" ref="Y644:Y707" si="27">D644</f>
        <v>CBT individual (under 15 sessions)</v>
      </c>
      <c r="Z644" s="5" t="str">
        <f>FIXED(EXP('WinBUGS output'!N643),2)</f>
        <v>1.09</v>
      </c>
      <c r="AA644" s="5" t="str">
        <f>FIXED(EXP('WinBUGS output'!M643),2)</f>
        <v>0.38</v>
      </c>
      <c r="AB644" s="5" t="str">
        <f>FIXED(EXP('WinBUGS output'!O643),2)</f>
        <v>3.33</v>
      </c>
    </row>
    <row r="645" spans="1:28" x14ac:dyDescent="0.25">
      <c r="A645" s="44">
        <v>22</v>
      </c>
      <c r="B645" s="44">
        <v>34</v>
      </c>
      <c r="C645" s="5" t="str">
        <f>VLOOKUP(A645,'WinBUGS output'!A:C,3,FALSE)</f>
        <v>Cognitive bibliotherapy + TAU</v>
      </c>
      <c r="D645" s="5" t="str">
        <f>VLOOKUP(B645,'WinBUGS output'!A:C,3,FALSE)</f>
        <v>CBT individual (under 15 sessions) + TAU</v>
      </c>
      <c r="E645" s="5" t="str">
        <f>FIXED('WinBUGS output'!N644,2)</f>
        <v>0.60</v>
      </c>
      <c r="F645" s="5" t="str">
        <f>FIXED('WinBUGS output'!M644,2)</f>
        <v>-0.57</v>
      </c>
      <c r="G645" s="5" t="str">
        <f>FIXED('WinBUGS output'!O644,2)</f>
        <v>1.80</v>
      </c>
      <c r="H645" s="7"/>
      <c r="I645" s="7"/>
      <c r="J645" s="7"/>
      <c r="X645" s="5" t="str">
        <f t="shared" si="26"/>
        <v>Cognitive bibliotherapy + TAU</v>
      </c>
      <c r="Y645" s="5" t="str">
        <f t="shared" si="27"/>
        <v>CBT individual (under 15 sessions) + TAU</v>
      </c>
      <c r="Z645" s="5" t="str">
        <f>FIXED(EXP('WinBUGS output'!N644),2)</f>
        <v>1.82</v>
      </c>
      <c r="AA645" s="5" t="str">
        <f>FIXED(EXP('WinBUGS output'!M644),2)</f>
        <v>0.57</v>
      </c>
      <c r="AB645" s="5" t="str">
        <f>FIXED(EXP('WinBUGS output'!O644),2)</f>
        <v>6.04</v>
      </c>
    </row>
    <row r="646" spans="1:28" x14ac:dyDescent="0.25">
      <c r="A646" s="44">
        <v>22</v>
      </c>
      <c r="B646" s="44">
        <v>35</v>
      </c>
      <c r="C646" s="5" t="str">
        <f>VLOOKUP(A646,'WinBUGS output'!A:C,3,FALSE)</f>
        <v>Cognitive bibliotherapy + TAU</v>
      </c>
      <c r="D646" s="5" t="str">
        <f>VLOOKUP(B646,'WinBUGS output'!A:C,3,FALSE)</f>
        <v>CBT individual (over 15 sessions)</v>
      </c>
      <c r="E646" s="5" t="str">
        <f>FIXED('WinBUGS output'!N645,2)</f>
        <v>1.26</v>
      </c>
      <c r="F646" s="5" t="str">
        <f>FIXED('WinBUGS output'!M645,2)</f>
        <v>0.11</v>
      </c>
      <c r="G646" s="5" t="str">
        <f>FIXED('WinBUGS output'!O645,2)</f>
        <v>2.45</v>
      </c>
      <c r="H646" s="7"/>
      <c r="I646" s="7"/>
      <c r="J646" s="7"/>
      <c r="X646" s="5" t="str">
        <f t="shared" si="26"/>
        <v>Cognitive bibliotherapy + TAU</v>
      </c>
      <c r="Y646" s="5" t="str">
        <f t="shared" si="27"/>
        <v>CBT individual (over 15 sessions)</v>
      </c>
      <c r="Z646" s="5" t="str">
        <f>FIXED(EXP('WinBUGS output'!N645),2)</f>
        <v>3.54</v>
      </c>
      <c r="AA646" s="5" t="str">
        <f>FIXED(EXP('WinBUGS output'!M645),2)</f>
        <v>1.12</v>
      </c>
      <c r="AB646" s="5" t="str">
        <f>FIXED(EXP('WinBUGS output'!O645),2)</f>
        <v>11.59</v>
      </c>
    </row>
    <row r="647" spans="1:28" x14ac:dyDescent="0.25">
      <c r="A647" s="44">
        <v>22</v>
      </c>
      <c r="B647" s="44">
        <v>36</v>
      </c>
      <c r="C647" s="5" t="str">
        <f>VLOOKUP(A647,'WinBUGS output'!A:C,3,FALSE)</f>
        <v>Cognitive bibliotherapy + TAU</v>
      </c>
      <c r="D647" s="5" t="str">
        <f>VLOOKUP(B647,'WinBUGS output'!A:C,3,FALSE)</f>
        <v>Third-wave cognitive therapy individual</v>
      </c>
      <c r="E647" s="5" t="str">
        <f>FIXED('WinBUGS output'!N646,2)</f>
        <v>1.28</v>
      </c>
      <c r="F647" s="5" t="str">
        <f>FIXED('WinBUGS output'!M646,2)</f>
        <v>-0.11</v>
      </c>
      <c r="G647" s="5" t="str">
        <f>FIXED('WinBUGS output'!O646,2)</f>
        <v>2.85</v>
      </c>
      <c r="H647" s="7"/>
      <c r="I647" s="7"/>
      <c r="J647" s="7"/>
      <c r="X647" s="5" t="str">
        <f t="shared" si="26"/>
        <v>Cognitive bibliotherapy + TAU</v>
      </c>
      <c r="Y647" s="5" t="str">
        <f t="shared" si="27"/>
        <v>Third-wave cognitive therapy individual</v>
      </c>
      <c r="Z647" s="5" t="str">
        <f>FIXED(EXP('WinBUGS output'!N646),2)</f>
        <v>3.60</v>
      </c>
      <c r="AA647" s="5" t="str">
        <f>FIXED(EXP('WinBUGS output'!M646),2)</f>
        <v>0.89</v>
      </c>
      <c r="AB647" s="5" t="str">
        <f>FIXED(EXP('WinBUGS output'!O646),2)</f>
        <v>17.34</v>
      </c>
    </row>
    <row r="648" spans="1:28" x14ac:dyDescent="0.25">
      <c r="A648" s="44">
        <v>22</v>
      </c>
      <c r="B648" s="44">
        <v>37</v>
      </c>
      <c r="C648" s="5" t="str">
        <f>VLOOKUP(A648,'WinBUGS output'!A:C,3,FALSE)</f>
        <v>Cognitive bibliotherapy + TAU</v>
      </c>
      <c r="D648" s="5" t="str">
        <f>VLOOKUP(B648,'WinBUGS output'!A:C,3,FALSE)</f>
        <v>CBT individual (under 15 sessions) + citalopram</v>
      </c>
      <c r="E648" s="5" t="str">
        <f>FIXED('WinBUGS output'!N647,2)</f>
        <v>1.82</v>
      </c>
      <c r="F648" s="5" t="str">
        <f>FIXED('WinBUGS output'!M647,2)</f>
        <v>0.30</v>
      </c>
      <c r="G648" s="5" t="str">
        <f>FIXED('WinBUGS output'!O647,2)</f>
        <v>3.35</v>
      </c>
      <c r="H648" s="7"/>
      <c r="I648" s="7"/>
      <c r="J648" s="7"/>
      <c r="X648" s="5" t="str">
        <f t="shared" si="26"/>
        <v>Cognitive bibliotherapy + TAU</v>
      </c>
      <c r="Y648" s="5" t="str">
        <f t="shared" si="27"/>
        <v>CBT individual (under 15 sessions) + citalopram</v>
      </c>
      <c r="Z648" s="5" t="str">
        <f>FIXED(EXP('WinBUGS output'!N647),2)</f>
        <v>6.15</v>
      </c>
      <c r="AA648" s="5" t="str">
        <f>FIXED(EXP('WinBUGS output'!M647),2)</f>
        <v>1.35</v>
      </c>
      <c r="AB648" s="5" t="str">
        <f>FIXED(EXP('WinBUGS output'!O647),2)</f>
        <v>28.53</v>
      </c>
    </row>
    <row r="649" spans="1:28" x14ac:dyDescent="0.25">
      <c r="A649" s="44">
        <v>22</v>
      </c>
      <c r="B649" s="44">
        <v>38</v>
      </c>
      <c r="C649" s="5" t="str">
        <f>VLOOKUP(A649,'WinBUGS output'!A:C,3,FALSE)</f>
        <v>Cognitive bibliotherapy + TAU</v>
      </c>
      <c r="D649" s="5" t="str">
        <f>VLOOKUP(B649,'WinBUGS output'!A:C,3,FALSE)</f>
        <v>CBT individual (under 15 sessions) + escitalopram</v>
      </c>
      <c r="E649" s="5" t="str">
        <f>FIXED('WinBUGS output'!N648,2)</f>
        <v>1.59</v>
      </c>
      <c r="F649" s="5" t="str">
        <f>FIXED('WinBUGS output'!M648,2)</f>
        <v>-0.03</v>
      </c>
      <c r="G649" s="5" t="str">
        <f>FIXED('WinBUGS output'!O648,2)</f>
        <v>3.22</v>
      </c>
      <c r="H649" s="7"/>
      <c r="I649" s="7"/>
      <c r="J649" s="7"/>
      <c r="X649" s="5" t="str">
        <f t="shared" si="26"/>
        <v>Cognitive bibliotherapy + TAU</v>
      </c>
      <c r="Y649" s="5" t="str">
        <f t="shared" si="27"/>
        <v>CBT individual (under 15 sessions) + escitalopram</v>
      </c>
      <c r="Z649" s="5" t="str">
        <f>FIXED(EXP('WinBUGS output'!N648),2)</f>
        <v>4.91</v>
      </c>
      <c r="AA649" s="5" t="str">
        <f>FIXED(EXP('WinBUGS output'!M648),2)</f>
        <v>0.97</v>
      </c>
      <c r="AB649" s="5" t="str">
        <f>FIXED(EXP('WinBUGS output'!O648),2)</f>
        <v>25.03</v>
      </c>
    </row>
    <row r="650" spans="1:28" x14ac:dyDescent="0.25">
      <c r="A650" s="44">
        <v>22</v>
      </c>
      <c r="B650" s="44">
        <v>39</v>
      </c>
      <c r="C650" s="5" t="str">
        <f>VLOOKUP(A650,'WinBUGS output'!A:C,3,FALSE)</f>
        <v>Cognitive bibliotherapy + TAU</v>
      </c>
      <c r="D650" s="5" t="str">
        <f>VLOOKUP(B650,'WinBUGS output'!A:C,3,FALSE)</f>
        <v>CBT individual (over 15 sessions) + any AD</v>
      </c>
      <c r="E650" s="5" t="str">
        <f>FIXED('WinBUGS output'!N649,2)</f>
        <v>1.47</v>
      </c>
      <c r="F650" s="5" t="str">
        <f>FIXED('WinBUGS output'!M649,2)</f>
        <v>-0.36</v>
      </c>
      <c r="G650" s="5" t="str">
        <f>FIXED('WinBUGS output'!O649,2)</f>
        <v>3.23</v>
      </c>
      <c r="H650" s="7"/>
      <c r="I650" s="7"/>
      <c r="J650" s="7"/>
      <c r="X650" s="5" t="str">
        <f t="shared" si="26"/>
        <v>Cognitive bibliotherapy + TAU</v>
      </c>
      <c r="Y650" s="5" t="str">
        <f t="shared" si="27"/>
        <v>CBT individual (over 15 sessions) + any AD</v>
      </c>
      <c r="Z650" s="5" t="str">
        <f>FIXED(EXP('WinBUGS output'!N649),2)</f>
        <v>4.33</v>
      </c>
      <c r="AA650" s="5" t="str">
        <f>FIXED(EXP('WinBUGS output'!M649),2)</f>
        <v>0.70</v>
      </c>
      <c r="AB650" s="5" t="str">
        <f>FIXED(EXP('WinBUGS output'!O649),2)</f>
        <v>25.30</v>
      </c>
    </row>
    <row r="651" spans="1:28" x14ac:dyDescent="0.25">
      <c r="A651" s="44">
        <v>22</v>
      </c>
      <c r="B651" s="44">
        <v>40</v>
      </c>
      <c r="C651" s="5" t="str">
        <f>VLOOKUP(A651,'WinBUGS output'!A:C,3,FALSE)</f>
        <v>Cognitive bibliotherapy + TAU</v>
      </c>
      <c r="D651" s="5" t="str">
        <f>VLOOKUP(B651,'WinBUGS output'!A:C,3,FALSE)</f>
        <v>Third-wave cognitive therapy individual + any AD</v>
      </c>
      <c r="E651" s="5" t="str">
        <f>FIXED('WinBUGS output'!N650,2)</f>
        <v>1.95</v>
      </c>
      <c r="F651" s="5" t="str">
        <f>FIXED('WinBUGS output'!M650,2)</f>
        <v>0.20</v>
      </c>
      <c r="G651" s="5" t="str">
        <f>FIXED('WinBUGS output'!O650,2)</f>
        <v>3.78</v>
      </c>
      <c r="H651" s="7"/>
      <c r="I651" s="7"/>
      <c r="J651" s="7"/>
      <c r="X651" s="5" t="str">
        <f t="shared" si="26"/>
        <v>Cognitive bibliotherapy + TAU</v>
      </c>
      <c r="Y651" s="5" t="str">
        <f t="shared" si="27"/>
        <v>Third-wave cognitive therapy individual + any AD</v>
      </c>
      <c r="Z651" s="5" t="str">
        <f>FIXED(EXP('WinBUGS output'!N650),2)</f>
        <v>7.06</v>
      </c>
      <c r="AA651" s="5" t="str">
        <f>FIXED(EXP('WinBUGS output'!M650),2)</f>
        <v>1.22</v>
      </c>
      <c r="AB651" s="5" t="str">
        <f>FIXED(EXP('WinBUGS output'!O650),2)</f>
        <v>43.90</v>
      </c>
    </row>
    <row r="652" spans="1:28" x14ac:dyDescent="0.25">
      <c r="A652" s="44">
        <v>22</v>
      </c>
      <c r="B652" s="44">
        <v>41</v>
      </c>
      <c r="C652" s="5" t="str">
        <f>VLOOKUP(A652,'WinBUGS output'!A:C,3,FALSE)</f>
        <v>Cognitive bibliotherapy + TAU</v>
      </c>
      <c r="D652" s="5" t="str">
        <f>VLOOKUP(B652,'WinBUGS output'!A:C,3,FALSE)</f>
        <v>Exercise + Fluoxetine</v>
      </c>
      <c r="E652" s="5" t="str">
        <f>FIXED('WinBUGS output'!N651,2)</f>
        <v>3.99</v>
      </c>
      <c r="F652" s="5" t="str">
        <f>FIXED('WinBUGS output'!M651,2)</f>
        <v>2.12</v>
      </c>
      <c r="G652" s="5" t="str">
        <f>FIXED('WinBUGS output'!O651,2)</f>
        <v>5.86</v>
      </c>
      <c r="H652" s="7"/>
      <c r="I652" s="7"/>
      <c r="J652" s="7"/>
      <c r="X652" s="5" t="str">
        <f t="shared" si="26"/>
        <v>Cognitive bibliotherapy + TAU</v>
      </c>
      <c r="Y652" s="5" t="str">
        <f t="shared" si="27"/>
        <v>Exercise + Fluoxetine</v>
      </c>
      <c r="Z652" s="5" t="str">
        <f>FIXED(EXP('WinBUGS output'!N651),2)</f>
        <v>54.00</v>
      </c>
      <c r="AA652" s="5" t="str">
        <f>FIXED(EXP('WinBUGS output'!M651),2)</f>
        <v>8.30</v>
      </c>
      <c r="AB652" s="5" t="str">
        <f>FIXED(EXP('WinBUGS output'!O651),2)</f>
        <v>350.37</v>
      </c>
    </row>
    <row r="653" spans="1:28" x14ac:dyDescent="0.25">
      <c r="A653" s="44">
        <v>23</v>
      </c>
      <c r="B653" s="44">
        <v>24</v>
      </c>
      <c r="C653" s="5" t="str">
        <f>VLOOKUP(A653,'WinBUGS output'!A:C,3,FALSE)</f>
        <v>Computerised cognitive bias modification</v>
      </c>
      <c r="D653" s="5" t="str">
        <f>VLOOKUP(B653,'WinBUGS output'!A:C,3,FALSE)</f>
        <v>Computerised-CBT (CCBT)</v>
      </c>
      <c r="E653" s="5" t="str">
        <f>FIXED('WinBUGS output'!N652,2)</f>
        <v>-0.07</v>
      </c>
      <c r="F653" s="5" t="str">
        <f>FIXED('WinBUGS output'!M652,2)</f>
        <v>-0.96</v>
      </c>
      <c r="G653" s="5" t="str">
        <f>FIXED('WinBUGS output'!O652,2)</f>
        <v>0.67</v>
      </c>
      <c r="H653" s="7"/>
      <c r="I653" s="7"/>
      <c r="J653" s="7"/>
      <c r="X653" s="5" t="str">
        <f t="shared" si="26"/>
        <v>Computerised cognitive bias modification</v>
      </c>
      <c r="Y653" s="5" t="str">
        <f t="shared" si="27"/>
        <v>Computerised-CBT (CCBT)</v>
      </c>
      <c r="Z653" s="5" t="str">
        <f>FIXED(EXP('WinBUGS output'!N652),2)</f>
        <v>0.93</v>
      </c>
      <c r="AA653" s="5" t="str">
        <f>FIXED(EXP('WinBUGS output'!M652),2)</f>
        <v>0.38</v>
      </c>
      <c r="AB653" s="5" t="str">
        <f>FIXED(EXP('WinBUGS output'!O652),2)</f>
        <v>1.96</v>
      </c>
    </row>
    <row r="654" spans="1:28" x14ac:dyDescent="0.25">
      <c r="A654" s="44">
        <v>23</v>
      </c>
      <c r="B654" s="44">
        <v>25</v>
      </c>
      <c r="C654" s="5" t="str">
        <f>VLOOKUP(A654,'WinBUGS output'!A:C,3,FALSE)</f>
        <v>Computerised cognitive bias modification</v>
      </c>
      <c r="D654" s="5" t="str">
        <f>VLOOKUP(B654,'WinBUGS output'!A:C,3,FALSE)</f>
        <v>Computerised-CBT (CCBT) + TAU</v>
      </c>
      <c r="E654" s="5" t="str">
        <f>FIXED('WinBUGS output'!N653,2)</f>
        <v>0.02</v>
      </c>
      <c r="F654" s="5" t="str">
        <f>FIXED('WinBUGS output'!M653,2)</f>
        <v>-0.84</v>
      </c>
      <c r="G654" s="5" t="str">
        <f>FIXED('WinBUGS output'!O653,2)</f>
        <v>0.92</v>
      </c>
      <c r="H654" s="7"/>
      <c r="I654" s="7"/>
      <c r="J654" s="7"/>
      <c r="X654" s="5" t="str">
        <f t="shared" si="26"/>
        <v>Computerised cognitive bias modification</v>
      </c>
      <c r="Y654" s="5" t="str">
        <f t="shared" si="27"/>
        <v>Computerised-CBT (CCBT) + TAU</v>
      </c>
      <c r="Z654" s="5" t="str">
        <f>FIXED(EXP('WinBUGS output'!N653),2)</f>
        <v>1.02</v>
      </c>
      <c r="AA654" s="5" t="str">
        <f>FIXED(EXP('WinBUGS output'!M653),2)</f>
        <v>0.43</v>
      </c>
      <c r="AB654" s="5" t="str">
        <f>FIXED(EXP('WinBUGS output'!O653),2)</f>
        <v>2.50</v>
      </c>
    </row>
    <row r="655" spans="1:28" x14ac:dyDescent="0.25">
      <c r="A655" s="44">
        <v>23</v>
      </c>
      <c r="B655" s="44">
        <v>26</v>
      </c>
      <c r="C655" s="5" t="str">
        <f>VLOOKUP(A655,'WinBUGS output'!A:C,3,FALSE)</f>
        <v>Computerised cognitive bias modification</v>
      </c>
      <c r="D655" s="5" t="str">
        <f>VLOOKUP(B655,'WinBUGS output'!A:C,3,FALSE)</f>
        <v>Computerised-problem solving therapy</v>
      </c>
      <c r="E655" s="5" t="str">
        <f>FIXED('WinBUGS output'!N654,2)</f>
        <v>-0.04</v>
      </c>
      <c r="F655" s="5" t="str">
        <f>FIXED('WinBUGS output'!M654,2)</f>
        <v>-0.94</v>
      </c>
      <c r="G655" s="5" t="str">
        <f>FIXED('WinBUGS output'!O654,2)</f>
        <v>0.76</v>
      </c>
      <c r="H655" s="7"/>
      <c r="I655" s="7"/>
      <c r="J655" s="7"/>
      <c r="X655" s="5" t="str">
        <f t="shared" si="26"/>
        <v>Computerised cognitive bias modification</v>
      </c>
      <c r="Y655" s="5" t="str">
        <f t="shared" si="27"/>
        <v>Computerised-problem solving therapy</v>
      </c>
      <c r="Z655" s="5" t="str">
        <f>FIXED(EXP('WinBUGS output'!N654),2)</f>
        <v>0.97</v>
      </c>
      <c r="AA655" s="5" t="str">
        <f>FIXED(EXP('WinBUGS output'!M654),2)</f>
        <v>0.39</v>
      </c>
      <c r="AB655" s="5" t="str">
        <f>FIXED(EXP('WinBUGS output'!O654),2)</f>
        <v>2.14</v>
      </c>
    </row>
    <row r="656" spans="1:28" x14ac:dyDescent="0.25">
      <c r="A656" s="44">
        <v>23</v>
      </c>
      <c r="B656" s="44">
        <v>27</v>
      </c>
      <c r="C656" s="5" t="str">
        <f>VLOOKUP(A656,'WinBUGS output'!A:C,3,FALSE)</f>
        <v>Computerised cognitive bias modification</v>
      </c>
      <c r="D656" s="5" t="str">
        <f>VLOOKUP(B656,'WinBUGS output'!A:C,3,FALSE)</f>
        <v>Interpersonal psychotherapy (IPT)</v>
      </c>
      <c r="E656" s="5" t="str">
        <f>FIXED('WinBUGS output'!N655,2)</f>
        <v>1.01</v>
      </c>
      <c r="F656" s="5" t="str">
        <f>FIXED('WinBUGS output'!M655,2)</f>
        <v>-0.51</v>
      </c>
      <c r="G656" s="5" t="str">
        <f>FIXED('WinBUGS output'!O655,2)</f>
        <v>2.50</v>
      </c>
      <c r="H656" s="7"/>
      <c r="I656" s="7"/>
      <c r="J656" s="7"/>
      <c r="X656" s="5" t="str">
        <f t="shared" si="26"/>
        <v>Computerised cognitive bias modification</v>
      </c>
      <c r="Y656" s="5" t="str">
        <f t="shared" si="27"/>
        <v>Interpersonal psychotherapy (IPT)</v>
      </c>
      <c r="Z656" s="5" t="str">
        <f>FIXED(EXP('WinBUGS output'!N655),2)</f>
        <v>2.76</v>
      </c>
      <c r="AA656" s="5" t="str">
        <f>FIXED(EXP('WinBUGS output'!M655),2)</f>
        <v>0.60</v>
      </c>
      <c r="AB656" s="5" t="str">
        <f>FIXED(EXP('WinBUGS output'!O655),2)</f>
        <v>12.16</v>
      </c>
    </row>
    <row r="657" spans="1:28" x14ac:dyDescent="0.25">
      <c r="A657" s="44">
        <v>23</v>
      </c>
      <c r="B657" s="44">
        <v>28</v>
      </c>
      <c r="C657" s="5" t="str">
        <f>VLOOKUP(A657,'WinBUGS output'!A:C,3,FALSE)</f>
        <v>Computerised cognitive bias modification</v>
      </c>
      <c r="D657" s="5" t="str">
        <f>VLOOKUP(B657,'WinBUGS output'!A:C,3,FALSE)</f>
        <v>Emotion-focused therapy (EFT)</v>
      </c>
      <c r="E657" s="5" t="str">
        <f>FIXED('WinBUGS output'!N656,2)</f>
        <v>0.19</v>
      </c>
      <c r="F657" s="5" t="str">
        <f>FIXED('WinBUGS output'!M656,2)</f>
        <v>-1.46</v>
      </c>
      <c r="G657" s="5" t="str">
        <f>FIXED('WinBUGS output'!O656,2)</f>
        <v>1.94</v>
      </c>
      <c r="H657" s="7"/>
      <c r="I657" s="7"/>
      <c r="J657" s="7"/>
      <c r="X657" s="5" t="str">
        <f t="shared" si="26"/>
        <v>Computerised cognitive bias modification</v>
      </c>
      <c r="Y657" s="5" t="str">
        <f t="shared" si="27"/>
        <v>Emotion-focused therapy (EFT)</v>
      </c>
      <c r="Z657" s="5" t="str">
        <f>FIXED(EXP('WinBUGS output'!N656),2)</f>
        <v>1.20</v>
      </c>
      <c r="AA657" s="5" t="str">
        <f>FIXED(EXP('WinBUGS output'!M656),2)</f>
        <v>0.23</v>
      </c>
      <c r="AB657" s="5" t="str">
        <f>FIXED(EXP('WinBUGS output'!O656),2)</f>
        <v>6.94</v>
      </c>
    </row>
    <row r="658" spans="1:28" x14ac:dyDescent="0.25">
      <c r="A658" s="44">
        <v>23</v>
      </c>
      <c r="B658" s="44">
        <v>29</v>
      </c>
      <c r="C658" s="5" t="str">
        <f>VLOOKUP(A658,'WinBUGS output'!A:C,3,FALSE)</f>
        <v>Computerised cognitive bias modification</v>
      </c>
      <c r="D658" s="5" t="str">
        <f>VLOOKUP(B658,'WinBUGS output'!A:C,3,FALSE)</f>
        <v>Non-directive counselling</v>
      </c>
      <c r="E658" s="5" t="str">
        <f>FIXED('WinBUGS output'!N657,2)</f>
        <v>0.01</v>
      </c>
      <c r="F658" s="5" t="str">
        <f>FIXED('WinBUGS output'!M657,2)</f>
        <v>-1.28</v>
      </c>
      <c r="G658" s="5" t="str">
        <f>FIXED('WinBUGS output'!O657,2)</f>
        <v>1.33</v>
      </c>
      <c r="H658" s="7"/>
      <c r="I658" s="7"/>
      <c r="J658" s="7"/>
      <c r="X658" s="5" t="str">
        <f t="shared" si="26"/>
        <v>Computerised cognitive bias modification</v>
      </c>
      <c r="Y658" s="5" t="str">
        <f t="shared" si="27"/>
        <v>Non-directive counselling</v>
      </c>
      <c r="Z658" s="5" t="str">
        <f>FIXED(EXP('WinBUGS output'!N657),2)</f>
        <v>1.01</v>
      </c>
      <c r="AA658" s="5" t="str">
        <f>FIXED(EXP('WinBUGS output'!M657),2)</f>
        <v>0.28</v>
      </c>
      <c r="AB658" s="5" t="str">
        <f>FIXED(EXP('WinBUGS output'!O657),2)</f>
        <v>3.79</v>
      </c>
    </row>
    <row r="659" spans="1:28" x14ac:dyDescent="0.25">
      <c r="A659" s="44">
        <v>23</v>
      </c>
      <c r="B659" s="44">
        <v>30</v>
      </c>
      <c r="C659" s="5" t="str">
        <f>VLOOKUP(A659,'WinBUGS output'!A:C,3,FALSE)</f>
        <v>Computerised cognitive bias modification</v>
      </c>
      <c r="D659" s="5" t="str">
        <f>VLOOKUP(B659,'WinBUGS output'!A:C,3,FALSE)</f>
        <v>Relational client-centered therapy</v>
      </c>
      <c r="E659" s="5" t="str">
        <f>FIXED('WinBUGS output'!N658,2)</f>
        <v>-0.16</v>
      </c>
      <c r="F659" s="5" t="str">
        <f>FIXED('WinBUGS output'!M658,2)</f>
        <v>-1.89</v>
      </c>
      <c r="G659" s="5" t="str">
        <f>FIXED('WinBUGS output'!O658,2)</f>
        <v>1.50</v>
      </c>
      <c r="H659" s="7"/>
      <c r="I659" s="7"/>
      <c r="J659" s="7"/>
      <c r="X659" s="5" t="str">
        <f t="shared" si="26"/>
        <v>Computerised cognitive bias modification</v>
      </c>
      <c r="Y659" s="5" t="str">
        <f t="shared" si="27"/>
        <v>Relational client-centered therapy</v>
      </c>
      <c r="Z659" s="5" t="str">
        <f>FIXED(EXP('WinBUGS output'!N658),2)</f>
        <v>0.85</v>
      </c>
      <c r="AA659" s="5" t="str">
        <f>FIXED(EXP('WinBUGS output'!M658),2)</f>
        <v>0.15</v>
      </c>
      <c r="AB659" s="5" t="str">
        <f>FIXED(EXP('WinBUGS output'!O658),2)</f>
        <v>4.49</v>
      </c>
    </row>
    <row r="660" spans="1:28" x14ac:dyDescent="0.25">
      <c r="A660" s="44">
        <v>23</v>
      </c>
      <c r="B660" s="44">
        <v>31</v>
      </c>
      <c r="C660" s="5" t="str">
        <f>VLOOKUP(A660,'WinBUGS output'!A:C,3,FALSE)</f>
        <v>Computerised cognitive bias modification</v>
      </c>
      <c r="D660" s="5" t="str">
        <f>VLOOKUP(B660,'WinBUGS output'!A:C,3,FALSE)</f>
        <v>Behavioural activation (BA)</v>
      </c>
      <c r="E660" s="5" t="str">
        <f>FIXED('WinBUGS output'!N659,2)</f>
        <v>1.13</v>
      </c>
      <c r="F660" s="5" t="str">
        <f>FIXED('WinBUGS output'!M659,2)</f>
        <v>-0.15</v>
      </c>
      <c r="G660" s="5" t="str">
        <f>FIXED('WinBUGS output'!O659,2)</f>
        <v>2.37</v>
      </c>
      <c r="H660" s="7"/>
      <c r="I660" s="7"/>
      <c r="J660" s="7"/>
      <c r="X660" s="5" t="str">
        <f t="shared" si="26"/>
        <v>Computerised cognitive bias modification</v>
      </c>
      <c r="Y660" s="5" t="str">
        <f t="shared" si="27"/>
        <v>Behavioural activation (BA)</v>
      </c>
      <c r="Z660" s="5" t="str">
        <f>FIXED(EXP('WinBUGS output'!N659),2)</f>
        <v>3.09</v>
      </c>
      <c r="AA660" s="5" t="str">
        <f>FIXED(EXP('WinBUGS output'!M659),2)</f>
        <v>0.86</v>
      </c>
      <c r="AB660" s="5" t="str">
        <f>FIXED(EXP('WinBUGS output'!O659),2)</f>
        <v>10.73</v>
      </c>
    </row>
    <row r="661" spans="1:28" x14ac:dyDescent="0.25">
      <c r="A661" s="44">
        <v>23</v>
      </c>
      <c r="B661" s="44">
        <v>32</v>
      </c>
      <c r="C661" s="5" t="str">
        <f>VLOOKUP(A661,'WinBUGS output'!A:C,3,FALSE)</f>
        <v>Computerised cognitive bias modification</v>
      </c>
      <c r="D661" s="5" t="str">
        <f>VLOOKUP(B661,'WinBUGS output'!A:C,3,FALSE)</f>
        <v>Behavioural activation (BA) + TAU</v>
      </c>
      <c r="E661" s="5" t="str">
        <f>FIXED('WinBUGS output'!N660,2)</f>
        <v>1.08</v>
      </c>
      <c r="F661" s="5" t="str">
        <f>FIXED('WinBUGS output'!M660,2)</f>
        <v>-0.30</v>
      </c>
      <c r="G661" s="5" t="str">
        <f>FIXED('WinBUGS output'!O660,2)</f>
        <v>2.42</v>
      </c>
      <c r="H661" s="7"/>
      <c r="I661" s="7"/>
      <c r="J661" s="7"/>
      <c r="X661" s="5" t="str">
        <f t="shared" si="26"/>
        <v>Computerised cognitive bias modification</v>
      </c>
      <c r="Y661" s="5" t="str">
        <f t="shared" si="27"/>
        <v>Behavioural activation (BA) + TAU</v>
      </c>
      <c r="Z661" s="5" t="str">
        <f>FIXED(EXP('WinBUGS output'!N660),2)</f>
        <v>2.94</v>
      </c>
      <c r="AA661" s="5" t="str">
        <f>FIXED(EXP('WinBUGS output'!M660),2)</f>
        <v>0.74</v>
      </c>
      <c r="AB661" s="5" t="str">
        <f>FIXED(EXP('WinBUGS output'!O660),2)</f>
        <v>11.27</v>
      </c>
    </row>
    <row r="662" spans="1:28" x14ac:dyDescent="0.25">
      <c r="A662" s="44">
        <v>23</v>
      </c>
      <c r="B662" s="44">
        <v>33</v>
      </c>
      <c r="C662" s="5" t="str">
        <f>VLOOKUP(A662,'WinBUGS output'!A:C,3,FALSE)</f>
        <v>Computerised cognitive bias modification</v>
      </c>
      <c r="D662" s="5" t="str">
        <f>VLOOKUP(B662,'WinBUGS output'!A:C,3,FALSE)</f>
        <v>CBT individual (under 15 sessions)</v>
      </c>
      <c r="E662" s="5" t="str">
        <f>FIXED('WinBUGS output'!N661,2)</f>
        <v>-0.06</v>
      </c>
      <c r="F662" s="5" t="str">
        <f>FIXED('WinBUGS output'!M661,2)</f>
        <v>-1.25</v>
      </c>
      <c r="G662" s="5" t="str">
        <f>FIXED('WinBUGS output'!O661,2)</f>
        <v>1.14</v>
      </c>
      <c r="H662" s="7"/>
      <c r="I662" s="7"/>
      <c r="J662" s="7"/>
      <c r="X662" s="5" t="str">
        <f t="shared" si="26"/>
        <v>Computerised cognitive bias modification</v>
      </c>
      <c r="Y662" s="5" t="str">
        <f t="shared" si="27"/>
        <v>CBT individual (under 15 sessions)</v>
      </c>
      <c r="Z662" s="5" t="str">
        <f>FIXED(EXP('WinBUGS output'!N661),2)</f>
        <v>0.94</v>
      </c>
      <c r="AA662" s="5" t="str">
        <f>FIXED(EXP('WinBUGS output'!M661),2)</f>
        <v>0.29</v>
      </c>
      <c r="AB662" s="5" t="str">
        <f>FIXED(EXP('WinBUGS output'!O661),2)</f>
        <v>3.13</v>
      </c>
    </row>
    <row r="663" spans="1:28" x14ac:dyDescent="0.25">
      <c r="A663" s="44">
        <v>23</v>
      </c>
      <c r="B663" s="44">
        <v>34</v>
      </c>
      <c r="C663" s="5" t="str">
        <f>VLOOKUP(A663,'WinBUGS output'!A:C,3,FALSE)</f>
        <v>Computerised cognitive bias modification</v>
      </c>
      <c r="D663" s="5" t="str">
        <f>VLOOKUP(B663,'WinBUGS output'!A:C,3,FALSE)</f>
        <v>CBT individual (under 15 sessions) + TAU</v>
      </c>
      <c r="E663" s="5" t="str">
        <f>FIXED('WinBUGS output'!N662,2)</f>
        <v>0.46</v>
      </c>
      <c r="F663" s="5" t="str">
        <f>FIXED('WinBUGS output'!M662,2)</f>
        <v>-0.82</v>
      </c>
      <c r="G663" s="5" t="str">
        <f>FIXED('WinBUGS output'!O662,2)</f>
        <v>1.72</v>
      </c>
      <c r="H663" s="7"/>
      <c r="I663" s="7"/>
      <c r="J663" s="7"/>
      <c r="X663" s="5" t="str">
        <f t="shared" si="26"/>
        <v>Computerised cognitive bias modification</v>
      </c>
      <c r="Y663" s="5" t="str">
        <f t="shared" si="27"/>
        <v>CBT individual (under 15 sessions) + TAU</v>
      </c>
      <c r="Z663" s="5" t="str">
        <f>FIXED(EXP('WinBUGS output'!N662),2)</f>
        <v>1.58</v>
      </c>
      <c r="AA663" s="5" t="str">
        <f>FIXED(EXP('WinBUGS output'!M662),2)</f>
        <v>0.44</v>
      </c>
      <c r="AB663" s="5" t="str">
        <f>FIXED(EXP('WinBUGS output'!O662),2)</f>
        <v>5.60</v>
      </c>
    </row>
    <row r="664" spans="1:28" x14ac:dyDescent="0.25">
      <c r="A664" s="44">
        <v>23</v>
      </c>
      <c r="B664" s="44">
        <v>35</v>
      </c>
      <c r="C664" s="5" t="str">
        <f>VLOOKUP(A664,'WinBUGS output'!A:C,3,FALSE)</f>
        <v>Computerised cognitive bias modification</v>
      </c>
      <c r="D664" s="5" t="str">
        <f>VLOOKUP(B664,'WinBUGS output'!A:C,3,FALSE)</f>
        <v>CBT individual (over 15 sessions)</v>
      </c>
      <c r="E664" s="5" t="str">
        <f>FIXED('WinBUGS output'!N663,2)</f>
        <v>1.12</v>
      </c>
      <c r="F664" s="5" t="str">
        <f>FIXED('WinBUGS output'!M663,2)</f>
        <v>-0.11</v>
      </c>
      <c r="G664" s="5" t="str">
        <f>FIXED('WinBUGS output'!O663,2)</f>
        <v>2.35</v>
      </c>
      <c r="H664" s="7"/>
      <c r="I664" s="7"/>
      <c r="J664" s="7"/>
      <c r="X664" s="5" t="str">
        <f t="shared" si="26"/>
        <v>Computerised cognitive bias modification</v>
      </c>
      <c r="Y664" s="5" t="str">
        <f t="shared" si="27"/>
        <v>CBT individual (over 15 sessions)</v>
      </c>
      <c r="Z664" s="5" t="str">
        <f>FIXED(EXP('WinBUGS output'!N663),2)</f>
        <v>3.08</v>
      </c>
      <c r="AA664" s="5" t="str">
        <f>FIXED(EXP('WinBUGS output'!M663),2)</f>
        <v>0.89</v>
      </c>
      <c r="AB664" s="5" t="str">
        <f>FIXED(EXP('WinBUGS output'!O663),2)</f>
        <v>10.49</v>
      </c>
    </row>
    <row r="665" spans="1:28" x14ac:dyDescent="0.25">
      <c r="A665" s="44">
        <v>23</v>
      </c>
      <c r="B665" s="44">
        <v>36</v>
      </c>
      <c r="C665" s="5" t="str">
        <f>VLOOKUP(A665,'WinBUGS output'!A:C,3,FALSE)</f>
        <v>Computerised cognitive bias modification</v>
      </c>
      <c r="D665" s="5" t="str">
        <f>VLOOKUP(B665,'WinBUGS output'!A:C,3,FALSE)</f>
        <v>Third-wave cognitive therapy individual</v>
      </c>
      <c r="E665" s="5" t="str">
        <f>FIXED('WinBUGS output'!N664,2)</f>
        <v>1.14</v>
      </c>
      <c r="F665" s="5" t="str">
        <f>FIXED('WinBUGS output'!M664,2)</f>
        <v>-0.32</v>
      </c>
      <c r="G665" s="5" t="str">
        <f>FIXED('WinBUGS output'!O664,2)</f>
        <v>2.75</v>
      </c>
      <c r="H665" s="7"/>
      <c r="I665" s="7"/>
      <c r="J665" s="7"/>
      <c r="X665" s="5" t="str">
        <f t="shared" si="26"/>
        <v>Computerised cognitive bias modification</v>
      </c>
      <c r="Y665" s="5" t="str">
        <f t="shared" si="27"/>
        <v>Third-wave cognitive therapy individual</v>
      </c>
      <c r="Z665" s="5" t="str">
        <f>FIXED(EXP('WinBUGS output'!N664),2)</f>
        <v>3.13</v>
      </c>
      <c r="AA665" s="5" t="str">
        <f>FIXED(EXP('WinBUGS output'!M664),2)</f>
        <v>0.72</v>
      </c>
      <c r="AB665" s="5" t="str">
        <f>FIXED(EXP('WinBUGS output'!O664),2)</f>
        <v>15.66</v>
      </c>
    </row>
    <row r="666" spans="1:28" x14ac:dyDescent="0.25">
      <c r="A666" s="44">
        <v>23</v>
      </c>
      <c r="B666" s="44">
        <v>37</v>
      </c>
      <c r="C666" s="5" t="str">
        <f>VLOOKUP(A666,'WinBUGS output'!A:C,3,FALSE)</f>
        <v>Computerised cognitive bias modification</v>
      </c>
      <c r="D666" s="5" t="str">
        <f>VLOOKUP(B666,'WinBUGS output'!A:C,3,FALSE)</f>
        <v>CBT individual (under 15 sessions) + citalopram</v>
      </c>
      <c r="E666" s="5" t="str">
        <f>FIXED('WinBUGS output'!N665,2)</f>
        <v>1.67</v>
      </c>
      <c r="F666" s="5" t="str">
        <f>FIXED('WinBUGS output'!M665,2)</f>
        <v>0.09</v>
      </c>
      <c r="G666" s="5" t="str">
        <f>FIXED('WinBUGS output'!O665,2)</f>
        <v>3.26</v>
      </c>
      <c r="H666" s="7"/>
      <c r="I666" s="7"/>
      <c r="J666" s="7"/>
      <c r="X666" s="5" t="str">
        <f t="shared" si="26"/>
        <v>Computerised cognitive bias modification</v>
      </c>
      <c r="Y666" s="5" t="str">
        <f t="shared" si="27"/>
        <v>CBT individual (under 15 sessions) + citalopram</v>
      </c>
      <c r="Z666" s="5" t="str">
        <f>FIXED(EXP('WinBUGS output'!N665),2)</f>
        <v>5.32</v>
      </c>
      <c r="AA666" s="5" t="str">
        <f>FIXED(EXP('WinBUGS output'!M665),2)</f>
        <v>1.09</v>
      </c>
      <c r="AB666" s="5" t="str">
        <f>FIXED(EXP('WinBUGS output'!O665),2)</f>
        <v>26.02</v>
      </c>
    </row>
    <row r="667" spans="1:28" x14ac:dyDescent="0.25">
      <c r="A667" s="44">
        <v>23</v>
      </c>
      <c r="B667" s="44">
        <v>38</v>
      </c>
      <c r="C667" s="5" t="str">
        <f>VLOOKUP(A667,'WinBUGS output'!A:C,3,FALSE)</f>
        <v>Computerised cognitive bias modification</v>
      </c>
      <c r="D667" s="5" t="str">
        <f>VLOOKUP(B667,'WinBUGS output'!A:C,3,FALSE)</f>
        <v>CBT individual (under 15 sessions) + escitalopram</v>
      </c>
      <c r="E667" s="5" t="str">
        <f>FIXED('WinBUGS output'!N666,2)</f>
        <v>1.45</v>
      </c>
      <c r="F667" s="5" t="str">
        <f>FIXED('WinBUGS output'!M666,2)</f>
        <v>-0.24</v>
      </c>
      <c r="G667" s="5" t="str">
        <f>FIXED('WinBUGS output'!O666,2)</f>
        <v>3.12</v>
      </c>
      <c r="H667" s="7"/>
      <c r="I667" s="7"/>
      <c r="J667" s="7"/>
      <c r="X667" s="5" t="str">
        <f t="shared" si="26"/>
        <v>Computerised cognitive bias modification</v>
      </c>
      <c r="Y667" s="5" t="str">
        <f t="shared" si="27"/>
        <v>CBT individual (under 15 sessions) + escitalopram</v>
      </c>
      <c r="Z667" s="5" t="str">
        <f>FIXED(EXP('WinBUGS output'!N666),2)</f>
        <v>4.26</v>
      </c>
      <c r="AA667" s="5" t="str">
        <f>FIXED(EXP('WinBUGS output'!M666),2)</f>
        <v>0.79</v>
      </c>
      <c r="AB667" s="5" t="str">
        <f>FIXED(EXP('WinBUGS output'!O666),2)</f>
        <v>22.69</v>
      </c>
    </row>
    <row r="668" spans="1:28" x14ac:dyDescent="0.25">
      <c r="A668" s="44">
        <v>23</v>
      </c>
      <c r="B668" s="44">
        <v>39</v>
      </c>
      <c r="C668" s="5" t="str">
        <f>VLOOKUP(A668,'WinBUGS output'!A:C,3,FALSE)</f>
        <v>Computerised cognitive bias modification</v>
      </c>
      <c r="D668" s="5" t="str">
        <f>VLOOKUP(B668,'WinBUGS output'!A:C,3,FALSE)</f>
        <v>CBT individual (over 15 sessions) + any AD</v>
      </c>
      <c r="E668" s="5" t="str">
        <f>FIXED('WinBUGS output'!N667,2)</f>
        <v>1.32</v>
      </c>
      <c r="F668" s="5" t="str">
        <f>FIXED('WinBUGS output'!M667,2)</f>
        <v>-0.57</v>
      </c>
      <c r="G668" s="5" t="str">
        <f>FIXED('WinBUGS output'!O667,2)</f>
        <v>3.13</v>
      </c>
      <c r="H668" s="7"/>
      <c r="I668" s="7"/>
      <c r="J668" s="7"/>
      <c r="X668" s="5" t="str">
        <f t="shared" si="26"/>
        <v>Computerised cognitive bias modification</v>
      </c>
      <c r="Y668" s="5" t="str">
        <f t="shared" si="27"/>
        <v>CBT individual (over 15 sessions) + any AD</v>
      </c>
      <c r="Z668" s="5" t="str">
        <f>FIXED(EXP('WinBUGS output'!N667),2)</f>
        <v>3.75</v>
      </c>
      <c r="AA668" s="5" t="str">
        <f>FIXED(EXP('WinBUGS output'!M667),2)</f>
        <v>0.57</v>
      </c>
      <c r="AB668" s="5" t="str">
        <f>FIXED(EXP('WinBUGS output'!O667),2)</f>
        <v>22.76</v>
      </c>
    </row>
    <row r="669" spans="1:28" x14ac:dyDescent="0.25">
      <c r="A669" s="44">
        <v>23</v>
      </c>
      <c r="B669" s="44">
        <v>40</v>
      </c>
      <c r="C669" s="5" t="str">
        <f>VLOOKUP(A669,'WinBUGS output'!A:C,3,FALSE)</f>
        <v>Computerised cognitive bias modification</v>
      </c>
      <c r="D669" s="5" t="str">
        <f>VLOOKUP(B669,'WinBUGS output'!A:C,3,FALSE)</f>
        <v>Third-wave cognitive therapy individual + any AD</v>
      </c>
      <c r="E669" s="5" t="str">
        <f>FIXED('WinBUGS output'!N668,2)</f>
        <v>1.81</v>
      </c>
      <c r="F669" s="5" t="str">
        <f>FIXED('WinBUGS output'!M668,2)</f>
        <v>-0.01</v>
      </c>
      <c r="G669" s="5" t="str">
        <f>FIXED('WinBUGS output'!O668,2)</f>
        <v>3.68</v>
      </c>
      <c r="H669" s="7"/>
      <c r="I669" s="7"/>
      <c r="J669" s="7"/>
      <c r="X669" s="5" t="str">
        <f t="shared" si="26"/>
        <v>Computerised cognitive bias modification</v>
      </c>
      <c r="Y669" s="5" t="str">
        <f t="shared" si="27"/>
        <v>Third-wave cognitive therapy individual + any AD</v>
      </c>
      <c r="Z669" s="5" t="str">
        <f>FIXED(EXP('WinBUGS output'!N668),2)</f>
        <v>6.10</v>
      </c>
      <c r="AA669" s="5" t="str">
        <f>FIXED(EXP('WinBUGS output'!M668),2)</f>
        <v>0.99</v>
      </c>
      <c r="AB669" s="5" t="str">
        <f>FIXED(EXP('WinBUGS output'!O668),2)</f>
        <v>39.73</v>
      </c>
    </row>
    <row r="670" spans="1:28" x14ac:dyDescent="0.25">
      <c r="A670" s="44">
        <v>23</v>
      </c>
      <c r="B670" s="44">
        <v>41</v>
      </c>
      <c r="C670" s="5" t="str">
        <f>VLOOKUP(A670,'WinBUGS output'!A:C,3,FALSE)</f>
        <v>Computerised cognitive bias modification</v>
      </c>
      <c r="D670" s="5" t="str">
        <f>VLOOKUP(B670,'WinBUGS output'!A:C,3,FALSE)</f>
        <v>Exercise + Fluoxetine</v>
      </c>
      <c r="E670" s="5" t="str">
        <f>FIXED('WinBUGS output'!N669,2)</f>
        <v>3.84</v>
      </c>
      <c r="F670" s="5" t="str">
        <f>FIXED('WinBUGS output'!M669,2)</f>
        <v>1.92</v>
      </c>
      <c r="G670" s="5" t="str">
        <f>FIXED('WinBUGS output'!O669,2)</f>
        <v>5.77</v>
      </c>
      <c r="H670" s="7"/>
      <c r="I670" s="7"/>
      <c r="J670" s="7"/>
      <c r="X670" s="5" t="str">
        <f t="shared" si="26"/>
        <v>Computerised cognitive bias modification</v>
      </c>
      <c r="Y670" s="5" t="str">
        <f t="shared" si="27"/>
        <v>Exercise + Fluoxetine</v>
      </c>
      <c r="Z670" s="5" t="str">
        <f>FIXED(EXP('WinBUGS output'!N669),2)</f>
        <v>46.67</v>
      </c>
      <c r="AA670" s="5" t="str">
        <f>FIXED(EXP('WinBUGS output'!M669),2)</f>
        <v>6.83</v>
      </c>
      <c r="AB670" s="5" t="str">
        <f>FIXED(EXP('WinBUGS output'!O669),2)</f>
        <v>319.90</v>
      </c>
    </row>
    <row r="671" spans="1:28" x14ac:dyDescent="0.25">
      <c r="A671" s="44">
        <v>24</v>
      </c>
      <c r="B671" s="44">
        <v>25</v>
      </c>
      <c r="C671" s="5" t="str">
        <f>VLOOKUP(A671,'WinBUGS output'!A:C,3,FALSE)</f>
        <v>Computerised-CBT (CCBT)</v>
      </c>
      <c r="D671" s="5" t="str">
        <f>VLOOKUP(B671,'WinBUGS output'!A:C,3,FALSE)</f>
        <v>Computerised-CBT (CCBT) + TAU</v>
      </c>
      <c r="E671" s="5" t="str">
        <f>FIXED('WinBUGS output'!N670,2)</f>
        <v>0.10</v>
      </c>
      <c r="F671" s="5" t="str">
        <f>FIXED('WinBUGS output'!M670,2)</f>
        <v>-0.60</v>
      </c>
      <c r="G671" s="5" t="str">
        <f>FIXED('WinBUGS output'!O670,2)</f>
        <v>0.96</v>
      </c>
      <c r="H671" s="7"/>
      <c r="I671" s="7"/>
      <c r="J671" s="7"/>
      <c r="X671" s="5" t="str">
        <f t="shared" si="26"/>
        <v>Computerised-CBT (CCBT)</v>
      </c>
      <c r="Y671" s="5" t="str">
        <f t="shared" si="27"/>
        <v>Computerised-CBT (CCBT) + TAU</v>
      </c>
      <c r="Z671" s="5" t="str">
        <f>FIXED(EXP('WinBUGS output'!N670),2)</f>
        <v>1.10</v>
      </c>
      <c r="AA671" s="5" t="str">
        <f>FIXED(EXP('WinBUGS output'!M670),2)</f>
        <v>0.55</v>
      </c>
      <c r="AB671" s="5" t="str">
        <f>FIXED(EXP('WinBUGS output'!O670),2)</f>
        <v>2.61</v>
      </c>
    </row>
    <row r="672" spans="1:28" x14ac:dyDescent="0.25">
      <c r="A672" s="44">
        <v>24</v>
      </c>
      <c r="B672" s="44">
        <v>26</v>
      </c>
      <c r="C672" s="5" t="str">
        <f>VLOOKUP(A672,'WinBUGS output'!A:C,3,FALSE)</f>
        <v>Computerised-CBT (CCBT)</v>
      </c>
      <c r="D672" s="5" t="str">
        <f>VLOOKUP(B672,'WinBUGS output'!A:C,3,FALSE)</f>
        <v>Computerised-problem solving therapy</v>
      </c>
      <c r="E672" s="5" t="str">
        <f>FIXED('WinBUGS output'!N671,2)</f>
        <v>0.03</v>
      </c>
      <c r="F672" s="5" t="str">
        <f>FIXED('WinBUGS output'!M671,2)</f>
        <v>-0.61</v>
      </c>
      <c r="G672" s="5" t="str">
        <f>FIXED('WinBUGS output'!O671,2)</f>
        <v>0.72</v>
      </c>
      <c r="H672" s="7"/>
      <c r="I672" s="7"/>
      <c r="J672" s="7"/>
      <c r="X672" s="5" t="str">
        <f t="shared" si="26"/>
        <v>Computerised-CBT (CCBT)</v>
      </c>
      <c r="Y672" s="5" t="str">
        <f t="shared" si="27"/>
        <v>Computerised-problem solving therapy</v>
      </c>
      <c r="Z672" s="5" t="str">
        <f>FIXED(EXP('WinBUGS output'!N671),2)</f>
        <v>1.03</v>
      </c>
      <c r="AA672" s="5" t="str">
        <f>FIXED(EXP('WinBUGS output'!M671),2)</f>
        <v>0.54</v>
      </c>
      <c r="AB672" s="5" t="str">
        <f>FIXED(EXP('WinBUGS output'!O671),2)</f>
        <v>2.05</v>
      </c>
    </row>
    <row r="673" spans="1:28" x14ac:dyDescent="0.25">
      <c r="A673" s="44">
        <v>24</v>
      </c>
      <c r="B673" s="44">
        <v>27</v>
      </c>
      <c r="C673" s="5" t="str">
        <f>VLOOKUP(A673,'WinBUGS output'!A:C,3,FALSE)</f>
        <v>Computerised-CBT (CCBT)</v>
      </c>
      <c r="D673" s="5" t="str">
        <f>VLOOKUP(B673,'WinBUGS output'!A:C,3,FALSE)</f>
        <v>Interpersonal psychotherapy (IPT)</v>
      </c>
      <c r="E673" s="5" t="str">
        <f>FIXED('WinBUGS output'!N672,2)</f>
        <v>1.11</v>
      </c>
      <c r="F673" s="5" t="str">
        <f>FIXED('WinBUGS output'!M672,2)</f>
        <v>-0.34</v>
      </c>
      <c r="G673" s="5" t="str">
        <f>FIXED('WinBUGS output'!O672,2)</f>
        <v>2.52</v>
      </c>
      <c r="H673" s="7"/>
      <c r="I673" s="7"/>
      <c r="J673" s="7"/>
      <c r="X673" s="5" t="str">
        <f t="shared" si="26"/>
        <v>Computerised-CBT (CCBT)</v>
      </c>
      <c r="Y673" s="5" t="str">
        <f t="shared" si="27"/>
        <v>Interpersonal psychotherapy (IPT)</v>
      </c>
      <c r="Z673" s="5" t="str">
        <f>FIXED(EXP('WinBUGS output'!N672),2)</f>
        <v>3.03</v>
      </c>
      <c r="AA673" s="5" t="str">
        <f>FIXED(EXP('WinBUGS output'!M672),2)</f>
        <v>0.71</v>
      </c>
      <c r="AB673" s="5" t="str">
        <f>FIXED(EXP('WinBUGS output'!O672),2)</f>
        <v>12.47</v>
      </c>
    </row>
    <row r="674" spans="1:28" x14ac:dyDescent="0.25">
      <c r="A674" s="44">
        <v>24</v>
      </c>
      <c r="B674" s="44">
        <v>28</v>
      </c>
      <c r="C674" s="5" t="str">
        <f>VLOOKUP(A674,'WinBUGS output'!A:C,3,FALSE)</f>
        <v>Computerised-CBT (CCBT)</v>
      </c>
      <c r="D674" s="5" t="str">
        <f>VLOOKUP(B674,'WinBUGS output'!A:C,3,FALSE)</f>
        <v>Emotion-focused therapy (EFT)</v>
      </c>
      <c r="E674" s="5" t="str">
        <f>FIXED('WinBUGS output'!N673,2)</f>
        <v>0.28</v>
      </c>
      <c r="F674" s="5" t="str">
        <f>FIXED('WinBUGS output'!M673,2)</f>
        <v>-1.29</v>
      </c>
      <c r="G674" s="5" t="str">
        <f>FIXED('WinBUGS output'!O673,2)</f>
        <v>1.98</v>
      </c>
      <c r="H674" s="7"/>
      <c r="I674" s="7"/>
      <c r="J674" s="7"/>
      <c r="X674" s="5" t="str">
        <f t="shared" si="26"/>
        <v>Computerised-CBT (CCBT)</v>
      </c>
      <c r="Y674" s="5" t="str">
        <f t="shared" si="27"/>
        <v>Emotion-focused therapy (EFT)</v>
      </c>
      <c r="Z674" s="5" t="str">
        <f>FIXED(EXP('WinBUGS output'!N673),2)</f>
        <v>1.33</v>
      </c>
      <c r="AA674" s="5" t="str">
        <f>FIXED(EXP('WinBUGS output'!M673),2)</f>
        <v>0.27</v>
      </c>
      <c r="AB674" s="5" t="str">
        <f>FIXED(EXP('WinBUGS output'!O673),2)</f>
        <v>7.24</v>
      </c>
    </row>
    <row r="675" spans="1:28" x14ac:dyDescent="0.25">
      <c r="A675" s="44">
        <v>24</v>
      </c>
      <c r="B675" s="44">
        <v>29</v>
      </c>
      <c r="C675" s="5" t="str">
        <f>VLOOKUP(A675,'WinBUGS output'!A:C,3,FALSE)</f>
        <v>Computerised-CBT (CCBT)</v>
      </c>
      <c r="D675" s="5" t="str">
        <f>VLOOKUP(B675,'WinBUGS output'!A:C,3,FALSE)</f>
        <v>Non-directive counselling</v>
      </c>
      <c r="E675" s="5" t="str">
        <f>FIXED('WinBUGS output'!N674,2)</f>
        <v>0.11</v>
      </c>
      <c r="F675" s="5" t="str">
        <f>FIXED('WinBUGS output'!M674,2)</f>
        <v>-1.11</v>
      </c>
      <c r="G675" s="5" t="str">
        <f>FIXED('WinBUGS output'!O674,2)</f>
        <v>1.36</v>
      </c>
      <c r="H675" s="7"/>
      <c r="I675" s="7"/>
      <c r="J675" s="7"/>
      <c r="X675" s="5" t="str">
        <f t="shared" si="26"/>
        <v>Computerised-CBT (CCBT)</v>
      </c>
      <c r="Y675" s="5" t="str">
        <f t="shared" si="27"/>
        <v>Non-directive counselling</v>
      </c>
      <c r="Z675" s="5" t="str">
        <f>FIXED(EXP('WinBUGS output'!N674),2)</f>
        <v>1.11</v>
      </c>
      <c r="AA675" s="5" t="str">
        <f>FIXED(EXP('WinBUGS output'!M674),2)</f>
        <v>0.33</v>
      </c>
      <c r="AB675" s="5" t="str">
        <f>FIXED(EXP('WinBUGS output'!O674),2)</f>
        <v>3.88</v>
      </c>
    </row>
    <row r="676" spans="1:28" x14ac:dyDescent="0.25">
      <c r="A676" s="44">
        <v>24</v>
      </c>
      <c r="B676" s="44">
        <v>30</v>
      </c>
      <c r="C676" s="5" t="str">
        <f>VLOOKUP(A676,'WinBUGS output'!A:C,3,FALSE)</f>
        <v>Computerised-CBT (CCBT)</v>
      </c>
      <c r="D676" s="5" t="str">
        <f>VLOOKUP(B676,'WinBUGS output'!A:C,3,FALSE)</f>
        <v>Relational client-centered therapy</v>
      </c>
      <c r="E676" s="5" t="str">
        <f>FIXED('WinBUGS output'!N675,2)</f>
        <v>-0.06</v>
      </c>
      <c r="F676" s="5" t="str">
        <f>FIXED('WinBUGS output'!M675,2)</f>
        <v>-1.73</v>
      </c>
      <c r="G676" s="5" t="str">
        <f>FIXED('WinBUGS output'!O675,2)</f>
        <v>1.55</v>
      </c>
      <c r="H676" s="7"/>
      <c r="I676" s="7"/>
      <c r="J676" s="7"/>
      <c r="X676" s="5" t="str">
        <f t="shared" si="26"/>
        <v>Computerised-CBT (CCBT)</v>
      </c>
      <c r="Y676" s="5" t="str">
        <f t="shared" si="27"/>
        <v>Relational client-centered therapy</v>
      </c>
      <c r="Z676" s="5" t="str">
        <f>FIXED(EXP('WinBUGS output'!N675),2)</f>
        <v>0.94</v>
      </c>
      <c r="AA676" s="5" t="str">
        <f>FIXED(EXP('WinBUGS output'!M675),2)</f>
        <v>0.18</v>
      </c>
      <c r="AB676" s="5" t="str">
        <f>FIXED(EXP('WinBUGS output'!O675),2)</f>
        <v>4.69</v>
      </c>
    </row>
    <row r="677" spans="1:28" x14ac:dyDescent="0.25">
      <c r="A677" s="44">
        <v>24</v>
      </c>
      <c r="B677" s="44">
        <v>31</v>
      </c>
      <c r="C677" s="5" t="str">
        <f>VLOOKUP(A677,'WinBUGS output'!A:C,3,FALSE)</f>
        <v>Computerised-CBT (CCBT)</v>
      </c>
      <c r="D677" s="5" t="str">
        <f>VLOOKUP(B677,'WinBUGS output'!A:C,3,FALSE)</f>
        <v>Behavioural activation (BA)</v>
      </c>
      <c r="E677" s="5" t="str">
        <f>FIXED('WinBUGS output'!N676,2)</f>
        <v>1.22</v>
      </c>
      <c r="F677" s="5" t="str">
        <f>FIXED('WinBUGS output'!M676,2)</f>
        <v>0.05</v>
      </c>
      <c r="G677" s="5" t="str">
        <f>FIXED('WinBUGS output'!O676,2)</f>
        <v>2.40</v>
      </c>
      <c r="H677" s="7"/>
      <c r="I677" s="7"/>
      <c r="J677" s="7"/>
      <c r="X677" s="5" t="str">
        <f t="shared" si="26"/>
        <v>Computerised-CBT (CCBT)</v>
      </c>
      <c r="Y677" s="5" t="str">
        <f t="shared" si="27"/>
        <v>Behavioural activation (BA)</v>
      </c>
      <c r="Z677" s="5" t="str">
        <f>FIXED(EXP('WinBUGS output'!N676),2)</f>
        <v>3.40</v>
      </c>
      <c r="AA677" s="5" t="str">
        <f>FIXED(EXP('WinBUGS output'!M676),2)</f>
        <v>1.05</v>
      </c>
      <c r="AB677" s="5" t="str">
        <f>FIXED(EXP('WinBUGS output'!O676),2)</f>
        <v>10.99</v>
      </c>
    </row>
    <row r="678" spans="1:28" x14ac:dyDescent="0.25">
      <c r="A678" s="44">
        <v>24</v>
      </c>
      <c r="B678" s="44">
        <v>32</v>
      </c>
      <c r="C678" s="5" t="str">
        <f>VLOOKUP(A678,'WinBUGS output'!A:C,3,FALSE)</f>
        <v>Computerised-CBT (CCBT)</v>
      </c>
      <c r="D678" s="5" t="str">
        <f>VLOOKUP(B678,'WinBUGS output'!A:C,3,FALSE)</f>
        <v>Behavioural activation (BA) + TAU</v>
      </c>
      <c r="E678" s="5" t="str">
        <f>FIXED('WinBUGS output'!N677,2)</f>
        <v>1.17</v>
      </c>
      <c r="F678" s="5" t="str">
        <f>FIXED('WinBUGS output'!M677,2)</f>
        <v>-0.10</v>
      </c>
      <c r="G678" s="5" t="str">
        <f>FIXED('WinBUGS output'!O677,2)</f>
        <v>2.45</v>
      </c>
      <c r="H678" s="7"/>
      <c r="I678" s="7"/>
      <c r="J678" s="7"/>
      <c r="X678" s="5" t="str">
        <f t="shared" si="26"/>
        <v>Computerised-CBT (CCBT)</v>
      </c>
      <c r="Y678" s="5" t="str">
        <f t="shared" si="27"/>
        <v>Behavioural activation (BA) + TAU</v>
      </c>
      <c r="Z678" s="5" t="str">
        <f>FIXED(EXP('WinBUGS output'!N677),2)</f>
        <v>3.23</v>
      </c>
      <c r="AA678" s="5" t="str">
        <f>FIXED(EXP('WinBUGS output'!M677),2)</f>
        <v>0.90</v>
      </c>
      <c r="AB678" s="5" t="str">
        <f>FIXED(EXP('WinBUGS output'!O677),2)</f>
        <v>11.57</v>
      </c>
    </row>
    <row r="679" spans="1:28" x14ac:dyDescent="0.25">
      <c r="A679" s="44">
        <v>24</v>
      </c>
      <c r="B679" s="44">
        <v>33</v>
      </c>
      <c r="C679" s="5" t="str">
        <f>VLOOKUP(A679,'WinBUGS output'!A:C,3,FALSE)</f>
        <v>Computerised-CBT (CCBT)</v>
      </c>
      <c r="D679" s="5" t="str">
        <f>VLOOKUP(B679,'WinBUGS output'!A:C,3,FALSE)</f>
        <v>CBT individual (under 15 sessions)</v>
      </c>
      <c r="E679" s="5" t="str">
        <f>FIXED('WinBUGS output'!N678,2)</f>
        <v>0.03</v>
      </c>
      <c r="F679" s="5" t="str">
        <f>FIXED('WinBUGS output'!M678,2)</f>
        <v>-1.04</v>
      </c>
      <c r="G679" s="5" t="str">
        <f>FIXED('WinBUGS output'!O678,2)</f>
        <v>1.16</v>
      </c>
      <c r="H679" s="7"/>
      <c r="I679" s="7"/>
      <c r="J679" s="7"/>
      <c r="X679" s="5" t="str">
        <f t="shared" si="26"/>
        <v>Computerised-CBT (CCBT)</v>
      </c>
      <c r="Y679" s="5" t="str">
        <f t="shared" si="27"/>
        <v>CBT individual (under 15 sessions)</v>
      </c>
      <c r="Z679" s="5" t="str">
        <f>FIXED(EXP('WinBUGS output'!N678),2)</f>
        <v>1.04</v>
      </c>
      <c r="AA679" s="5" t="str">
        <f>FIXED(EXP('WinBUGS output'!M678),2)</f>
        <v>0.35</v>
      </c>
      <c r="AB679" s="5" t="str">
        <f>FIXED(EXP('WinBUGS output'!O678),2)</f>
        <v>3.20</v>
      </c>
    </row>
    <row r="680" spans="1:28" x14ac:dyDescent="0.25">
      <c r="A680" s="44">
        <v>24</v>
      </c>
      <c r="B680" s="44">
        <v>34</v>
      </c>
      <c r="C680" s="5" t="str">
        <f>VLOOKUP(A680,'WinBUGS output'!A:C,3,FALSE)</f>
        <v>Computerised-CBT (CCBT)</v>
      </c>
      <c r="D680" s="5" t="str">
        <f>VLOOKUP(B680,'WinBUGS output'!A:C,3,FALSE)</f>
        <v>CBT individual (under 15 sessions) + TAU</v>
      </c>
      <c r="E680" s="5" t="str">
        <f>FIXED('WinBUGS output'!N679,2)</f>
        <v>0.55</v>
      </c>
      <c r="F680" s="5" t="str">
        <f>FIXED('WinBUGS output'!M679,2)</f>
        <v>-0.64</v>
      </c>
      <c r="G680" s="5" t="str">
        <f>FIXED('WinBUGS output'!O679,2)</f>
        <v>1.75</v>
      </c>
      <c r="H680" s="7"/>
      <c r="I680" s="7"/>
      <c r="J680" s="7"/>
      <c r="X680" s="5" t="str">
        <f t="shared" si="26"/>
        <v>Computerised-CBT (CCBT)</v>
      </c>
      <c r="Y680" s="5" t="str">
        <f t="shared" si="27"/>
        <v>CBT individual (under 15 sessions) + TAU</v>
      </c>
      <c r="Z680" s="5" t="str">
        <f>FIXED(EXP('WinBUGS output'!N679),2)</f>
        <v>1.74</v>
      </c>
      <c r="AA680" s="5" t="str">
        <f>FIXED(EXP('WinBUGS output'!M679),2)</f>
        <v>0.53</v>
      </c>
      <c r="AB680" s="5" t="str">
        <f>FIXED(EXP('WinBUGS output'!O679),2)</f>
        <v>5.77</v>
      </c>
    </row>
    <row r="681" spans="1:28" x14ac:dyDescent="0.25">
      <c r="A681" s="44">
        <v>24</v>
      </c>
      <c r="B681" s="44">
        <v>35</v>
      </c>
      <c r="C681" s="5" t="str">
        <f>VLOOKUP(A681,'WinBUGS output'!A:C,3,FALSE)</f>
        <v>Computerised-CBT (CCBT)</v>
      </c>
      <c r="D681" s="5" t="str">
        <f>VLOOKUP(B681,'WinBUGS output'!A:C,3,FALSE)</f>
        <v>CBT individual (over 15 sessions)</v>
      </c>
      <c r="E681" s="5" t="str">
        <f>FIXED('WinBUGS output'!N680,2)</f>
        <v>1.22</v>
      </c>
      <c r="F681" s="5" t="str">
        <f>FIXED('WinBUGS output'!M680,2)</f>
        <v>0.10</v>
      </c>
      <c r="G681" s="5" t="str">
        <f>FIXED('WinBUGS output'!O680,2)</f>
        <v>2.35</v>
      </c>
      <c r="H681" s="7"/>
      <c r="I681" s="7"/>
      <c r="J681" s="7"/>
      <c r="X681" s="5" t="str">
        <f t="shared" si="26"/>
        <v>Computerised-CBT (CCBT)</v>
      </c>
      <c r="Y681" s="5" t="str">
        <f t="shared" si="27"/>
        <v>CBT individual (over 15 sessions)</v>
      </c>
      <c r="Z681" s="5" t="str">
        <f>FIXED(EXP('WinBUGS output'!N680),2)</f>
        <v>3.38</v>
      </c>
      <c r="AA681" s="5" t="str">
        <f>FIXED(EXP('WinBUGS output'!M680),2)</f>
        <v>1.10</v>
      </c>
      <c r="AB681" s="5" t="str">
        <f>FIXED(EXP('WinBUGS output'!O680),2)</f>
        <v>10.52</v>
      </c>
    </row>
    <row r="682" spans="1:28" x14ac:dyDescent="0.25">
      <c r="A682" s="44">
        <v>24</v>
      </c>
      <c r="B682" s="44">
        <v>36</v>
      </c>
      <c r="C682" s="5" t="str">
        <f>VLOOKUP(A682,'WinBUGS output'!A:C,3,FALSE)</f>
        <v>Computerised-CBT (CCBT)</v>
      </c>
      <c r="D682" s="5" t="str">
        <f>VLOOKUP(B682,'WinBUGS output'!A:C,3,FALSE)</f>
        <v>Third-wave cognitive therapy individual</v>
      </c>
      <c r="E682" s="5" t="str">
        <f>FIXED('WinBUGS output'!N681,2)</f>
        <v>1.24</v>
      </c>
      <c r="F682" s="5" t="str">
        <f>FIXED('WinBUGS output'!M681,2)</f>
        <v>-0.14</v>
      </c>
      <c r="G682" s="5" t="str">
        <f>FIXED('WinBUGS output'!O681,2)</f>
        <v>2.78</v>
      </c>
      <c r="H682" s="7"/>
      <c r="I682" s="7"/>
      <c r="J682" s="7"/>
      <c r="X682" s="5" t="str">
        <f t="shared" si="26"/>
        <v>Computerised-CBT (CCBT)</v>
      </c>
      <c r="Y682" s="5" t="str">
        <f t="shared" si="27"/>
        <v>Third-wave cognitive therapy individual</v>
      </c>
      <c r="Z682" s="5" t="str">
        <f>FIXED(EXP('WinBUGS output'!N681),2)</f>
        <v>3.44</v>
      </c>
      <c r="AA682" s="5" t="str">
        <f>FIXED(EXP('WinBUGS output'!M681),2)</f>
        <v>0.87</v>
      </c>
      <c r="AB682" s="5" t="str">
        <f>FIXED(EXP('WinBUGS output'!O681),2)</f>
        <v>16.18</v>
      </c>
    </row>
    <row r="683" spans="1:28" x14ac:dyDescent="0.25">
      <c r="A683" s="44">
        <v>24</v>
      </c>
      <c r="B683" s="44">
        <v>37</v>
      </c>
      <c r="C683" s="5" t="str">
        <f>VLOOKUP(A683,'WinBUGS output'!A:C,3,FALSE)</f>
        <v>Computerised-CBT (CCBT)</v>
      </c>
      <c r="D683" s="5" t="str">
        <f>VLOOKUP(B683,'WinBUGS output'!A:C,3,FALSE)</f>
        <v>CBT individual (under 15 sessions) + citalopram</v>
      </c>
      <c r="E683" s="5" t="str">
        <f>FIXED('WinBUGS output'!N682,2)</f>
        <v>1.77</v>
      </c>
      <c r="F683" s="5" t="str">
        <f>FIXED('WinBUGS output'!M682,2)</f>
        <v>0.25</v>
      </c>
      <c r="G683" s="5" t="str">
        <f>FIXED('WinBUGS output'!O682,2)</f>
        <v>3.29</v>
      </c>
      <c r="H683" s="7"/>
      <c r="I683" s="7"/>
      <c r="J683" s="7"/>
      <c r="X683" s="5" t="str">
        <f t="shared" si="26"/>
        <v>Computerised-CBT (CCBT)</v>
      </c>
      <c r="Y683" s="5" t="str">
        <f t="shared" si="27"/>
        <v>CBT individual (under 15 sessions) + citalopram</v>
      </c>
      <c r="Z683" s="5" t="str">
        <f>FIXED(EXP('WinBUGS output'!N682),2)</f>
        <v>5.86</v>
      </c>
      <c r="AA683" s="5" t="str">
        <f>FIXED(EXP('WinBUGS output'!M682),2)</f>
        <v>1.29</v>
      </c>
      <c r="AB683" s="5" t="str">
        <f>FIXED(EXP('WinBUGS output'!O682),2)</f>
        <v>26.82</v>
      </c>
    </row>
    <row r="684" spans="1:28" x14ac:dyDescent="0.25">
      <c r="A684" s="44">
        <v>24</v>
      </c>
      <c r="B684" s="44">
        <v>38</v>
      </c>
      <c r="C684" s="5" t="str">
        <f>VLOOKUP(A684,'WinBUGS output'!A:C,3,FALSE)</f>
        <v>Computerised-CBT (CCBT)</v>
      </c>
      <c r="D684" s="5" t="str">
        <f>VLOOKUP(B684,'WinBUGS output'!A:C,3,FALSE)</f>
        <v>CBT individual (under 15 sessions) + escitalopram</v>
      </c>
      <c r="E684" s="5" t="str">
        <f>FIXED('WinBUGS output'!N683,2)</f>
        <v>1.54</v>
      </c>
      <c r="F684" s="5" t="str">
        <f>FIXED('WinBUGS output'!M683,2)</f>
        <v>-0.08</v>
      </c>
      <c r="G684" s="5" t="str">
        <f>FIXED('WinBUGS output'!O683,2)</f>
        <v>3.16</v>
      </c>
      <c r="H684" s="7"/>
      <c r="I684" s="7"/>
      <c r="J684" s="7"/>
      <c r="X684" s="5" t="str">
        <f t="shared" si="26"/>
        <v>Computerised-CBT (CCBT)</v>
      </c>
      <c r="Y684" s="5" t="str">
        <f t="shared" si="27"/>
        <v>CBT individual (under 15 sessions) + escitalopram</v>
      </c>
      <c r="Z684" s="5" t="str">
        <f>FIXED(EXP('WinBUGS output'!N683),2)</f>
        <v>4.68</v>
      </c>
      <c r="AA684" s="5" t="str">
        <f>FIXED(EXP('WinBUGS output'!M683),2)</f>
        <v>0.93</v>
      </c>
      <c r="AB684" s="5" t="str">
        <f>FIXED(EXP('WinBUGS output'!O683),2)</f>
        <v>23.50</v>
      </c>
    </row>
    <row r="685" spans="1:28" x14ac:dyDescent="0.25">
      <c r="A685" s="44">
        <v>24</v>
      </c>
      <c r="B685" s="44">
        <v>39</v>
      </c>
      <c r="C685" s="5" t="str">
        <f>VLOOKUP(A685,'WinBUGS output'!A:C,3,FALSE)</f>
        <v>Computerised-CBT (CCBT)</v>
      </c>
      <c r="D685" s="5" t="str">
        <f>VLOOKUP(B685,'WinBUGS output'!A:C,3,FALSE)</f>
        <v>CBT individual (over 15 sessions) + any AD</v>
      </c>
      <c r="E685" s="5" t="str">
        <f>FIXED('WinBUGS output'!N684,2)</f>
        <v>1.42</v>
      </c>
      <c r="F685" s="5" t="str">
        <f>FIXED('WinBUGS output'!M684,2)</f>
        <v>-0.41</v>
      </c>
      <c r="G685" s="5" t="str">
        <f>FIXED('WinBUGS output'!O684,2)</f>
        <v>3.17</v>
      </c>
      <c r="H685" s="7"/>
      <c r="I685" s="7"/>
      <c r="J685" s="7"/>
      <c r="X685" s="5" t="str">
        <f t="shared" si="26"/>
        <v>Computerised-CBT (CCBT)</v>
      </c>
      <c r="Y685" s="5" t="str">
        <f t="shared" si="27"/>
        <v>CBT individual (over 15 sessions) + any AD</v>
      </c>
      <c r="Z685" s="5" t="str">
        <f>FIXED(EXP('WinBUGS output'!N684),2)</f>
        <v>4.14</v>
      </c>
      <c r="AA685" s="5" t="str">
        <f>FIXED(EXP('WinBUGS output'!M684),2)</f>
        <v>0.66</v>
      </c>
      <c r="AB685" s="5" t="str">
        <f>FIXED(EXP('WinBUGS output'!O684),2)</f>
        <v>23.76</v>
      </c>
    </row>
    <row r="686" spans="1:28" x14ac:dyDescent="0.25">
      <c r="A686" s="44">
        <v>24</v>
      </c>
      <c r="B686" s="44">
        <v>40</v>
      </c>
      <c r="C686" s="5" t="str">
        <f>VLOOKUP(A686,'WinBUGS output'!A:C,3,FALSE)</f>
        <v>Computerised-CBT (CCBT)</v>
      </c>
      <c r="D686" s="5" t="str">
        <f>VLOOKUP(B686,'WinBUGS output'!A:C,3,FALSE)</f>
        <v>Third-wave cognitive therapy individual + any AD</v>
      </c>
      <c r="E686" s="5" t="str">
        <f>FIXED('WinBUGS output'!N685,2)</f>
        <v>1.90</v>
      </c>
      <c r="F686" s="5" t="str">
        <f>FIXED('WinBUGS output'!M685,2)</f>
        <v>0.15</v>
      </c>
      <c r="G686" s="5" t="str">
        <f>FIXED('WinBUGS output'!O685,2)</f>
        <v>3.72</v>
      </c>
      <c r="H686" s="7"/>
      <c r="I686" s="7"/>
      <c r="J686" s="7"/>
      <c r="X686" s="5" t="str">
        <f t="shared" si="26"/>
        <v>Computerised-CBT (CCBT)</v>
      </c>
      <c r="Y686" s="5" t="str">
        <f t="shared" si="27"/>
        <v>Third-wave cognitive therapy individual + any AD</v>
      </c>
      <c r="Z686" s="5" t="str">
        <f>FIXED(EXP('WinBUGS output'!N685),2)</f>
        <v>6.71</v>
      </c>
      <c r="AA686" s="5" t="str">
        <f>FIXED(EXP('WinBUGS output'!M685),2)</f>
        <v>1.16</v>
      </c>
      <c r="AB686" s="5" t="str">
        <f>FIXED(EXP('WinBUGS output'!O685),2)</f>
        <v>41.22</v>
      </c>
    </row>
    <row r="687" spans="1:28" x14ac:dyDescent="0.25">
      <c r="A687" s="44">
        <v>24</v>
      </c>
      <c r="B687" s="44">
        <v>41</v>
      </c>
      <c r="C687" s="5" t="str">
        <f>VLOOKUP(A687,'WinBUGS output'!A:C,3,FALSE)</f>
        <v>Computerised-CBT (CCBT)</v>
      </c>
      <c r="D687" s="5" t="str">
        <f>VLOOKUP(B687,'WinBUGS output'!A:C,3,FALSE)</f>
        <v>Exercise + Fluoxetine</v>
      </c>
      <c r="E687" s="5" t="str">
        <f>FIXED('WinBUGS output'!N686,2)</f>
        <v>3.94</v>
      </c>
      <c r="F687" s="5" t="str">
        <f>FIXED('WinBUGS output'!M686,2)</f>
        <v>2.08</v>
      </c>
      <c r="G687" s="5" t="str">
        <f>FIXED('WinBUGS output'!O686,2)</f>
        <v>5.81</v>
      </c>
      <c r="H687" s="7"/>
      <c r="I687" s="7"/>
      <c r="J687" s="7"/>
      <c r="X687" s="5" t="str">
        <f t="shared" si="26"/>
        <v>Computerised-CBT (CCBT)</v>
      </c>
      <c r="Y687" s="5" t="str">
        <f t="shared" si="27"/>
        <v>Exercise + Fluoxetine</v>
      </c>
      <c r="Z687" s="5" t="str">
        <f>FIXED(EXP('WinBUGS output'!N686),2)</f>
        <v>51.42</v>
      </c>
      <c r="AA687" s="5" t="str">
        <f>FIXED(EXP('WinBUGS output'!M686),2)</f>
        <v>8.01</v>
      </c>
      <c r="AB687" s="5" t="str">
        <f>FIXED(EXP('WinBUGS output'!O686),2)</f>
        <v>334.62</v>
      </c>
    </row>
    <row r="688" spans="1:28" x14ac:dyDescent="0.25">
      <c r="A688" s="44">
        <v>25</v>
      </c>
      <c r="B688" s="44">
        <v>26</v>
      </c>
      <c r="C688" s="5" t="str">
        <f>VLOOKUP(A688,'WinBUGS output'!A:C,3,FALSE)</f>
        <v>Computerised-CBT (CCBT) + TAU</v>
      </c>
      <c r="D688" s="5" t="str">
        <f>VLOOKUP(B688,'WinBUGS output'!A:C,3,FALSE)</f>
        <v>Computerised-problem solving therapy</v>
      </c>
      <c r="E688" s="5" t="str">
        <f>FIXED('WinBUGS output'!N687,2)</f>
        <v>-0.06</v>
      </c>
      <c r="F688" s="5" t="str">
        <f>FIXED('WinBUGS output'!M687,2)</f>
        <v>-0.94</v>
      </c>
      <c r="G688" s="5" t="str">
        <f>FIXED('WinBUGS output'!O687,2)</f>
        <v>0.69</v>
      </c>
      <c r="H688" s="7"/>
      <c r="I688" s="7"/>
      <c r="J688" s="7"/>
      <c r="X688" s="5" t="str">
        <f t="shared" si="26"/>
        <v>Computerised-CBT (CCBT) + TAU</v>
      </c>
      <c r="Y688" s="5" t="str">
        <f t="shared" si="27"/>
        <v>Computerised-problem solving therapy</v>
      </c>
      <c r="Z688" s="5" t="str">
        <f>FIXED(EXP('WinBUGS output'!N687),2)</f>
        <v>0.94</v>
      </c>
      <c r="AA688" s="5" t="str">
        <f>FIXED(EXP('WinBUGS output'!M687),2)</f>
        <v>0.39</v>
      </c>
      <c r="AB688" s="5" t="str">
        <f>FIXED(EXP('WinBUGS output'!O687),2)</f>
        <v>1.99</v>
      </c>
    </row>
    <row r="689" spans="1:28" x14ac:dyDescent="0.25">
      <c r="A689" s="44">
        <v>25</v>
      </c>
      <c r="B689" s="44">
        <v>27</v>
      </c>
      <c r="C689" s="5" t="str">
        <f>VLOOKUP(A689,'WinBUGS output'!A:C,3,FALSE)</f>
        <v>Computerised-CBT (CCBT) + TAU</v>
      </c>
      <c r="D689" s="5" t="str">
        <f>VLOOKUP(B689,'WinBUGS output'!A:C,3,FALSE)</f>
        <v>Interpersonal psychotherapy (IPT)</v>
      </c>
      <c r="E689" s="5" t="str">
        <f>FIXED('WinBUGS output'!N688,2)</f>
        <v>0.98</v>
      </c>
      <c r="F689" s="5" t="str">
        <f>FIXED('WinBUGS output'!M688,2)</f>
        <v>-0.43</v>
      </c>
      <c r="G689" s="5" t="str">
        <f>FIXED('WinBUGS output'!O688,2)</f>
        <v>2.36</v>
      </c>
      <c r="H689" s="7"/>
      <c r="I689" s="7"/>
      <c r="J689" s="7"/>
      <c r="X689" s="5" t="str">
        <f t="shared" si="26"/>
        <v>Computerised-CBT (CCBT) + TAU</v>
      </c>
      <c r="Y689" s="5" t="str">
        <f t="shared" si="27"/>
        <v>Interpersonal psychotherapy (IPT)</v>
      </c>
      <c r="Z689" s="5" t="str">
        <f>FIXED(EXP('WinBUGS output'!N688),2)</f>
        <v>2.66</v>
      </c>
      <c r="AA689" s="5" t="str">
        <f>FIXED(EXP('WinBUGS output'!M688),2)</f>
        <v>0.65</v>
      </c>
      <c r="AB689" s="5" t="str">
        <f>FIXED(EXP('WinBUGS output'!O688),2)</f>
        <v>10.54</v>
      </c>
    </row>
    <row r="690" spans="1:28" x14ac:dyDescent="0.25">
      <c r="A690" s="44">
        <v>25</v>
      </c>
      <c r="B690" s="44">
        <v>28</v>
      </c>
      <c r="C690" s="5" t="str">
        <f>VLOOKUP(A690,'WinBUGS output'!A:C,3,FALSE)</f>
        <v>Computerised-CBT (CCBT) + TAU</v>
      </c>
      <c r="D690" s="5" t="str">
        <f>VLOOKUP(B690,'WinBUGS output'!A:C,3,FALSE)</f>
        <v>Emotion-focused therapy (EFT)</v>
      </c>
      <c r="E690" s="5" t="str">
        <f>FIXED('WinBUGS output'!N689,2)</f>
        <v>0.16</v>
      </c>
      <c r="F690" s="5" t="str">
        <f>FIXED('WinBUGS output'!M689,2)</f>
        <v>-1.34</v>
      </c>
      <c r="G690" s="5" t="str">
        <f>FIXED('WinBUGS output'!O689,2)</f>
        <v>1.76</v>
      </c>
      <c r="H690" s="7"/>
      <c r="I690" s="7"/>
      <c r="J690" s="7"/>
      <c r="X690" s="5" t="str">
        <f t="shared" si="26"/>
        <v>Computerised-CBT (CCBT) + TAU</v>
      </c>
      <c r="Y690" s="5" t="str">
        <f t="shared" si="27"/>
        <v>Emotion-focused therapy (EFT)</v>
      </c>
      <c r="Z690" s="5" t="str">
        <f>FIXED(EXP('WinBUGS output'!N689),2)</f>
        <v>1.17</v>
      </c>
      <c r="AA690" s="5" t="str">
        <f>FIXED(EXP('WinBUGS output'!M689),2)</f>
        <v>0.26</v>
      </c>
      <c r="AB690" s="5" t="str">
        <f>FIXED(EXP('WinBUGS output'!O689),2)</f>
        <v>5.81</v>
      </c>
    </row>
    <row r="691" spans="1:28" x14ac:dyDescent="0.25">
      <c r="A691" s="44">
        <v>25</v>
      </c>
      <c r="B691" s="44">
        <v>29</v>
      </c>
      <c r="C691" s="5" t="str">
        <f>VLOOKUP(A691,'WinBUGS output'!A:C,3,FALSE)</f>
        <v>Computerised-CBT (CCBT) + TAU</v>
      </c>
      <c r="D691" s="5" t="str">
        <f>VLOOKUP(B691,'WinBUGS output'!A:C,3,FALSE)</f>
        <v>Non-directive counselling</v>
      </c>
      <c r="E691" s="5" t="str">
        <f>FIXED('WinBUGS output'!N690,2)</f>
        <v>-0.02</v>
      </c>
      <c r="F691" s="5" t="str">
        <f>FIXED('WinBUGS output'!M690,2)</f>
        <v>-1.14</v>
      </c>
      <c r="G691" s="5" t="str">
        <f>FIXED('WinBUGS output'!O690,2)</f>
        <v>1.10</v>
      </c>
      <c r="H691" s="7"/>
      <c r="I691" s="7"/>
      <c r="J691" s="7"/>
      <c r="X691" s="5" t="str">
        <f t="shared" si="26"/>
        <v>Computerised-CBT (CCBT) + TAU</v>
      </c>
      <c r="Y691" s="5" t="str">
        <f t="shared" si="27"/>
        <v>Non-directive counselling</v>
      </c>
      <c r="Z691" s="5" t="str">
        <f>FIXED(EXP('WinBUGS output'!N690),2)</f>
        <v>0.99</v>
      </c>
      <c r="AA691" s="5" t="str">
        <f>FIXED(EXP('WinBUGS output'!M690),2)</f>
        <v>0.32</v>
      </c>
      <c r="AB691" s="5" t="str">
        <f>FIXED(EXP('WinBUGS output'!O690),2)</f>
        <v>3.00</v>
      </c>
    </row>
    <row r="692" spans="1:28" x14ac:dyDescent="0.25">
      <c r="A692" s="44">
        <v>25</v>
      </c>
      <c r="B692" s="44">
        <v>30</v>
      </c>
      <c r="C692" s="5" t="str">
        <f>VLOOKUP(A692,'WinBUGS output'!A:C,3,FALSE)</f>
        <v>Computerised-CBT (CCBT) + TAU</v>
      </c>
      <c r="D692" s="5" t="str">
        <f>VLOOKUP(B692,'WinBUGS output'!A:C,3,FALSE)</f>
        <v>Relational client-centered therapy</v>
      </c>
      <c r="E692" s="5" t="str">
        <f>FIXED('WinBUGS output'!N691,2)</f>
        <v>-0.18</v>
      </c>
      <c r="F692" s="5" t="str">
        <f>FIXED('WinBUGS output'!M691,2)</f>
        <v>-1.79</v>
      </c>
      <c r="G692" s="5" t="str">
        <f>FIXED('WinBUGS output'!O691,2)</f>
        <v>1.31</v>
      </c>
      <c r="H692" s="7"/>
      <c r="I692" s="7"/>
      <c r="J692" s="7"/>
      <c r="X692" s="5" t="str">
        <f t="shared" si="26"/>
        <v>Computerised-CBT (CCBT) + TAU</v>
      </c>
      <c r="Y692" s="5" t="str">
        <f t="shared" si="27"/>
        <v>Relational client-centered therapy</v>
      </c>
      <c r="Z692" s="5" t="str">
        <f>FIXED(EXP('WinBUGS output'!N691),2)</f>
        <v>0.83</v>
      </c>
      <c r="AA692" s="5" t="str">
        <f>FIXED(EXP('WinBUGS output'!M691),2)</f>
        <v>0.17</v>
      </c>
      <c r="AB692" s="5" t="str">
        <f>FIXED(EXP('WinBUGS output'!O691),2)</f>
        <v>3.71</v>
      </c>
    </row>
    <row r="693" spans="1:28" x14ac:dyDescent="0.25">
      <c r="A693" s="44">
        <v>25</v>
      </c>
      <c r="B693" s="44">
        <v>31</v>
      </c>
      <c r="C693" s="5" t="str">
        <f>VLOOKUP(A693,'WinBUGS output'!A:C,3,FALSE)</f>
        <v>Computerised-CBT (CCBT) + TAU</v>
      </c>
      <c r="D693" s="5" t="str">
        <f>VLOOKUP(B693,'WinBUGS output'!A:C,3,FALSE)</f>
        <v>Behavioural activation (BA)</v>
      </c>
      <c r="E693" s="5" t="str">
        <f>FIXED('WinBUGS output'!N692,2)</f>
        <v>1.10</v>
      </c>
      <c r="F693" s="5" t="str">
        <f>FIXED('WinBUGS output'!M692,2)</f>
        <v>0.02</v>
      </c>
      <c r="G693" s="5" t="str">
        <f>FIXED('WinBUGS output'!O692,2)</f>
        <v>2.16</v>
      </c>
      <c r="H693" s="7"/>
      <c r="I693" s="7"/>
      <c r="J693" s="7"/>
      <c r="X693" s="5" t="str">
        <f t="shared" si="26"/>
        <v>Computerised-CBT (CCBT) + TAU</v>
      </c>
      <c r="Y693" s="5" t="str">
        <f t="shared" si="27"/>
        <v>Behavioural activation (BA)</v>
      </c>
      <c r="Z693" s="5" t="str">
        <f>FIXED(EXP('WinBUGS output'!N692),2)</f>
        <v>3.00</v>
      </c>
      <c r="AA693" s="5" t="str">
        <f>FIXED(EXP('WinBUGS output'!M692),2)</f>
        <v>1.02</v>
      </c>
      <c r="AB693" s="5" t="str">
        <f>FIXED(EXP('WinBUGS output'!O692),2)</f>
        <v>8.64</v>
      </c>
    </row>
    <row r="694" spans="1:28" x14ac:dyDescent="0.25">
      <c r="A694" s="44">
        <v>25</v>
      </c>
      <c r="B694" s="44">
        <v>32</v>
      </c>
      <c r="C694" s="5" t="str">
        <f>VLOOKUP(A694,'WinBUGS output'!A:C,3,FALSE)</f>
        <v>Computerised-CBT (CCBT) + TAU</v>
      </c>
      <c r="D694" s="5" t="str">
        <f>VLOOKUP(B694,'WinBUGS output'!A:C,3,FALSE)</f>
        <v>Behavioural activation (BA) + TAU</v>
      </c>
      <c r="E694" s="5" t="str">
        <f>FIXED('WinBUGS output'!N693,2)</f>
        <v>1.05</v>
      </c>
      <c r="F694" s="5" t="str">
        <f>FIXED('WinBUGS output'!M693,2)</f>
        <v>-0.14</v>
      </c>
      <c r="G694" s="5" t="str">
        <f>FIXED('WinBUGS output'!O693,2)</f>
        <v>2.21</v>
      </c>
      <c r="H694" s="7"/>
      <c r="I694" s="7"/>
      <c r="J694" s="7"/>
      <c r="X694" s="5" t="str">
        <f t="shared" si="26"/>
        <v>Computerised-CBT (CCBT) + TAU</v>
      </c>
      <c r="Y694" s="5" t="str">
        <f t="shared" si="27"/>
        <v>Behavioural activation (BA) + TAU</v>
      </c>
      <c r="Z694" s="5" t="str">
        <f>FIXED(EXP('WinBUGS output'!N693),2)</f>
        <v>2.85</v>
      </c>
      <c r="AA694" s="5" t="str">
        <f>FIXED(EXP('WinBUGS output'!M693),2)</f>
        <v>0.87</v>
      </c>
      <c r="AB694" s="5" t="str">
        <f>FIXED(EXP('WinBUGS output'!O693),2)</f>
        <v>9.12</v>
      </c>
    </row>
    <row r="695" spans="1:28" x14ac:dyDescent="0.25">
      <c r="A695" s="44">
        <v>25</v>
      </c>
      <c r="B695" s="44">
        <v>33</v>
      </c>
      <c r="C695" s="5" t="str">
        <f>VLOOKUP(A695,'WinBUGS output'!A:C,3,FALSE)</f>
        <v>Computerised-CBT (CCBT) + TAU</v>
      </c>
      <c r="D695" s="5" t="str">
        <f>VLOOKUP(B695,'WinBUGS output'!A:C,3,FALSE)</f>
        <v>CBT individual (under 15 sessions)</v>
      </c>
      <c r="E695" s="5" t="str">
        <f>FIXED('WinBUGS output'!N694,2)</f>
        <v>-0.09</v>
      </c>
      <c r="F695" s="5" t="str">
        <f>FIXED('WinBUGS output'!M694,2)</f>
        <v>-1.06</v>
      </c>
      <c r="G695" s="5" t="str">
        <f>FIXED('WinBUGS output'!O694,2)</f>
        <v>0.89</v>
      </c>
      <c r="H695" s="7"/>
      <c r="I695" s="7"/>
      <c r="J695" s="7"/>
      <c r="X695" s="5" t="str">
        <f t="shared" si="26"/>
        <v>Computerised-CBT (CCBT) + TAU</v>
      </c>
      <c r="Y695" s="5" t="str">
        <f t="shared" si="27"/>
        <v>CBT individual (under 15 sessions)</v>
      </c>
      <c r="Z695" s="5" t="str">
        <f>FIXED(EXP('WinBUGS output'!N694),2)</f>
        <v>0.91</v>
      </c>
      <c r="AA695" s="5" t="str">
        <f>FIXED(EXP('WinBUGS output'!M694),2)</f>
        <v>0.35</v>
      </c>
      <c r="AB695" s="5" t="str">
        <f>FIXED(EXP('WinBUGS output'!O694),2)</f>
        <v>2.45</v>
      </c>
    </row>
    <row r="696" spans="1:28" x14ac:dyDescent="0.25">
      <c r="A696" s="44">
        <v>25</v>
      </c>
      <c r="B696" s="44">
        <v>34</v>
      </c>
      <c r="C696" s="5" t="str">
        <f>VLOOKUP(A696,'WinBUGS output'!A:C,3,FALSE)</f>
        <v>Computerised-CBT (CCBT) + TAU</v>
      </c>
      <c r="D696" s="5" t="str">
        <f>VLOOKUP(B696,'WinBUGS output'!A:C,3,FALSE)</f>
        <v>CBT individual (under 15 sessions) + TAU</v>
      </c>
      <c r="E696" s="5" t="str">
        <f>FIXED('WinBUGS output'!N695,2)</f>
        <v>0.42</v>
      </c>
      <c r="F696" s="5" t="str">
        <f>FIXED('WinBUGS output'!M695,2)</f>
        <v>-0.66</v>
      </c>
      <c r="G696" s="5" t="str">
        <f>FIXED('WinBUGS output'!O695,2)</f>
        <v>1.51</v>
      </c>
      <c r="H696" s="7"/>
      <c r="I696" s="7"/>
      <c r="J696" s="7"/>
      <c r="X696" s="5" t="str">
        <f t="shared" si="26"/>
        <v>Computerised-CBT (CCBT) + TAU</v>
      </c>
      <c r="Y696" s="5" t="str">
        <f t="shared" si="27"/>
        <v>CBT individual (under 15 sessions) + TAU</v>
      </c>
      <c r="Z696" s="5" t="str">
        <f>FIXED(EXP('WinBUGS output'!N695),2)</f>
        <v>1.53</v>
      </c>
      <c r="AA696" s="5" t="str">
        <f>FIXED(EXP('WinBUGS output'!M695),2)</f>
        <v>0.52</v>
      </c>
      <c r="AB696" s="5" t="str">
        <f>FIXED(EXP('WinBUGS output'!O695),2)</f>
        <v>4.54</v>
      </c>
    </row>
    <row r="697" spans="1:28" x14ac:dyDescent="0.25">
      <c r="A697" s="44">
        <v>25</v>
      </c>
      <c r="B697" s="44">
        <v>35</v>
      </c>
      <c r="C697" s="5" t="str">
        <f>VLOOKUP(A697,'WinBUGS output'!A:C,3,FALSE)</f>
        <v>Computerised-CBT (CCBT) + TAU</v>
      </c>
      <c r="D697" s="5" t="str">
        <f>VLOOKUP(B697,'WinBUGS output'!A:C,3,FALSE)</f>
        <v>CBT individual (over 15 sessions)</v>
      </c>
      <c r="E697" s="5" t="str">
        <f>FIXED('WinBUGS output'!N696,2)</f>
        <v>1.09</v>
      </c>
      <c r="F697" s="5" t="str">
        <f>FIXED('WinBUGS output'!M696,2)</f>
        <v>0.01</v>
      </c>
      <c r="G697" s="5" t="str">
        <f>FIXED('WinBUGS output'!O696,2)</f>
        <v>2.17</v>
      </c>
      <c r="H697" s="7"/>
      <c r="I697" s="7"/>
      <c r="J697" s="7"/>
      <c r="X697" s="5" t="str">
        <f t="shared" si="26"/>
        <v>Computerised-CBT (CCBT) + TAU</v>
      </c>
      <c r="Y697" s="5" t="str">
        <f t="shared" si="27"/>
        <v>CBT individual (over 15 sessions)</v>
      </c>
      <c r="Z697" s="5" t="str">
        <f>FIXED(EXP('WinBUGS output'!N696),2)</f>
        <v>2.98</v>
      </c>
      <c r="AA697" s="5" t="str">
        <f>FIXED(EXP('WinBUGS output'!M696),2)</f>
        <v>1.01</v>
      </c>
      <c r="AB697" s="5" t="str">
        <f>FIXED(EXP('WinBUGS output'!O696),2)</f>
        <v>8.71</v>
      </c>
    </row>
    <row r="698" spans="1:28" x14ac:dyDescent="0.25">
      <c r="A698" s="44">
        <v>25</v>
      </c>
      <c r="B698" s="44">
        <v>36</v>
      </c>
      <c r="C698" s="5" t="str">
        <f>VLOOKUP(A698,'WinBUGS output'!A:C,3,FALSE)</f>
        <v>Computerised-CBT (CCBT) + TAU</v>
      </c>
      <c r="D698" s="5" t="str">
        <f>VLOOKUP(B698,'WinBUGS output'!A:C,3,FALSE)</f>
        <v>Third-wave cognitive therapy individual</v>
      </c>
      <c r="E698" s="5" t="str">
        <f>FIXED('WinBUGS output'!N697,2)</f>
        <v>1.11</v>
      </c>
      <c r="F698" s="5" t="str">
        <f>FIXED('WinBUGS output'!M697,2)</f>
        <v>-0.21</v>
      </c>
      <c r="G698" s="5" t="str">
        <f>FIXED('WinBUGS output'!O697,2)</f>
        <v>2.61</v>
      </c>
      <c r="H698" s="7"/>
      <c r="I698" s="7"/>
      <c r="J698" s="7"/>
      <c r="X698" s="5" t="str">
        <f t="shared" si="26"/>
        <v>Computerised-CBT (CCBT) + TAU</v>
      </c>
      <c r="Y698" s="5" t="str">
        <f t="shared" si="27"/>
        <v>Third-wave cognitive therapy individual</v>
      </c>
      <c r="Z698" s="5" t="str">
        <f>FIXED(EXP('WinBUGS output'!N697),2)</f>
        <v>3.02</v>
      </c>
      <c r="AA698" s="5" t="str">
        <f>FIXED(EXP('WinBUGS output'!M697),2)</f>
        <v>0.81</v>
      </c>
      <c r="AB698" s="5" t="str">
        <f>FIXED(EXP('WinBUGS output'!O697),2)</f>
        <v>13.54</v>
      </c>
    </row>
    <row r="699" spans="1:28" x14ac:dyDescent="0.25">
      <c r="A699" s="44">
        <v>25</v>
      </c>
      <c r="B699" s="44">
        <v>37</v>
      </c>
      <c r="C699" s="5" t="str">
        <f>VLOOKUP(A699,'WinBUGS output'!A:C,3,FALSE)</f>
        <v>Computerised-CBT (CCBT) + TAU</v>
      </c>
      <c r="D699" s="5" t="str">
        <f>VLOOKUP(B699,'WinBUGS output'!A:C,3,FALSE)</f>
        <v>CBT individual (under 15 sessions) + citalopram</v>
      </c>
      <c r="E699" s="5" t="str">
        <f>FIXED('WinBUGS output'!N698,2)</f>
        <v>1.64</v>
      </c>
      <c r="F699" s="5" t="str">
        <f>FIXED('WinBUGS output'!M698,2)</f>
        <v>0.20</v>
      </c>
      <c r="G699" s="5" t="str">
        <f>FIXED('WinBUGS output'!O698,2)</f>
        <v>3.09</v>
      </c>
      <c r="H699" s="7"/>
      <c r="I699" s="7"/>
      <c r="J699" s="7"/>
      <c r="X699" s="5" t="str">
        <f t="shared" si="26"/>
        <v>Computerised-CBT (CCBT) + TAU</v>
      </c>
      <c r="Y699" s="5" t="str">
        <f t="shared" si="27"/>
        <v>CBT individual (under 15 sessions) + citalopram</v>
      </c>
      <c r="Z699" s="5" t="str">
        <f>FIXED(EXP('WinBUGS output'!N698),2)</f>
        <v>5.17</v>
      </c>
      <c r="AA699" s="5" t="str">
        <f>FIXED(EXP('WinBUGS output'!M698),2)</f>
        <v>1.23</v>
      </c>
      <c r="AB699" s="5" t="str">
        <f>FIXED(EXP('WinBUGS output'!O698),2)</f>
        <v>21.98</v>
      </c>
    </row>
    <row r="700" spans="1:28" x14ac:dyDescent="0.25">
      <c r="A700" s="44">
        <v>25</v>
      </c>
      <c r="B700" s="44">
        <v>38</v>
      </c>
      <c r="C700" s="5" t="str">
        <f>VLOOKUP(A700,'WinBUGS output'!A:C,3,FALSE)</f>
        <v>Computerised-CBT (CCBT) + TAU</v>
      </c>
      <c r="D700" s="5" t="str">
        <f>VLOOKUP(B700,'WinBUGS output'!A:C,3,FALSE)</f>
        <v>CBT individual (under 15 sessions) + escitalopram</v>
      </c>
      <c r="E700" s="5" t="str">
        <f>FIXED('WinBUGS output'!N699,2)</f>
        <v>1.42</v>
      </c>
      <c r="F700" s="5" t="str">
        <f>FIXED('WinBUGS output'!M699,2)</f>
        <v>-0.14</v>
      </c>
      <c r="G700" s="5" t="str">
        <f>FIXED('WinBUGS output'!O699,2)</f>
        <v>2.96</v>
      </c>
      <c r="H700" s="7"/>
      <c r="I700" s="7"/>
      <c r="J700" s="7"/>
      <c r="X700" s="5" t="str">
        <f t="shared" si="26"/>
        <v>Computerised-CBT (CCBT) + TAU</v>
      </c>
      <c r="Y700" s="5" t="str">
        <f t="shared" si="27"/>
        <v>CBT individual (under 15 sessions) + escitalopram</v>
      </c>
      <c r="Z700" s="5" t="str">
        <f>FIXED(EXP('WinBUGS output'!N699),2)</f>
        <v>4.13</v>
      </c>
      <c r="AA700" s="5" t="str">
        <f>FIXED(EXP('WinBUGS output'!M699),2)</f>
        <v>0.87</v>
      </c>
      <c r="AB700" s="5" t="str">
        <f>FIXED(EXP('WinBUGS output'!O699),2)</f>
        <v>19.38</v>
      </c>
    </row>
    <row r="701" spans="1:28" x14ac:dyDescent="0.25">
      <c r="A701" s="44">
        <v>25</v>
      </c>
      <c r="B701" s="44">
        <v>39</v>
      </c>
      <c r="C701" s="5" t="str">
        <f>VLOOKUP(A701,'WinBUGS output'!A:C,3,FALSE)</f>
        <v>Computerised-CBT (CCBT) + TAU</v>
      </c>
      <c r="D701" s="5" t="str">
        <f>VLOOKUP(B701,'WinBUGS output'!A:C,3,FALSE)</f>
        <v>CBT individual (over 15 sessions) + any AD</v>
      </c>
      <c r="E701" s="5" t="str">
        <f>FIXED('WinBUGS output'!N700,2)</f>
        <v>1.29</v>
      </c>
      <c r="F701" s="5" t="str">
        <f>FIXED('WinBUGS output'!M700,2)</f>
        <v>-0.48</v>
      </c>
      <c r="G701" s="5" t="str">
        <f>FIXED('WinBUGS output'!O700,2)</f>
        <v>2.98</v>
      </c>
      <c r="H701" s="7"/>
      <c r="I701" s="7"/>
      <c r="J701" s="7"/>
      <c r="X701" s="5" t="str">
        <f t="shared" si="26"/>
        <v>Computerised-CBT (CCBT) + TAU</v>
      </c>
      <c r="Y701" s="5" t="str">
        <f t="shared" si="27"/>
        <v>CBT individual (over 15 sessions) + any AD</v>
      </c>
      <c r="Z701" s="5" t="str">
        <f>FIXED(EXP('WinBUGS output'!N700),2)</f>
        <v>3.64</v>
      </c>
      <c r="AA701" s="5" t="str">
        <f>FIXED(EXP('WinBUGS output'!M700),2)</f>
        <v>0.62</v>
      </c>
      <c r="AB701" s="5" t="str">
        <f>FIXED(EXP('WinBUGS output'!O700),2)</f>
        <v>19.61</v>
      </c>
    </row>
    <row r="702" spans="1:28" x14ac:dyDescent="0.25">
      <c r="A702" s="44">
        <v>25</v>
      </c>
      <c r="B702" s="44">
        <v>40</v>
      </c>
      <c r="C702" s="5" t="str">
        <f>VLOOKUP(A702,'WinBUGS output'!A:C,3,FALSE)</f>
        <v>Computerised-CBT (CCBT) + TAU</v>
      </c>
      <c r="D702" s="5" t="str">
        <f>VLOOKUP(B702,'WinBUGS output'!A:C,3,FALSE)</f>
        <v>Third-wave cognitive therapy individual + any AD</v>
      </c>
      <c r="E702" s="5" t="str">
        <f>FIXED('WinBUGS output'!N701,2)</f>
        <v>1.78</v>
      </c>
      <c r="F702" s="5" t="str">
        <f>FIXED('WinBUGS output'!M701,2)</f>
        <v>0.09</v>
      </c>
      <c r="G702" s="5" t="str">
        <f>FIXED('WinBUGS output'!O701,2)</f>
        <v>3.53</v>
      </c>
      <c r="H702" s="7"/>
      <c r="I702" s="7"/>
      <c r="J702" s="7"/>
      <c r="X702" s="5" t="str">
        <f t="shared" si="26"/>
        <v>Computerised-CBT (CCBT) + TAU</v>
      </c>
      <c r="Y702" s="5" t="str">
        <f t="shared" si="27"/>
        <v>Third-wave cognitive therapy individual + any AD</v>
      </c>
      <c r="Z702" s="5" t="str">
        <f>FIXED(EXP('WinBUGS output'!N701),2)</f>
        <v>5.91</v>
      </c>
      <c r="AA702" s="5" t="str">
        <f>FIXED(EXP('WinBUGS output'!M701),2)</f>
        <v>1.09</v>
      </c>
      <c r="AB702" s="5" t="str">
        <f>FIXED(EXP('WinBUGS output'!O701),2)</f>
        <v>34.16</v>
      </c>
    </row>
    <row r="703" spans="1:28" x14ac:dyDescent="0.25">
      <c r="A703" s="44">
        <v>25</v>
      </c>
      <c r="B703" s="44">
        <v>41</v>
      </c>
      <c r="C703" s="5" t="str">
        <f>VLOOKUP(A703,'WinBUGS output'!A:C,3,FALSE)</f>
        <v>Computerised-CBT (CCBT) + TAU</v>
      </c>
      <c r="D703" s="5" t="str">
        <f>VLOOKUP(B703,'WinBUGS output'!A:C,3,FALSE)</f>
        <v>Exercise + Fluoxetine</v>
      </c>
      <c r="E703" s="5" t="str">
        <f>FIXED('WinBUGS output'!N702,2)</f>
        <v>3.81</v>
      </c>
      <c r="F703" s="5" t="str">
        <f>FIXED('WinBUGS output'!M702,2)</f>
        <v>2.00</v>
      </c>
      <c r="G703" s="5" t="str">
        <f>FIXED('WinBUGS output'!O702,2)</f>
        <v>5.63</v>
      </c>
      <c r="H703" s="7"/>
      <c r="I703" s="7"/>
      <c r="J703" s="7"/>
      <c r="X703" s="5" t="str">
        <f t="shared" si="26"/>
        <v>Computerised-CBT (CCBT) + TAU</v>
      </c>
      <c r="Y703" s="5" t="str">
        <f t="shared" si="27"/>
        <v>Exercise + Fluoxetine</v>
      </c>
      <c r="Z703" s="5" t="str">
        <f>FIXED(EXP('WinBUGS output'!N702),2)</f>
        <v>45.24</v>
      </c>
      <c r="AA703" s="5" t="str">
        <f>FIXED(EXP('WinBUGS output'!M702),2)</f>
        <v>7.41</v>
      </c>
      <c r="AB703" s="5" t="str">
        <f>FIXED(EXP('WinBUGS output'!O702),2)</f>
        <v>277.83</v>
      </c>
    </row>
    <row r="704" spans="1:28" x14ac:dyDescent="0.25">
      <c r="A704" s="44">
        <v>26</v>
      </c>
      <c r="B704" s="44">
        <v>27</v>
      </c>
      <c r="C704" s="5" t="str">
        <f>VLOOKUP(A704,'WinBUGS output'!A:C,3,FALSE)</f>
        <v>Computerised-problem solving therapy</v>
      </c>
      <c r="D704" s="5" t="str">
        <f>VLOOKUP(B704,'WinBUGS output'!A:C,3,FALSE)</f>
        <v>Interpersonal psychotherapy (IPT)</v>
      </c>
      <c r="E704" s="5" t="str">
        <f>FIXED('WinBUGS output'!N703,2)</f>
        <v>1.07</v>
      </c>
      <c r="F704" s="5" t="str">
        <f>FIXED('WinBUGS output'!M703,2)</f>
        <v>-0.42</v>
      </c>
      <c r="G704" s="5" t="str">
        <f>FIXED('WinBUGS output'!O703,2)</f>
        <v>2.52</v>
      </c>
      <c r="H704" s="7"/>
      <c r="I704" s="7"/>
      <c r="J704" s="7"/>
      <c r="X704" s="5" t="str">
        <f t="shared" si="26"/>
        <v>Computerised-problem solving therapy</v>
      </c>
      <c r="Y704" s="5" t="str">
        <f t="shared" si="27"/>
        <v>Interpersonal psychotherapy (IPT)</v>
      </c>
      <c r="Z704" s="5" t="str">
        <f>FIXED(EXP('WinBUGS output'!N703),2)</f>
        <v>2.91</v>
      </c>
      <c r="AA704" s="5" t="str">
        <f>FIXED(EXP('WinBUGS output'!M703),2)</f>
        <v>0.66</v>
      </c>
      <c r="AB704" s="5" t="str">
        <f>FIXED(EXP('WinBUGS output'!O703),2)</f>
        <v>12.40</v>
      </c>
    </row>
    <row r="705" spans="1:28" x14ac:dyDescent="0.25">
      <c r="A705" s="44">
        <v>26</v>
      </c>
      <c r="B705" s="44">
        <v>28</v>
      </c>
      <c r="C705" s="5" t="str">
        <f>VLOOKUP(A705,'WinBUGS output'!A:C,3,FALSE)</f>
        <v>Computerised-problem solving therapy</v>
      </c>
      <c r="D705" s="5" t="str">
        <f>VLOOKUP(B705,'WinBUGS output'!A:C,3,FALSE)</f>
        <v>Emotion-focused therapy (EFT)</v>
      </c>
      <c r="E705" s="5" t="str">
        <f>FIXED('WinBUGS output'!N704,2)</f>
        <v>0.24</v>
      </c>
      <c r="F705" s="5" t="str">
        <f>FIXED('WinBUGS output'!M704,2)</f>
        <v>-1.36</v>
      </c>
      <c r="G705" s="5" t="str">
        <f>FIXED('WinBUGS output'!O704,2)</f>
        <v>1.96</v>
      </c>
      <c r="H705" s="7"/>
      <c r="I705" s="7"/>
      <c r="J705" s="7"/>
      <c r="X705" s="5" t="str">
        <f t="shared" si="26"/>
        <v>Computerised-problem solving therapy</v>
      </c>
      <c r="Y705" s="5" t="str">
        <f t="shared" si="27"/>
        <v>Emotion-focused therapy (EFT)</v>
      </c>
      <c r="Z705" s="5" t="str">
        <f>FIXED(EXP('WinBUGS output'!N704),2)</f>
        <v>1.28</v>
      </c>
      <c r="AA705" s="5" t="str">
        <f>FIXED(EXP('WinBUGS output'!M704),2)</f>
        <v>0.26</v>
      </c>
      <c r="AB705" s="5" t="str">
        <f>FIXED(EXP('WinBUGS output'!O704),2)</f>
        <v>7.08</v>
      </c>
    </row>
    <row r="706" spans="1:28" x14ac:dyDescent="0.25">
      <c r="A706" s="44">
        <v>26</v>
      </c>
      <c r="B706" s="44">
        <v>29</v>
      </c>
      <c r="C706" s="5" t="str">
        <f>VLOOKUP(A706,'WinBUGS output'!A:C,3,FALSE)</f>
        <v>Computerised-problem solving therapy</v>
      </c>
      <c r="D706" s="5" t="str">
        <f>VLOOKUP(B706,'WinBUGS output'!A:C,3,FALSE)</f>
        <v>Non-directive counselling</v>
      </c>
      <c r="E706" s="5" t="str">
        <f>FIXED('WinBUGS output'!N705,2)</f>
        <v>0.07</v>
      </c>
      <c r="F706" s="5" t="str">
        <f>FIXED('WinBUGS output'!M705,2)</f>
        <v>-1.18</v>
      </c>
      <c r="G706" s="5" t="str">
        <f>FIXED('WinBUGS output'!O705,2)</f>
        <v>1.34</v>
      </c>
      <c r="H706" s="7"/>
      <c r="I706" s="7"/>
      <c r="J706" s="7"/>
      <c r="X706" s="5" t="str">
        <f t="shared" si="26"/>
        <v>Computerised-problem solving therapy</v>
      </c>
      <c r="Y706" s="5" t="str">
        <f t="shared" si="27"/>
        <v>Non-directive counselling</v>
      </c>
      <c r="Z706" s="5" t="str">
        <f>FIXED(EXP('WinBUGS output'!N705),2)</f>
        <v>1.07</v>
      </c>
      <c r="AA706" s="5" t="str">
        <f>FIXED(EXP('WinBUGS output'!M705),2)</f>
        <v>0.31</v>
      </c>
      <c r="AB706" s="5" t="str">
        <f>FIXED(EXP('WinBUGS output'!O705),2)</f>
        <v>3.82</v>
      </c>
    </row>
    <row r="707" spans="1:28" x14ac:dyDescent="0.25">
      <c r="A707" s="44">
        <v>26</v>
      </c>
      <c r="B707" s="44">
        <v>30</v>
      </c>
      <c r="C707" s="5" t="str">
        <f>VLOOKUP(A707,'WinBUGS output'!A:C,3,FALSE)</f>
        <v>Computerised-problem solving therapy</v>
      </c>
      <c r="D707" s="5" t="str">
        <f>VLOOKUP(B707,'WinBUGS output'!A:C,3,FALSE)</f>
        <v>Relational client-centered therapy</v>
      </c>
      <c r="E707" s="5" t="str">
        <f>FIXED('WinBUGS output'!N706,2)</f>
        <v>-0.10</v>
      </c>
      <c r="F707" s="5" t="str">
        <f>FIXED('WinBUGS output'!M706,2)</f>
        <v>-1.79</v>
      </c>
      <c r="G707" s="5" t="str">
        <f>FIXED('WinBUGS output'!O706,2)</f>
        <v>1.52</v>
      </c>
      <c r="H707" s="7"/>
      <c r="I707" s="7"/>
      <c r="J707" s="7"/>
      <c r="X707" s="5" t="str">
        <f t="shared" si="26"/>
        <v>Computerised-problem solving therapy</v>
      </c>
      <c r="Y707" s="5" t="str">
        <f t="shared" si="27"/>
        <v>Relational client-centered therapy</v>
      </c>
      <c r="Z707" s="5" t="str">
        <f>FIXED(EXP('WinBUGS output'!N706),2)</f>
        <v>0.90</v>
      </c>
      <c r="AA707" s="5" t="str">
        <f>FIXED(EXP('WinBUGS output'!M706),2)</f>
        <v>0.17</v>
      </c>
      <c r="AB707" s="5" t="str">
        <f>FIXED(EXP('WinBUGS output'!O706),2)</f>
        <v>4.59</v>
      </c>
    </row>
    <row r="708" spans="1:28" x14ac:dyDescent="0.25">
      <c r="A708" s="44">
        <v>26</v>
      </c>
      <c r="B708" s="44">
        <v>31</v>
      </c>
      <c r="C708" s="5" t="str">
        <f>VLOOKUP(A708,'WinBUGS output'!A:C,3,FALSE)</f>
        <v>Computerised-problem solving therapy</v>
      </c>
      <c r="D708" s="5" t="str">
        <f>VLOOKUP(B708,'WinBUGS output'!A:C,3,FALSE)</f>
        <v>Behavioural activation (BA)</v>
      </c>
      <c r="E708" s="5" t="str">
        <f>FIXED('WinBUGS output'!N707,2)</f>
        <v>1.18</v>
      </c>
      <c r="F708" s="5" t="str">
        <f>FIXED('WinBUGS output'!M707,2)</f>
        <v>-0.02</v>
      </c>
      <c r="G708" s="5" t="str">
        <f>FIXED('WinBUGS output'!O707,2)</f>
        <v>2.39</v>
      </c>
      <c r="H708" s="7"/>
      <c r="I708" s="7"/>
      <c r="J708" s="7"/>
      <c r="X708" s="5" t="str">
        <f t="shared" ref="X708:X771" si="28">C708</f>
        <v>Computerised-problem solving therapy</v>
      </c>
      <c r="Y708" s="5" t="str">
        <f t="shared" ref="Y708:Y771" si="29">D708</f>
        <v>Behavioural activation (BA)</v>
      </c>
      <c r="Z708" s="5" t="str">
        <f>FIXED(EXP('WinBUGS output'!N707),2)</f>
        <v>3.25</v>
      </c>
      <c r="AA708" s="5" t="str">
        <f>FIXED(EXP('WinBUGS output'!M707),2)</f>
        <v>0.98</v>
      </c>
      <c r="AB708" s="5" t="str">
        <f>FIXED(EXP('WinBUGS output'!O707),2)</f>
        <v>10.91</v>
      </c>
    </row>
    <row r="709" spans="1:28" x14ac:dyDescent="0.25">
      <c r="A709" s="44">
        <v>26</v>
      </c>
      <c r="B709" s="44">
        <v>32</v>
      </c>
      <c r="C709" s="5" t="str">
        <f>VLOOKUP(A709,'WinBUGS output'!A:C,3,FALSE)</f>
        <v>Computerised-problem solving therapy</v>
      </c>
      <c r="D709" s="5" t="str">
        <f>VLOOKUP(B709,'WinBUGS output'!A:C,3,FALSE)</f>
        <v>Behavioural activation (BA) + TAU</v>
      </c>
      <c r="E709" s="5" t="str">
        <f>FIXED('WinBUGS output'!N708,2)</f>
        <v>1.13</v>
      </c>
      <c r="F709" s="5" t="str">
        <f>FIXED('WinBUGS output'!M708,2)</f>
        <v>-0.18</v>
      </c>
      <c r="G709" s="5" t="str">
        <f>FIXED('WinBUGS output'!O708,2)</f>
        <v>2.43</v>
      </c>
      <c r="H709" s="7"/>
      <c r="I709" s="7"/>
      <c r="J709" s="7"/>
      <c r="X709" s="5" t="str">
        <f t="shared" si="28"/>
        <v>Computerised-problem solving therapy</v>
      </c>
      <c r="Y709" s="5" t="str">
        <f t="shared" si="29"/>
        <v>Behavioural activation (BA) + TAU</v>
      </c>
      <c r="Z709" s="5" t="str">
        <f>FIXED(EXP('WinBUGS output'!N708),2)</f>
        <v>3.10</v>
      </c>
      <c r="AA709" s="5" t="str">
        <f>FIXED(EXP('WinBUGS output'!M708),2)</f>
        <v>0.84</v>
      </c>
      <c r="AB709" s="5" t="str">
        <f>FIXED(EXP('WinBUGS output'!O708),2)</f>
        <v>11.37</v>
      </c>
    </row>
    <row r="710" spans="1:28" x14ac:dyDescent="0.25">
      <c r="A710" s="44">
        <v>26</v>
      </c>
      <c r="B710" s="44">
        <v>33</v>
      </c>
      <c r="C710" s="5" t="str">
        <f>VLOOKUP(A710,'WinBUGS output'!A:C,3,FALSE)</f>
        <v>Computerised-problem solving therapy</v>
      </c>
      <c r="D710" s="5" t="str">
        <f>VLOOKUP(B710,'WinBUGS output'!A:C,3,FALSE)</f>
        <v>CBT individual (under 15 sessions)</v>
      </c>
      <c r="E710" s="5" t="str">
        <f>FIXED('WinBUGS output'!N709,2)</f>
        <v>-0.01</v>
      </c>
      <c r="F710" s="5" t="str">
        <f>FIXED('WinBUGS output'!M709,2)</f>
        <v>-1.12</v>
      </c>
      <c r="G710" s="5" t="str">
        <f>FIXED('WinBUGS output'!O709,2)</f>
        <v>1.15</v>
      </c>
      <c r="H710" s="7"/>
      <c r="I710" s="7"/>
      <c r="J710" s="7"/>
      <c r="X710" s="5" t="str">
        <f t="shared" si="28"/>
        <v>Computerised-problem solving therapy</v>
      </c>
      <c r="Y710" s="5" t="str">
        <f t="shared" si="29"/>
        <v>CBT individual (under 15 sessions)</v>
      </c>
      <c r="Z710" s="5" t="str">
        <f>FIXED(EXP('WinBUGS output'!N709),2)</f>
        <v>0.99</v>
      </c>
      <c r="AA710" s="5" t="str">
        <f>FIXED(EXP('WinBUGS output'!M709),2)</f>
        <v>0.33</v>
      </c>
      <c r="AB710" s="5" t="str">
        <f>FIXED(EXP('WinBUGS output'!O709),2)</f>
        <v>3.16</v>
      </c>
    </row>
    <row r="711" spans="1:28" x14ac:dyDescent="0.25">
      <c r="A711" s="44">
        <v>26</v>
      </c>
      <c r="B711" s="44">
        <v>34</v>
      </c>
      <c r="C711" s="5" t="str">
        <f>VLOOKUP(A711,'WinBUGS output'!A:C,3,FALSE)</f>
        <v>Computerised-problem solving therapy</v>
      </c>
      <c r="D711" s="5" t="str">
        <f>VLOOKUP(B711,'WinBUGS output'!A:C,3,FALSE)</f>
        <v>CBT individual (under 15 sessions) + TAU</v>
      </c>
      <c r="E711" s="5" t="str">
        <f>FIXED('WinBUGS output'!N710,2)</f>
        <v>0.51</v>
      </c>
      <c r="F711" s="5" t="str">
        <f>FIXED('WinBUGS output'!M710,2)</f>
        <v>-0.71</v>
      </c>
      <c r="G711" s="5" t="str">
        <f>FIXED('WinBUGS output'!O710,2)</f>
        <v>1.75</v>
      </c>
      <c r="H711" s="7"/>
      <c r="I711" s="7"/>
      <c r="J711" s="7"/>
      <c r="X711" s="5" t="str">
        <f t="shared" si="28"/>
        <v>Computerised-problem solving therapy</v>
      </c>
      <c r="Y711" s="5" t="str">
        <f t="shared" si="29"/>
        <v>CBT individual (under 15 sessions) + TAU</v>
      </c>
      <c r="Z711" s="5" t="str">
        <f>FIXED(EXP('WinBUGS output'!N710),2)</f>
        <v>1.66</v>
      </c>
      <c r="AA711" s="5" t="str">
        <f>FIXED(EXP('WinBUGS output'!M710),2)</f>
        <v>0.49</v>
      </c>
      <c r="AB711" s="5" t="str">
        <f>FIXED(EXP('WinBUGS output'!O710),2)</f>
        <v>5.73</v>
      </c>
    </row>
    <row r="712" spans="1:28" x14ac:dyDescent="0.25">
      <c r="A712" s="44">
        <v>26</v>
      </c>
      <c r="B712" s="44">
        <v>35</v>
      </c>
      <c r="C712" s="5" t="str">
        <f>VLOOKUP(A712,'WinBUGS output'!A:C,3,FALSE)</f>
        <v>Computerised-problem solving therapy</v>
      </c>
      <c r="D712" s="5" t="str">
        <f>VLOOKUP(B712,'WinBUGS output'!A:C,3,FALSE)</f>
        <v>CBT individual (over 15 sessions)</v>
      </c>
      <c r="E712" s="5" t="str">
        <f>FIXED('WinBUGS output'!N711,2)</f>
        <v>1.18</v>
      </c>
      <c r="F712" s="5" t="str">
        <f>FIXED('WinBUGS output'!M711,2)</f>
        <v>0.00</v>
      </c>
      <c r="G712" s="5" t="str">
        <f>FIXED('WinBUGS output'!O711,2)</f>
        <v>2.36</v>
      </c>
      <c r="H712" s="7"/>
      <c r="I712" s="7"/>
      <c r="J712" s="7"/>
      <c r="X712" s="5" t="str">
        <f t="shared" si="28"/>
        <v>Computerised-problem solving therapy</v>
      </c>
      <c r="Y712" s="5" t="str">
        <f t="shared" si="29"/>
        <v>CBT individual (over 15 sessions)</v>
      </c>
      <c r="Z712" s="5" t="str">
        <f>FIXED(EXP('WinBUGS output'!N711),2)</f>
        <v>3.24</v>
      </c>
      <c r="AA712" s="5" t="str">
        <f>FIXED(EXP('WinBUGS output'!M711),2)</f>
        <v>1.00</v>
      </c>
      <c r="AB712" s="5" t="str">
        <f>FIXED(EXP('WinBUGS output'!O711),2)</f>
        <v>10.57</v>
      </c>
    </row>
    <row r="713" spans="1:28" x14ac:dyDescent="0.25">
      <c r="A713" s="44">
        <v>26</v>
      </c>
      <c r="B713" s="44">
        <v>36</v>
      </c>
      <c r="C713" s="5" t="str">
        <f>VLOOKUP(A713,'WinBUGS output'!A:C,3,FALSE)</f>
        <v>Computerised-problem solving therapy</v>
      </c>
      <c r="D713" s="5" t="str">
        <f>VLOOKUP(B713,'WinBUGS output'!A:C,3,FALSE)</f>
        <v>Third-wave cognitive therapy individual</v>
      </c>
      <c r="E713" s="5" t="str">
        <f>FIXED('WinBUGS output'!N712,2)</f>
        <v>1.20</v>
      </c>
      <c r="F713" s="5" t="str">
        <f>FIXED('WinBUGS output'!M712,2)</f>
        <v>-0.22</v>
      </c>
      <c r="G713" s="5" t="str">
        <f>FIXED('WinBUGS output'!O712,2)</f>
        <v>2.77</v>
      </c>
      <c r="H713" s="7"/>
      <c r="I713" s="7"/>
      <c r="J713" s="7"/>
      <c r="X713" s="5" t="str">
        <f t="shared" si="28"/>
        <v>Computerised-problem solving therapy</v>
      </c>
      <c r="Y713" s="5" t="str">
        <f t="shared" si="29"/>
        <v>Third-wave cognitive therapy individual</v>
      </c>
      <c r="Z713" s="5" t="str">
        <f>FIXED(EXP('WinBUGS output'!N712),2)</f>
        <v>3.31</v>
      </c>
      <c r="AA713" s="5" t="str">
        <f>FIXED(EXP('WinBUGS output'!M712),2)</f>
        <v>0.81</v>
      </c>
      <c r="AB713" s="5" t="str">
        <f>FIXED(EXP('WinBUGS output'!O712),2)</f>
        <v>15.96</v>
      </c>
    </row>
    <row r="714" spans="1:28" x14ac:dyDescent="0.25">
      <c r="A714" s="44">
        <v>26</v>
      </c>
      <c r="B714" s="44">
        <v>37</v>
      </c>
      <c r="C714" s="5" t="str">
        <f>VLOOKUP(A714,'WinBUGS output'!A:C,3,FALSE)</f>
        <v>Computerised-problem solving therapy</v>
      </c>
      <c r="D714" s="5" t="str">
        <f>VLOOKUP(B714,'WinBUGS output'!A:C,3,FALSE)</f>
        <v>CBT individual (under 15 sessions) + citalopram</v>
      </c>
      <c r="E714" s="5" t="str">
        <f>FIXED('WinBUGS output'!N713,2)</f>
        <v>1.73</v>
      </c>
      <c r="F714" s="5" t="str">
        <f>FIXED('WinBUGS output'!M713,2)</f>
        <v>0.18</v>
      </c>
      <c r="G714" s="5" t="str">
        <f>FIXED('WinBUGS output'!O713,2)</f>
        <v>3.28</v>
      </c>
      <c r="H714" s="7"/>
      <c r="I714" s="7"/>
      <c r="J714" s="7"/>
      <c r="X714" s="5" t="str">
        <f t="shared" si="28"/>
        <v>Computerised-problem solving therapy</v>
      </c>
      <c r="Y714" s="5" t="str">
        <f t="shared" si="29"/>
        <v>CBT individual (under 15 sessions) + citalopram</v>
      </c>
      <c r="Z714" s="5" t="str">
        <f>FIXED(EXP('WinBUGS output'!N713),2)</f>
        <v>5.62</v>
      </c>
      <c r="AA714" s="5" t="str">
        <f>FIXED(EXP('WinBUGS output'!M713),2)</f>
        <v>1.20</v>
      </c>
      <c r="AB714" s="5" t="str">
        <f>FIXED(EXP('WinBUGS output'!O713),2)</f>
        <v>26.47</v>
      </c>
    </row>
    <row r="715" spans="1:28" x14ac:dyDescent="0.25">
      <c r="A715" s="44">
        <v>26</v>
      </c>
      <c r="B715" s="44">
        <v>38</v>
      </c>
      <c r="C715" s="5" t="str">
        <f>VLOOKUP(A715,'WinBUGS output'!A:C,3,FALSE)</f>
        <v>Computerised-problem solving therapy</v>
      </c>
      <c r="D715" s="5" t="str">
        <f>VLOOKUP(B715,'WinBUGS output'!A:C,3,FALSE)</f>
        <v>CBT individual (under 15 sessions) + escitalopram</v>
      </c>
      <c r="E715" s="5" t="str">
        <f>FIXED('WinBUGS output'!N714,2)</f>
        <v>1.50</v>
      </c>
      <c r="F715" s="5" t="str">
        <f>FIXED('WinBUGS output'!M714,2)</f>
        <v>-0.14</v>
      </c>
      <c r="G715" s="5" t="str">
        <f>FIXED('WinBUGS output'!O714,2)</f>
        <v>3.14</v>
      </c>
      <c r="H715" s="7"/>
      <c r="I715" s="7"/>
      <c r="J715" s="7"/>
      <c r="X715" s="5" t="str">
        <f t="shared" si="28"/>
        <v>Computerised-problem solving therapy</v>
      </c>
      <c r="Y715" s="5" t="str">
        <f t="shared" si="29"/>
        <v>CBT individual (under 15 sessions) + escitalopram</v>
      </c>
      <c r="Z715" s="5" t="str">
        <f>FIXED(EXP('WinBUGS output'!N714),2)</f>
        <v>4.49</v>
      </c>
      <c r="AA715" s="5" t="str">
        <f>FIXED(EXP('WinBUGS output'!M714),2)</f>
        <v>0.87</v>
      </c>
      <c r="AB715" s="5" t="str">
        <f>FIXED(EXP('WinBUGS output'!O714),2)</f>
        <v>23.10</v>
      </c>
    </row>
    <row r="716" spans="1:28" x14ac:dyDescent="0.25">
      <c r="A716" s="44">
        <v>26</v>
      </c>
      <c r="B716" s="44">
        <v>39</v>
      </c>
      <c r="C716" s="5" t="str">
        <f>VLOOKUP(A716,'WinBUGS output'!A:C,3,FALSE)</f>
        <v>Computerised-problem solving therapy</v>
      </c>
      <c r="D716" s="5" t="str">
        <f>VLOOKUP(B716,'WinBUGS output'!A:C,3,FALSE)</f>
        <v>CBT individual (over 15 sessions) + any AD</v>
      </c>
      <c r="E716" s="5" t="str">
        <f>FIXED('WinBUGS output'!N715,2)</f>
        <v>1.38</v>
      </c>
      <c r="F716" s="5" t="str">
        <f>FIXED('WinBUGS output'!M715,2)</f>
        <v>-0.48</v>
      </c>
      <c r="G716" s="5" t="str">
        <f>FIXED('WinBUGS output'!O715,2)</f>
        <v>3.15</v>
      </c>
      <c r="H716" s="7"/>
      <c r="I716" s="7"/>
      <c r="J716" s="7"/>
      <c r="X716" s="5" t="str">
        <f t="shared" si="28"/>
        <v>Computerised-problem solving therapy</v>
      </c>
      <c r="Y716" s="5" t="str">
        <f t="shared" si="29"/>
        <v>CBT individual (over 15 sessions) + any AD</v>
      </c>
      <c r="Z716" s="5" t="str">
        <f>FIXED(EXP('WinBUGS output'!N715),2)</f>
        <v>3.96</v>
      </c>
      <c r="AA716" s="5" t="str">
        <f>FIXED(EXP('WinBUGS output'!M715),2)</f>
        <v>0.62</v>
      </c>
      <c r="AB716" s="5" t="str">
        <f>FIXED(EXP('WinBUGS output'!O715),2)</f>
        <v>23.29</v>
      </c>
    </row>
    <row r="717" spans="1:28" x14ac:dyDescent="0.25">
      <c r="A717" s="44">
        <v>26</v>
      </c>
      <c r="B717" s="44">
        <v>40</v>
      </c>
      <c r="C717" s="5" t="str">
        <f>VLOOKUP(A717,'WinBUGS output'!A:C,3,FALSE)</f>
        <v>Computerised-problem solving therapy</v>
      </c>
      <c r="D717" s="5" t="str">
        <f>VLOOKUP(B717,'WinBUGS output'!A:C,3,FALSE)</f>
        <v>Third-wave cognitive therapy individual + any AD</v>
      </c>
      <c r="E717" s="5" t="str">
        <f>FIXED('WinBUGS output'!N716,2)</f>
        <v>1.86</v>
      </c>
      <c r="F717" s="5" t="str">
        <f>FIXED('WinBUGS output'!M716,2)</f>
        <v>0.08</v>
      </c>
      <c r="G717" s="5" t="str">
        <f>FIXED('WinBUGS output'!O716,2)</f>
        <v>3.70</v>
      </c>
      <c r="H717" s="7"/>
      <c r="I717" s="7"/>
      <c r="J717" s="7"/>
      <c r="X717" s="5" t="str">
        <f t="shared" si="28"/>
        <v>Computerised-problem solving therapy</v>
      </c>
      <c r="Y717" s="5" t="str">
        <f t="shared" si="29"/>
        <v>Third-wave cognitive therapy individual + any AD</v>
      </c>
      <c r="Z717" s="5" t="str">
        <f>FIXED(EXP('WinBUGS output'!N716),2)</f>
        <v>6.44</v>
      </c>
      <c r="AA717" s="5" t="str">
        <f>FIXED(EXP('WinBUGS output'!M716),2)</f>
        <v>1.09</v>
      </c>
      <c r="AB717" s="5" t="str">
        <f>FIXED(EXP('WinBUGS output'!O716),2)</f>
        <v>40.53</v>
      </c>
    </row>
    <row r="718" spans="1:28" x14ac:dyDescent="0.25">
      <c r="A718" s="44">
        <v>26</v>
      </c>
      <c r="B718" s="44">
        <v>41</v>
      </c>
      <c r="C718" s="5" t="str">
        <f>VLOOKUP(A718,'WinBUGS output'!A:C,3,FALSE)</f>
        <v>Computerised-problem solving therapy</v>
      </c>
      <c r="D718" s="5" t="str">
        <f>VLOOKUP(B718,'WinBUGS output'!A:C,3,FALSE)</f>
        <v>Exercise + Fluoxetine</v>
      </c>
      <c r="E718" s="5" t="str">
        <f>FIXED('WinBUGS output'!N717,2)</f>
        <v>3.90</v>
      </c>
      <c r="F718" s="5" t="str">
        <f>FIXED('WinBUGS output'!M717,2)</f>
        <v>2.01</v>
      </c>
      <c r="G718" s="5" t="str">
        <f>FIXED('WinBUGS output'!O717,2)</f>
        <v>5.79</v>
      </c>
      <c r="H718" s="7"/>
      <c r="I718" s="7"/>
      <c r="J718" s="7"/>
      <c r="X718" s="5" t="str">
        <f t="shared" si="28"/>
        <v>Computerised-problem solving therapy</v>
      </c>
      <c r="Y718" s="5" t="str">
        <f t="shared" si="29"/>
        <v>Exercise + Fluoxetine</v>
      </c>
      <c r="Z718" s="5" t="str">
        <f>FIXED(EXP('WinBUGS output'!N717),2)</f>
        <v>49.16</v>
      </c>
      <c r="AA718" s="5" t="str">
        <f>FIXED(EXP('WinBUGS output'!M717),2)</f>
        <v>7.47</v>
      </c>
      <c r="AB718" s="5" t="str">
        <f>FIXED(EXP('WinBUGS output'!O717),2)</f>
        <v>326.36</v>
      </c>
    </row>
    <row r="719" spans="1:28" x14ac:dyDescent="0.25">
      <c r="A719" s="44">
        <v>27</v>
      </c>
      <c r="B719" s="44">
        <v>28</v>
      </c>
      <c r="C719" s="5" t="str">
        <f>VLOOKUP(A719,'WinBUGS output'!A:C,3,FALSE)</f>
        <v>Interpersonal psychotherapy (IPT)</v>
      </c>
      <c r="D719" s="5" t="str">
        <f>VLOOKUP(B719,'WinBUGS output'!A:C,3,FALSE)</f>
        <v>Emotion-focused therapy (EFT)</v>
      </c>
      <c r="E719" s="5" t="str">
        <f>FIXED('WinBUGS output'!N718,2)</f>
        <v>-0.82</v>
      </c>
      <c r="F719" s="5" t="str">
        <f>FIXED('WinBUGS output'!M718,2)</f>
        <v>-2.61</v>
      </c>
      <c r="G719" s="5" t="str">
        <f>FIXED('WinBUGS output'!O718,2)</f>
        <v>1.06</v>
      </c>
      <c r="H719" s="7"/>
      <c r="I719" s="7"/>
      <c r="J719" s="7"/>
      <c r="X719" s="5" t="str">
        <f t="shared" si="28"/>
        <v>Interpersonal psychotherapy (IPT)</v>
      </c>
      <c r="Y719" s="5" t="str">
        <f t="shared" si="29"/>
        <v>Emotion-focused therapy (EFT)</v>
      </c>
      <c r="Z719" s="5" t="str">
        <f>FIXED(EXP('WinBUGS output'!N718),2)</f>
        <v>0.44</v>
      </c>
      <c r="AA719" s="5" t="str">
        <f>FIXED(EXP('WinBUGS output'!M718),2)</f>
        <v>0.07</v>
      </c>
      <c r="AB719" s="5" t="str">
        <f>FIXED(EXP('WinBUGS output'!O718),2)</f>
        <v>2.87</v>
      </c>
    </row>
    <row r="720" spans="1:28" x14ac:dyDescent="0.25">
      <c r="A720" s="44">
        <v>27</v>
      </c>
      <c r="B720" s="44">
        <v>29</v>
      </c>
      <c r="C720" s="5" t="str">
        <f>VLOOKUP(A720,'WinBUGS output'!A:C,3,FALSE)</f>
        <v>Interpersonal psychotherapy (IPT)</v>
      </c>
      <c r="D720" s="5" t="str">
        <f>VLOOKUP(B720,'WinBUGS output'!A:C,3,FALSE)</f>
        <v>Non-directive counselling</v>
      </c>
      <c r="E720" s="5" t="str">
        <f>FIXED('WinBUGS output'!N719,2)</f>
        <v>-1.00</v>
      </c>
      <c r="F720" s="5" t="str">
        <f>FIXED('WinBUGS output'!M719,2)</f>
        <v>-2.47</v>
      </c>
      <c r="G720" s="5" t="str">
        <f>FIXED('WinBUGS output'!O719,2)</f>
        <v>0.50</v>
      </c>
      <c r="H720" s="7"/>
      <c r="I720" s="7"/>
      <c r="J720" s="7"/>
      <c r="X720" s="5" t="str">
        <f t="shared" si="28"/>
        <v>Interpersonal psychotherapy (IPT)</v>
      </c>
      <c r="Y720" s="5" t="str">
        <f t="shared" si="29"/>
        <v>Non-directive counselling</v>
      </c>
      <c r="Z720" s="5" t="str">
        <f>FIXED(EXP('WinBUGS output'!N719),2)</f>
        <v>0.37</v>
      </c>
      <c r="AA720" s="5" t="str">
        <f>FIXED(EXP('WinBUGS output'!M719),2)</f>
        <v>0.09</v>
      </c>
      <c r="AB720" s="5" t="str">
        <f>FIXED(EXP('WinBUGS output'!O719),2)</f>
        <v>1.65</v>
      </c>
    </row>
    <row r="721" spans="1:28" x14ac:dyDescent="0.25">
      <c r="A721" s="44">
        <v>27</v>
      </c>
      <c r="B721" s="44">
        <v>30</v>
      </c>
      <c r="C721" s="5" t="str">
        <f>VLOOKUP(A721,'WinBUGS output'!A:C,3,FALSE)</f>
        <v>Interpersonal psychotherapy (IPT)</v>
      </c>
      <c r="D721" s="5" t="str">
        <f>VLOOKUP(B721,'WinBUGS output'!A:C,3,FALSE)</f>
        <v>Relational client-centered therapy</v>
      </c>
      <c r="E721" s="5" t="str">
        <f>FIXED('WinBUGS output'!N720,2)</f>
        <v>-1.17</v>
      </c>
      <c r="F721" s="5" t="str">
        <f>FIXED('WinBUGS output'!M720,2)</f>
        <v>-3.03</v>
      </c>
      <c r="G721" s="5" t="str">
        <f>FIXED('WinBUGS output'!O720,2)</f>
        <v>0.63</v>
      </c>
      <c r="H721" s="7"/>
      <c r="I721" s="7"/>
      <c r="J721" s="7"/>
      <c r="X721" s="5" t="str">
        <f t="shared" si="28"/>
        <v>Interpersonal psychotherapy (IPT)</v>
      </c>
      <c r="Y721" s="5" t="str">
        <f t="shared" si="29"/>
        <v>Relational client-centered therapy</v>
      </c>
      <c r="Z721" s="5" t="str">
        <f>FIXED(EXP('WinBUGS output'!N720),2)</f>
        <v>0.31</v>
      </c>
      <c r="AA721" s="5" t="str">
        <f>FIXED(EXP('WinBUGS output'!M720),2)</f>
        <v>0.05</v>
      </c>
      <c r="AB721" s="5" t="str">
        <f>FIXED(EXP('WinBUGS output'!O720),2)</f>
        <v>1.88</v>
      </c>
    </row>
    <row r="722" spans="1:28" x14ac:dyDescent="0.25">
      <c r="A722" s="44">
        <v>27</v>
      </c>
      <c r="B722" s="44">
        <v>31</v>
      </c>
      <c r="C722" s="5" t="str">
        <f>VLOOKUP(A722,'WinBUGS output'!A:C,3,FALSE)</f>
        <v>Interpersonal psychotherapy (IPT)</v>
      </c>
      <c r="D722" s="5" t="str">
        <f>VLOOKUP(B722,'WinBUGS output'!A:C,3,FALSE)</f>
        <v>Behavioural activation (BA)</v>
      </c>
      <c r="E722" s="5" t="str">
        <f>FIXED('WinBUGS output'!N721,2)</f>
        <v>0.11</v>
      </c>
      <c r="F722" s="5" t="str">
        <f>FIXED('WinBUGS output'!M721,2)</f>
        <v>-1.16</v>
      </c>
      <c r="G722" s="5" t="str">
        <f>FIXED('WinBUGS output'!O721,2)</f>
        <v>1.41</v>
      </c>
      <c r="H722" s="7"/>
      <c r="I722" s="7"/>
      <c r="J722" s="7"/>
      <c r="X722" s="5" t="str">
        <f t="shared" si="28"/>
        <v>Interpersonal psychotherapy (IPT)</v>
      </c>
      <c r="Y722" s="5" t="str">
        <f t="shared" si="29"/>
        <v>Behavioural activation (BA)</v>
      </c>
      <c r="Z722" s="5" t="str">
        <f>FIXED(EXP('WinBUGS output'!N721),2)</f>
        <v>1.12</v>
      </c>
      <c r="AA722" s="5" t="str">
        <f>FIXED(EXP('WinBUGS output'!M721),2)</f>
        <v>0.31</v>
      </c>
      <c r="AB722" s="5" t="str">
        <f>FIXED(EXP('WinBUGS output'!O721),2)</f>
        <v>4.11</v>
      </c>
    </row>
    <row r="723" spans="1:28" x14ac:dyDescent="0.25">
      <c r="A723" s="44">
        <v>27</v>
      </c>
      <c r="B723" s="44">
        <v>32</v>
      </c>
      <c r="C723" s="5" t="str">
        <f>VLOOKUP(A723,'WinBUGS output'!A:C,3,FALSE)</f>
        <v>Interpersonal psychotherapy (IPT)</v>
      </c>
      <c r="D723" s="5" t="str">
        <f>VLOOKUP(B723,'WinBUGS output'!A:C,3,FALSE)</f>
        <v>Behavioural activation (BA) + TAU</v>
      </c>
      <c r="E723" s="5" t="str">
        <f>FIXED('WinBUGS output'!N722,2)</f>
        <v>0.07</v>
      </c>
      <c r="F723" s="5" t="str">
        <f>FIXED('WinBUGS output'!M722,2)</f>
        <v>-1.37</v>
      </c>
      <c r="G723" s="5" t="str">
        <f>FIXED('WinBUGS output'!O722,2)</f>
        <v>1.49</v>
      </c>
      <c r="H723" s="7"/>
      <c r="I723" s="7"/>
      <c r="J723" s="7"/>
      <c r="X723" s="5" t="str">
        <f t="shared" si="28"/>
        <v>Interpersonal psychotherapy (IPT)</v>
      </c>
      <c r="Y723" s="5" t="str">
        <f t="shared" si="29"/>
        <v>Behavioural activation (BA) + TAU</v>
      </c>
      <c r="Z723" s="5" t="str">
        <f>FIXED(EXP('WinBUGS output'!N722),2)</f>
        <v>1.07</v>
      </c>
      <c r="AA723" s="5" t="str">
        <f>FIXED(EXP('WinBUGS output'!M722),2)</f>
        <v>0.26</v>
      </c>
      <c r="AB723" s="5" t="str">
        <f>FIXED(EXP('WinBUGS output'!O722),2)</f>
        <v>4.42</v>
      </c>
    </row>
    <row r="724" spans="1:28" x14ac:dyDescent="0.25">
      <c r="A724" s="44">
        <v>27</v>
      </c>
      <c r="B724" s="44">
        <v>33</v>
      </c>
      <c r="C724" s="5" t="str">
        <f>VLOOKUP(A724,'WinBUGS output'!A:C,3,FALSE)</f>
        <v>Interpersonal psychotherapy (IPT)</v>
      </c>
      <c r="D724" s="5" t="str">
        <f>VLOOKUP(B724,'WinBUGS output'!A:C,3,FALSE)</f>
        <v>CBT individual (under 15 sessions)</v>
      </c>
      <c r="E724" s="5" t="str">
        <f>FIXED('WinBUGS output'!N723,2)</f>
        <v>-1.07</v>
      </c>
      <c r="F724" s="5" t="str">
        <f>FIXED('WinBUGS output'!M723,2)</f>
        <v>-2.42</v>
      </c>
      <c r="G724" s="5" t="str">
        <f>FIXED('WinBUGS output'!O723,2)</f>
        <v>0.32</v>
      </c>
      <c r="H724" s="7"/>
      <c r="I724" s="7"/>
      <c r="J724" s="7"/>
      <c r="X724" s="5" t="str">
        <f t="shared" si="28"/>
        <v>Interpersonal psychotherapy (IPT)</v>
      </c>
      <c r="Y724" s="5" t="str">
        <f t="shared" si="29"/>
        <v>CBT individual (under 15 sessions)</v>
      </c>
      <c r="Z724" s="5" t="str">
        <f>FIXED(EXP('WinBUGS output'!N723),2)</f>
        <v>0.34</v>
      </c>
      <c r="AA724" s="5" t="str">
        <f>FIXED(EXP('WinBUGS output'!M723),2)</f>
        <v>0.09</v>
      </c>
      <c r="AB724" s="5" t="str">
        <f>FIXED(EXP('WinBUGS output'!O723),2)</f>
        <v>1.37</v>
      </c>
    </row>
    <row r="725" spans="1:28" x14ac:dyDescent="0.25">
      <c r="A725" s="44">
        <v>27</v>
      </c>
      <c r="B725" s="44">
        <v>34</v>
      </c>
      <c r="C725" s="5" t="str">
        <f>VLOOKUP(A725,'WinBUGS output'!A:C,3,FALSE)</f>
        <v>Interpersonal psychotherapy (IPT)</v>
      </c>
      <c r="D725" s="5" t="str">
        <f>VLOOKUP(B725,'WinBUGS output'!A:C,3,FALSE)</f>
        <v>CBT individual (under 15 sessions) + TAU</v>
      </c>
      <c r="E725" s="5" t="str">
        <f>FIXED('WinBUGS output'!N724,2)</f>
        <v>-0.54</v>
      </c>
      <c r="F725" s="5" t="str">
        <f>FIXED('WinBUGS output'!M724,2)</f>
        <v>-1.98</v>
      </c>
      <c r="G725" s="5" t="str">
        <f>FIXED('WinBUGS output'!O724,2)</f>
        <v>0.83</v>
      </c>
      <c r="H725" s="7"/>
      <c r="I725" s="7"/>
      <c r="J725" s="7"/>
      <c r="X725" s="5" t="str">
        <f t="shared" si="28"/>
        <v>Interpersonal psychotherapy (IPT)</v>
      </c>
      <c r="Y725" s="5" t="str">
        <f t="shared" si="29"/>
        <v>CBT individual (under 15 sessions) + TAU</v>
      </c>
      <c r="Z725" s="5" t="str">
        <f>FIXED(EXP('WinBUGS output'!N724),2)</f>
        <v>0.58</v>
      </c>
      <c r="AA725" s="5" t="str">
        <f>FIXED(EXP('WinBUGS output'!M724),2)</f>
        <v>0.14</v>
      </c>
      <c r="AB725" s="5" t="str">
        <f>FIXED(EXP('WinBUGS output'!O724),2)</f>
        <v>2.30</v>
      </c>
    </row>
    <row r="726" spans="1:28" x14ac:dyDescent="0.25">
      <c r="A726" s="44">
        <v>27</v>
      </c>
      <c r="B726" s="44">
        <v>35</v>
      </c>
      <c r="C726" s="5" t="str">
        <f>VLOOKUP(A726,'WinBUGS output'!A:C,3,FALSE)</f>
        <v>Interpersonal psychotherapy (IPT)</v>
      </c>
      <c r="D726" s="5" t="str">
        <f>VLOOKUP(B726,'WinBUGS output'!A:C,3,FALSE)</f>
        <v>CBT individual (over 15 sessions)</v>
      </c>
      <c r="E726" s="5" t="str">
        <f>FIXED('WinBUGS output'!N725,2)</f>
        <v>0.11</v>
      </c>
      <c r="F726" s="5" t="str">
        <f>FIXED('WinBUGS output'!M725,2)</f>
        <v>-0.77</v>
      </c>
      <c r="G726" s="5" t="str">
        <f>FIXED('WinBUGS output'!O725,2)</f>
        <v>1.01</v>
      </c>
      <c r="H726" s="7">
        <v>0.14399999999999999</v>
      </c>
      <c r="I726" s="7">
        <v>-0.73719999999999997</v>
      </c>
      <c r="J726" s="7">
        <v>0.95989999999999998</v>
      </c>
      <c r="X726" s="5" t="str">
        <f t="shared" si="28"/>
        <v>Interpersonal psychotherapy (IPT)</v>
      </c>
      <c r="Y726" s="5" t="str">
        <f t="shared" si="29"/>
        <v>CBT individual (over 15 sessions)</v>
      </c>
      <c r="Z726" s="5" t="str">
        <f>FIXED(EXP('WinBUGS output'!N725),2)</f>
        <v>1.12</v>
      </c>
      <c r="AA726" s="5" t="str">
        <f>FIXED(EXP('WinBUGS output'!M725),2)</f>
        <v>0.46</v>
      </c>
      <c r="AB726" s="5" t="str">
        <f>FIXED(EXP('WinBUGS output'!O725),2)</f>
        <v>2.74</v>
      </c>
    </row>
    <row r="727" spans="1:28" x14ac:dyDescent="0.25">
      <c r="A727" s="44">
        <v>27</v>
      </c>
      <c r="B727" s="44">
        <v>36</v>
      </c>
      <c r="C727" s="5" t="str">
        <f>VLOOKUP(A727,'WinBUGS output'!A:C,3,FALSE)</f>
        <v>Interpersonal psychotherapy (IPT)</v>
      </c>
      <c r="D727" s="5" t="str">
        <f>VLOOKUP(B727,'WinBUGS output'!A:C,3,FALSE)</f>
        <v>Third-wave cognitive therapy individual</v>
      </c>
      <c r="E727" s="5" t="str">
        <f>FIXED('WinBUGS output'!N726,2)</f>
        <v>0.15</v>
      </c>
      <c r="F727" s="5" t="str">
        <f>FIXED('WinBUGS output'!M726,2)</f>
        <v>-1.19</v>
      </c>
      <c r="G727" s="5" t="str">
        <f>FIXED('WinBUGS output'!O726,2)</f>
        <v>1.56</v>
      </c>
      <c r="H727" s="7"/>
      <c r="I727" s="7"/>
      <c r="J727" s="7"/>
      <c r="X727" s="5" t="str">
        <f t="shared" si="28"/>
        <v>Interpersonal psychotherapy (IPT)</v>
      </c>
      <c r="Y727" s="5" t="str">
        <f t="shared" si="29"/>
        <v>Third-wave cognitive therapy individual</v>
      </c>
      <c r="Z727" s="5" t="str">
        <f>FIXED(EXP('WinBUGS output'!N726),2)</f>
        <v>1.16</v>
      </c>
      <c r="AA727" s="5" t="str">
        <f>FIXED(EXP('WinBUGS output'!M726),2)</f>
        <v>0.30</v>
      </c>
      <c r="AB727" s="5" t="str">
        <f>FIXED(EXP('WinBUGS output'!O726),2)</f>
        <v>4.75</v>
      </c>
    </row>
    <row r="728" spans="1:28" x14ac:dyDescent="0.25">
      <c r="A728" s="44">
        <v>27</v>
      </c>
      <c r="B728" s="44">
        <v>37</v>
      </c>
      <c r="C728" s="5" t="str">
        <f>VLOOKUP(A728,'WinBUGS output'!A:C,3,FALSE)</f>
        <v>Interpersonal psychotherapy (IPT)</v>
      </c>
      <c r="D728" s="5" t="str">
        <f>VLOOKUP(B728,'WinBUGS output'!A:C,3,FALSE)</f>
        <v>CBT individual (under 15 sessions) + citalopram</v>
      </c>
      <c r="E728" s="5" t="str">
        <f>FIXED('WinBUGS output'!N727,2)</f>
        <v>0.66</v>
      </c>
      <c r="F728" s="5" t="str">
        <f>FIXED('WinBUGS output'!M727,2)</f>
        <v>-0.95</v>
      </c>
      <c r="G728" s="5" t="str">
        <f>FIXED('WinBUGS output'!O727,2)</f>
        <v>2.30</v>
      </c>
      <c r="H728" s="7"/>
      <c r="I728" s="7"/>
      <c r="J728" s="7"/>
      <c r="X728" s="5" t="str">
        <f t="shared" si="28"/>
        <v>Interpersonal psychotherapy (IPT)</v>
      </c>
      <c r="Y728" s="5" t="str">
        <f t="shared" si="29"/>
        <v>CBT individual (under 15 sessions) + citalopram</v>
      </c>
      <c r="Z728" s="5" t="str">
        <f>FIXED(EXP('WinBUGS output'!N727),2)</f>
        <v>1.94</v>
      </c>
      <c r="AA728" s="5" t="str">
        <f>FIXED(EXP('WinBUGS output'!M727),2)</f>
        <v>0.39</v>
      </c>
      <c r="AB728" s="5" t="str">
        <f>FIXED(EXP('WinBUGS output'!O727),2)</f>
        <v>9.93</v>
      </c>
    </row>
    <row r="729" spans="1:28" x14ac:dyDescent="0.25">
      <c r="A729" s="44">
        <v>27</v>
      </c>
      <c r="B729" s="44">
        <v>38</v>
      </c>
      <c r="C729" s="5" t="str">
        <f>VLOOKUP(A729,'WinBUGS output'!A:C,3,FALSE)</f>
        <v>Interpersonal psychotherapy (IPT)</v>
      </c>
      <c r="D729" s="5" t="str">
        <f>VLOOKUP(B729,'WinBUGS output'!A:C,3,FALSE)</f>
        <v>CBT individual (under 15 sessions) + escitalopram</v>
      </c>
      <c r="E729" s="5" t="str">
        <f>FIXED('WinBUGS output'!N728,2)</f>
        <v>0.44</v>
      </c>
      <c r="F729" s="5" t="str">
        <f>FIXED('WinBUGS output'!M728,2)</f>
        <v>-1.25</v>
      </c>
      <c r="G729" s="5" t="str">
        <f>FIXED('WinBUGS output'!O728,2)</f>
        <v>2.14</v>
      </c>
      <c r="H729" s="7"/>
      <c r="I729" s="7"/>
      <c r="J729" s="7"/>
      <c r="X729" s="5" t="str">
        <f t="shared" si="28"/>
        <v>Interpersonal psychotherapy (IPT)</v>
      </c>
      <c r="Y729" s="5" t="str">
        <f t="shared" si="29"/>
        <v>CBT individual (under 15 sessions) + escitalopram</v>
      </c>
      <c r="Z729" s="5" t="str">
        <f>FIXED(EXP('WinBUGS output'!N728),2)</f>
        <v>1.56</v>
      </c>
      <c r="AA729" s="5" t="str">
        <f>FIXED(EXP('WinBUGS output'!M728),2)</f>
        <v>0.29</v>
      </c>
      <c r="AB729" s="5" t="str">
        <f>FIXED(EXP('WinBUGS output'!O728),2)</f>
        <v>8.47</v>
      </c>
    </row>
    <row r="730" spans="1:28" x14ac:dyDescent="0.25">
      <c r="A730" s="44">
        <v>27</v>
      </c>
      <c r="B730" s="44">
        <v>39</v>
      </c>
      <c r="C730" s="5" t="str">
        <f>VLOOKUP(A730,'WinBUGS output'!A:C,3,FALSE)</f>
        <v>Interpersonal psychotherapy (IPT)</v>
      </c>
      <c r="D730" s="5" t="str">
        <f>VLOOKUP(B730,'WinBUGS output'!A:C,3,FALSE)</f>
        <v>CBT individual (over 15 sessions) + any AD</v>
      </c>
      <c r="E730" s="5" t="str">
        <f>FIXED('WinBUGS output'!N729,2)</f>
        <v>0.31</v>
      </c>
      <c r="F730" s="5" t="str">
        <f>FIXED('WinBUGS output'!M729,2)</f>
        <v>-1.59</v>
      </c>
      <c r="G730" s="5" t="str">
        <f>FIXED('WinBUGS output'!O729,2)</f>
        <v>2.14</v>
      </c>
      <c r="H730" s="7"/>
      <c r="I730" s="7"/>
      <c r="J730" s="7"/>
      <c r="X730" s="5" t="str">
        <f t="shared" si="28"/>
        <v>Interpersonal psychotherapy (IPT)</v>
      </c>
      <c r="Y730" s="5" t="str">
        <f t="shared" si="29"/>
        <v>CBT individual (over 15 sessions) + any AD</v>
      </c>
      <c r="Z730" s="5" t="str">
        <f>FIXED(EXP('WinBUGS output'!N729),2)</f>
        <v>1.37</v>
      </c>
      <c r="AA730" s="5" t="str">
        <f>FIXED(EXP('WinBUGS output'!M729),2)</f>
        <v>0.20</v>
      </c>
      <c r="AB730" s="5" t="str">
        <f>FIXED(EXP('WinBUGS output'!O729),2)</f>
        <v>8.50</v>
      </c>
    </row>
    <row r="731" spans="1:28" x14ac:dyDescent="0.25">
      <c r="A731" s="44">
        <v>27</v>
      </c>
      <c r="B731" s="44">
        <v>40</v>
      </c>
      <c r="C731" s="5" t="str">
        <f>VLOOKUP(A731,'WinBUGS output'!A:C,3,FALSE)</f>
        <v>Interpersonal psychotherapy (IPT)</v>
      </c>
      <c r="D731" s="5" t="str">
        <f>VLOOKUP(B731,'WinBUGS output'!A:C,3,FALSE)</f>
        <v>Third-wave cognitive therapy individual + any AD</v>
      </c>
      <c r="E731" s="5" t="str">
        <f>FIXED('WinBUGS output'!N730,2)</f>
        <v>0.80</v>
      </c>
      <c r="F731" s="5" t="str">
        <f>FIXED('WinBUGS output'!M730,2)</f>
        <v>-1.02</v>
      </c>
      <c r="G731" s="5" t="str">
        <f>FIXED('WinBUGS output'!O730,2)</f>
        <v>2.69</v>
      </c>
      <c r="H731" s="7"/>
      <c r="I731" s="7"/>
      <c r="J731" s="7"/>
      <c r="X731" s="5" t="str">
        <f t="shared" si="28"/>
        <v>Interpersonal psychotherapy (IPT)</v>
      </c>
      <c r="Y731" s="5" t="str">
        <f t="shared" si="29"/>
        <v>Third-wave cognitive therapy individual + any AD</v>
      </c>
      <c r="Z731" s="5" t="str">
        <f>FIXED(EXP('WinBUGS output'!N730),2)</f>
        <v>2.23</v>
      </c>
      <c r="AA731" s="5" t="str">
        <f>FIXED(EXP('WinBUGS output'!M730),2)</f>
        <v>0.36</v>
      </c>
      <c r="AB731" s="5" t="str">
        <f>FIXED(EXP('WinBUGS output'!O730),2)</f>
        <v>14.69</v>
      </c>
    </row>
    <row r="732" spans="1:28" x14ac:dyDescent="0.25">
      <c r="A732" s="44">
        <v>27</v>
      </c>
      <c r="B732" s="44">
        <v>41</v>
      </c>
      <c r="C732" s="5" t="str">
        <f>VLOOKUP(A732,'WinBUGS output'!A:C,3,FALSE)</f>
        <v>Interpersonal psychotherapy (IPT)</v>
      </c>
      <c r="D732" s="5" t="str">
        <f>VLOOKUP(B732,'WinBUGS output'!A:C,3,FALSE)</f>
        <v>Exercise + Fluoxetine</v>
      </c>
      <c r="E732" s="5" t="str">
        <f>FIXED('WinBUGS output'!N731,2)</f>
        <v>2.84</v>
      </c>
      <c r="F732" s="5" t="str">
        <f>FIXED('WinBUGS output'!M731,2)</f>
        <v>0.92</v>
      </c>
      <c r="G732" s="5" t="str">
        <f>FIXED('WinBUGS output'!O731,2)</f>
        <v>4.73</v>
      </c>
      <c r="H732" s="7"/>
      <c r="I732" s="7"/>
      <c r="J732" s="7"/>
      <c r="X732" s="5" t="str">
        <f t="shared" si="28"/>
        <v>Interpersonal psychotherapy (IPT)</v>
      </c>
      <c r="Y732" s="5" t="str">
        <f t="shared" si="29"/>
        <v>Exercise + Fluoxetine</v>
      </c>
      <c r="Z732" s="5" t="str">
        <f>FIXED(EXP('WinBUGS output'!N731),2)</f>
        <v>17.15</v>
      </c>
      <c r="AA732" s="5" t="str">
        <f>FIXED(EXP('WinBUGS output'!M731),2)</f>
        <v>2.51</v>
      </c>
      <c r="AB732" s="5" t="str">
        <f>FIXED(EXP('WinBUGS output'!O731),2)</f>
        <v>113.75</v>
      </c>
    </row>
    <row r="733" spans="1:28" x14ac:dyDescent="0.25">
      <c r="A733" s="44">
        <v>28</v>
      </c>
      <c r="B733" s="44">
        <v>29</v>
      </c>
      <c r="C733" s="5" t="str">
        <f>VLOOKUP(A733,'WinBUGS output'!A:C,3,FALSE)</f>
        <v>Emotion-focused therapy (EFT)</v>
      </c>
      <c r="D733" s="5" t="str">
        <f>VLOOKUP(B733,'WinBUGS output'!A:C,3,FALSE)</f>
        <v>Non-directive counselling</v>
      </c>
      <c r="E733" s="5" t="str">
        <f>FIXED('WinBUGS output'!N732,2)</f>
        <v>-0.14</v>
      </c>
      <c r="F733" s="5" t="str">
        <f>FIXED('WinBUGS output'!M732,2)</f>
        <v>-1.37</v>
      </c>
      <c r="G733" s="5" t="str">
        <f>FIXED('WinBUGS output'!O732,2)</f>
        <v>0.85</v>
      </c>
      <c r="H733" s="7"/>
      <c r="I733" s="7"/>
      <c r="J733" s="7"/>
      <c r="X733" s="5" t="str">
        <f t="shared" si="28"/>
        <v>Emotion-focused therapy (EFT)</v>
      </c>
      <c r="Y733" s="5" t="str">
        <f t="shared" si="29"/>
        <v>Non-directive counselling</v>
      </c>
      <c r="Z733" s="5" t="str">
        <f>FIXED(EXP('WinBUGS output'!N732),2)</f>
        <v>0.87</v>
      </c>
      <c r="AA733" s="5" t="str">
        <f>FIXED(EXP('WinBUGS output'!M732),2)</f>
        <v>0.25</v>
      </c>
      <c r="AB733" s="5" t="str">
        <f>FIXED(EXP('WinBUGS output'!O732),2)</f>
        <v>2.34</v>
      </c>
    </row>
    <row r="734" spans="1:28" x14ac:dyDescent="0.25">
      <c r="A734" s="44">
        <v>28</v>
      </c>
      <c r="B734" s="44">
        <v>30</v>
      </c>
      <c r="C734" s="5" t="str">
        <f>VLOOKUP(A734,'WinBUGS output'!A:C,3,FALSE)</f>
        <v>Emotion-focused therapy (EFT)</v>
      </c>
      <c r="D734" s="5" t="str">
        <f>VLOOKUP(B734,'WinBUGS output'!A:C,3,FALSE)</f>
        <v>Relational client-centered therapy</v>
      </c>
      <c r="E734" s="5" t="str">
        <f>FIXED('WinBUGS output'!N733,2)</f>
        <v>-0.31</v>
      </c>
      <c r="F734" s="5" t="str">
        <f>FIXED('WinBUGS output'!M733,2)</f>
        <v>-1.40</v>
      </c>
      <c r="G734" s="5" t="str">
        <f>FIXED('WinBUGS output'!O733,2)</f>
        <v>0.44</v>
      </c>
      <c r="H734" s="7">
        <v>-1.1559999999999999</v>
      </c>
      <c r="I734" s="7">
        <v>-2.61</v>
      </c>
      <c r="J734" s="7">
        <v>0.29680000000000001</v>
      </c>
      <c r="X734" s="5" t="str">
        <f t="shared" si="28"/>
        <v>Emotion-focused therapy (EFT)</v>
      </c>
      <c r="Y734" s="5" t="str">
        <f t="shared" si="29"/>
        <v>Relational client-centered therapy</v>
      </c>
      <c r="Z734" s="5" t="str">
        <f>FIXED(EXP('WinBUGS output'!N733),2)</f>
        <v>0.73</v>
      </c>
      <c r="AA734" s="5" t="str">
        <f>FIXED(EXP('WinBUGS output'!M733),2)</f>
        <v>0.25</v>
      </c>
      <c r="AB734" s="5" t="str">
        <f>FIXED(EXP('WinBUGS output'!O733),2)</f>
        <v>1.55</v>
      </c>
    </row>
    <row r="735" spans="1:28" x14ac:dyDescent="0.25">
      <c r="A735" s="44">
        <v>28</v>
      </c>
      <c r="B735" s="44">
        <v>31</v>
      </c>
      <c r="C735" s="5" t="str">
        <f>VLOOKUP(A735,'WinBUGS output'!A:C,3,FALSE)</f>
        <v>Emotion-focused therapy (EFT)</v>
      </c>
      <c r="D735" s="5" t="str">
        <f>VLOOKUP(B735,'WinBUGS output'!A:C,3,FALSE)</f>
        <v>Behavioural activation (BA)</v>
      </c>
      <c r="E735" s="5" t="str">
        <f>FIXED('WinBUGS output'!N734,2)</f>
        <v>0.93</v>
      </c>
      <c r="F735" s="5" t="str">
        <f>FIXED('WinBUGS output'!M734,2)</f>
        <v>-0.62</v>
      </c>
      <c r="G735" s="5" t="str">
        <f>FIXED('WinBUGS output'!O734,2)</f>
        <v>2.43</v>
      </c>
      <c r="H735" s="7"/>
      <c r="I735" s="7"/>
      <c r="J735" s="7"/>
      <c r="X735" s="5" t="str">
        <f t="shared" si="28"/>
        <v>Emotion-focused therapy (EFT)</v>
      </c>
      <c r="Y735" s="5" t="str">
        <f t="shared" si="29"/>
        <v>Behavioural activation (BA)</v>
      </c>
      <c r="Z735" s="5" t="str">
        <f>FIXED(EXP('WinBUGS output'!N734),2)</f>
        <v>2.54</v>
      </c>
      <c r="AA735" s="5" t="str">
        <f>FIXED(EXP('WinBUGS output'!M734),2)</f>
        <v>0.54</v>
      </c>
      <c r="AB735" s="5" t="str">
        <f>FIXED(EXP('WinBUGS output'!O734),2)</f>
        <v>11.38</v>
      </c>
    </row>
    <row r="736" spans="1:28" x14ac:dyDescent="0.25">
      <c r="A736" s="44">
        <v>28</v>
      </c>
      <c r="B736" s="44">
        <v>32</v>
      </c>
      <c r="C736" s="5" t="str">
        <f>VLOOKUP(A736,'WinBUGS output'!A:C,3,FALSE)</f>
        <v>Emotion-focused therapy (EFT)</v>
      </c>
      <c r="D736" s="5" t="str">
        <f>VLOOKUP(B736,'WinBUGS output'!A:C,3,FALSE)</f>
        <v>Behavioural activation (BA) + TAU</v>
      </c>
      <c r="E736" s="5" t="str">
        <f>FIXED('WinBUGS output'!N735,2)</f>
        <v>0.88</v>
      </c>
      <c r="F736" s="5" t="str">
        <f>FIXED('WinBUGS output'!M735,2)</f>
        <v>-0.79</v>
      </c>
      <c r="G736" s="5" t="str">
        <f>FIXED('WinBUGS output'!O735,2)</f>
        <v>2.48</v>
      </c>
      <c r="H736" s="7"/>
      <c r="I736" s="7"/>
      <c r="J736" s="7"/>
      <c r="X736" s="5" t="str">
        <f t="shared" si="28"/>
        <v>Emotion-focused therapy (EFT)</v>
      </c>
      <c r="Y736" s="5" t="str">
        <f t="shared" si="29"/>
        <v>Behavioural activation (BA) + TAU</v>
      </c>
      <c r="Z736" s="5" t="str">
        <f>FIXED(EXP('WinBUGS output'!N735),2)</f>
        <v>2.42</v>
      </c>
      <c r="AA736" s="5" t="str">
        <f>FIXED(EXP('WinBUGS output'!M735),2)</f>
        <v>0.45</v>
      </c>
      <c r="AB736" s="5" t="str">
        <f>FIXED(EXP('WinBUGS output'!O735),2)</f>
        <v>11.97</v>
      </c>
    </row>
    <row r="737" spans="1:28" x14ac:dyDescent="0.25">
      <c r="A737" s="44">
        <v>28</v>
      </c>
      <c r="B737" s="44">
        <v>33</v>
      </c>
      <c r="C737" s="5" t="str">
        <f>VLOOKUP(A737,'WinBUGS output'!A:C,3,FALSE)</f>
        <v>Emotion-focused therapy (EFT)</v>
      </c>
      <c r="D737" s="5" t="str">
        <f>VLOOKUP(B737,'WinBUGS output'!A:C,3,FALSE)</f>
        <v>CBT individual (under 15 sessions)</v>
      </c>
      <c r="E737" s="5" t="str">
        <f>FIXED('WinBUGS output'!N736,2)</f>
        <v>-0.24</v>
      </c>
      <c r="F737" s="5" t="str">
        <f>FIXED('WinBUGS output'!M736,2)</f>
        <v>-1.75</v>
      </c>
      <c r="G737" s="5" t="str">
        <f>FIXED('WinBUGS output'!O736,2)</f>
        <v>1.17</v>
      </c>
      <c r="H737" s="7"/>
      <c r="I737" s="7"/>
      <c r="J737" s="7"/>
      <c r="X737" s="5" t="str">
        <f t="shared" si="28"/>
        <v>Emotion-focused therapy (EFT)</v>
      </c>
      <c r="Y737" s="5" t="str">
        <f t="shared" si="29"/>
        <v>CBT individual (under 15 sessions)</v>
      </c>
      <c r="Z737" s="5" t="str">
        <f>FIXED(EXP('WinBUGS output'!N736),2)</f>
        <v>0.78</v>
      </c>
      <c r="AA737" s="5" t="str">
        <f>FIXED(EXP('WinBUGS output'!M736),2)</f>
        <v>0.17</v>
      </c>
      <c r="AB737" s="5" t="str">
        <f>FIXED(EXP('WinBUGS output'!O736),2)</f>
        <v>3.21</v>
      </c>
    </row>
    <row r="738" spans="1:28" x14ac:dyDescent="0.25">
      <c r="A738" s="44">
        <v>28</v>
      </c>
      <c r="B738" s="44">
        <v>34</v>
      </c>
      <c r="C738" s="5" t="str">
        <f>VLOOKUP(A738,'WinBUGS output'!A:C,3,FALSE)</f>
        <v>Emotion-focused therapy (EFT)</v>
      </c>
      <c r="D738" s="5" t="str">
        <f>VLOOKUP(B738,'WinBUGS output'!A:C,3,FALSE)</f>
        <v>CBT individual (under 15 sessions) + TAU</v>
      </c>
      <c r="E738" s="5" t="str">
        <f>FIXED('WinBUGS output'!N737,2)</f>
        <v>0.26</v>
      </c>
      <c r="F738" s="5" t="str">
        <f>FIXED('WinBUGS output'!M737,2)</f>
        <v>-1.39</v>
      </c>
      <c r="G738" s="5" t="str">
        <f>FIXED('WinBUGS output'!O737,2)</f>
        <v>1.86</v>
      </c>
      <c r="H738" s="7"/>
      <c r="I738" s="7"/>
      <c r="J738" s="7"/>
      <c r="X738" s="5" t="str">
        <f t="shared" si="28"/>
        <v>Emotion-focused therapy (EFT)</v>
      </c>
      <c r="Y738" s="5" t="str">
        <f t="shared" si="29"/>
        <v>CBT individual (under 15 sessions) + TAU</v>
      </c>
      <c r="Z738" s="5" t="str">
        <f>FIXED(EXP('WinBUGS output'!N737),2)</f>
        <v>1.30</v>
      </c>
      <c r="AA738" s="5" t="str">
        <f>FIXED(EXP('WinBUGS output'!M737),2)</f>
        <v>0.25</v>
      </c>
      <c r="AB738" s="5" t="str">
        <f>FIXED(EXP('WinBUGS output'!O737),2)</f>
        <v>6.39</v>
      </c>
    </row>
    <row r="739" spans="1:28" x14ac:dyDescent="0.25">
      <c r="A739" s="44">
        <v>28</v>
      </c>
      <c r="B739" s="44">
        <v>35</v>
      </c>
      <c r="C739" s="5" t="str">
        <f>VLOOKUP(A739,'WinBUGS output'!A:C,3,FALSE)</f>
        <v>Emotion-focused therapy (EFT)</v>
      </c>
      <c r="D739" s="5" t="str">
        <f>VLOOKUP(B739,'WinBUGS output'!A:C,3,FALSE)</f>
        <v>CBT individual (over 15 sessions)</v>
      </c>
      <c r="E739" s="5" t="str">
        <f>FIXED('WinBUGS output'!N738,2)</f>
        <v>0.93</v>
      </c>
      <c r="F739" s="5" t="str">
        <f>FIXED('WinBUGS output'!M738,2)</f>
        <v>-0.71</v>
      </c>
      <c r="G739" s="5" t="str">
        <f>FIXED('WinBUGS output'!O738,2)</f>
        <v>2.51</v>
      </c>
      <c r="H739" s="7"/>
      <c r="I739" s="7"/>
      <c r="J739" s="7"/>
      <c r="X739" s="5" t="str">
        <f t="shared" si="28"/>
        <v>Emotion-focused therapy (EFT)</v>
      </c>
      <c r="Y739" s="5" t="str">
        <f t="shared" si="29"/>
        <v>CBT individual (over 15 sessions)</v>
      </c>
      <c r="Z739" s="5" t="str">
        <f>FIXED(EXP('WinBUGS output'!N738),2)</f>
        <v>2.54</v>
      </c>
      <c r="AA739" s="5" t="str">
        <f>FIXED(EXP('WinBUGS output'!M738),2)</f>
        <v>0.49</v>
      </c>
      <c r="AB739" s="5" t="str">
        <f>FIXED(EXP('WinBUGS output'!O738),2)</f>
        <v>12.24</v>
      </c>
    </row>
    <row r="740" spans="1:28" x14ac:dyDescent="0.25">
      <c r="A740" s="44">
        <v>28</v>
      </c>
      <c r="B740" s="44">
        <v>36</v>
      </c>
      <c r="C740" s="5" t="str">
        <f>VLOOKUP(A740,'WinBUGS output'!A:C,3,FALSE)</f>
        <v>Emotion-focused therapy (EFT)</v>
      </c>
      <c r="D740" s="5" t="str">
        <f>VLOOKUP(B740,'WinBUGS output'!A:C,3,FALSE)</f>
        <v>Third-wave cognitive therapy individual</v>
      </c>
      <c r="E740" s="5" t="str">
        <f>FIXED('WinBUGS output'!N739,2)</f>
        <v>0.95</v>
      </c>
      <c r="F740" s="5" t="str">
        <f>FIXED('WinBUGS output'!M739,2)</f>
        <v>-0.86</v>
      </c>
      <c r="G740" s="5" t="str">
        <f>FIXED('WinBUGS output'!O739,2)</f>
        <v>2.82</v>
      </c>
      <c r="H740" s="7"/>
      <c r="I740" s="7"/>
      <c r="J740" s="7"/>
      <c r="X740" s="5" t="str">
        <f t="shared" si="28"/>
        <v>Emotion-focused therapy (EFT)</v>
      </c>
      <c r="Y740" s="5" t="str">
        <f t="shared" si="29"/>
        <v>Third-wave cognitive therapy individual</v>
      </c>
      <c r="Z740" s="5" t="str">
        <f>FIXED(EXP('WinBUGS output'!N739),2)</f>
        <v>2.60</v>
      </c>
      <c r="AA740" s="5" t="str">
        <f>FIXED(EXP('WinBUGS output'!M739),2)</f>
        <v>0.42</v>
      </c>
      <c r="AB740" s="5" t="str">
        <f>FIXED(EXP('WinBUGS output'!O739),2)</f>
        <v>16.83</v>
      </c>
    </row>
    <row r="741" spans="1:28" x14ac:dyDescent="0.25">
      <c r="A741" s="44">
        <v>28</v>
      </c>
      <c r="B741" s="44">
        <v>37</v>
      </c>
      <c r="C741" s="5" t="str">
        <f>VLOOKUP(A741,'WinBUGS output'!A:C,3,FALSE)</f>
        <v>Emotion-focused therapy (EFT)</v>
      </c>
      <c r="D741" s="5" t="str">
        <f>VLOOKUP(B741,'WinBUGS output'!A:C,3,FALSE)</f>
        <v>CBT individual (under 15 sessions) + citalopram</v>
      </c>
      <c r="E741" s="5" t="str">
        <f>FIXED('WinBUGS output'!N740,2)</f>
        <v>1.48</v>
      </c>
      <c r="F741" s="5" t="str">
        <f>FIXED('WinBUGS output'!M740,2)</f>
        <v>-0.37</v>
      </c>
      <c r="G741" s="5" t="str">
        <f>FIXED('WinBUGS output'!O740,2)</f>
        <v>3.27</v>
      </c>
      <c r="H741" s="7"/>
      <c r="I741" s="7"/>
      <c r="J741" s="7"/>
      <c r="X741" s="5" t="str">
        <f t="shared" si="28"/>
        <v>Emotion-focused therapy (EFT)</v>
      </c>
      <c r="Y741" s="5" t="str">
        <f t="shared" si="29"/>
        <v>CBT individual (under 15 sessions) + citalopram</v>
      </c>
      <c r="Z741" s="5" t="str">
        <f>FIXED(EXP('WinBUGS output'!N740),2)</f>
        <v>4.39</v>
      </c>
      <c r="AA741" s="5" t="str">
        <f>FIXED(EXP('WinBUGS output'!M740),2)</f>
        <v>0.69</v>
      </c>
      <c r="AB741" s="5" t="str">
        <f>FIXED(EXP('WinBUGS output'!O740),2)</f>
        <v>26.36</v>
      </c>
    </row>
    <row r="742" spans="1:28" x14ac:dyDescent="0.25">
      <c r="A742" s="44">
        <v>28</v>
      </c>
      <c r="B742" s="44">
        <v>38</v>
      </c>
      <c r="C742" s="5" t="str">
        <f>VLOOKUP(A742,'WinBUGS output'!A:C,3,FALSE)</f>
        <v>Emotion-focused therapy (EFT)</v>
      </c>
      <c r="D742" s="5" t="str">
        <f>VLOOKUP(B742,'WinBUGS output'!A:C,3,FALSE)</f>
        <v>CBT individual (under 15 sessions) + escitalopram</v>
      </c>
      <c r="E742" s="5" t="str">
        <f>FIXED('WinBUGS output'!N741,2)</f>
        <v>1.26</v>
      </c>
      <c r="F742" s="5" t="str">
        <f>FIXED('WinBUGS output'!M741,2)</f>
        <v>-0.69</v>
      </c>
      <c r="G742" s="5" t="str">
        <f>FIXED('WinBUGS output'!O741,2)</f>
        <v>3.13</v>
      </c>
      <c r="H742" s="7"/>
      <c r="I742" s="7"/>
      <c r="J742" s="7"/>
      <c r="X742" s="5" t="str">
        <f t="shared" si="28"/>
        <v>Emotion-focused therapy (EFT)</v>
      </c>
      <c r="Y742" s="5" t="str">
        <f t="shared" si="29"/>
        <v>CBT individual (under 15 sessions) + escitalopram</v>
      </c>
      <c r="Z742" s="5" t="str">
        <f>FIXED(EXP('WinBUGS output'!N741),2)</f>
        <v>3.51</v>
      </c>
      <c r="AA742" s="5" t="str">
        <f>FIXED(EXP('WinBUGS output'!M741),2)</f>
        <v>0.50</v>
      </c>
      <c r="AB742" s="5" t="str">
        <f>FIXED(EXP('WinBUGS output'!O741),2)</f>
        <v>22.76</v>
      </c>
    </row>
    <row r="743" spans="1:28" x14ac:dyDescent="0.25">
      <c r="A743" s="44">
        <v>28</v>
      </c>
      <c r="B743" s="44">
        <v>39</v>
      </c>
      <c r="C743" s="5" t="str">
        <f>VLOOKUP(A743,'WinBUGS output'!A:C,3,FALSE)</f>
        <v>Emotion-focused therapy (EFT)</v>
      </c>
      <c r="D743" s="5" t="str">
        <f>VLOOKUP(B743,'WinBUGS output'!A:C,3,FALSE)</f>
        <v>CBT individual (over 15 sessions) + any AD</v>
      </c>
      <c r="E743" s="5" t="str">
        <f>FIXED('WinBUGS output'!N742,2)</f>
        <v>1.12</v>
      </c>
      <c r="F743" s="5" t="str">
        <f>FIXED('WinBUGS output'!M742,2)</f>
        <v>-1.00</v>
      </c>
      <c r="G743" s="5" t="str">
        <f>FIXED('WinBUGS output'!O742,2)</f>
        <v>3.13</v>
      </c>
      <c r="H743" s="7"/>
      <c r="I743" s="7"/>
      <c r="J743" s="7"/>
      <c r="X743" s="5" t="str">
        <f t="shared" si="28"/>
        <v>Emotion-focused therapy (EFT)</v>
      </c>
      <c r="Y743" s="5" t="str">
        <f t="shared" si="29"/>
        <v>CBT individual (over 15 sessions) + any AD</v>
      </c>
      <c r="Z743" s="5" t="str">
        <f>FIXED(EXP('WinBUGS output'!N742),2)</f>
        <v>3.07</v>
      </c>
      <c r="AA743" s="5" t="str">
        <f>FIXED(EXP('WinBUGS output'!M742),2)</f>
        <v>0.37</v>
      </c>
      <c r="AB743" s="5" t="str">
        <f>FIXED(EXP('WinBUGS output'!O742),2)</f>
        <v>22.87</v>
      </c>
    </row>
    <row r="744" spans="1:28" x14ac:dyDescent="0.25">
      <c r="A744" s="44">
        <v>28</v>
      </c>
      <c r="B744" s="44">
        <v>40</v>
      </c>
      <c r="C744" s="5" t="str">
        <f>VLOOKUP(A744,'WinBUGS output'!A:C,3,FALSE)</f>
        <v>Emotion-focused therapy (EFT)</v>
      </c>
      <c r="D744" s="5" t="str">
        <f>VLOOKUP(B744,'WinBUGS output'!A:C,3,FALSE)</f>
        <v>Third-wave cognitive therapy individual + any AD</v>
      </c>
      <c r="E744" s="5" t="str">
        <f>FIXED('WinBUGS output'!N743,2)</f>
        <v>1.62</v>
      </c>
      <c r="F744" s="5" t="str">
        <f>FIXED('WinBUGS output'!M743,2)</f>
        <v>-0.44</v>
      </c>
      <c r="G744" s="5" t="str">
        <f>FIXED('WinBUGS output'!O743,2)</f>
        <v>3.66</v>
      </c>
      <c r="H744" s="7"/>
      <c r="I744" s="7"/>
      <c r="J744" s="7"/>
      <c r="X744" s="5" t="str">
        <f t="shared" si="28"/>
        <v>Emotion-focused therapy (EFT)</v>
      </c>
      <c r="Y744" s="5" t="str">
        <f t="shared" si="29"/>
        <v>Third-wave cognitive therapy individual + any AD</v>
      </c>
      <c r="Z744" s="5" t="str">
        <f>FIXED(EXP('WinBUGS output'!N743),2)</f>
        <v>5.03</v>
      </c>
      <c r="AA744" s="5" t="str">
        <f>FIXED(EXP('WinBUGS output'!M743),2)</f>
        <v>0.65</v>
      </c>
      <c r="AB744" s="5" t="str">
        <f>FIXED(EXP('WinBUGS output'!O743),2)</f>
        <v>38.98</v>
      </c>
    </row>
    <row r="745" spans="1:28" x14ac:dyDescent="0.25">
      <c r="A745" s="44">
        <v>28</v>
      </c>
      <c r="B745" s="44">
        <v>41</v>
      </c>
      <c r="C745" s="5" t="str">
        <f>VLOOKUP(A745,'WinBUGS output'!A:C,3,FALSE)</f>
        <v>Emotion-focused therapy (EFT)</v>
      </c>
      <c r="D745" s="5" t="str">
        <f>VLOOKUP(B745,'WinBUGS output'!A:C,3,FALSE)</f>
        <v>Exercise + Fluoxetine</v>
      </c>
      <c r="E745" s="5" t="str">
        <f>FIXED('WinBUGS output'!N744,2)</f>
        <v>3.65</v>
      </c>
      <c r="F745" s="5" t="str">
        <f>FIXED('WinBUGS output'!M744,2)</f>
        <v>1.49</v>
      </c>
      <c r="G745" s="5" t="str">
        <f>FIXED('WinBUGS output'!O744,2)</f>
        <v>5.77</v>
      </c>
      <c r="H745" s="7"/>
      <c r="I745" s="7"/>
      <c r="J745" s="7"/>
      <c r="X745" s="5" t="str">
        <f t="shared" si="28"/>
        <v>Emotion-focused therapy (EFT)</v>
      </c>
      <c r="Y745" s="5" t="str">
        <f t="shared" si="29"/>
        <v>Exercise + Fluoxetine</v>
      </c>
      <c r="Z745" s="5" t="str">
        <f>FIXED(EXP('WinBUGS output'!N744),2)</f>
        <v>38.32</v>
      </c>
      <c r="AA745" s="5" t="str">
        <f>FIXED(EXP('WinBUGS output'!M744),2)</f>
        <v>4.45</v>
      </c>
      <c r="AB745" s="5" t="str">
        <f>FIXED(EXP('WinBUGS output'!O744),2)</f>
        <v>320.54</v>
      </c>
    </row>
    <row r="746" spans="1:28" x14ac:dyDescent="0.25">
      <c r="A746" s="44">
        <v>29</v>
      </c>
      <c r="B746" s="44">
        <v>30</v>
      </c>
      <c r="C746" s="5" t="str">
        <f>VLOOKUP(A746,'WinBUGS output'!A:C,3,FALSE)</f>
        <v>Non-directive counselling</v>
      </c>
      <c r="D746" s="5" t="str">
        <f>VLOOKUP(B746,'WinBUGS output'!A:C,3,FALSE)</f>
        <v>Relational client-centered therapy</v>
      </c>
      <c r="E746" s="5" t="str">
        <f>FIXED('WinBUGS output'!N745,2)</f>
        <v>-0.13</v>
      </c>
      <c r="F746" s="5" t="str">
        <f>FIXED('WinBUGS output'!M745,2)</f>
        <v>-1.37</v>
      </c>
      <c r="G746" s="5" t="str">
        <f>FIXED('WinBUGS output'!O745,2)</f>
        <v>0.85</v>
      </c>
      <c r="H746" s="7"/>
      <c r="I746" s="7"/>
      <c r="J746" s="7"/>
      <c r="X746" s="5" t="str">
        <f t="shared" si="28"/>
        <v>Non-directive counselling</v>
      </c>
      <c r="Y746" s="5" t="str">
        <f t="shared" si="29"/>
        <v>Relational client-centered therapy</v>
      </c>
      <c r="Z746" s="5" t="str">
        <f>FIXED(EXP('WinBUGS output'!N745),2)</f>
        <v>0.87</v>
      </c>
      <c r="AA746" s="5" t="str">
        <f>FIXED(EXP('WinBUGS output'!M745),2)</f>
        <v>0.26</v>
      </c>
      <c r="AB746" s="5" t="str">
        <f>FIXED(EXP('WinBUGS output'!O745),2)</f>
        <v>2.35</v>
      </c>
    </row>
    <row r="747" spans="1:28" x14ac:dyDescent="0.25">
      <c r="A747" s="44">
        <v>29</v>
      </c>
      <c r="B747" s="44">
        <v>31</v>
      </c>
      <c r="C747" s="5" t="str">
        <f>VLOOKUP(A747,'WinBUGS output'!A:C,3,FALSE)</f>
        <v>Non-directive counselling</v>
      </c>
      <c r="D747" s="5" t="str">
        <f>VLOOKUP(B747,'WinBUGS output'!A:C,3,FALSE)</f>
        <v>Behavioural activation (BA)</v>
      </c>
      <c r="E747" s="5" t="str">
        <f>FIXED('WinBUGS output'!N746,2)</f>
        <v>1.11</v>
      </c>
      <c r="F747" s="5" t="str">
        <f>FIXED('WinBUGS output'!M746,2)</f>
        <v>0.03</v>
      </c>
      <c r="G747" s="5" t="str">
        <f>FIXED('WinBUGS output'!O746,2)</f>
        <v>2.20</v>
      </c>
      <c r="H747" s="7">
        <v>1.1719999999999999</v>
      </c>
      <c r="I747" s="7">
        <v>-0.47270000000000001</v>
      </c>
      <c r="J747" s="7">
        <v>2.8130000000000002</v>
      </c>
      <c r="X747" s="5" t="str">
        <f t="shared" si="28"/>
        <v>Non-directive counselling</v>
      </c>
      <c r="Y747" s="5" t="str">
        <f t="shared" si="29"/>
        <v>Behavioural activation (BA)</v>
      </c>
      <c r="Z747" s="5" t="str">
        <f>FIXED(EXP('WinBUGS output'!N746),2)</f>
        <v>3.03</v>
      </c>
      <c r="AA747" s="5" t="str">
        <f>FIXED(EXP('WinBUGS output'!M746),2)</f>
        <v>1.03</v>
      </c>
      <c r="AB747" s="5" t="str">
        <f>FIXED(EXP('WinBUGS output'!O746),2)</f>
        <v>9.02</v>
      </c>
    </row>
    <row r="748" spans="1:28" x14ac:dyDescent="0.25">
      <c r="A748" s="44">
        <v>29</v>
      </c>
      <c r="B748" s="44">
        <v>32</v>
      </c>
      <c r="C748" s="5" t="str">
        <f>VLOOKUP(A748,'WinBUGS output'!A:C,3,FALSE)</f>
        <v>Non-directive counselling</v>
      </c>
      <c r="D748" s="5" t="str">
        <f>VLOOKUP(B748,'WinBUGS output'!A:C,3,FALSE)</f>
        <v>Behavioural activation (BA) + TAU</v>
      </c>
      <c r="E748" s="5" t="str">
        <f>FIXED('WinBUGS output'!N747,2)</f>
        <v>1.06</v>
      </c>
      <c r="F748" s="5" t="str">
        <f>FIXED('WinBUGS output'!M747,2)</f>
        <v>-0.17</v>
      </c>
      <c r="G748" s="5" t="str">
        <f>FIXED('WinBUGS output'!O747,2)</f>
        <v>2.28</v>
      </c>
      <c r="H748" s="7"/>
      <c r="I748" s="7"/>
      <c r="J748" s="7"/>
      <c r="X748" s="5" t="str">
        <f t="shared" si="28"/>
        <v>Non-directive counselling</v>
      </c>
      <c r="Y748" s="5" t="str">
        <f t="shared" si="29"/>
        <v>Behavioural activation (BA) + TAU</v>
      </c>
      <c r="Z748" s="5" t="str">
        <f>FIXED(EXP('WinBUGS output'!N747),2)</f>
        <v>2.88</v>
      </c>
      <c r="AA748" s="5" t="str">
        <f>FIXED(EXP('WinBUGS output'!M747),2)</f>
        <v>0.84</v>
      </c>
      <c r="AB748" s="5" t="str">
        <f>FIXED(EXP('WinBUGS output'!O747),2)</f>
        <v>9.75</v>
      </c>
    </row>
    <row r="749" spans="1:28" x14ac:dyDescent="0.25">
      <c r="A749" s="44">
        <v>29</v>
      </c>
      <c r="B749" s="44">
        <v>33</v>
      </c>
      <c r="C749" s="5" t="str">
        <f>VLOOKUP(A749,'WinBUGS output'!A:C,3,FALSE)</f>
        <v>Non-directive counselling</v>
      </c>
      <c r="D749" s="5" t="str">
        <f>VLOOKUP(B749,'WinBUGS output'!A:C,3,FALSE)</f>
        <v>CBT individual (under 15 sessions)</v>
      </c>
      <c r="E749" s="5" t="str">
        <f>FIXED('WinBUGS output'!N748,2)</f>
        <v>-0.07</v>
      </c>
      <c r="F749" s="5" t="str">
        <f>FIXED('WinBUGS output'!M748,2)</f>
        <v>-1.04</v>
      </c>
      <c r="G749" s="5" t="str">
        <f>FIXED('WinBUGS output'!O748,2)</f>
        <v>0.91</v>
      </c>
      <c r="H749" s="7"/>
      <c r="I749" s="7"/>
      <c r="J749" s="7"/>
      <c r="X749" s="5" t="str">
        <f t="shared" si="28"/>
        <v>Non-directive counselling</v>
      </c>
      <c r="Y749" s="5" t="str">
        <f t="shared" si="29"/>
        <v>CBT individual (under 15 sessions)</v>
      </c>
      <c r="Z749" s="5" t="str">
        <f>FIXED(EXP('WinBUGS output'!N748),2)</f>
        <v>0.93</v>
      </c>
      <c r="AA749" s="5" t="str">
        <f>FIXED(EXP('WinBUGS output'!M748),2)</f>
        <v>0.35</v>
      </c>
      <c r="AB749" s="5" t="str">
        <f>FIXED(EXP('WinBUGS output'!O748),2)</f>
        <v>2.48</v>
      </c>
    </row>
    <row r="750" spans="1:28" x14ac:dyDescent="0.25">
      <c r="A750" s="44">
        <v>29</v>
      </c>
      <c r="B750" s="44">
        <v>34</v>
      </c>
      <c r="C750" s="5" t="str">
        <f>VLOOKUP(A750,'WinBUGS output'!A:C,3,FALSE)</f>
        <v>Non-directive counselling</v>
      </c>
      <c r="D750" s="5" t="str">
        <f>VLOOKUP(B750,'WinBUGS output'!A:C,3,FALSE)</f>
        <v>CBT individual (under 15 sessions) + TAU</v>
      </c>
      <c r="E750" s="5" t="str">
        <f>FIXED('WinBUGS output'!N749,2)</f>
        <v>0.44</v>
      </c>
      <c r="F750" s="5" t="str">
        <f>FIXED('WinBUGS output'!M749,2)</f>
        <v>-0.77</v>
      </c>
      <c r="G750" s="5" t="str">
        <f>FIXED('WinBUGS output'!O749,2)</f>
        <v>1.67</v>
      </c>
      <c r="H750" s="7"/>
      <c r="I750" s="7"/>
      <c r="J750" s="7"/>
      <c r="X750" s="5" t="str">
        <f t="shared" si="28"/>
        <v>Non-directive counselling</v>
      </c>
      <c r="Y750" s="5" t="str">
        <f t="shared" si="29"/>
        <v>CBT individual (under 15 sessions) + TAU</v>
      </c>
      <c r="Z750" s="5" t="str">
        <f>FIXED(EXP('WinBUGS output'!N749),2)</f>
        <v>1.55</v>
      </c>
      <c r="AA750" s="5" t="str">
        <f>FIXED(EXP('WinBUGS output'!M749),2)</f>
        <v>0.46</v>
      </c>
      <c r="AB750" s="5" t="str">
        <f>FIXED(EXP('WinBUGS output'!O749),2)</f>
        <v>5.30</v>
      </c>
    </row>
    <row r="751" spans="1:28" x14ac:dyDescent="0.25">
      <c r="A751" s="44">
        <v>29</v>
      </c>
      <c r="B751" s="44">
        <v>35</v>
      </c>
      <c r="C751" s="5" t="str">
        <f>VLOOKUP(A751,'WinBUGS output'!A:C,3,FALSE)</f>
        <v>Non-directive counselling</v>
      </c>
      <c r="D751" s="5" t="str">
        <f>VLOOKUP(B751,'WinBUGS output'!A:C,3,FALSE)</f>
        <v>CBT individual (over 15 sessions)</v>
      </c>
      <c r="E751" s="5" t="str">
        <f>FIXED('WinBUGS output'!N750,2)</f>
        <v>1.11</v>
      </c>
      <c r="F751" s="5" t="str">
        <f>FIXED('WinBUGS output'!M750,2)</f>
        <v>-0.09</v>
      </c>
      <c r="G751" s="5" t="str">
        <f>FIXED('WinBUGS output'!O750,2)</f>
        <v>2.31</v>
      </c>
      <c r="H751" s="7"/>
      <c r="I751" s="7"/>
      <c r="J751" s="7"/>
      <c r="X751" s="5" t="str">
        <f t="shared" si="28"/>
        <v>Non-directive counselling</v>
      </c>
      <c r="Y751" s="5" t="str">
        <f t="shared" si="29"/>
        <v>CBT individual (over 15 sessions)</v>
      </c>
      <c r="Z751" s="5" t="str">
        <f>FIXED(EXP('WinBUGS output'!N750),2)</f>
        <v>3.03</v>
      </c>
      <c r="AA751" s="5" t="str">
        <f>FIXED(EXP('WinBUGS output'!M750),2)</f>
        <v>0.92</v>
      </c>
      <c r="AB751" s="5" t="str">
        <f>FIXED(EXP('WinBUGS output'!O750),2)</f>
        <v>10.04</v>
      </c>
    </row>
    <row r="752" spans="1:28" x14ac:dyDescent="0.25">
      <c r="A752" s="44">
        <v>29</v>
      </c>
      <c r="B752" s="44">
        <v>36</v>
      </c>
      <c r="C752" s="5" t="str">
        <f>VLOOKUP(A752,'WinBUGS output'!A:C,3,FALSE)</f>
        <v>Non-directive counselling</v>
      </c>
      <c r="D752" s="5" t="str">
        <f>VLOOKUP(B752,'WinBUGS output'!A:C,3,FALSE)</f>
        <v>Third-wave cognitive therapy individual</v>
      </c>
      <c r="E752" s="5" t="str">
        <f>FIXED('WinBUGS output'!N751,2)</f>
        <v>1.12</v>
      </c>
      <c r="F752" s="5" t="str">
        <f>FIXED('WinBUGS output'!M751,2)</f>
        <v>-0.28</v>
      </c>
      <c r="G752" s="5" t="str">
        <f>FIXED('WinBUGS output'!O751,2)</f>
        <v>2.71</v>
      </c>
      <c r="H752" s="7"/>
      <c r="I752" s="7"/>
      <c r="J752" s="7"/>
      <c r="X752" s="5" t="str">
        <f t="shared" si="28"/>
        <v>Non-directive counselling</v>
      </c>
      <c r="Y752" s="5" t="str">
        <f t="shared" si="29"/>
        <v>Third-wave cognitive therapy individual</v>
      </c>
      <c r="Z752" s="5" t="str">
        <f>FIXED(EXP('WinBUGS output'!N751),2)</f>
        <v>3.07</v>
      </c>
      <c r="AA752" s="5" t="str">
        <f>FIXED(EXP('WinBUGS output'!M751),2)</f>
        <v>0.75</v>
      </c>
      <c r="AB752" s="5" t="str">
        <f>FIXED(EXP('WinBUGS output'!O751),2)</f>
        <v>15.06</v>
      </c>
    </row>
    <row r="753" spans="1:28" x14ac:dyDescent="0.25">
      <c r="A753" s="44">
        <v>29</v>
      </c>
      <c r="B753" s="44">
        <v>37</v>
      </c>
      <c r="C753" s="5" t="str">
        <f>VLOOKUP(A753,'WinBUGS output'!A:C,3,FALSE)</f>
        <v>Non-directive counselling</v>
      </c>
      <c r="D753" s="5" t="str">
        <f>VLOOKUP(B753,'WinBUGS output'!A:C,3,FALSE)</f>
        <v>CBT individual (under 15 sessions) + citalopram</v>
      </c>
      <c r="E753" s="5" t="str">
        <f>FIXED('WinBUGS output'!N752,2)</f>
        <v>1.66</v>
      </c>
      <c r="F753" s="5" t="str">
        <f>FIXED('WinBUGS output'!M752,2)</f>
        <v>0.18</v>
      </c>
      <c r="G753" s="5" t="str">
        <f>FIXED('WinBUGS output'!O752,2)</f>
        <v>3.12</v>
      </c>
      <c r="H753" s="7"/>
      <c r="I753" s="7"/>
      <c r="J753" s="7"/>
      <c r="X753" s="5" t="str">
        <f t="shared" si="28"/>
        <v>Non-directive counselling</v>
      </c>
      <c r="Y753" s="5" t="str">
        <f t="shared" si="29"/>
        <v>CBT individual (under 15 sessions) + citalopram</v>
      </c>
      <c r="Z753" s="5" t="str">
        <f>FIXED(EXP('WinBUGS output'!N752),2)</f>
        <v>5.26</v>
      </c>
      <c r="AA753" s="5" t="str">
        <f>FIXED(EXP('WinBUGS output'!M752),2)</f>
        <v>1.20</v>
      </c>
      <c r="AB753" s="5" t="str">
        <f>FIXED(EXP('WinBUGS output'!O752),2)</f>
        <v>22.71</v>
      </c>
    </row>
    <row r="754" spans="1:28" x14ac:dyDescent="0.25">
      <c r="A754" s="44">
        <v>29</v>
      </c>
      <c r="B754" s="44">
        <v>38</v>
      </c>
      <c r="C754" s="5" t="str">
        <f>VLOOKUP(A754,'WinBUGS output'!A:C,3,FALSE)</f>
        <v>Non-directive counselling</v>
      </c>
      <c r="D754" s="5" t="str">
        <f>VLOOKUP(B754,'WinBUGS output'!A:C,3,FALSE)</f>
        <v>CBT individual (under 15 sessions) + escitalopram</v>
      </c>
      <c r="E754" s="5" t="str">
        <f>FIXED('WinBUGS output'!N753,2)</f>
        <v>1.44</v>
      </c>
      <c r="F754" s="5" t="str">
        <f>FIXED('WinBUGS output'!M753,2)</f>
        <v>-0.15</v>
      </c>
      <c r="G754" s="5" t="str">
        <f>FIXED('WinBUGS output'!O753,2)</f>
        <v>3.00</v>
      </c>
      <c r="H754" s="7"/>
      <c r="I754" s="7"/>
      <c r="J754" s="7"/>
      <c r="X754" s="5" t="str">
        <f t="shared" si="28"/>
        <v>Non-directive counselling</v>
      </c>
      <c r="Y754" s="5" t="str">
        <f t="shared" si="29"/>
        <v>CBT individual (under 15 sessions) + escitalopram</v>
      </c>
      <c r="Z754" s="5" t="str">
        <f>FIXED(EXP('WinBUGS output'!N753),2)</f>
        <v>4.21</v>
      </c>
      <c r="AA754" s="5" t="str">
        <f>FIXED(EXP('WinBUGS output'!M753),2)</f>
        <v>0.86</v>
      </c>
      <c r="AB754" s="5" t="str">
        <f>FIXED(EXP('WinBUGS output'!O753),2)</f>
        <v>20.09</v>
      </c>
    </row>
    <row r="755" spans="1:28" x14ac:dyDescent="0.25">
      <c r="A755" s="44">
        <v>29</v>
      </c>
      <c r="B755" s="44">
        <v>39</v>
      </c>
      <c r="C755" s="5" t="str">
        <f>VLOOKUP(A755,'WinBUGS output'!A:C,3,FALSE)</f>
        <v>Non-directive counselling</v>
      </c>
      <c r="D755" s="5" t="str">
        <f>VLOOKUP(B755,'WinBUGS output'!A:C,3,FALSE)</f>
        <v>CBT individual (over 15 sessions) + any AD</v>
      </c>
      <c r="E755" s="5" t="str">
        <f>FIXED('WinBUGS output'!N754,2)</f>
        <v>1.31</v>
      </c>
      <c r="F755" s="5" t="str">
        <f>FIXED('WinBUGS output'!M754,2)</f>
        <v>-0.48</v>
      </c>
      <c r="G755" s="5" t="str">
        <f>FIXED('WinBUGS output'!O754,2)</f>
        <v>3.01</v>
      </c>
      <c r="H755" s="7"/>
      <c r="I755" s="7"/>
      <c r="J755" s="7"/>
      <c r="X755" s="5" t="str">
        <f t="shared" si="28"/>
        <v>Non-directive counselling</v>
      </c>
      <c r="Y755" s="5" t="str">
        <f t="shared" si="29"/>
        <v>CBT individual (over 15 sessions) + any AD</v>
      </c>
      <c r="Z755" s="5" t="str">
        <f>FIXED(EXP('WinBUGS output'!N754),2)</f>
        <v>3.69</v>
      </c>
      <c r="AA755" s="5" t="str">
        <f>FIXED(EXP('WinBUGS output'!M754),2)</f>
        <v>0.62</v>
      </c>
      <c r="AB755" s="5" t="str">
        <f>FIXED(EXP('WinBUGS output'!O754),2)</f>
        <v>20.35</v>
      </c>
    </row>
    <row r="756" spans="1:28" x14ac:dyDescent="0.25">
      <c r="A756" s="44">
        <v>29</v>
      </c>
      <c r="B756" s="44">
        <v>40</v>
      </c>
      <c r="C756" s="5" t="str">
        <f>VLOOKUP(A756,'WinBUGS output'!A:C,3,FALSE)</f>
        <v>Non-directive counselling</v>
      </c>
      <c r="D756" s="5" t="str">
        <f>VLOOKUP(B756,'WinBUGS output'!A:C,3,FALSE)</f>
        <v>Third-wave cognitive therapy individual + any AD</v>
      </c>
      <c r="E756" s="5" t="str">
        <f>FIXED('WinBUGS output'!N755,2)</f>
        <v>1.79</v>
      </c>
      <c r="F756" s="5" t="str">
        <f>FIXED('WinBUGS output'!M755,2)</f>
        <v>0.08</v>
      </c>
      <c r="G756" s="5" t="str">
        <f>FIXED('WinBUGS output'!O755,2)</f>
        <v>3.58</v>
      </c>
      <c r="H756" s="7"/>
      <c r="I756" s="7"/>
      <c r="J756" s="7"/>
      <c r="X756" s="5" t="str">
        <f t="shared" si="28"/>
        <v>Non-directive counselling</v>
      </c>
      <c r="Y756" s="5" t="str">
        <f t="shared" si="29"/>
        <v>Third-wave cognitive therapy individual + any AD</v>
      </c>
      <c r="Z756" s="5" t="str">
        <f>FIXED(EXP('WinBUGS output'!N755),2)</f>
        <v>6.01</v>
      </c>
      <c r="AA756" s="5" t="str">
        <f>FIXED(EXP('WinBUGS output'!M755),2)</f>
        <v>1.09</v>
      </c>
      <c r="AB756" s="5" t="str">
        <f>FIXED(EXP('WinBUGS output'!O755),2)</f>
        <v>35.73</v>
      </c>
    </row>
    <row r="757" spans="1:28" x14ac:dyDescent="0.25">
      <c r="A757" s="44">
        <v>29</v>
      </c>
      <c r="B757" s="44">
        <v>41</v>
      </c>
      <c r="C757" s="5" t="str">
        <f>VLOOKUP(A757,'WinBUGS output'!A:C,3,FALSE)</f>
        <v>Non-directive counselling</v>
      </c>
      <c r="D757" s="5" t="str">
        <f>VLOOKUP(B757,'WinBUGS output'!A:C,3,FALSE)</f>
        <v>Exercise + Fluoxetine</v>
      </c>
      <c r="E757" s="5" t="str">
        <f>FIXED('WinBUGS output'!N756,2)</f>
        <v>3.83</v>
      </c>
      <c r="F757" s="5" t="str">
        <f>FIXED('WinBUGS output'!M756,2)</f>
        <v>1.97</v>
      </c>
      <c r="G757" s="5" t="str">
        <f>FIXED('WinBUGS output'!O756,2)</f>
        <v>5.67</v>
      </c>
      <c r="H757" s="7"/>
      <c r="I757" s="7"/>
      <c r="J757" s="7"/>
      <c r="X757" s="5" t="str">
        <f t="shared" si="28"/>
        <v>Non-directive counselling</v>
      </c>
      <c r="Y757" s="5" t="str">
        <f t="shared" si="29"/>
        <v>Exercise + Fluoxetine</v>
      </c>
      <c r="Z757" s="5" t="str">
        <f>FIXED(EXP('WinBUGS output'!N756),2)</f>
        <v>45.97</v>
      </c>
      <c r="AA757" s="5" t="str">
        <f>FIXED(EXP('WinBUGS output'!M756),2)</f>
        <v>7.19</v>
      </c>
      <c r="AB757" s="5" t="str">
        <f>FIXED(EXP('WinBUGS output'!O756),2)</f>
        <v>289.46</v>
      </c>
    </row>
    <row r="758" spans="1:28" x14ac:dyDescent="0.25">
      <c r="A758" s="44">
        <v>30</v>
      </c>
      <c r="B758" s="44">
        <v>31</v>
      </c>
      <c r="C758" s="5" t="str">
        <f>VLOOKUP(A758,'WinBUGS output'!A:C,3,FALSE)</f>
        <v>Relational client-centered therapy</v>
      </c>
      <c r="D758" s="5" t="str">
        <f>VLOOKUP(B758,'WinBUGS output'!A:C,3,FALSE)</f>
        <v>Behavioural activation (BA)</v>
      </c>
      <c r="E758" s="5" t="str">
        <f>FIXED('WinBUGS output'!N757,2)</f>
        <v>1.27</v>
      </c>
      <c r="F758" s="5" t="str">
        <f>FIXED('WinBUGS output'!M757,2)</f>
        <v>-0.20</v>
      </c>
      <c r="G758" s="5" t="str">
        <f>FIXED('WinBUGS output'!O757,2)</f>
        <v>2.88</v>
      </c>
      <c r="H758" s="7"/>
      <c r="I758" s="7"/>
      <c r="J758" s="7"/>
      <c r="X758" s="5" t="str">
        <f t="shared" si="28"/>
        <v>Relational client-centered therapy</v>
      </c>
      <c r="Y758" s="5" t="str">
        <f t="shared" si="29"/>
        <v>Behavioural activation (BA)</v>
      </c>
      <c r="Z758" s="5" t="str">
        <f>FIXED(EXP('WinBUGS output'!N757),2)</f>
        <v>3.57</v>
      </c>
      <c r="AA758" s="5" t="str">
        <f>FIXED(EXP('WinBUGS output'!M757),2)</f>
        <v>0.82</v>
      </c>
      <c r="AB758" s="5" t="str">
        <f>FIXED(EXP('WinBUGS output'!O757),2)</f>
        <v>17.73</v>
      </c>
    </row>
    <row r="759" spans="1:28" x14ac:dyDescent="0.25">
      <c r="A759" s="44">
        <v>30</v>
      </c>
      <c r="B759" s="44">
        <v>32</v>
      </c>
      <c r="C759" s="5" t="str">
        <f>VLOOKUP(A759,'WinBUGS output'!A:C,3,FALSE)</f>
        <v>Relational client-centered therapy</v>
      </c>
      <c r="D759" s="5" t="str">
        <f>VLOOKUP(B759,'WinBUGS output'!A:C,3,FALSE)</f>
        <v>Behavioural activation (BA) + TAU</v>
      </c>
      <c r="E759" s="5" t="str">
        <f>FIXED('WinBUGS output'!N758,2)</f>
        <v>1.22</v>
      </c>
      <c r="F759" s="5" t="str">
        <f>FIXED('WinBUGS output'!M758,2)</f>
        <v>-0.36</v>
      </c>
      <c r="G759" s="5" t="str">
        <f>FIXED('WinBUGS output'!O758,2)</f>
        <v>2.92</v>
      </c>
      <c r="H759" s="7"/>
      <c r="I759" s="7"/>
      <c r="J759" s="7"/>
      <c r="X759" s="5" t="str">
        <f t="shared" si="28"/>
        <v>Relational client-centered therapy</v>
      </c>
      <c r="Y759" s="5" t="str">
        <f t="shared" si="29"/>
        <v>Behavioural activation (BA) + TAU</v>
      </c>
      <c r="Z759" s="5" t="str">
        <f>FIXED(EXP('WinBUGS output'!N758),2)</f>
        <v>3.40</v>
      </c>
      <c r="AA759" s="5" t="str">
        <f>FIXED(EXP('WinBUGS output'!M758),2)</f>
        <v>0.70</v>
      </c>
      <c r="AB759" s="5" t="str">
        <f>FIXED(EXP('WinBUGS output'!O758),2)</f>
        <v>18.45</v>
      </c>
    </row>
    <row r="760" spans="1:28" x14ac:dyDescent="0.25">
      <c r="A760" s="44">
        <v>30</v>
      </c>
      <c r="B760" s="44">
        <v>33</v>
      </c>
      <c r="C760" s="5" t="str">
        <f>VLOOKUP(A760,'WinBUGS output'!A:C,3,FALSE)</f>
        <v>Relational client-centered therapy</v>
      </c>
      <c r="D760" s="5" t="str">
        <f>VLOOKUP(B760,'WinBUGS output'!A:C,3,FALSE)</f>
        <v>CBT individual (under 15 sessions)</v>
      </c>
      <c r="E760" s="5" t="str">
        <f>FIXED('WinBUGS output'!N759,2)</f>
        <v>0.09</v>
      </c>
      <c r="F760" s="5" t="str">
        <f>FIXED('WinBUGS output'!M759,2)</f>
        <v>-1.30</v>
      </c>
      <c r="G760" s="5" t="str">
        <f>FIXED('WinBUGS output'!O759,2)</f>
        <v>1.61</v>
      </c>
      <c r="H760" s="7"/>
      <c r="I760" s="7"/>
      <c r="J760" s="7"/>
      <c r="X760" s="5" t="str">
        <f t="shared" si="28"/>
        <v>Relational client-centered therapy</v>
      </c>
      <c r="Y760" s="5" t="str">
        <f t="shared" si="29"/>
        <v>CBT individual (under 15 sessions)</v>
      </c>
      <c r="Z760" s="5" t="str">
        <f>FIXED(EXP('WinBUGS output'!N759),2)</f>
        <v>1.10</v>
      </c>
      <c r="AA760" s="5" t="str">
        <f>FIXED(EXP('WinBUGS output'!M759),2)</f>
        <v>0.27</v>
      </c>
      <c r="AB760" s="5" t="str">
        <f>FIXED(EXP('WinBUGS output'!O759),2)</f>
        <v>5.01</v>
      </c>
    </row>
    <row r="761" spans="1:28" x14ac:dyDescent="0.25">
      <c r="A761" s="44">
        <v>30</v>
      </c>
      <c r="B761" s="44">
        <v>34</v>
      </c>
      <c r="C761" s="5" t="str">
        <f>VLOOKUP(A761,'WinBUGS output'!A:C,3,FALSE)</f>
        <v>Relational client-centered therapy</v>
      </c>
      <c r="D761" s="5" t="str">
        <f>VLOOKUP(B761,'WinBUGS output'!A:C,3,FALSE)</f>
        <v>CBT individual (under 15 sessions) + TAU</v>
      </c>
      <c r="E761" s="5" t="str">
        <f>FIXED('WinBUGS output'!N760,2)</f>
        <v>0.60</v>
      </c>
      <c r="F761" s="5" t="str">
        <f>FIXED('WinBUGS output'!M760,2)</f>
        <v>-0.95</v>
      </c>
      <c r="G761" s="5" t="str">
        <f>FIXED('WinBUGS output'!O760,2)</f>
        <v>2.28</v>
      </c>
      <c r="H761" s="7"/>
      <c r="I761" s="7"/>
      <c r="J761" s="7"/>
      <c r="X761" s="5" t="str">
        <f t="shared" si="28"/>
        <v>Relational client-centered therapy</v>
      </c>
      <c r="Y761" s="5" t="str">
        <f t="shared" si="29"/>
        <v>CBT individual (under 15 sessions) + TAU</v>
      </c>
      <c r="Z761" s="5" t="str">
        <f>FIXED(EXP('WinBUGS output'!N760),2)</f>
        <v>1.83</v>
      </c>
      <c r="AA761" s="5" t="str">
        <f>FIXED(EXP('WinBUGS output'!M760),2)</f>
        <v>0.39</v>
      </c>
      <c r="AB761" s="5" t="str">
        <f>FIXED(EXP('WinBUGS output'!O760),2)</f>
        <v>9.78</v>
      </c>
    </row>
    <row r="762" spans="1:28" x14ac:dyDescent="0.25">
      <c r="A762" s="44">
        <v>30</v>
      </c>
      <c r="B762" s="44">
        <v>35</v>
      </c>
      <c r="C762" s="5" t="str">
        <f>VLOOKUP(A762,'WinBUGS output'!A:C,3,FALSE)</f>
        <v>Relational client-centered therapy</v>
      </c>
      <c r="D762" s="5" t="str">
        <f>VLOOKUP(B762,'WinBUGS output'!A:C,3,FALSE)</f>
        <v>CBT individual (over 15 sessions)</v>
      </c>
      <c r="E762" s="5" t="str">
        <f>FIXED('WinBUGS output'!N761,2)</f>
        <v>1.27</v>
      </c>
      <c r="F762" s="5" t="str">
        <f>FIXED('WinBUGS output'!M761,2)</f>
        <v>-0.28</v>
      </c>
      <c r="G762" s="5" t="str">
        <f>FIXED('WinBUGS output'!O761,2)</f>
        <v>2.94</v>
      </c>
      <c r="H762" s="7"/>
      <c r="I762" s="7"/>
      <c r="J762" s="7"/>
      <c r="X762" s="5" t="str">
        <f t="shared" si="28"/>
        <v>Relational client-centered therapy</v>
      </c>
      <c r="Y762" s="5" t="str">
        <f t="shared" si="29"/>
        <v>CBT individual (over 15 sessions)</v>
      </c>
      <c r="Z762" s="5" t="str">
        <f>FIXED(EXP('WinBUGS output'!N761),2)</f>
        <v>3.58</v>
      </c>
      <c r="AA762" s="5" t="str">
        <f>FIXED(EXP('WinBUGS output'!M761),2)</f>
        <v>0.76</v>
      </c>
      <c r="AB762" s="5" t="str">
        <f>FIXED(EXP('WinBUGS output'!O761),2)</f>
        <v>18.99</v>
      </c>
    </row>
    <row r="763" spans="1:28" x14ac:dyDescent="0.25">
      <c r="A763" s="44">
        <v>30</v>
      </c>
      <c r="B763" s="44">
        <v>36</v>
      </c>
      <c r="C763" s="5" t="str">
        <f>VLOOKUP(A763,'WinBUGS output'!A:C,3,FALSE)</f>
        <v>Relational client-centered therapy</v>
      </c>
      <c r="D763" s="5" t="str">
        <f>VLOOKUP(B763,'WinBUGS output'!A:C,3,FALSE)</f>
        <v>Third-wave cognitive therapy individual</v>
      </c>
      <c r="E763" s="5" t="str">
        <f>FIXED('WinBUGS output'!N762,2)</f>
        <v>1.30</v>
      </c>
      <c r="F763" s="5" t="str">
        <f>FIXED('WinBUGS output'!M762,2)</f>
        <v>-0.43</v>
      </c>
      <c r="G763" s="5" t="str">
        <f>FIXED('WinBUGS output'!O762,2)</f>
        <v>3.24</v>
      </c>
      <c r="H763" s="7"/>
      <c r="I763" s="7"/>
      <c r="J763" s="7"/>
      <c r="X763" s="5" t="str">
        <f t="shared" si="28"/>
        <v>Relational client-centered therapy</v>
      </c>
      <c r="Y763" s="5" t="str">
        <f t="shared" si="29"/>
        <v>Third-wave cognitive therapy individual</v>
      </c>
      <c r="Z763" s="5" t="str">
        <f>FIXED(EXP('WinBUGS output'!N762),2)</f>
        <v>3.67</v>
      </c>
      <c r="AA763" s="5" t="str">
        <f>FIXED(EXP('WinBUGS output'!M762),2)</f>
        <v>0.65</v>
      </c>
      <c r="AB763" s="5" t="str">
        <f>FIXED(EXP('WinBUGS output'!O762),2)</f>
        <v>25.64</v>
      </c>
    </row>
    <row r="764" spans="1:28" x14ac:dyDescent="0.25">
      <c r="A764" s="44">
        <v>30</v>
      </c>
      <c r="B764" s="44">
        <v>37</v>
      </c>
      <c r="C764" s="5" t="str">
        <f>VLOOKUP(A764,'WinBUGS output'!A:C,3,FALSE)</f>
        <v>Relational client-centered therapy</v>
      </c>
      <c r="D764" s="5" t="str">
        <f>VLOOKUP(B764,'WinBUGS output'!A:C,3,FALSE)</f>
        <v>CBT individual (under 15 sessions) + citalopram</v>
      </c>
      <c r="E764" s="5" t="str">
        <f>FIXED('WinBUGS output'!N763,2)</f>
        <v>1.83</v>
      </c>
      <c r="F764" s="5" t="str">
        <f>FIXED('WinBUGS output'!M763,2)</f>
        <v>0.04</v>
      </c>
      <c r="G764" s="5" t="str">
        <f>FIXED('WinBUGS output'!O763,2)</f>
        <v>3.69</v>
      </c>
      <c r="H764" s="7"/>
      <c r="I764" s="7"/>
      <c r="J764" s="7"/>
      <c r="X764" s="5" t="str">
        <f t="shared" si="28"/>
        <v>Relational client-centered therapy</v>
      </c>
      <c r="Y764" s="5" t="str">
        <f t="shared" si="29"/>
        <v>CBT individual (under 15 sessions) + citalopram</v>
      </c>
      <c r="Z764" s="5" t="str">
        <f>FIXED(EXP('WinBUGS output'!N763),2)</f>
        <v>6.23</v>
      </c>
      <c r="AA764" s="5" t="str">
        <f>FIXED(EXP('WinBUGS output'!M763),2)</f>
        <v>1.04</v>
      </c>
      <c r="AB764" s="5" t="str">
        <f>FIXED(EXP('WinBUGS output'!O763),2)</f>
        <v>39.88</v>
      </c>
    </row>
    <row r="765" spans="1:28" x14ac:dyDescent="0.25">
      <c r="A765" s="44">
        <v>30</v>
      </c>
      <c r="B765" s="44">
        <v>38</v>
      </c>
      <c r="C765" s="5" t="str">
        <f>VLOOKUP(A765,'WinBUGS output'!A:C,3,FALSE)</f>
        <v>Relational client-centered therapy</v>
      </c>
      <c r="D765" s="5" t="str">
        <f>VLOOKUP(B765,'WinBUGS output'!A:C,3,FALSE)</f>
        <v>CBT individual (under 15 sessions) + escitalopram</v>
      </c>
      <c r="E765" s="5" t="str">
        <f>FIXED('WinBUGS output'!N764,2)</f>
        <v>1.60</v>
      </c>
      <c r="F765" s="5" t="str">
        <f>FIXED('WinBUGS output'!M764,2)</f>
        <v>-0.27</v>
      </c>
      <c r="G765" s="5" t="str">
        <f>FIXED('WinBUGS output'!O764,2)</f>
        <v>3.55</v>
      </c>
      <c r="H765" s="7"/>
      <c r="I765" s="7"/>
      <c r="J765" s="7"/>
      <c r="X765" s="5" t="str">
        <f t="shared" si="28"/>
        <v>Relational client-centered therapy</v>
      </c>
      <c r="Y765" s="5" t="str">
        <f t="shared" si="29"/>
        <v>CBT individual (under 15 sessions) + escitalopram</v>
      </c>
      <c r="Z765" s="5" t="str">
        <f>FIXED(EXP('WinBUGS output'!N764),2)</f>
        <v>4.96</v>
      </c>
      <c r="AA765" s="5" t="str">
        <f>FIXED(EXP('WinBUGS output'!M764),2)</f>
        <v>0.77</v>
      </c>
      <c r="AB765" s="5" t="str">
        <f>FIXED(EXP('WinBUGS output'!O764),2)</f>
        <v>34.74</v>
      </c>
    </row>
    <row r="766" spans="1:28" x14ac:dyDescent="0.25">
      <c r="A766" s="44">
        <v>30</v>
      </c>
      <c r="B766" s="44">
        <v>39</v>
      </c>
      <c r="C766" s="5" t="str">
        <f>VLOOKUP(A766,'WinBUGS output'!A:C,3,FALSE)</f>
        <v>Relational client-centered therapy</v>
      </c>
      <c r="D766" s="5" t="str">
        <f>VLOOKUP(B766,'WinBUGS output'!A:C,3,FALSE)</f>
        <v>CBT individual (over 15 sessions) + any AD</v>
      </c>
      <c r="E766" s="5" t="str">
        <f>FIXED('WinBUGS output'!N765,2)</f>
        <v>1.47</v>
      </c>
      <c r="F766" s="5" t="str">
        <f>FIXED('WinBUGS output'!M765,2)</f>
        <v>-0.59</v>
      </c>
      <c r="G766" s="5" t="str">
        <f>FIXED('WinBUGS output'!O765,2)</f>
        <v>3.54</v>
      </c>
      <c r="H766" s="7"/>
      <c r="I766" s="7"/>
      <c r="J766" s="7"/>
      <c r="X766" s="5" t="str">
        <f t="shared" si="28"/>
        <v>Relational client-centered therapy</v>
      </c>
      <c r="Y766" s="5" t="str">
        <f t="shared" si="29"/>
        <v>CBT individual (over 15 sessions) + any AD</v>
      </c>
      <c r="Z766" s="5" t="str">
        <f>FIXED(EXP('WinBUGS output'!N765),2)</f>
        <v>4.36</v>
      </c>
      <c r="AA766" s="5" t="str">
        <f>FIXED(EXP('WinBUGS output'!M765),2)</f>
        <v>0.56</v>
      </c>
      <c r="AB766" s="5" t="str">
        <f>FIXED(EXP('WinBUGS output'!O765),2)</f>
        <v>34.30</v>
      </c>
    </row>
    <row r="767" spans="1:28" x14ac:dyDescent="0.25">
      <c r="A767" s="44">
        <v>30</v>
      </c>
      <c r="B767" s="44">
        <v>40</v>
      </c>
      <c r="C767" s="5" t="str">
        <f>VLOOKUP(A767,'WinBUGS output'!A:C,3,FALSE)</f>
        <v>Relational client-centered therapy</v>
      </c>
      <c r="D767" s="5" t="str">
        <f>VLOOKUP(B767,'WinBUGS output'!A:C,3,FALSE)</f>
        <v>Third-wave cognitive therapy individual + any AD</v>
      </c>
      <c r="E767" s="5" t="str">
        <f>FIXED('WinBUGS output'!N766,2)</f>
        <v>1.97</v>
      </c>
      <c r="F767" s="5" t="str">
        <f>FIXED('WinBUGS output'!M766,2)</f>
        <v>-0.02</v>
      </c>
      <c r="G767" s="5" t="str">
        <f>FIXED('WinBUGS output'!O766,2)</f>
        <v>4.08</v>
      </c>
      <c r="H767" s="7"/>
      <c r="I767" s="7"/>
      <c r="J767" s="7"/>
      <c r="X767" s="5" t="str">
        <f t="shared" si="28"/>
        <v>Relational client-centered therapy</v>
      </c>
      <c r="Y767" s="5" t="str">
        <f t="shared" si="29"/>
        <v>Third-wave cognitive therapy individual + any AD</v>
      </c>
      <c r="Z767" s="5" t="str">
        <f>FIXED(EXP('WinBUGS output'!N766),2)</f>
        <v>7.13</v>
      </c>
      <c r="AA767" s="5" t="str">
        <f>FIXED(EXP('WinBUGS output'!M766),2)</f>
        <v>0.98</v>
      </c>
      <c r="AB767" s="5" t="str">
        <f>FIXED(EXP('WinBUGS output'!O766),2)</f>
        <v>58.91</v>
      </c>
    </row>
    <row r="768" spans="1:28" x14ac:dyDescent="0.25">
      <c r="A768" s="44">
        <v>30</v>
      </c>
      <c r="B768" s="44">
        <v>41</v>
      </c>
      <c r="C768" s="5" t="str">
        <f>VLOOKUP(A768,'WinBUGS output'!A:C,3,FALSE)</f>
        <v>Relational client-centered therapy</v>
      </c>
      <c r="D768" s="5" t="str">
        <f>VLOOKUP(B768,'WinBUGS output'!A:C,3,FALSE)</f>
        <v>Exercise + Fluoxetine</v>
      </c>
      <c r="E768" s="5" t="str">
        <f>FIXED('WinBUGS output'!N767,2)</f>
        <v>4.00</v>
      </c>
      <c r="F768" s="5" t="str">
        <f>FIXED('WinBUGS output'!M767,2)</f>
        <v>1.89</v>
      </c>
      <c r="G768" s="5" t="str">
        <f>FIXED('WinBUGS output'!O767,2)</f>
        <v>6.18</v>
      </c>
      <c r="H768" s="7"/>
      <c r="I768" s="7"/>
      <c r="J768" s="7"/>
      <c r="X768" s="5" t="str">
        <f t="shared" si="28"/>
        <v>Relational client-centered therapy</v>
      </c>
      <c r="Y768" s="5" t="str">
        <f t="shared" si="29"/>
        <v>Exercise + Fluoxetine</v>
      </c>
      <c r="Z768" s="5" t="str">
        <f>FIXED(EXP('WinBUGS output'!N767),2)</f>
        <v>54.54</v>
      </c>
      <c r="AA768" s="5" t="str">
        <f>FIXED(EXP('WinBUGS output'!M767),2)</f>
        <v>6.63</v>
      </c>
      <c r="AB768" s="5" t="str">
        <f>FIXED(EXP('WinBUGS output'!O767),2)</f>
        <v>483.96</v>
      </c>
    </row>
    <row r="769" spans="1:28" x14ac:dyDescent="0.25">
      <c r="A769" s="44">
        <v>31</v>
      </c>
      <c r="B769" s="44">
        <v>32</v>
      </c>
      <c r="C769" s="5" t="str">
        <f>VLOOKUP(A769,'WinBUGS output'!A:C,3,FALSE)</f>
        <v>Behavioural activation (BA)</v>
      </c>
      <c r="D769" s="5" t="str">
        <f>VLOOKUP(B769,'WinBUGS output'!A:C,3,FALSE)</f>
        <v>Behavioural activation (BA) + TAU</v>
      </c>
      <c r="E769" s="5" t="str">
        <f>FIXED('WinBUGS output'!N768,2)</f>
        <v>-0.03</v>
      </c>
      <c r="F769" s="5" t="str">
        <f>FIXED('WinBUGS output'!M768,2)</f>
        <v>-0.84</v>
      </c>
      <c r="G769" s="5" t="str">
        <f>FIXED('WinBUGS output'!O768,2)</f>
        <v>0.66</v>
      </c>
      <c r="H769" s="7"/>
      <c r="I769" s="7"/>
      <c r="J769" s="7"/>
      <c r="X769" s="5" t="str">
        <f t="shared" si="28"/>
        <v>Behavioural activation (BA)</v>
      </c>
      <c r="Y769" s="5" t="str">
        <f t="shared" si="29"/>
        <v>Behavioural activation (BA) + TAU</v>
      </c>
      <c r="Z769" s="5" t="str">
        <f>FIXED(EXP('WinBUGS output'!N768),2)</f>
        <v>0.97</v>
      </c>
      <c r="AA769" s="5" t="str">
        <f>FIXED(EXP('WinBUGS output'!M768),2)</f>
        <v>0.43</v>
      </c>
      <c r="AB769" s="5" t="str">
        <f>FIXED(EXP('WinBUGS output'!O768),2)</f>
        <v>1.93</v>
      </c>
    </row>
    <row r="770" spans="1:28" x14ac:dyDescent="0.25">
      <c r="A770" s="44">
        <v>31</v>
      </c>
      <c r="B770" s="44">
        <v>33</v>
      </c>
      <c r="C770" s="5" t="str">
        <f>VLOOKUP(A770,'WinBUGS output'!A:C,3,FALSE)</f>
        <v>Behavioural activation (BA)</v>
      </c>
      <c r="D770" s="5" t="str">
        <f>VLOOKUP(B770,'WinBUGS output'!A:C,3,FALSE)</f>
        <v>CBT individual (under 15 sessions)</v>
      </c>
      <c r="E770" s="5" t="str">
        <f>FIXED('WinBUGS output'!N769,2)</f>
        <v>-1.19</v>
      </c>
      <c r="F770" s="5" t="str">
        <f>FIXED('WinBUGS output'!M769,2)</f>
        <v>-2.24</v>
      </c>
      <c r="G770" s="5" t="str">
        <f>FIXED('WinBUGS output'!O769,2)</f>
        <v>-0.11</v>
      </c>
      <c r="H770" s="7"/>
      <c r="I770" s="7"/>
      <c r="J770" s="7"/>
      <c r="X770" s="5" t="str">
        <f t="shared" si="28"/>
        <v>Behavioural activation (BA)</v>
      </c>
      <c r="Y770" s="5" t="str">
        <f t="shared" si="29"/>
        <v>CBT individual (under 15 sessions)</v>
      </c>
      <c r="Z770" s="5" t="str">
        <f>FIXED(EXP('WinBUGS output'!N769),2)</f>
        <v>0.31</v>
      </c>
      <c r="AA770" s="5" t="str">
        <f>FIXED(EXP('WinBUGS output'!M769),2)</f>
        <v>0.11</v>
      </c>
      <c r="AB770" s="5" t="str">
        <f>FIXED(EXP('WinBUGS output'!O769),2)</f>
        <v>0.89</v>
      </c>
    </row>
    <row r="771" spans="1:28" x14ac:dyDescent="0.25">
      <c r="A771" s="44">
        <v>31</v>
      </c>
      <c r="B771" s="44">
        <v>34</v>
      </c>
      <c r="C771" s="5" t="str">
        <f>VLOOKUP(A771,'WinBUGS output'!A:C,3,FALSE)</f>
        <v>Behavioural activation (BA)</v>
      </c>
      <c r="D771" s="5" t="str">
        <f>VLOOKUP(B771,'WinBUGS output'!A:C,3,FALSE)</f>
        <v>CBT individual (under 15 sessions) + TAU</v>
      </c>
      <c r="E771" s="5" t="str">
        <f>FIXED('WinBUGS output'!N770,2)</f>
        <v>-0.67</v>
      </c>
      <c r="F771" s="5" t="str">
        <f>FIXED('WinBUGS output'!M770,2)</f>
        <v>-1.86</v>
      </c>
      <c r="G771" s="5" t="str">
        <f>FIXED('WinBUGS output'!O770,2)</f>
        <v>0.49</v>
      </c>
      <c r="H771" s="7"/>
      <c r="I771" s="7"/>
      <c r="J771" s="7"/>
      <c r="X771" s="5" t="str">
        <f t="shared" si="28"/>
        <v>Behavioural activation (BA)</v>
      </c>
      <c r="Y771" s="5" t="str">
        <f t="shared" si="29"/>
        <v>CBT individual (under 15 sessions) + TAU</v>
      </c>
      <c r="Z771" s="5" t="str">
        <f>FIXED(EXP('WinBUGS output'!N770),2)</f>
        <v>0.51</v>
      </c>
      <c r="AA771" s="5" t="str">
        <f>FIXED(EXP('WinBUGS output'!M770),2)</f>
        <v>0.16</v>
      </c>
      <c r="AB771" s="5" t="str">
        <f>FIXED(EXP('WinBUGS output'!O770),2)</f>
        <v>1.63</v>
      </c>
    </row>
    <row r="772" spans="1:28" x14ac:dyDescent="0.25">
      <c r="A772" s="44">
        <v>31</v>
      </c>
      <c r="B772" s="44">
        <v>35</v>
      </c>
      <c r="C772" s="5" t="str">
        <f>VLOOKUP(A772,'WinBUGS output'!A:C,3,FALSE)</f>
        <v>Behavioural activation (BA)</v>
      </c>
      <c r="D772" s="5" t="str">
        <f>VLOOKUP(B772,'WinBUGS output'!A:C,3,FALSE)</f>
        <v>CBT individual (over 15 sessions)</v>
      </c>
      <c r="E772" s="5" t="str">
        <f>FIXED('WinBUGS output'!N771,2)</f>
        <v>0.00</v>
      </c>
      <c r="F772" s="5" t="str">
        <f>FIXED('WinBUGS output'!M771,2)</f>
        <v>-0.95</v>
      </c>
      <c r="G772" s="5" t="str">
        <f>FIXED('WinBUGS output'!O771,2)</f>
        <v>0.94</v>
      </c>
      <c r="H772" s="7">
        <v>-0.1143</v>
      </c>
      <c r="I772" s="7">
        <v>-1.2370000000000001</v>
      </c>
      <c r="J772" s="7">
        <v>1.1000000000000001</v>
      </c>
      <c r="X772" s="5" t="str">
        <f t="shared" ref="X772:X783" si="30">C772</f>
        <v>Behavioural activation (BA)</v>
      </c>
      <c r="Y772" s="5" t="str">
        <f t="shared" ref="Y772:Y783" si="31">D772</f>
        <v>CBT individual (over 15 sessions)</v>
      </c>
      <c r="Z772" s="5" t="str">
        <f>FIXED(EXP('WinBUGS output'!N771),2)</f>
        <v>1.00</v>
      </c>
      <c r="AA772" s="5" t="str">
        <f>FIXED(EXP('WinBUGS output'!M771),2)</f>
        <v>0.39</v>
      </c>
      <c r="AB772" s="5" t="str">
        <f>FIXED(EXP('WinBUGS output'!O771),2)</f>
        <v>2.55</v>
      </c>
    </row>
    <row r="773" spans="1:28" x14ac:dyDescent="0.25">
      <c r="A773" s="44">
        <v>31</v>
      </c>
      <c r="B773" s="44">
        <v>36</v>
      </c>
      <c r="C773" s="5" t="str">
        <f>VLOOKUP(A773,'WinBUGS output'!A:C,3,FALSE)</f>
        <v>Behavioural activation (BA)</v>
      </c>
      <c r="D773" s="5" t="str">
        <f>VLOOKUP(B773,'WinBUGS output'!A:C,3,FALSE)</f>
        <v>Third-wave cognitive therapy individual</v>
      </c>
      <c r="E773" s="5" t="str">
        <f>FIXED('WinBUGS output'!N772,2)</f>
        <v>0.02</v>
      </c>
      <c r="F773" s="5" t="str">
        <f>FIXED('WinBUGS output'!M772,2)</f>
        <v>-1.26</v>
      </c>
      <c r="G773" s="5" t="str">
        <f>FIXED('WinBUGS output'!O772,2)</f>
        <v>1.44</v>
      </c>
      <c r="H773" s="7"/>
      <c r="I773" s="7"/>
      <c r="J773" s="7"/>
      <c r="X773" s="5" t="str">
        <f t="shared" si="30"/>
        <v>Behavioural activation (BA)</v>
      </c>
      <c r="Y773" s="5" t="str">
        <f t="shared" si="31"/>
        <v>Third-wave cognitive therapy individual</v>
      </c>
      <c r="Z773" s="5" t="str">
        <f>FIXED(EXP('WinBUGS output'!N772),2)</f>
        <v>1.02</v>
      </c>
      <c r="AA773" s="5" t="str">
        <f>FIXED(EXP('WinBUGS output'!M772),2)</f>
        <v>0.28</v>
      </c>
      <c r="AB773" s="5" t="str">
        <f>FIXED(EXP('WinBUGS output'!O772),2)</f>
        <v>4.23</v>
      </c>
    </row>
    <row r="774" spans="1:28" x14ac:dyDescent="0.25">
      <c r="A774" s="44">
        <v>31</v>
      </c>
      <c r="B774" s="44">
        <v>37</v>
      </c>
      <c r="C774" s="5" t="str">
        <f>VLOOKUP(A774,'WinBUGS output'!A:C,3,FALSE)</f>
        <v>Behavioural activation (BA)</v>
      </c>
      <c r="D774" s="5" t="str">
        <f>VLOOKUP(B774,'WinBUGS output'!A:C,3,FALSE)</f>
        <v>CBT individual (under 15 sessions) + citalopram</v>
      </c>
      <c r="E774" s="5" t="str">
        <f>FIXED('WinBUGS output'!N773,2)</f>
        <v>0.54</v>
      </c>
      <c r="F774" s="5" t="str">
        <f>FIXED('WinBUGS output'!M773,2)</f>
        <v>-0.89</v>
      </c>
      <c r="G774" s="5" t="str">
        <f>FIXED('WinBUGS output'!O773,2)</f>
        <v>1.99</v>
      </c>
      <c r="H774" s="7"/>
      <c r="I774" s="7"/>
      <c r="J774" s="7"/>
      <c r="X774" s="5" t="str">
        <f t="shared" si="30"/>
        <v>Behavioural activation (BA)</v>
      </c>
      <c r="Y774" s="5" t="str">
        <f t="shared" si="31"/>
        <v>CBT individual (under 15 sessions) + citalopram</v>
      </c>
      <c r="Z774" s="5" t="str">
        <f>FIXED(EXP('WinBUGS output'!N773),2)</f>
        <v>1.72</v>
      </c>
      <c r="AA774" s="5" t="str">
        <f>FIXED(EXP('WinBUGS output'!M773),2)</f>
        <v>0.41</v>
      </c>
      <c r="AB774" s="5" t="str">
        <f>FIXED(EXP('WinBUGS output'!O773),2)</f>
        <v>7.32</v>
      </c>
    </row>
    <row r="775" spans="1:28" x14ac:dyDescent="0.25">
      <c r="A775" s="44">
        <v>31</v>
      </c>
      <c r="B775" s="44">
        <v>38</v>
      </c>
      <c r="C775" s="5" t="str">
        <f>VLOOKUP(A775,'WinBUGS output'!A:C,3,FALSE)</f>
        <v>Behavioural activation (BA)</v>
      </c>
      <c r="D775" s="5" t="str">
        <f>VLOOKUP(B775,'WinBUGS output'!A:C,3,FALSE)</f>
        <v>CBT individual (under 15 sessions) + escitalopram</v>
      </c>
      <c r="E775" s="5" t="str">
        <f>FIXED('WinBUGS output'!N774,2)</f>
        <v>0.32</v>
      </c>
      <c r="F775" s="5" t="str">
        <f>FIXED('WinBUGS output'!M774,2)</f>
        <v>-1.21</v>
      </c>
      <c r="G775" s="5" t="str">
        <f>FIXED('WinBUGS output'!O774,2)</f>
        <v>1.86</v>
      </c>
      <c r="H775" s="7"/>
      <c r="I775" s="7"/>
      <c r="J775" s="7"/>
      <c r="X775" s="5" t="str">
        <f t="shared" si="30"/>
        <v>Behavioural activation (BA)</v>
      </c>
      <c r="Y775" s="5" t="str">
        <f t="shared" si="31"/>
        <v>CBT individual (under 15 sessions) + escitalopram</v>
      </c>
      <c r="Z775" s="5" t="str">
        <f>FIXED(EXP('WinBUGS output'!N774),2)</f>
        <v>1.38</v>
      </c>
      <c r="AA775" s="5" t="str">
        <f>FIXED(EXP('WinBUGS output'!M774),2)</f>
        <v>0.30</v>
      </c>
      <c r="AB775" s="5" t="str">
        <f>FIXED(EXP('WinBUGS output'!O774),2)</f>
        <v>6.39</v>
      </c>
    </row>
    <row r="776" spans="1:28" x14ac:dyDescent="0.25">
      <c r="A776" s="44">
        <v>31</v>
      </c>
      <c r="B776" s="44">
        <v>39</v>
      </c>
      <c r="C776" s="5" t="str">
        <f>VLOOKUP(A776,'WinBUGS output'!A:C,3,FALSE)</f>
        <v>Behavioural activation (BA)</v>
      </c>
      <c r="D776" s="5" t="str">
        <f>VLOOKUP(B776,'WinBUGS output'!A:C,3,FALSE)</f>
        <v>CBT individual (over 15 sessions) + any AD</v>
      </c>
      <c r="E776" s="5" t="str">
        <f>FIXED('WinBUGS output'!N775,2)</f>
        <v>0.19</v>
      </c>
      <c r="F776" s="5" t="str">
        <f>FIXED('WinBUGS output'!M775,2)</f>
        <v>-1.57</v>
      </c>
      <c r="G776" s="5" t="str">
        <f>FIXED('WinBUGS output'!O775,2)</f>
        <v>1.88</v>
      </c>
      <c r="H776" s="7"/>
      <c r="I776" s="7"/>
      <c r="J776" s="7"/>
      <c r="X776" s="5" t="str">
        <f t="shared" si="30"/>
        <v>Behavioural activation (BA)</v>
      </c>
      <c r="Y776" s="5" t="str">
        <f t="shared" si="31"/>
        <v>CBT individual (over 15 sessions) + any AD</v>
      </c>
      <c r="Z776" s="5" t="str">
        <f>FIXED(EXP('WinBUGS output'!N775),2)</f>
        <v>1.21</v>
      </c>
      <c r="AA776" s="5" t="str">
        <f>FIXED(EXP('WinBUGS output'!M775),2)</f>
        <v>0.21</v>
      </c>
      <c r="AB776" s="5" t="str">
        <f>FIXED(EXP('WinBUGS output'!O775),2)</f>
        <v>6.52</v>
      </c>
    </row>
    <row r="777" spans="1:28" x14ac:dyDescent="0.25">
      <c r="A777" s="44">
        <v>31</v>
      </c>
      <c r="B777" s="44">
        <v>40</v>
      </c>
      <c r="C777" s="5" t="str">
        <f>VLOOKUP(A777,'WinBUGS output'!A:C,3,FALSE)</f>
        <v>Behavioural activation (BA)</v>
      </c>
      <c r="D777" s="5" t="str">
        <f>VLOOKUP(B777,'WinBUGS output'!A:C,3,FALSE)</f>
        <v>Third-wave cognitive therapy individual + any AD</v>
      </c>
      <c r="E777" s="5" t="str">
        <f>FIXED('WinBUGS output'!N776,2)</f>
        <v>0.68</v>
      </c>
      <c r="F777" s="5" t="str">
        <f>FIXED('WinBUGS output'!M776,2)</f>
        <v>-0.98</v>
      </c>
      <c r="G777" s="5" t="str">
        <f>FIXED('WinBUGS output'!O776,2)</f>
        <v>2.43</v>
      </c>
      <c r="H777" s="7"/>
      <c r="I777" s="7"/>
      <c r="J777" s="7"/>
      <c r="X777" s="5" t="str">
        <f t="shared" si="30"/>
        <v>Behavioural activation (BA)</v>
      </c>
      <c r="Y777" s="5" t="str">
        <f t="shared" si="31"/>
        <v>Third-wave cognitive therapy individual + any AD</v>
      </c>
      <c r="Z777" s="5" t="str">
        <f>FIXED(EXP('WinBUGS output'!N776),2)</f>
        <v>1.97</v>
      </c>
      <c r="AA777" s="5" t="str">
        <f>FIXED(EXP('WinBUGS output'!M776),2)</f>
        <v>0.38</v>
      </c>
      <c r="AB777" s="5" t="str">
        <f>FIXED(EXP('WinBUGS output'!O776),2)</f>
        <v>11.37</v>
      </c>
    </row>
    <row r="778" spans="1:28" x14ac:dyDescent="0.25">
      <c r="A778" s="44">
        <v>31</v>
      </c>
      <c r="B778" s="44">
        <v>41</v>
      </c>
      <c r="C778" s="5" t="str">
        <f>VLOOKUP(A778,'WinBUGS output'!A:C,3,FALSE)</f>
        <v>Behavioural activation (BA)</v>
      </c>
      <c r="D778" s="5" t="str">
        <f>VLOOKUP(B778,'WinBUGS output'!A:C,3,FALSE)</f>
        <v>Exercise + Fluoxetine</v>
      </c>
      <c r="E778" s="5" t="str">
        <f>FIXED('WinBUGS output'!N777,2)</f>
        <v>2.72</v>
      </c>
      <c r="F778" s="5" t="str">
        <f>FIXED('WinBUGS output'!M777,2)</f>
        <v>0.91</v>
      </c>
      <c r="G778" s="5" t="str">
        <f>FIXED('WinBUGS output'!O777,2)</f>
        <v>4.52</v>
      </c>
      <c r="H778" s="7"/>
      <c r="I778" s="7"/>
      <c r="J778" s="7"/>
      <c r="X778" s="5" t="str">
        <f t="shared" si="30"/>
        <v>Behavioural activation (BA)</v>
      </c>
      <c r="Y778" s="5" t="str">
        <f t="shared" si="31"/>
        <v>Exercise + Fluoxetine</v>
      </c>
      <c r="Z778" s="5" t="str">
        <f>FIXED(EXP('WinBUGS output'!N777),2)</f>
        <v>15.23</v>
      </c>
      <c r="AA778" s="5" t="str">
        <f>FIXED(EXP('WinBUGS output'!M777),2)</f>
        <v>2.48</v>
      </c>
      <c r="AB778" s="5" t="str">
        <f>FIXED(EXP('WinBUGS output'!O777),2)</f>
        <v>91.56</v>
      </c>
    </row>
    <row r="779" spans="1:28" x14ac:dyDescent="0.25">
      <c r="A779" s="44">
        <v>32</v>
      </c>
      <c r="B779" s="44">
        <v>33</v>
      </c>
      <c r="C779" s="5" t="str">
        <f>VLOOKUP(A779,'WinBUGS output'!A:C,3,FALSE)</f>
        <v>Behavioural activation (BA) + TAU</v>
      </c>
      <c r="D779" s="5" t="str">
        <f>VLOOKUP(B779,'WinBUGS output'!A:C,3,FALSE)</f>
        <v>CBT individual (under 15 sessions)</v>
      </c>
      <c r="E779" s="5" t="str">
        <f>FIXED('WinBUGS output'!N778,2)</f>
        <v>-1.14</v>
      </c>
      <c r="F779" s="5" t="str">
        <f>FIXED('WinBUGS output'!M778,2)</f>
        <v>-2.31</v>
      </c>
      <c r="G779" s="5" t="str">
        <f>FIXED('WinBUGS output'!O778,2)</f>
        <v>0.07</v>
      </c>
      <c r="H779" s="7"/>
      <c r="I779" s="7"/>
      <c r="J779" s="7"/>
      <c r="X779" s="5" t="str">
        <f t="shared" si="30"/>
        <v>Behavioural activation (BA) + TAU</v>
      </c>
      <c r="Y779" s="5" t="str">
        <f t="shared" si="31"/>
        <v>CBT individual (under 15 sessions)</v>
      </c>
      <c r="Z779" s="5" t="str">
        <f>FIXED(EXP('WinBUGS output'!N778),2)</f>
        <v>0.32</v>
      </c>
      <c r="AA779" s="5" t="str">
        <f>FIXED(EXP('WinBUGS output'!M778),2)</f>
        <v>0.10</v>
      </c>
      <c r="AB779" s="5" t="str">
        <f>FIXED(EXP('WinBUGS output'!O778),2)</f>
        <v>1.07</v>
      </c>
    </row>
    <row r="780" spans="1:28" x14ac:dyDescent="0.25">
      <c r="A780" s="44">
        <v>32</v>
      </c>
      <c r="B780" s="44">
        <v>34</v>
      </c>
      <c r="C780" s="5" t="str">
        <f>VLOOKUP(A780,'WinBUGS output'!A:C,3,FALSE)</f>
        <v>Behavioural activation (BA) + TAU</v>
      </c>
      <c r="D780" s="5" t="str">
        <f>VLOOKUP(B780,'WinBUGS output'!A:C,3,FALSE)</f>
        <v>CBT individual (under 15 sessions) + TAU</v>
      </c>
      <c r="E780" s="5" t="str">
        <f>FIXED('WinBUGS output'!N779,2)</f>
        <v>-0.62</v>
      </c>
      <c r="F780" s="5" t="str">
        <f>FIXED('WinBUGS output'!M779,2)</f>
        <v>-1.91</v>
      </c>
      <c r="G780" s="5" t="str">
        <f>FIXED('WinBUGS output'!O779,2)</f>
        <v>0.67</v>
      </c>
      <c r="H780" s="7"/>
      <c r="I780" s="7"/>
      <c r="J780" s="7"/>
      <c r="X780" s="5" t="str">
        <f t="shared" si="30"/>
        <v>Behavioural activation (BA) + TAU</v>
      </c>
      <c r="Y780" s="5" t="str">
        <f t="shared" si="31"/>
        <v>CBT individual (under 15 sessions) + TAU</v>
      </c>
      <c r="Z780" s="5" t="str">
        <f>FIXED(EXP('WinBUGS output'!N779),2)</f>
        <v>0.54</v>
      </c>
      <c r="AA780" s="5" t="str">
        <f>FIXED(EXP('WinBUGS output'!M779),2)</f>
        <v>0.15</v>
      </c>
      <c r="AB780" s="5" t="str">
        <f>FIXED(EXP('WinBUGS output'!O779),2)</f>
        <v>1.95</v>
      </c>
    </row>
    <row r="781" spans="1:28" x14ac:dyDescent="0.25">
      <c r="A781" s="44">
        <v>32</v>
      </c>
      <c r="B781" s="44">
        <v>35</v>
      </c>
      <c r="C781" s="5" t="str">
        <f>VLOOKUP(A781,'WinBUGS output'!A:C,3,FALSE)</f>
        <v>Behavioural activation (BA) + TAU</v>
      </c>
      <c r="D781" s="5" t="str">
        <f>VLOOKUP(B781,'WinBUGS output'!A:C,3,FALSE)</f>
        <v>CBT individual (over 15 sessions)</v>
      </c>
      <c r="E781" s="5" t="str">
        <f>FIXED('WinBUGS output'!N780,2)</f>
        <v>0.04</v>
      </c>
      <c r="F781" s="5" t="str">
        <f>FIXED('WinBUGS output'!M780,2)</f>
        <v>-1.07</v>
      </c>
      <c r="G781" s="5" t="str">
        <f>FIXED('WinBUGS output'!O780,2)</f>
        <v>1.19</v>
      </c>
      <c r="H781" s="7"/>
      <c r="I781" s="7"/>
      <c r="J781" s="7"/>
      <c r="X781" s="5" t="str">
        <f t="shared" si="30"/>
        <v>Behavioural activation (BA) + TAU</v>
      </c>
      <c r="Y781" s="5" t="str">
        <f t="shared" si="31"/>
        <v>CBT individual (over 15 sessions)</v>
      </c>
      <c r="Z781" s="5" t="str">
        <f>FIXED(EXP('WinBUGS output'!N780),2)</f>
        <v>1.05</v>
      </c>
      <c r="AA781" s="5" t="str">
        <f>FIXED(EXP('WinBUGS output'!M780),2)</f>
        <v>0.34</v>
      </c>
      <c r="AB781" s="5" t="str">
        <f>FIXED(EXP('WinBUGS output'!O780),2)</f>
        <v>3.28</v>
      </c>
    </row>
    <row r="782" spans="1:28" x14ac:dyDescent="0.25">
      <c r="A782" s="44">
        <v>32</v>
      </c>
      <c r="B782" s="44">
        <v>36</v>
      </c>
      <c r="C782" s="5" t="str">
        <f>VLOOKUP(A782,'WinBUGS output'!A:C,3,FALSE)</f>
        <v>Behavioural activation (BA) + TAU</v>
      </c>
      <c r="D782" s="5" t="str">
        <f>VLOOKUP(B782,'WinBUGS output'!A:C,3,FALSE)</f>
        <v>Third-wave cognitive therapy individual</v>
      </c>
      <c r="E782" s="5" t="str">
        <f>FIXED('WinBUGS output'!N781,2)</f>
        <v>0.07</v>
      </c>
      <c r="F782" s="5" t="str">
        <f>FIXED('WinBUGS output'!M781,2)</f>
        <v>-1.33</v>
      </c>
      <c r="G782" s="5" t="str">
        <f>FIXED('WinBUGS output'!O781,2)</f>
        <v>1.62</v>
      </c>
      <c r="H782" s="7"/>
      <c r="I782" s="7"/>
      <c r="J782" s="7"/>
      <c r="X782" s="5" t="str">
        <f t="shared" si="30"/>
        <v>Behavioural activation (BA) + TAU</v>
      </c>
      <c r="Y782" s="5" t="str">
        <f t="shared" si="31"/>
        <v>Third-wave cognitive therapy individual</v>
      </c>
      <c r="Z782" s="5" t="str">
        <f>FIXED(EXP('WinBUGS output'!N781),2)</f>
        <v>1.07</v>
      </c>
      <c r="AA782" s="5" t="str">
        <f>FIXED(EXP('WinBUGS output'!M781),2)</f>
        <v>0.27</v>
      </c>
      <c r="AB782" s="5" t="str">
        <f>FIXED(EXP('WinBUGS output'!O781),2)</f>
        <v>5.03</v>
      </c>
    </row>
    <row r="783" spans="1:28" x14ac:dyDescent="0.25">
      <c r="A783" s="44">
        <v>32</v>
      </c>
      <c r="B783" s="44">
        <v>37</v>
      </c>
      <c r="C783" s="5" t="str">
        <f>VLOOKUP(A783,'WinBUGS output'!A:C,3,FALSE)</f>
        <v>Behavioural activation (BA) + TAU</v>
      </c>
      <c r="D783" s="5" t="str">
        <f>VLOOKUP(B783,'WinBUGS output'!A:C,3,FALSE)</f>
        <v>CBT individual (under 15 sessions) + citalopram</v>
      </c>
      <c r="E783" s="5" t="str">
        <f>FIXED('WinBUGS output'!N782,2)</f>
        <v>0.59</v>
      </c>
      <c r="F783" s="5" t="str">
        <f>FIXED('WinBUGS output'!M782,2)</f>
        <v>-0.93</v>
      </c>
      <c r="G783" s="5" t="str">
        <f>FIXED('WinBUGS output'!O782,2)</f>
        <v>2.16</v>
      </c>
      <c r="H783" s="7"/>
      <c r="I783" s="7"/>
      <c r="J783" s="7"/>
      <c r="X783" s="5" t="str">
        <f t="shared" si="30"/>
        <v>Behavioural activation (BA) + TAU</v>
      </c>
      <c r="Y783" s="5" t="str">
        <f t="shared" si="31"/>
        <v>CBT individual (under 15 sessions) + citalopram</v>
      </c>
      <c r="Z783" s="5" t="str">
        <f>FIXED(EXP('WinBUGS output'!N782),2)</f>
        <v>1.81</v>
      </c>
      <c r="AA783" s="5" t="str">
        <f>FIXED(EXP('WinBUGS output'!M782),2)</f>
        <v>0.39</v>
      </c>
      <c r="AB783" s="5" t="str">
        <f>FIXED(EXP('WinBUGS output'!O782),2)</f>
        <v>8.65</v>
      </c>
    </row>
    <row r="784" spans="1:28" x14ac:dyDescent="0.25">
      <c r="A784" s="44">
        <v>32</v>
      </c>
      <c r="B784" s="44">
        <v>38</v>
      </c>
      <c r="C784" s="5" t="str">
        <f>VLOOKUP(A784,'WinBUGS output'!A:C,3,FALSE)</f>
        <v>Behavioural activation (BA) + TAU</v>
      </c>
      <c r="D784" s="5" t="str">
        <f>VLOOKUP(B784,'WinBUGS output'!A:C,3,FALSE)</f>
        <v>CBT individual (under 15 sessions) + escitalopram</v>
      </c>
      <c r="E784" s="5" t="str">
        <f>FIXED('WinBUGS output'!N783,2)</f>
        <v>0.37</v>
      </c>
      <c r="F784" s="5" t="str">
        <f>FIXED('WinBUGS output'!M783,2)</f>
        <v>-1.26</v>
      </c>
      <c r="G784" s="5" t="str">
        <f>FIXED('WinBUGS output'!O783,2)</f>
        <v>2.01</v>
      </c>
      <c r="H784" s="7"/>
      <c r="I784" s="7"/>
      <c r="J784" s="7"/>
      <c r="M784" s="1"/>
      <c r="O784"/>
      <c r="W784" s="12"/>
      <c r="X784" s="5" t="str">
        <f t="shared" ref="X784:X823" si="32">C784</f>
        <v>Behavioural activation (BA) + TAU</v>
      </c>
      <c r="Y784" s="5" t="str">
        <f t="shared" ref="Y784:Y823" si="33">D784</f>
        <v>CBT individual (under 15 sessions) + escitalopram</v>
      </c>
      <c r="Z784" s="5" t="str">
        <f>FIXED(EXP('WinBUGS output'!N783),2)</f>
        <v>1.45</v>
      </c>
      <c r="AA784" s="5" t="str">
        <f>FIXED(EXP('WinBUGS output'!M783),2)</f>
        <v>0.28</v>
      </c>
      <c r="AB784" s="5" t="str">
        <f>FIXED(EXP('WinBUGS output'!O783),2)</f>
        <v>7.48</v>
      </c>
    </row>
    <row r="785" spans="1:28" x14ac:dyDescent="0.25">
      <c r="A785" s="44">
        <v>32</v>
      </c>
      <c r="B785" s="44">
        <v>39</v>
      </c>
      <c r="C785" s="5" t="str">
        <f>VLOOKUP(A785,'WinBUGS output'!A:C,3,FALSE)</f>
        <v>Behavioural activation (BA) + TAU</v>
      </c>
      <c r="D785" s="5" t="str">
        <f>VLOOKUP(B785,'WinBUGS output'!A:C,3,FALSE)</f>
        <v>CBT individual (over 15 sessions) + any AD</v>
      </c>
      <c r="E785" s="5" t="str">
        <f>FIXED('WinBUGS output'!N784,2)</f>
        <v>0.24</v>
      </c>
      <c r="F785" s="5" t="str">
        <f>FIXED('WinBUGS output'!M784,2)</f>
        <v>-1.59</v>
      </c>
      <c r="G785" s="5" t="str">
        <f>FIXED('WinBUGS output'!O784,2)</f>
        <v>2.02</v>
      </c>
      <c r="H785" s="7"/>
      <c r="I785" s="7"/>
      <c r="J785" s="7"/>
      <c r="M785" s="1"/>
      <c r="O785"/>
      <c r="W785" s="12"/>
      <c r="X785" s="5" t="str">
        <f t="shared" si="32"/>
        <v>Behavioural activation (BA) + TAU</v>
      </c>
      <c r="Y785" s="5" t="str">
        <f t="shared" si="33"/>
        <v>CBT individual (over 15 sessions) + any AD</v>
      </c>
      <c r="Z785" s="5" t="str">
        <f>FIXED(EXP('WinBUGS output'!N784),2)</f>
        <v>1.27</v>
      </c>
      <c r="AA785" s="5" t="str">
        <f>FIXED(EXP('WinBUGS output'!M784),2)</f>
        <v>0.20</v>
      </c>
      <c r="AB785" s="5" t="str">
        <f>FIXED(EXP('WinBUGS output'!O784),2)</f>
        <v>7.57</v>
      </c>
    </row>
    <row r="786" spans="1:28" x14ac:dyDescent="0.25">
      <c r="A786" s="44">
        <v>32</v>
      </c>
      <c r="B786" s="44">
        <v>40</v>
      </c>
      <c r="C786" s="5" t="str">
        <f>VLOOKUP(A786,'WinBUGS output'!A:C,3,FALSE)</f>
        <v>Behavioural activation (BA) + TAU</v>
      </c>
      <c r="D786" s="5" t="str">
        <f>VLOOKUP(B786,'WinBUGS output'!A:C,3,FALSE)</f>
        <v>Third-wave cognitive therapy individual + any AD</v>
      </c>
      <c r="E786" s="5" t="str">
        <f>FIXED('WinBUGS output'!N785,2)</f>
        <v>0.73</v>
      </c>
      <c r="F786" s="5" t="str">
        <f>FIXED('WinBUGS output'!M785,2)</f>
        <v>-1.02</v>
      </c>
      <c r="G786" s="5" t="str">
        <f>FIXED('WinBUGS output'!O785,2)</f>
        <v>2.58</v>
      </c>
      <c r="H786" s="7"/>
      <c r="I786" s="7"/>
      <c r="J786" s="7"/>
      <c r="M786" s="1"/>
      <c r="O786"/>
      <c r="W786" s="12"/>
      <c r="X786" s="5" t="str">
        <f t="shared" si="32"/>
        <v>Behavioural activation (BA) + TAU</v>
      </c>
      <c r="Y786" s="5" t="str">
        <f t="shared" si="33"/>
        <v>Third-wave cognitive therapy individual + any AD</v>
      </c>
      <c r="Z786" s="5" t="str">
        <f>FIXED(EXP('WinBUGS output'!N785),2)</f>
        <v>2.07</v>
      </c>
      <c r="AA786" s="5" t="str">
        <f>FIXED(EXP('WinBUGS output'!M785),2)</f>
        <v>0.36</v>
      </c>
      <c r="AB786" s="5" t="str">
        <f>FIXED(EXP('WinBUGS output'!O785),2)</f>
        <v>13.16</v>
      </c>
    </row>
    <row r="787" spans="1:28" x14ac:dyDescent="0.25">
      <c r="A787" s="44">
        <v>32</v>
      </c>
      <c r="B787" s="44">
        <v>41</v>
      </c>
      <c r="C787" s="5" t="str">
        <f>VLOOKUP(A787,'WinBUGS output'!A:C,3,FALSE)</f>
        <v>Behavioural activation (BA) + TAU</v>
      </c>
      <c r="D787" s="5" t="str">
        <f>VLOOKUP(B787,'WinBUGS output'!A:C,3,FALSE)</f>
        <v>Exercise + Fluoxetine</v>
      </c>
      <c r="E787" s="5" t="str">
        <f>FIXED('WinBUGS output'!N786,2)</f>
        <v>2.77</v>
      </c>
      <c r="F787" s="5" t="str">
        <f>FIXED('WinBUGS output'!M786,2)</f>
        <v>0.88</v>
      </c>
      <c r="G787" s="5" t="str">
        <f>FIXED('WinBUGS output'!O786,2)</f>
        <v>4.67</v>
      </c>
      <c r="H787" s="7"/>
      <c r="I787" s="7"/>
      <c r="J787" s="7"/>
      <c r="M787" s="1"/>
      <c r="O787"/>
      <c r="W787" s="12"/>
      <c r="X787" s="5" t="str">
        <f t="shared" si="32"/>
        <v>Behavioural activation (BA) + TAU</v>
      </c>
      <c r="Y787" s="5" t="str">
        <f t="shared" si="33"/>
        <v>Exercise + Fluoxetine</v>
      </c>
      <c r="Z787" s="5" t="str">
        <f>FIXED(EXP('WinBUGS output'!N786),2)</f>
        <v>16.02</v>
      </c>
      <c r="AA787" s="5" t="str">
        <f>FIXED(EXP('WinBUGS output'!M786),2)</f>
        <v>2.42</v>
      </c>
      <c r="AB787" s="5" t="str">
        <f>FIXED(EXP('WinBUGS output'!O786),2)</f>
        <v>106.48</v>
      </c>
    </row>
    <row r="788" spans="1:28" x14ac:dyDescent="0.25">
      <c r="A788" s="44">
        <v>33</v>
      </c>
      <c r="B788" s="44">
        <v>34</v>
      </c>
      <c r="C788" s="5" t="str">
        <f>VLOOKUP(A788,'WinBUGS output'!A:C,3,FALSE)</f>
        <v>CBT individual (under 15 sessions)</v>
      </c>
      <c r="D788" s="5" t="str">
        <f>VLOOKUP(B788,'WinBUGS output'!A:C,3,FALSE)</f>
        <v>CBT individual (under 15 sessions) + TAU</v>
      </c>
      <c r="E788" s="5" t="str">
        <f>FIXED('WinBUGS output'!N787,2)</f>
        <v>0.49</v>
      </c>
      <c r="F788" s="5" t="str">
        <f>FIXED('WinBUGS output'!M787,2)</f>
        <v>-0.45</v>
      </c>
      <c r="G788" s="5" t="str">
        <f>FIXED('WinBUGS output'!O787,2)</f>
        <v>1.55</v>
      </c>
      <c r="H788" s="7"/>
      <c r="I788" s="7"/>
      <c r="J788" s="7"/>
      <c r="X788" s="5" t="str">
        <f t="shared" si="32"/>
        <v>CBT individual (under 15 sessions)</v>
      </c>
      <c r="Y788" s="5" t="str">
        <f t="shared" si="33"/>
        <v>CBT individual (under 15 sessions) + TAU</v>
      </c>
      <c r="Z788" s="5" t="str">
        <f>FIXED(EXP('WinBUGS output'!N787),2)</f>
        <v>1.64</v>
      </c>
      <c r="AA788" s="5" t="str">
        <f>FIXED(EXP('WinBUGS output'!M787),2)</f>
        <v>0.64</v>
      </c>
      <c r="AB788" s="5" t="str">
        <f>FIXED(EXP('WinBUGS output'!O787),2)</f>
        <v>4.70</v>
      </c>
    </row>
    <row r="789" spans="1:28" x14ac:dyDescent="0.25">
      <c r="A789" s="44">
        <v>33</v>
      </c>
      <c r="B789" s="44">
        <v>35</v>
      </c>
      <c r="C789" s="5" t="str">
        <f>VLOOKUP(A789,'WinBUGS output'!A:C,3,FALSE)</f>
        <v>CBT individual (under 15 sessions)</v>
      </c>
      <c r="D789" s="5" t="str">
        <f>VLOOKUP(B789,'WinBUGS output'!A:C,3,FALSE)</f>
        <v>CBT individual (over 15 sessions)</v>
      </c>
      <c r="E789" s="5" t="str">
        <f>FIXED('WinBUGS output'!N788,2)</f>
        <v>1.18</v>
      </c>
      <c r="F789" s="5" t="str">
        <f>FIXED('WinBUGS output'!M788,2)</f>
        <v>0.15</v>
      </c>
      <c r="G789" s="5" t="str">
        <f>FIXED('WinBUGS output'!O788,2)</f>
        <v>2.23</v>
      </c>
      <c r="H789" s="7"/>
      <c r="I789" s="7"/>
      <c r="J789" s="7"/>
      <c r="X789" s="5" t="str">
        <f t="shared" si="32"/>
        <v>CBT individual (under 15 sessions)</v>
      </c>
      <c r="Y789" s="5" t="str">
        <f t="shared" si="33"/>
        <v>CBT individual (over 15 sessions)</v>
      </c>
      <c r="Z789" s="5" t="str">
        <f>FIXED(EXP('WinBUGS output'!N788),2)</f>
        <v>3.24</v>
      </c>
      <c r="AA789" s="5" t="str">
        <f>FIXED(EXP('WinBUGS output'!M788),2)</f>
        <v>1.16</v>
      </c>
      <c r="AB789" s="5" t="str">
        <f>FIXED(EXP('WinBUGS output'!O788),2)</f>
        <v>9.25</v>
      </c>
    </row>
    <row r="790" spans="1:28" x14ac:dyDescent="0.25">
      <c r="A790" s="44">
        <v>33</v>
      </c>
      <c r="B790" s="44">
        <v>36</v>
      </c>
      <c r="C790" s="5" t="str">
        <f>VLOOKUP(A790,'WinBUGS output'!A:C,3,FALSE)</f>
        <v>CBT individual (under 15 sessions)</v>
      </c>
      <c r="D790" s="5" t="str">
        <f>VLOOKUP(B790,'WinBUGS output'!A:C,3,FALSE)</f>
        <v>Third-wave cognitive therapy individual</v>
      </c>
      <c r="E790" s="5" t="str">
        <f>FIXED('WinBUGS output'!N789,2)</f>
        <v>1.18</v>
      </c>
      <c r="F790" s="5" t="str">
        <f>FIXED('WinBUGS output'!M789,2)</f>
        <v>-0.01</v>
      </c>
      <c r="G790" s="5" t="str">
        <f>FIXED('WinBUGS output'!O789,2)</f>
        <v>2.69</v>
      </c>
      <c r="H790" s="7"/>
      <c r="I790" s="7"/>
      <c r="J790" s="7"/>
      <c r="X790" s="5" t="str">
        <f t="shared" si="32"/>
        <v>CBT individual (under 15 sessions)</v>
      </c>
      <c r="Y790" s="5" t="str">
        <f t="shared" si="33"/>
        <v>Third-wave cognitive therapy individual</v>
      </c>
      <c r="Z790" s="5" t="str">
        <f>FIXED(EXP('WinBUGS output'!N789),2)</f>
        <v>3.25</v>
      </c>
      <c r="AA790" s="5" t="str">
        <f>FIXED(EXP('WinBUGS output'!M789),2)</f>
        <v>0.99</v>
      </c>
      <c r="AB790" s="5" t="str">
        <f>FIXED(EXP('WinBUGS output'!O789),2)</f>
        <v>14.70</v>
      </c>
    </row>
    <row r="791" spans="1:28" x14ac:dyDescent="0.25">
      <c r="A791" s="44">
        <v>33</v>
      </c>
      <c r="B791" s="44">
        <v>37</v>
      </c>
      <c r="C791" s="5" t="str">
        <f>VLOOKUP(A791,'WinBUGS output'!A:C,3,FALSE)</f>
        <v>CBT individual (under 15 sessions)</v>
      </c>
      <c r="D791" s="5" t="str">
        <f>VLOOKUP(B791,'WinBUGS output'!A:C,3,FALSE)</f>
        <v>CBT individual (under 15 sessions) + citalopram</v>
      </c>
      <c r="E791" s="5" t="str">
        <f>FIXED('WinBUGS output'!N790,2)</f>
        <v>1.73</v>
      </c>
      <c r="F791" s="5" t="str">
        <f>FIXED('WinBUGS output'!M790,2)</f>
        <v>0.56</v>
      </c>
      <c r="G791" s="5" t="str">
        <f>FIXED('WinBUGS output'!O790,2)</f>
        <v>2.88</v>
      </c>
      <c r="H791" s="7"/>
      <c r="I791" s="7"/>
      <c r="J791" s="7"/>
      <c r="X791" s="5" t="str">
        <f t="shared" si="32"/>
        <v>CBT individual (under 15 sessions)</v>
      </c>
      <c r="Y791" s="5" t="str">
        <f t="shared" si="33"/>
        <v>CBT individual (under 15 sessions) + citalopram</v>
      </c>
      <c r="Z791" s="5" t="str">
        <f>FIXED(EXP('WinBUGS output'!N790),2)</f>
        <v>5.65</v>
      </c>
      <c r="AA791" s="5" t="str">
        <f>FIXED(EXP('WinBUGS output'!M790),2)</f>
        <v>1.75</v>
      </c>
      <c r="AB791" s="5" t="str">
        <f>FIXED(EXP('WinBUGS output'!O790),2)</f>
        <v>17.80</v>
      </c>
    </row>
    <row r="792" spans="1:28" x14ac:dyDescent="0.25">
      <c r="A792" s="44">
        <v>33</v>
      </c>
      <c r="B792" s="44">
        <v>38</v>
      </c>
      <c r="C792" s="5" t="str">
        <f>VLOOKUP(A792,'WinBUGS output'!A:C,3,FALSE)</f>
        <v>CBT individual (under 15 sessions)</v>
      </c>
      <c r="D792" s="5" t="str">
        <f>VLOOKUP(B792,'WinBUGS output'!A:C,3,FALSE)</f>
        <v>CBT individual (under 15 sessions) + escitalopram</v>
      </c>
      <c r="E792" s="5" t="str">
        <f>FIXED('WinBUGS output'!N791,2)</f>
        <v>1.51</v>
      </c>
      <c r="F792" s="5" t="str">
        <f>FIXED('WinBUGS output'!M791,2)</f>
        <v>0.19</v>
      </c>
      <c r="G792" s="5" t="str">
        <f>FIXED('WinBUGS output'!O791,2)</f>
        <v>2.79</v>
      </c>
      <c r="H792" s="7"/>
      <c r="I792" s="7"/>
      <c r="J792" s="7"/>
      <c r="X792" s="5" t="str">
        <f t="shared" si="32"/>
        <v>CBT individual (under 15 sessions)</v>
      </c>
      <c r="Y792" s="5" t="str">
        <f t="shared" si="33"/>
        <v>CBT individual (under 15 sessions) + escitalopram</v>
      </c>
      <c r="Z792" s="5" t="str">
        <f>FIXED(EXP('WinBUGS output'!N791),2)</f>
        <v>4.53</v>
      </c>
      <c r="AA792" s="5" t="str">
        <f>FIXED(EXP('WinBUGS output'!M791),2)</f>
        <v>1.21</v>
      </c>
      <c r="AB792" s="5" t="str">
        <f>FIXED(EXP('WinBUGS output'!O791),2)</f>
        <v>16.30</v>
      </c>
    </row>
    <row r="793" spans="1:28" x14ac:dyDescent="0.25">
      <c r="A793" s="44">
        <v>33</v>
      </c>
      <c r="B793" s="44">
        <v>39</v>
      </c>
      <c r="C793" s="5" t="str">
        <f>VLOOKUP(A793,'WinBUGS output'!A:C,3,FALSE)</f>
        <v>CBT individual (under 15 sessions)</v>
      </c>
      <c r="D793" s="5" t="str">
        <f>VLOOKUP(B793,'WinBUGS output'!A:C,3,FALSE)</f>
        <v>CBT individual (over 15 sessions) + any AD</v>
      </c>
      <c r="E793" s="5" t="str">
        <f>FIXED('WinBUGS output'!N792,2)</f>
        <v>1.38</v>
      </c>
      <c r="F793" s="5" t="str">
        <f>FIXED('WinBUGS output'!M792,2)</f>
        <v>-0.19</v>
      </c>
      <c r="G793" s="5" t="str">
        <f>FIXED('WinBUGS output'!O792,2)</f>
        <v>2.82</v>
      </c>
      <c r="H793" s="7"/>
      <c r="I793" s="7"/>
      <c r="J793" s="7"/>
      <c r="X793" s="5" t="str">
        <f t="shared" si="32"/>
        <v>CBT individual (under 15 sessions)</v>
      </c>
      <c r="Y793" s="5" t="str">
        <f t="shared" si="33"/>
        <v>CBT individual (over 15 sessions) + any AD</v>
      </c>
      <c r="Z793" s="5" t="str">
        <f>FIXED(EXP('WinBUGS output'!N792),2)</f>
        <v>3.98</v>
      </c>
      <c r="AA793" s="5" t="str">
        <f>FIXED(EXP('WinBUGS output'!M792),2)</f>
        <v>0.83</v>
      </c>
      <c r="AB793" s="5" t="str">
        <f>FIXED(EXP('WinBUGS output'!O792),2)</f>
        <v>16.79</v>
      </c>
    </row>
    <row r="794" spans="1:28" x14ac:dyDescent="0.25">
      <c r="A794" s="44">
        <v>33</v>
      </c>
      <c r="B794" s="44">
        <v>40</v>
      </c>
      <c r="C794" s="5" t="str">
        <f>VLOOKUP(A794,'WinBUGS output'!A:C,3,FALSE)</f>
        <v>CBT individual (under 15 sessions)</v>
      </c>
      <c r="D794" s="5" t="str">
        <f>VLOOKUP(B794,'WinBUGS output'!A:C,3,FALSE)</f>
        <v>Third-wave cognitive therapy individual + any AD</v>
      </c>
      <c r="E794" s="5" t="str">
        <f>FIXED('WinBUGS output'!N793,2)</f>
        <v>1.86</v>
      </c>
      <c r="F794" s="5" t="str">
        <f>FIXED('WinBUGS output'!M793,2)</f>
        <v>0.41</v>
      </c>
      <c r="G794" s="5" t="str">
        <f>FIXED('WinBUGS output'!O793,2)</f>
        <v>3.40</v>
      </c>
      <c r="H794" s="7"/>
      <c r="I794" s="7"/>
      <c r="J794" s="7"/>
      <c r="X794" s="5" t="str">
        <f t="shared" si="32"/>
        <v>CBT individual (under 15 sessions)</v>
      </c>
      <c r="Y794" s="5" t="str">
        <f t="shared" si="33"/>
        <v>Third-wave cognitive therapy individual + any AD</v>
      </c>
      <c r="Z794" s="5" t="str">
        <f>FIXED(EXP('WinBUGS output'!N793),2)</f>
        <v>6.43</v>
      </c>
      <c r="AA794" s="5" t="str">
        <f>FIXED(EXP('WinBUGS output'!M793),2)</f>
        <v>1.51</v>
      </c>
      <c r="AB794" s="5" t="str">
        <f>FIXED(EXP('WinBUGS output'!O793),2)</f>
        <v>29.99</v>
      </c>
    </row>
    <row r="795" spans="1:28" x14ac:dyDescent="0.25">
      <c r="A795" s="44">
        <v>33</v>
      </c>
      <c r="B795" s="44">
        <v>41</v>
      </c>
      <c r="C795" s="5" t="str">
        <f>VLOOKUP(A795,'WinBUGS output'!A:C,3,FALSE)</f>
        <v>CBT individual (under 15 sessions)</v>
      </c>
      <c r="D795" s="5" t="str">
        <f>VLOOKUP(B795,'WinBUGS output'!A:C,3,FALSE)</f>
        <v>Exercise + Fluoxetine</v>
      </c>
      <c r="E795" s="5" t="str">
        <f>FIXED('WinBUGS output'!N794,2)</f>
        <v>3.91</v>
      </c>
      <c r="F795" s="5" t="str">
        <f>FIXED('WinBUGS output'!M794,2)</f>
        <v>2.23</v>
      </c>
      <c r="G795" s="5" t="str">
        <f>FIXED('WinBUGS output'!O794,2)</f>
        <v>5.53</v>
      </c>
      <c r="H795" s="7"/>
      <c r="I795" s="7"/>
      <c r="J795" s="7"/>
      <c r="X795" s="5" t="str">
        <f t="shared" si="32"/>
        <v>CBT individual (under 15 sessions)</v>
      </c>
      <c r="Y795" s="5" t="str">
        <f t="shared" si="33"/>
        <v>Exercise + Fluoxetine</v>
      </c>
      <c r="Z795" s="5" t="str">
        <f>FIXED(EXP('WinBUGS output'!N794),2)</f>
        <v>49.85</v>
      </c>
      <c r="AA795" s="5" t="str">
        <f>FIXED(EXP('WinBUGS output'!M794),2)</f>
        <v>9.33</v>
      </c>
      <c r="AB795" s="5" t="str">
        <f>FIXED(EXP('WinBUGS output'!O794),2)</f>
        <v>251.64</v>
      </c>
    </row>
    <row r="796" spans="1:28" x14ac:dyDescent="0.25">
      <c r="A796" s="44">
        <v>34</v>
      </c>
      <c r="B796" s="44">
        <v>35</v>
      </c>
      <c r="C796" s="5" t="str">
        <f>VLOOKUP(A796,'WinBUGS output'!A:C,3,FALSE)</f>
        <v>CBT individual (under 15 sessions) + TAU</v>
      </c>
      <c r="D796" s="5" t="str">
        <f>VLOOKUP(B796,'WinBUGS output'!A:C,3,FALSE)</f>
        <v>CBT individual (over 15 sessions)</v>
      </c>
      <c r="E796" s="5" t="str">
        <f>FIXED('WinBUGS output'!N795,2)</f>
        <v>0.64</v>
      </c>
      <c r="F796" s="5" t="str">
        <f>FIXED('WinBUGS output'!M795,2)</f>
        <v>-0.34</v>
      </c>
      <c r="G796" s="5" t="str">
        <f>FIXED('WinBUGS output'!O795,2)</f>
        <v>1.82</v>
      </c>
      <c r="H796" s="7"/>
      <c r="I796" s="7"/>
      <c r="J796" s="7"/>
      <c r="X796" s="5" t="str">
        <f t="shared" si="32"/>
        <v>CBT individual (under 15 sessions) + TAU</v>
      </c>
      <c r="Y796" s="5" t="str">
        <f t="shared" si="33"/>
        <v>CBT individual (over 15 sessions)</v>
      </c>
      <c r="Z796" s="5" t="str">
        <f>FIXED(EXP('WinBUGS output'!N795),2)</f>
        <v>1.90</v>
      </c>
      <c r="AA796" s="5" t="str">
        <f>FIXED(EXP('WinBUGS output'!M795),2)</f>
        <v>0.71</v>
      </c>
      <c r="AB796" s="5" t="str">
        <f>FIXED(EXP('WinBUGS output'!O795),2)</f>
        <v>6.17</v>
      </c>
    </row>
    <row r="797" spans="1:28" x14ac:dyDescent="0.25">
      <c r="A797" s="44">
        <v>34</v>
      </c>
      <c r="B797" s="44">
        <v>36</v>
      </c>
      <c r="C797" s="5" t="str">
        <f>VLOOKUP(A797,'WinBUGS output'!A:C,3,FALSE)</f>
        <v>CBT individual (under 15 sessions) + TAU</v>
      </c>
      <c r="D797" s="5" t="str">
        <f>VLOOKUP(B797,'WinBUGS output'!A:C,3,FALSE)</f>
        <v>Third-wave cognitive therapy individual</v>
      </c>
      <c r="E797" s="5" t="str">
        <f>FIXED('WinBUGS output'!N796,2)</f>
        <v>0.65</v>
      </c>
      <c r="F797" s="5" t="str">
        <f>FIXED('WinBUGS output'!M796,2)</f>
        <v>-0.48</v>
      </c>
      <c r="G797" s="5" t="str">
        <f>FIXED('WinBUGS output'!O796,2)</f>
        <v>2.17</v>
      </c>
      <c r="H797" s="7"/>
      <c r="I797" s="7"/>
      <c r="J797" s="7"/>
      <c r="X797" s="5" t="str">
        <f t="shared" si="32"/>
        <v>CBT individual (under 15 sessions) + TAU</v>
      </c>
      <c r="Y797" s="5" t="str">
        <f t="shared" si="33"/>
        <v>Third-wave cognitive therapy individual</v>
      </c>
      <c r="Z797" s="5" t="str">
        <f>FIXED(EXP('WinBUGS output'!N796),2)</f>
        <v>1.92</v>
      </c>
      <c r="AA797" s="5" t="str">
        <f>FIXED(EXP('WinBUGS output'!M796),2)</f>
        <v>0.62</v>
      </c>
      <c r="AB797" s="5" t="str">
        <f>FIXED(EXP('WinBUGS output'!O796),2)</f>
        <v>8.73</v>
      </c>
    </row>
    <row r="798" spans="1:28" x14ac:dyDescent="0.25">
      <c r="A798" s="44">
        <v>34</v>
      </c>
      <c r="B798" s="44">
        <v>37</v>
      </c>
      <c r="C798" s="5" t="str">
        <f>VLOOKUP(A798,'WinBUGS output'!A:C,3,FALSE)</f>
        <v>CBT individual (under 15 sessions) + TAU</v>
      </c>
      <c r="D798" s="5" t="str">
        <f>VLOOKUP(B798,'WinBUGS output'!A:C,3,FALSE)</f>
        <v>CBT individual (under 15 sessions) + citalopram</v>
      </c>
      <c r="E798" s="5" t="str">
        <f>FIXED('WinBUGS output'!N797,2)</f>
        <v>1.22</v>
      </c>
      <c r="F798" s="5" t="str">
        <f>FIXED('WinBUGS output'!M797,2)</f>
        <v>-0.25</v>
      </c>
      <c r="G798" s="5" t="str">
        <f>FIXED('WinBUGS output'!O797,2)</f>
        <v>2.66</v>
      </c>
      <c r="H798" s="7"/>
      <c r="I798" s="7"/>
      <c r="J798" s="7"/>
      <c r="X798" s="5" t="str">
        <f t="shared" si="32"/>
        <v>CBT individual (under 15 sessions) + TAU</v>
      </c>
      <c r="Y798" s="5" t="str">
        <f t="shared" si="33"/>
        <v>CBT individual (under 15 sessions) + citalopram</v>
      </c>
      <c r="Z798" s="5" t="str">
        <f>FIXED(EXP('WinBUGS output'!N797),2)</f>
        <v>3.38</v>
      </c>
      <c r="AA798" s="5" t="str">
        <f>FIXED(EXP('WinBUGS output'!M797),2)</f>
        <v>0.78</v>
      </c>
      <c r="AB798" s="5" t="str">
        <f>FIXED(EXP('WinBUGS output'!O797),2)</f>
        <v>14.31</v>
      </c>
    </row>
    <row r="799" spans="1:28" x14ac:dyDescent="0.25">
      <c r="A799" s="44">
        <v>34</v>
      </c>
      <c r="B799" s="44">
        <v>38</v>
      </c>
      <c r="C799" s="5" t="str">
        <f>VLOOKUP(A799,'WinBUGS output'!A:C,3,FALSE)</f>
        <v>CBT individual (under 15 sessions) + TAU</v>
      </c>
      <c r="D799" s="5" t="str">
        <f>VLOOKUP(B799,'WinBUGS output'!A:C,3,FALSE)</f>
        <v>CBT individual (under 15 sessions) + escitalopram</v>
      </c>
      <c r="E799" s="5" t="str">
        <f>FIXED('WinBUGS output'!N798,2)</f>
        <v>0.99</v>
      </c>
      <c r="F799" s="5" t="str">
        <f>FIXED('WinBUGS output'!M798,2)</f>
        <v>-0.57</v>
      </c>
      <c r="G799" s="5" t="str">
        <f>FIXED('WinBUGS output'!O798,2)</f>
        <v>2.54</v>
      </c>
      <c r="H799" s="7"/>
      <c r="I799" s="7"/>
      <c r="J799" s="7"/>
      <c r="X799" s="5" t="str">
        <f t="shared" si="32"/>
        <v>CBT individual (under 15 sessions) + TAU</v>
      </c>
      <c r="Y799" s="5" t="str">
        <f t="shared" si="33"/>
        <v>CBT individual (under 15 sessions) + escitalopram</v>
      </c>
      <c r="Z799" s="5" t="str">
        <f>FIXED(EXP('WinBUGS output'!N798),2)</f>
        <v>2.70</v>
      </c>
      <c r="AA799" s="5" t="str">
        <f>FIXED(EXP('WinBUGS output'!M798),2)</f>
        <v>0.56</v>
      </c>
      <c r="AB799" s="5" t="str">
        <f>FIXED(EXP('WinBUGS output'!O798),2)</f>
        <v>12.63</v>
      </c>
    </row>
    <row r="800" spans="1:28" x14ac:dyDescent="0.25">
      <c r="A800" s="44">
        <v>34</v>
      </c>
      <c r="B800" s="44">
        <v>39</v>
      </c>
      <c r="C800" s="5" t="str">
        <f>VLOOKUP(A800,'WinBUGS output'!A:C,3,FALSE)</f>
        <v>CBT individual (under 15 sessions) + TAU</v>
      </c>
      <c r="D800" s="5" t="str">
        <f>VLOOKUP(B800,'WinBUGS output'!A:C,3,FALSE)</f>
        <v>CBT individual (over 15 sessions) + any AD</v>
      </c>
      <c r="E800" s="5" t="str">
        <f>FIXED('WinBUGS output'!N799,2)</f>
        <v>0.87</v>
      </c>
      <c r="F800" s="5" t="str">
        <f>FIXED('WinBUGS output'!M799,2)</f>
        <v>-0.91</v>
      </c>
      <c r="G800" s="5" t="str">
        <f>FIXED('WinBUGS output'!O799,2)</f>
        <v>2.55</v>
      </c>
      <c r="H800" s="7"/>
      <c r="I800" s="7"/>
      <c r="J800" s="7"/>
      <c r="X800" s="5" t="str">
        <f t="shared" si="32"/>
        <v>CBT individual (under 15 sessions) + TAU</v>
      </c>
      <c r="Y800" s="5" t="str">
        <f t="shared" si="33"/>
        <v>CBT individual (over 15 sessions) + any AD</v>
      </c>
      <c r="Z800" s="5" t="str">
        <f>FIXED(EXP('WinBUGS output'!N799),2)</f>
        <v>2.38</v>
      </c>
      <c r="AA800" s="5" t="str">
        <f>FIXED(EXP('WinBUGS output'!M799),2)</f>
        <v>0.40</v>
      </c>
      <c r="AB800" s="5" t="str">
        <f>FIXED(EXP('WinBUGS output'!O799),2)</f>
        <v>12.79</v>
      </c>
    </row>
    <row r="801" spans="1:28" x14ac:dyDescent="0.25">
      <c r="A801" s="44">
        <v>34</v>
      </c>
      <c r="B801" s="44">
        <v>40</v>
      </c>
      <c r="C801" s="5" t="str">
        <f>VLOOKUP(A801,'WinBUGS output'!A:C,3,FALSE)</f>
        <v>CBT individual (under 15 sessions) + TAU</v>
      </c>
      <c r="D801" s="5" t="str">
        <f>VLOOKUP(B801,'WinBUGS output'!A:C,3,FALSE)</f>
        <v>Third-wave cognitive therapy individual + any AD</v>
      </c>
      <c r="E801" s="5" t="str">
        <f>FIXED('WinBUGS output'!N800,2)</f>
        <v>1.35</v>
      </c>
      <c r="F801" s="5" t="str">
        <f>FIXED('WinBUGS output'!M800,2)</f>
        <v>-0.34</v>
      </c>
      <c r="G801" s="5" t="str">
        <f>FIXED('WinBUGS output'!O800,2)</f>
        <v>3.11</v>
      </c>
      <c r="H801" s="7"/>
      <c r="I801" s="7"/>
      <c r="J801" s="7"/>
      <c r="X801" s="5" t="str">
        <f t="shared" si="32"/>
        <v>CBT individual (under 15 sessions) + TAU</v>
      </c>
      <c r="Y801" s="5" t="str">
        <f t="shared" si="33"/>
        <v>Third-wave cognitive therapy individual + any AD</v>
      </c>
      <c r="Z801" s="5" t="str">
        <f>FIXED(EXP('WinBUGS output'!N800),2)</f>
        <v>3.87</v>
      </c>
      <c r="AA801" s="5" t="str">
        <f>FIXED(EXP('WinBUGS output'!M800),2)</f>
        <v>0.71</v>
      </c>
      <c r="AB801" s="5" t="str">
        <f>FIXED(EXP('WinBUGS output'!O800),2)</f>
        <v>22.47</v>
      </c>
    </row>
    <row r="802" spans="1:28" x14ac:dyDescent="0.25">
      <c r="A802" s="44">
        <v>34</v>
      </c>
      <c r="B802" s="44">
        <v>41</v>
      </c>
      <c r="C802" s="5" t="str">
        <f>VLOOKUP(A802,'WinBUGS output'!A:C,3,FALSE)</f>
        <v>CBT individual (under 15 sessions) + TAU</v>
      </c>
      <c r="D802" s="5" t="str">
        <f>VLOOKUP(B802,'WinBUGS output'!A:C,3,FALSE)</f>
        <v>Exercise + Fluoxetine</v>
      </c>
      <c r="E802" s="5" t="str">
        <f>FIXED('WinBUGS output'!N801,2)</f>
        <v>3.39</v>
      </c>
      <c r="F802" s="5" t="str">
        <f>FIXED('WinBUGS output'!M801,2)</f>
        <v>1.55</v>
      </c>
      <c r="G802" s="5" t="str">
        <f>FIXED('WinBUGS output'!O801,2)</f>
        <v>5.20</v>
      </c>
      <c r="H802" s="7"/>
      <c r="I802" s="7"/>
      <c r="J802" s="7"/>
      <c r="X802" s="5" t="str">
        <f t="shared" si="32"/>
        <v>CBT individual (under 15 sessions) + TAU</v>
      </c>
      <c r="Y802" s="5" t="str">
        <f t="shared" si="33"/>
        <v>Exercise + Fluoxetine</v>
      </c>
      <c r="Z802" s="5" t="str">
        <f>FIXED(EXP('WinBUGS output'!N801),2)</f>
        <v>29.76</v>
      </c>
      <c r="AA802" s="5" t="str">
        <f>FIXED(EXP('WinBUGS output'!M801),2)</f>
        <v>4.72</v>
      </c>
      <c r="AB802" s="5" t="str">
        <f>FIXED(EXP('WinBUGS output'!O801),2)</f>
        <v>181.64</v>
      </c>
    </row>
    <row r="803" spans="1:28" x14ac:dyDescent="0.25">
      <c r="A803" s="44">
        <v>35</v>
      </c>
      <c r="B803" s="44">
        <v>36</v>
      </c>
      <c r="C803" s="5" t="str">
        <f>VLOOKUP(A803,'WinBUGS output'!A:C,3,FALSE)</f>
        <v>CBT individual (over 15 sessions)</v>
      </c>
      <c r="D803" s="5" t="str">
        <f>VLOOKUP(B803,'WinBUGS output'!A:C,3,FALSE)</f>
        <v>Third-wave cognitive therapy individual</v>
      </c>
      <c r="E803" s="5" t="str">
        <f>FIXED('WinBUGS output'!N802,2)</f>
        <v>0.02</v>
      </c>
      <c r="F803" s="5" t="str">
        <f>FIXED('WinBUGS output'!M802,2)</f>
        <v>-0.97</v>
      </c>
      <c r="G803" s="5" t="str">
        <f>FIXED('WinBUGS output'!O802,2)</f>
        <v>1.15</v>
      </c>
      <c r="H803" s="7">
        <v>1.6279999999999999</v>
      </c>
      <c r="I803" s="7">
        <v>-0.18</v>
      </c>
      <c r="J803" s="7">
        <v>3.3460000000000001</v>
      </c>
      <c r="X803" s="5" t="str">
        <f t="shared" si="32"/>
        <v>CBT individual (over 15 sessions)</v>
      </c>
      <c r="Y803" s="5" t="str">
        <f t="shared" si="33"/>
        <v>Third-wave cognitive therapy individual</v>
      </c>
      <c r="Z803" s="5" t="str">
        <f>FIXED(EXP('WinBUGS output'!N802),2)</f>
        <v>1.02</v>
      </c>
      <c r="AA803" s="5" t="str">
        <f>FIXED(EXP('WinBUGS output'!M802),2)</f>
        <v>0.38</v>
      </c>
      <c r="AB803" s="5" t="str">
        <f>FIXED(EXP('WinBUGS output'!O802),2)</f>
        <v>3.15</v>
      </c>
    </row>
    <row r="804" spans="1:28" x14ac:dyDescent="0.25">
      <c r="A804" s="44">
        <v>35</v>
      </c>
      <c r="B804" s="44">
        <v>37</v>
      </c>
      <c r="C804" s="5" t="str">
        <f>VLOOKUP(A804,'WinBUGS output'!A:C,3,FALSE)</f>
        <v>CBT individual (over 15 sessions)</v>
      </c>
      <c r="D804" s="5" t="str">
        <f>VLOOKUP(B804,'WinBUGS output'!A:C,3,FALSE)</f>
        <v>CBT individual (under 15 sessions) + citalopram</v>
      </c>
      <c r="E804" s="5" t="str">
        <f>FIXED('WinBUGS output'!N803,2)</f>
        <v>0.55</v>
      </c>
      <c r="F804" s="5" t="str">
        <f>FIXED('WinBUGS output'!M803,2)</f>
        <v>-0.81</v>
      </c>
      <c r="G804" s="5" t="str">
        <f>FIXED('WinBUGS output'!O803,2)</f>
        <v>1.91</v>
      </c>
      <c r="H804" s="7"/>
      <c r="I804" s="7"/>
      <c r="J804" s="7"/>
      <c r="X804" s="5" t="str">
        <f t="shared" si="32"/>
        <v>CBT individual (over 15 sessions)</v>
      </c>
      <c r="Y804" s="5" t="str">
        <f t="shared" si="33"/>
        <v>CBT individual (under 15 sessions) + citalopram</v>
      </c>
      <c r="Z804" s="5" t="str">
        <f>FIXED(EXP('WinBUGS output'!N803),2)</f>
        <v>1.73</v>
      </c>
      <c r="AA804" s="5" t="str">
        <f>FIXED(EXP('WinBUGS output'!M803),2)</f>
        <v>0.45</v>
      </c>
      <c r="AB804" s="5" t="str">
        <f>FIXED(EXP('WinBUGS output'!O803),2)</f>
        <v>6.77</v>
      </c>
    </row>
    <row r="805" spans="1:28" x14ac:dyDescent="0.25">
      <c r="A805" s="44">
        <v>35</v>
      </c>
      <c r="B805" s="44">
        <v>38</v>
      </c>
      <c r="C805" s="5" t="str">
        <f>VLOOKUP(A805,'WinBUGS output'!A:C,3,FALSE)</f>
        <v>CBT individual (over 15 sessions)</v>
      </c>
      <c r="D805" s="5" t="str">
        <f>VLOOKUP(B805,'WinBUGS output'!A:C,3,FALSE)</f>
        <v>CBT individual (under 15 sessions) + escitalopram</v>
      </c>
      <c r="E805" s="5" t="str">
        <f>FIXED('WinBUGS output'!N804,2)</f>
        <v>0.33</v>
      </c>
      <c r="F805" s="5" t="str">
        <f>FIXED('WinBUGS output'!M804,2)</f>
        <v>-1.13</v>
      </c>
      <c r="G805" s="5" t="str">
        <f>FIXED('WinBUGS output'!O804,2)</f>
        <v>1.76</v>
      </c>
      <c r="H805" s="7"/>
      <c r="I805" s="7"/>
      <c r="J805" s="7"/>
      <c r="X805" s="5" t="str">
        <f t="shared" si="32"/>
        <v>CBT individual (over 15 sessions)</v>
      </c>
      <c r="Y805" s="5" t="str">
        <f t="shared" si="33"/>
        <v>CBT individual (under 15 sessions) + escitalopram</v>
      </c>
      <c r="Z805" s="5" t="str">
        <f>FIXED(EXP('WinBUGS output'!N804),2)</f>
        <v>1.39</v>
      </c>
      <c r="AA805" s="5" t="str">
        <f>FIXED(EXP('WinBUGS output'!M804),2)</f>
        <v>0.32</v>
      </c>
      <c r="AB805" s="5" t="str">
        <f>FIXED(EXP('WinBUGS output'!O804),2)</f>
        <v>5.84</v>
      </c>
    </row>
    <row r="806" spans="1:28" x14ac:dyDescent="0.25">
      <c r="A806" s="44">
        <v>35</v>
      </c>
      <c r="B806" s="44">
        <v>39</v>
      </c>
      <c r="C806" s="5" t="str">
        <f>VLOOKUP(A806,'WinBUGS output'!A:C,3,FALSE)</f>
        <v>CBT individual (over 15 sessions)</v>
      </c>
      <c r="D806" s="5" t="str">
        <f>VLOOKUP(B806,'WinBUGS output'!A:C,3,FALSE)</f>
        <v>CBT individual (over 15 sessions) + any AD</v>
      </c>
      <c r="E806" s="5" t="str">
        <f>FIXED('WinBUGS output'!N805,2)</f>
        <v>0.20</v>
      </c>
      <c r="F806" s="5" t="str">
        <f>FIXED('WinBUGS output'!M805,2)</f>
        <v>-1.49</v>
      </c>
      <c r="G806" s="5" t="str">
        <f>FIXED('WinBUGS output'!O805,2)</f>
        <v>1.79</v>
      </c>
      <c r="H806" s="7"/>
      <c r="I806" s="7"/>
      <c r="J806" s="7"/>
      <c r="X806" s="5" t="str">
        <f t="shared" si="32"/>
        <v>CBT individual (over 15 sessions)</v>
      </c>
      <c r="Y806" s="5" t="str">
        <f t="shared" si="33"/>
        <v>CBT individual (over 15 sessions) + any AD</v>
      </c>
      <c r="Z806" s="5" t="str">
        <f>FIXED(EXP('WinBUGS output'!N805),2)</f>
        <v>1.22</v>
      </c>
      <c r="AA806" s="5" t="str">
        <f>FIXED(EXP('WinBUGS output'!M805),2)</f>
        <v>0.22</v>
      </c>
      <c r="AB806" s="5" t="str">
        <f>FIXED(EXP('WinBUGS output'!O805),2)</f>
        <v>5.98</v>
      </c>
    </row>
    <row r="807" spans="1:28" x14ac:dyDescent="0.25">
      <c r="A807" s="44">
        <v>35</v>
      </c>
      <c r="B807" s="44">
        <v>40</v>
      </c>
      <c r="C807" s="5" t="str">
        <f>VLOOKUP(A807,'WinBUGS output'!A:C,3,FALSE)</f>
        <v>CBT individual (over 15 sessions)</v>
      </c>
      <c r="D807" s="5" t="str">
        <f>VLOOKUP(B807,'WinBUGS output'!A:C,3,FALSE)</f>
        <v>Third-wave cognitive therapy individual + any AD</v>
      </c>
      <c r="E807" s="5" t="str">
        <f>FIXED('WinBUGS output'!N806,2)</f>
        <v>0.69</v>
      </c>
      <c r="F807" s="5" t="str">
        <f>FIXED('WinBUGS output'!M806,2)</f>
        <v>-0.91</v>
      </c>
      <c r="G807" s="5" t="str">
        <f>FIXED('WinBUGS output'!O806,2)</f>
        <v>2.35</v>
      </c>
      <c r="H807" s="7"/>
      <c r="I807" s="7"/>
      <c r="J807" s="7"/>
      <c r="X807" s="5" t="str">
        <f t="shared" si="32"/>
        <v>CBT individual (over 15 sessions)</v>
      </c>
      <c r="Y807" s="5" t="str">
        <f t="shared" si="33"/>
        <v>Third-wave cognitive therapy individual + any AD</v>
      </c>
      <c r="Z807" s="5" t="str">
        <f>FIXED(EXP('WinBUGS output'!N806),2)</f>
        <v>1.99</v>
      </c>
      <c r="AA807" s="5" t="str">
        <f>FIXED(EXP('WinBUGS output'!M806),2)</f>
        <v>0.40</v>
      </c>
      <c r="AB807" s="5" t="str">
        <f>FIXED(EXP('WinBUGS output'!O806),2)</f>
        <v>10.50</v>
      </c>
    </row>
    <row r="808" spans="1:28" x14ac:dyDescent="0.25">
      <c r="A808" s="44">
        <v>35</v>
      </c>
      <c r="B808" s="44">
        <v>41</v>
      </c>
      <c r="C808" s="5" t="str">
        <f>VLOOKUP(A808,'WinBUGS output'!A:C,3,FALSE)</f>
        <v>CBT individual (over 15 sessions)</v>
      </c>
      <c r="D808" s="5" t="str">
        <f>VLOOKUP(B808,'WinBUGS output'!A:C,3,FALSE)</f>
        <v>Exercise + Fluoxetine</v>
      </c>
      <c r="E808" s="5" t="str">
        <f>FIXED('WinBUGS output'!N807,2)</f>
        <v>2.73</v>
      </c>
      <c r="F808" s="5" t="str">
        <f>FIXED('WinBUGS output'!M807,2)</f>
        <v>1.02</v>
      </c>
      <c r="G808" s="5" t="str">
        <f>FIXED('WinBUGS output'!O807,2)</f>
        <v>4.41</v>
      </c>
      <c r="H808" s="7"/>
      <c r="I808" s="7"/>
      <c r="J808" s="7"/>
      <c r="X808" s="5" t="str">
        <f t="shared" si="32"/>
        <v>CBT individual (over 15 sessions)</v>
      </c>
      <c r="Y808" s="5" t="str">
        <f t="shared" si="33"/>
        <v>Exercise + Fluoxetine</v>
      </c>
      <c r="Z808" s="5" t="str">
        <f>FIXED(EXP('WinBUGS output'!N807),2)</f>
        <v>15.26</v>
      </c>
      <c r="AA808" s="5" t="str">
        <f>FIXED(EXP('WinBUGS output'!M807),2)</f>
        <v>2.76</v>
      </c>
      <c r="AB808" s="5" t="str">
        <f>FIXED(EXP('WinBUGS output'!O807),2)</f>
        <v>82.27</v>
      </c>
    </row>
    <row r="809" spans="1:28" x14ac:dyDescent="0.25">
      <c r="A809" s="44">
        <v>36</v>
      </c>
      <c r="B809" s="44">
        <v>37</v>
      </c>
      <c r="C809" s="5" t="str">
        <f>VLOOKUP(A809,'WinBUGS output'!A:C,3,FALSE)</f>
        <v>Third-wave cognitive therapy individual</v>
      </c>
      <c r="D809" s="5" t="str">
        <f>VLOOKUP(B809,'WinBUGS output'!A:C,3,FALSE)</f>
        <v>CBT individual (under 15 sessions) + citalopram</v>
      </c>
      <c r="E809" s="5" t="str">
        <f>FIXED('WinBUGS output'!N808,2)</f>
        <v>0.53</v>
      </c>
      <c r="F809" s="5" t="str">
        <f>FIXED('WinBUGS output'!M808,2)</f>
        <v>-1.19</v>
      </c>
      <c r="G809" s="5" t="str">
        <f>FIXED('WinBUGS output'!O808,2)</f>
        <v>2.11</v>
      </c>
      <c r="H809" s="7"/>
      <c r="I809" s="7"/>
      <c r="J809" s="7"/>
      <c r="X809" s="5" t="str">
        <f t="shared" si="32"/>
        <v>Third-wave cognitive therapy individual</v>
      </c>
      <c r="Y809" s="5" t="str">
        <f t="shared" si="33"/>
        <v>CBT individual (under 15 sessions) + citalopram</v>
      </c>
      <c r="Z809" s="5" t="str">
        <f>FIXED(EXP('WinBUGS output'!N808),2)</f>
        <v>1.70</v>
      </c>
      <c r="AA809" s="5" t="str">
        <f>FIXED(EXP('WinBUGS output'!M808),2)</f>
        <v>0.30</v>
      </c>
      <c r="AB809" s="5" t="str">
        <f>FIXED(EXP('WinBUGS output'!O808),2)</f>
        <v>8.22</v>
      </c>
    </row>
    <row r="810" spans="1:28" x14ac:dyDescent="0.25">
      <c r="A810" s="44">
        <v>36</v>
      </c>
      <c r="B810" s="44">
        <v>38</v>
      </c>
      <c r="C810" s="5" t="str">
        <f>VLOOKUP(A810,'WinBUGS output'!A:C,3,FALSE)</f>
        <v>Third-wave cognitive therapy individual</v>
      </c>
      <c r="D810" s="5" t="str">
        <f>VLOOKUP(B810,'WinBUGS output'!A:C,3,FALSE)</f>
        <v>CBT individual (under 15 sessions) + escitalopram</v>
      </c>
      <c r="E810" s="5" t="str">
        <f>FIXED('WinBUGS output'!N809,2)</f>
        <v>0.30</v>
      </c>
      <c r="F810" s="5" t="str">
        <f>FIXED('WinBUGS output'!M809,2)</f>
        <v>-1.49</v>
      </c>
      <c r="G810" s="5" t="str">
        <f>FIXED('WinBUGS output'!O809,2)</f>
        <v>1.95</v>
      </c>
      <c r="H810" s="7"/>
      <c r="I810" s="7"/>
      <c r="J810" s="7"/>
      <c r="X810" s="5" t="str">
        <f t="shared" si="32"/>
        <v>Third-wave cognitive therapy individual</v>
      </c>
      <c r="Y810" s="5" t="str">
        <f t="shared" si="33"/>
        <v>CBT individual (under 15 sessions) + escitalopram</v>
      </c>
      <c r="Z810" s="5" t="str">
        <f>FIXED(EXP('WinBUGS output'!N809),2)</f>
        <v>1.35</v>
      </c>
      <c r="AA810" s="5" t="str">
        <f>FIXED(EXP('WinBUGS output'!M809),2)</f>
        <v>0.23</v>
      </c>
      <c r="AB810" s="5" t="str">
        <f>FIXED(EXP('WinBUGS output'!O809),2)</f>
        <v>7.04</v>
      </c>
    </row>
    <row r="811" spans="1:28" x14ac:dyDescent="0.25">
      <c r="A811" s="44">
        <v>36</v>
      </c>
      <c r="B811" s="44">
        <v>39</v>
      </c>
      <c r="C811" s="5" t="str">
        <f>VLOOKUP(A811,'WinBUGS output'!A:C,3,FALSE)</f>
        <v>Third-wave cognitive therapy individual</v>
      </c>
      <c r="D811" s="5" t="str">
        <f>VLOOKUP(B811,'WinBUGS output'!A:C,3,FALSE)</f>
        <v>CBT individual (over 15 sessions) + any AD</v>
      </c>
      <c r="E811" s="5" t="str">
        <f>FIXED('WinBUGS output'!N810,2)</f>
        <v>0.17</v>
      </c>
      <c r="F811" s="5" t="str">
        <f>FIXED('WinBUGS output'!M810,2)</f>
        <v>-1.81</v>
      </c>
      <c r="G811" s="5" t="str">
        <f>FIXED('WinBUGS output'!O810,2)</f>
        <v>1.97</v>
      </c>
      <c r="H811" s="7"/>
      <c r="I811" s="7"/>
      <c r="J811" s="7"/>
      <c r="X811" s="5" t="str">
        <f t="shared" si="32"/>
        <v>Third-wave cognitive therapy individual</v>
      </c>
      <c r="Y811" s="5" t="str">
        <f t="shared" si="33"/>
        <v>CBT individual (over 15 sessions) + any AD</v>
      </c>
      <c r="Z811" s="5" t="str">
        <f>FIXED(EXP('WinBUGS output'!N810),2)</f>
        <v>1.19</v>
      </c>
      <c r="AA811" s="5" t="str">
        <f>FIXED(EXP('WinBUGS output'!M810),2)</f>
        <v>0.16</v>
      </c>
      <c r="AB811" s="5" t="str">
        <f>FIXED(EXP('WinBUGS output'!O810),2)</f>
        <v>7.14</v>
      </c>
    </row>
    <row r="812" spans="1:28" x14ac:dyDescent="0.25">
      <c r="A812" s="44">
        <v>36</v>
      </c>
      <c r="B812" s="44">
        <v>40</v>
      </c>
      <c r="C812" s="5" t="str">
        <f>VLOOKUP(A812,'WinBUGS output'!A:C,3,FALSE)</f>
        <v>Third-wave cognitive therapy individual</v>
      </c>
      <c r="D812" s="5" t="str">
        <f>VLOOKUP(B812,'WinBUGS output'!A:C,3,FALSE)</f>
        <v>Third-wave cognitive therapy individual + any AD</v>
      </c>
      <c r="E812" s="5" t="str">
        <f>FIXED('WinBUGS output'!N811,2)</f>
        <v>0.66</v>
      </c>
      <c r="F812" s="5" t="str">
        <f>FIXED('WinBUGS output'!M811,2)</f>
        <v>-1.24</v>
      </c>
      <c r="G812" s="5" t="str">
        <f>FIXED('WinBUGS output'!O811,2)</f>
        <v>2.52</v>
      </c>
      <c r="H812" s="7"/>
      <c r="I812" s="7"/>
      <c r="J812" s="7"/>
      <c r="X812" s="5" t="str">
        <f t="shared" si="32"/>
        <v>Third-wave cognitive therapy individual</v>
      </c>
      <c r="Y812" s="5" t="str">
        <f t="shared" si="33"/>
        <v>Third-wave cognitive therapy individual + any AD</v>
      </c>
      <c r="Z812" s="5" t="str">
        <f>FIXED(EXP('WinBUGS output'!N811),2)</f>
        <v>1.94</v>
      </c>
      <c r="AA812" s="5" t="str">
        <f>FIXED(EXP('WinBUGS output'!M811),2)</f>
        <v>0.29</v>
      </c>
      <c r="AB812" s="5" t="str">
        <f>FIXED(EXP('WinBUGS output'!O811),2)</f>
        <v>12.43</v>
      </c>
    </row>
    <row r="813" spans="1:28" x14ac:dyDescent="0.25">
      <c r="A813" s="44">
        <v>36</v>
      </c>
      <c r="B813" s="44">
        <v>41</v>
      </c>
      <c r="C813" s="5" t="str">
        <f>VLOOKUP(A813,'WinBUGS output'!A:C,3,FALSE)</f>
        <v>Third-wave cognitive therapy individual</v>
      </c>
      <c r="D813" s="5" t="str">
        <f>VLOOKUP(B813,'WinBUGS output'!A:C,3,FALSE)</f>
        <v>Exercise + Fluoxetine</v>
      </c>
      <c r="E813" s="5" t="str">
        <f>FIXED('WinBUGS output'!N812,2)</f>
        <v>2.69</v>
      </c>
      <c r="F813" s="5" t="str">
        <f>FIXED('WinBUGS output'!M812,2)</f>
        <v>0.70</v>
      </c>
      <c r="G813" s="5" t="str">
        <f>FIXED('WinBUGS output'!O812,2)</f>
        <v>4.60</v>
      </c>
      <c r="H813" s="7"/>
      <c r="I813" s="7"/>
      <c r="J813" s="7"/>
      <c r="X813" s="5" t="str">
        <f t="shared" si="32"/>
        <v>Third-wave cognitive therapy individual</v>
      </c>
      <c r="Y813" s="5" t="str">
        <f t="shared" si="33"/>
        <v>Exercise + Fluoxetine</v>
      </c>
      <c r="Z813" s="5" t="str">
        <f>FIXED(EXP('WinBUGS output'!N812),2)</f>
        <v>14.79</v>
      </c>
      <c r="AA813" s="5" t="str">
        <f>FIXED(EXP('WinBUGS output'!M812),2)</f>
        <v>2.01</v>
      </c>
      <c r="AB813" s="5" t="str">
        <f>FIXED(EXP('WinBUGS output'!O812),2)</f>
        <v>99.68</v>
      </c>
    </row>
    <row r="814" spans="1:28" x14ac:dyDescent="0.25">
      <c r="A814" s="44">
        <v>37</v>
      </c>
      <c r="B814" s="44">
        <v>38</v>
      </c>
      <c r="C814" s="5" t="str">
        <f>VLOOKUP(A814,'WinBUGS output'!A:C,3,FALSE)</f>
        <v>CBT individual (under 15 sessions) + citalopram</v>
      </c>
      <c r="D814" s="5" t="str">
        <f>VLOOKUP(B814,'WinBUGS output'!A:C,3,FALSE)</f>
        <v>CBT individual (under 15 sessions) + escitalopram</v>
      </c>
      <c r="E814" s="5" t="str">
        <f>FIXED('WinBUGS output'!N813,2)</f>
        <v>-0.18</v>
      </c>
      <c r="F814" s="5" t="str">
        <f>FIXED('WinBUGS output'!M813,2)</f>
        <v>-1.26</v>
      </c>
      <c r="G814" s="5" t="str">
        <f>FIXED('WinBUGS output'!O813,2)</f>
        <v>0.66</v>
      </c>
      <c r="H814" s="7"/>
      <c r="I814" s="7"/>
      <c r="J814" s="7"/>
      <c r="X814" s="5" t="str">
        <f t="shared" si="32"/>
        <v>CBT individual (under 15 sessions) + citalopram</v>
      </c>
      <c r="Y814" s="5" t="str">
        <f t="shared" si="33"/>
        <v>CBT individual (under 15 sessions) + escitalopram</v>
      </c>
      <c r="Z814" s="5" t="str">
        <f>FIXED(EXP('WinBUGS output'!N813),2)</f>
        <v>0.83</v>
      </c>
      <c r="AA814" s="5" t="str">
        <f>FIXED(EXP('WinBUGS output'!M813),2)</f>
        <v>0.28</v>
      </c>
      <c r="AB814" s="5" t="str">
        <f>FIXED(EXP('WinBUGS output'!O813),2)</f>
        <v>1.94</v>
      </c>
    </row>
    <row r="815" spans="1:28" x14ac:dyDescent="0.25">
      <c r="A815" s="44">
        <v>37</v>
      </c>
      <c r="B815" s="44">
        <v>39</v>
      </c>
      <c r="C815" s="5" t="str">
        <f>VLOOKUP(A815,'WinBUGS output'!A:C,3,FALSE)</f>
        <v>CBT individual (under 15 sessions) + citalopram</v>
      </c>
      <c r="D815" s="5" t="str">
        <f>VLOOKUP(B815,'WinBUGS output'!A:C,3,FALSE)</f>
        <v>CBT individual (over 15 sessions) + any AD</v>
      </c>
      <c r="E815" s="5" t="str">
        <f>FIXED('WinBUGS output'!N814,2)</f>
        <v>-0.30</v>
      </c>
      <c r="F815" s="5" t="str">
        <f>FIXED('WinBUGS output'!M814,2)</f>
        <v>-1.61</v>
      </c>
      <c r="G815" s="5" t="str">
        <f>FIXED('WinBUGS output'!O814,2)</f>
        <v>0.61</v>
      </c>
      <c r="H815" s="7"/>
      <c r="I815" s="7"/>
      <c r="J815" s="7"/>
      <c r="X815" s="5" t="str">
        <f t="shared" si="32"/>
        <v>CBT individual (under 15 sessions) + citalopram</v>
      </c>
      <c r="Y815" s="5" t="str">
        <f t="shared" si="33"/>
        <v>CBT individual (over 15 sessions) + any AD</v>
      </c>
      <c r="Z815" s="5" t="str">
        <f>FIXED(EXP('WinBUGS output'!N814),2)</f>
        <v>0.74</v>
      </c>
      <c r="AA815" s="5" t="str">
        <f>FIXED(EXP('WinBUGS output'!M814),2)</f>
        <v>0.20</v>
      </c>
      <c r="AB815" s="5" t="str">
        <f>FIXED(EXP('WinBUGS output'!O814),2)</f>
        <v>1.84</v>
      </c>
    </row>
    <row r="816" spans="1:28" x14ac:dyDescent="0.25">
      <c r="A816" s="44">
        <v>37</v>
      </c>
      <c r="B816" s="44">
        <v>40</v>
      </c>
      <c r="C816" s="5" t="str">
        <f>VLOOKUP(A816,'WinBUGS output'!A:C,3,FALSE)</f>
        <v>CBT individual (under 15 sessions) + citalopram</v>
      </c>
      <c r="D816" s="5" t="str">
        <f>VLOOKUP(B816,'WinBUGS output'!A:C,3,FALSE)</f>
        <v>Third-wave cognitive therapy individual + any AD</v>
      </c>
      <c r="E816" s="5" t="str">
        <f>FIXED('WinBUGS output'!N815,2)</f>
        <v>0.11</v>
      </c>
      <c r="F816" s="5" t="str">
        <f>FIXED('WinBUGS output'!M815,2)</f>
        <v>-0.88</v>
      </c>
      <c r="G816" s="5" t="str">
        <f>FIXED('WinBUGS output'!O815,2)</f>
        <v>1.29</v>
      </c>
      <c r="H816" s="7"/>
      <c r="I816" s="7"/>
      <c r="J816" s="7"/>
      <c r="X816" s="5" t="str">
        <f t="shared" si="32"/>
        <v>CBT individual (under 15 sessions) + citalopram</v>
      </c>
      <c r="Y816" s="5" t="str">
        <f t="shared" si="33"/>
        <v>Third-wave cognitive therapy individual + any AD</v>
      </c>
      <c r="Z816" s="5" t="str">
        <f>FIXED(EXP('WinBUGS output'!N815),2)</f>
        <v>1.11</v>
      </c>
      <c r="AA816" s="5" t="str">
        <f>FIXED(EXP('WinBUGS output'!M815),2)</f>
        <v>0.41</v>
      </c>
      <c r="AB816" s="5" t="str">
        <f>FIXED(EXP('WinBUGS output'!O815),2)</f>
        <v>3.63</v>
      </c>
    </row>
    <row r="817" spans="1:28" x14ac:dyDescent="0.25">
      <c r="A817" s="44">
        <v>37</v>
      </c>
      <c r="B817" s="44">
        <v>41</v>
      </c>
      <c r="C817" s="5" t="str">
        <f>VLOOKUP(A817,'WinBUGS output'!A:C,3,FALSE)</f>
        <v>CBT individual (under 15 sessions) + citalopram</v>
      </c>
      <c r="D817" s="5" t="str">
        <f>VLOOKUP(B817,'WinBUGS output'!A:C,3,FALSE)</f>
        <v>Exercise + Fluoxetine</v>
      </c>
      <c r="E817" s="5" t="str">
        <f>FIXED('WinBUGS output'!N816,2)</f>
        <v>2.18</v>
      </c>
      <c r="F817" s="5" t="str">
        <f>FIXED('WinBUGS output'!M816,2)</f>
        <v>0.54</v>
      </c>
      <c r="G817" s="5" t="str">
        <f>FIXED('WinBUGS output'!O816,2)</f>
        <v>3.78</v>
      </c>
      <c r="H817" s="7"/>
      <c r="I817" s="7"/>
      <c r="J817" s="7"/>
      <c r="X817" s="5" t="str">
        <f t="shared" si="32"/>
        <v>CBT individual (under 15 sessions) + citalopram</v>
      </c>
      <c r="Y817" s="5" t="str">
        <f t="shared" si="33"/>
        <v>Exercise + Fluoxetine</v>
      </c>
      <c r="Z817" s="5" t="str">
        <f>FIXED(EXP('WinBUGS output'!N816),2)</f>
        <v>8.81</v>
      </c>
      <c r="AA817" s="5" t="str">
        <f>FIXED(EXP('WinBUGS output'!M816),2)</f>
        <v>1.71</v>
      </c>
      <c r="AB817" s="5" t="str">
        <f>FIXED(EXP('WinBUGS output'!O816),2)</f>
        <v>43.64</v>
      </c>
    </row>
    <row r="818" spans="1:28" x14ac:dyDescent="0.25">
      <c r="A818" s="44">
        <v>38</v>
      </c>
      <c r="B818" s="44">
        <v>39</v>
      </c>
      <c r="C818" s="5" t="str">
        <f>VLOOKUP(A818,'WinBUGS output'!A:C,3,FALSE)</f>
        <v>CBT individual (under 15 sessions) + escitalopram</v>
      </c>
      <c r="D818" s="5" t="str">
        <f>VLOOKUP(B818,'WinBUGS output'!A:C,3,FALSE)</f>
        <v>CBT individual (over 15 sessions) + any AD</v>
      </c>
      <c r="E818" s="5" t="str">
        <f>FIXED('WinBUGS output'!N817,2)</f>
        <v>-0.11</v>
      </c>
      <c r="F818" s="5" t="str">
        <f>FIXED('WinBUGS output'!M817,2)</f>
        <v>-1.29</v>
      </c>
      <c r="G818" s="5" t="str">
        <f>FIXED('WinBUGS output'!O817,2)</f>
        <v>0.89</v>
      </c>
      <c r="H818" s="7"/>
      <c r="I818" s="7"/>
      <c r="J818" s="7"/>
      <c r="X818" s="5" t="str">
        <f t="shared" si="32"/>
        <v>CBT individual (under 15 sessions) + escitalopram</v>
      </c>
      <c r="Y818" s="5" t="str">
        <f t="shared" si="33"/>
        <v>CBT individual (over 15 sessions) + any AD</v>
      </c>
      <c r="Z818" s="5" t="str">
        <f>FIXED(EXP('WinBUGS output'!N817),2)</f>
        <v>0.90</v>
      </c>
      <c r="AA818" s="5" t="str">
        <f>FIXED(EXP('WinBUGS output'!M817),2)</f>
        <v>0.28</v>
      </c>
      <c r="AB818" s="5" t="str">
        <f>FIXED(EXP('WinBUGS output'!O817),2)</f>
        <v>2.44</v>
      </c>
    </row>
    <row r="819" spans="1:28" x14ac:dyDescent="0.25">
      <c r="A819" s="44">
        <v>38</v>
      </c>
      <c r="B819" s="44">
        <v>40</v>
      </c>
      <c r="C819" s="5" t="str">
        <f>VLOOKUP(A819,'WinBUGS output'!A:C,3,FALSE)</f>
        <v>CBT individual (under 15 sessions) + escitalopram</v>
      </c>
      <c r="D819" s="5" t="str">
        <f>VLOOKUP(B819,'WinBUGS output'!A:C,3,FALSE)</f>
        <v>Third-wave cognitive therapy individual + any AD</v>
      </c>
      <c r="E819" s="5" t="str">
        <f>FIXED('WinBUGS output'!N818,2)</f>
        <v>0.30</v>
      </c>
      <c r="F819" s="5" t="str">
        <f>FIXED('WinBUGS output'!M818,2)</f>
        <v>-0.60</v>
      </c>
      <c r="G819" s="5" t="str">
        <f>FIXED('WinBUGS output'!O818,2)</f>
        <v>1.63</v>
      </c>
      <c r="H819" s="7"/>
      <c r="I819" s="7"/>
      <c r="J819" s="7"/>
      <c r="X819" s="5" t="str">
        <f t="shared" si="32"/>
        <v>CBT individual (under 15 sessions) + escitalopram</v>
      </c>
      <c r="Y819" s="5" t="str">
        <f t="shared" si="33"/>
        <v>Third-wave cognitive therapy individual + any AD</v>
      </c>
      <c r="Z819" s="5" t="str">
        <f>FIXED(EXP('WinBUGS output'!N818),2)</f>
        <v>1.35</v>
      </c>
      <c r="AA819" s="5" t="str">
        <f>FIXED(EXP('WinBUGS output'!M818),2)</f>
        <v>0.55</v>
      </c>
      <c r="AB819" s="5" t="str">
        <f>FIXED(EXP('WinBUGS output'!O818),2)</f>
        <v>5.09</v>
      </c>
    </row>
    <row r="820" spans="1:28" x14ac:dyDescent="0.25">
      <c r="A820" s="44">
        <v>38</v>
      </c>
      <c r="B820" s="44">
        <v>41</v>
      </c>
      <c r="C820" s="5" t="str">
        <f>VLOOKUP(A820,'WinBUGS output'!A:C,3,FALSE)</f>
        <v>CBT individual (under 15 sessions) + escitalopram</v>
      </c>
      <c r="D820" s="5" t="str">
        <f>VLOOKUP(B820,'WinBUGS output'!A:C,3,FALSE)</f>
        <v>Exercise + Fluoxetine</v>
      </c>
      <c r="E820" s="5" t="str">
        <f>FIXED('WinBUGS output'!N819,2)</f>
        <v>2.40</v>
      </c>
      <c r="F820" s="5" t="str">
        <f>FIXED('WinBUGS output'!M819,2)</f>
        <v>0.77</v>
      </c>
      <c r="G820" s="5" t="str">
        <f>FIXED('WinBUGS output'!O819,2)</f>
        <v>4.03</v>
      </c>
      <c r="H820" s="7"/>
      <c r="I820" s="7"/>
      <c r="J820" s="7"/>
      <c r="X820" s="5" t="str">
        <f t="shared" si="32"/>
        <v>CBT individual (under 15 sessions) + escitalopram</v>
      </c>
      <c r="Y820" s="5" t="str">
        <f t="shared" si="33"/>
        <v>Exercise + Fluoxetine</v>
      </c>
      <c r="Z820" s="5" t="str">
        <f>FIXED(EXP('WinBUGS output'!N819),2)</f>
        <v>11.05</v>
      </c>
      <c r="AA820" s="5" t="str">
        <f>FIXED(EXP('WinBUGS output'!M819),2)</f>
        <v>2.15</v>
      </c>
      <c r="AB820" s="5" t="str">
        <f>FIXED(EXP('WinBUGS output'!O819),2)</f>
        <v>56.26</v>
      </c>
    </row>
    <row r="821" spans="1:28" x14ac:dyDescent="0.25">
      <c r="A821" s="44">
        <v>39</v>
      </c>
      <c r="B821" s="44">
        <v>40</v>
      </c>
      <c r="C821" s="5" t="str">
        <f>VLOOKUP(A821,'WinBUGS output'!A:C,3,FALSE)</f>
        <v>CBT individual (over 15 sessions) + any AD</v>
      </c>
      <c r="D821" s="5" t="str">
        <f>VLOOKUP(B821,'WinBUGS output'!A:C,3,FALSE)</f>
        <v>Third-wave cognitive therapy individual + any AD</v>
      </c>
      <c r="E821" s="5" t="str">
        <f>FIXED('WinBUGS output'!N820,2)</f>
        <v>0.44</v>
      </c>
      <c r="F821" s="5" t="str">
        <f>FIXED('WinBUGS output'!M820,2)</f>
        <v>-0.36</v>
      </c>
      <c r="G821" s="5" t="str">
        <f>FIXED('WinBUGS output'!O820,2)</f>
        <v>1.69</v>
      </c>
      <c r="H821" s="7"/>
      <c r="I821" s="7"/>
      <c r="J821" s="7"/>
      <c r="X821" s="5" t="str">
        <f t="shared" si="32"/>
        <v>CBT individual (over 15 sessions) + any AD</v>
      </c>
      <c r="Y821" s="5" t="str">
        <f t="shared" si="33"/>
        <v>Third-wave cognitive therapy individual + any AD</v>
      </c>
      <c r="Z821" s="5" t="str">
        <f>FIXED(EXP('WinBUGS output'!N820),2)</f>
        <v>1.56</v>
      </c>
      <c r="AA821" s="5" t="str">
        <f>FIXED(EXP('WinBUGS output'!M820),2)</f>
        <v>0.70</v>
      </c>
      <c r="AB821" s="5" t="str">
        <f>FIXED(EXP('WinBUGS output'!O820),2)</f>
        <v>5.43</v>
      </c>
    </row>
    <row r="822" spans="1:28" x14ac:dyDescent="0.25">
      <c r="A822" s="44">
        <v>39</v>
      </c>
      <c r="B822" s="44">
        <v>41</v>
      </c>
      <c r="C822" s="5" t="str">
        <f>VLOOKUP(A822,'WinBUGS output'!A:C,3,FALSE)</f>
        <v>CBT individual (over 15 sessions) + any AD</v>
      </c>
      <c r="D822" s="5" t="str">
        <f>VLOOKUP(B822,'WinBUGS output'!A:C,3,FALSE)</f>
        <v>Exercise + Fluoxetine</v>
      </c>
      <c r="E822" s="5" t="str">
        <f>FIXED('WinBUGS output'!N821,2)</f>
        <v>2.53</v>
      </c>
      <c r="F822" s="5" t="str">
        <f>FIXED('WinBUGS output'!M821,2)</f>
        <v>0.73</v>
      </c>
      <c r="G822" s="5" t="str">
        <f>FIXED('WinBUGS output'!O821,2)</f>
        <v>4.39</v>
      </c>
      <c r="H822" s="7"/>
      <c r="I822" s="7"/>
      <c r="J822" s="7"/>
      <c r="X822" s="5" t="str">
        <f t="shared" si="32"/>
        <v>CBT individual (over 15 sessions) + any AD</v>
      </c>
      <c r="Y822" s="5" t="str">
        <f t="shared" si="33"/>
        <v>Exercise + Fluoxetine</v>
      </c>
      <c r="Z822" s="5" t="str">
        <f>FIXED(EXP('WinBUGS output'!N821),2)</f>
        <v>12.58</v>
      </c>
      <c r="AA822" s="5" t="str">
        <f>FIXED(EXP('WinBUGS output'!M821),2)</f>
        <v>2.06</v>
      </c>
      <c r="AB822" s="5" t="str">
        <f>FIXED(EXP('WinBUGS output'!O821),2)</f>
        <v>80.72</v>
      </c>
    </row>
    <row r="823" spans="1:28" x14ac:dyDescent="0.25">
      <c r="A823" s="44">
        <v>40</v>
      </c>
      <c r="B823" s="44">
        <v>41</v>
      </c>
      <c r="C823" s="5" t="str">
        <f>VLOOKUP(A823,'WinBUGS output'!A:C,3,FALSE)</f>
        <v>Third-wave cognitive therapy individual + any AD</v>
      </c>
      <c r="D823" s="5" t="str">
        <f>VLOOKUP(B823,'WinBUGS output'!A:C,3,FALSE)</f>
        <v>Exercise + Fluoxetine</v>
      </c>
      <c r="E823" s="5" t="str">
        <f>FIXED('WinBUGS output'!N822,2)</f>
        <v>2.04</v>
      </c>
      <c r="F823" s="5" t="str">
        <f>FIXED('WinBUGS output'!M822,2)</f>
        <v>0.19</v>
      </c>
      <c r="G823" s="5" t="str">
        <f>FIXED('WinBUGS output'!O822,2)</f>
        <v>3.82</v>
      </c>
      <c r="H823" s="7"/>
      <c r="I823" s="7"/>
      <c r="J823" s="7"/>
      <c r="X823" s="5" t="str">
        <f t="shared" si="32"/>
        <v>Third-wave cognitive therapy individual + any AD</v>
      </c>
      <c r="Y823" s="5" t="str">
        <f t="shared" si="33"/>
        <v>Exercise + Fluoxetine</v>
      </c>
      <c r="Z823" s="5" t="str">
        <f>FIXED(EXP('WinBUGS output'!N822),2)</f>
        <v>7.66</v>
      </c>
      <c r="AA823" s="5" t="str">
        <f>FIXED(EXP('WinBUGS output'!M822),2)</f>
        <v>1.21</v>
      </c>
      <c r="AB823" s="5" t="str">
        <f>FIXED(EXP('WinBUGS output'!O822),2)</f>
        <v>45.74</v>
      </c>
    </row>
    <row r="824" spans="1:28" x14ac:dyDescent="0.25">
      <c r="F824"/>
      <c r="G824"/>
      <c r="H824" s="7"/>
      <c r="N824"/>
      <c r="O824"/>
      <c r="S824" s="12"/>
      <c r="T824" s="12"/>
      <c r="U824" s="12"/>
      <c r="V824" s="12"/>
      <c r="W824" s="12"/>
      <c r="X824"/>
      <c r="Y824"/>
      <c r="Z824"/>
      <c r="AA824"/>
      <c r="AB824"/>
    </row>
    <row r="825" spans="1:28" x14ac:dyDescent="0.25">
      <c r="F825"/>
      <c r="G825"/>
      <c r="H825" s="7"/>
      <c r="N825"/>
      <c r="O825"/>
      <c r="S825" s="12"/>
      <c r="T825" s="12"/>
      <c r="U825" s="12"/>
      <c r="V825" s="12"/>
      <c r="W825" s="12"/>
      <c r="X825"/>
      <c r="Y825"/>
      <c r="Z825"/>
      <c r="AA825"/>
      <c r="AB825"/>
    </row>
    <row r="826" spans="1:28" x14ac:dyDescent="0.25">
      <c r="F826"/>
      <c r="G826"/>
      <c r="H826" s="7"/>
      <c r="N826"/>
      <c r="O826"/>
      <c r="S826" s="12"/>
      <c r="T826" s="12"/>
      <c r="U826" s="12"/>
      <c r="V826" s="12"/>
      <c r="W826" s="12"/>
      <c r="X826"/>
      <c r="Y826"/>
      <c r="Z826"/>
      <c r="AA826"/>
      <c r="AB826"/>
    </row>
    <row r="827" spans="1:28" x14ac:dyDescent="0.25">
      <c r="F827"/>
      <c r="G827"/>
      <c r="H827" s="7"/>
      <c r="N827"/>
      <c r="O827"/>
      <c r="S827" s="12"/>
      <c r="T827" s="12"/>
      <c r="U827" s="12"/>
      <c r="V827" s="12"/>
      <c r="W827" s="12"/>
      <c r="X827"/>
      <c r="Y827"/>
      <c r="Z827"/>
      <c r="AA827"/>
      <c r="AB827"/>
    </row>
    <row r="828" spans="1:28" x14ac:dyDescent="0.25">
      <c r="X828"/>
      <c r="Y828"/>
      <c r="Z828"/>
      <c r="AA828"/>
      <c r="AB828"/>
    </row>
    <row r="829" spans="1:28" x14ac:dyDescent="0.25">
      <c r="X829"/>
      <c r="Y829"/>
      <c r="Z829"/>
      <c r="AA829"/>
      <c r="AB829"/>
    </row>
    <row r="830" spans="1:28" x14ac:dyDescent="0.25">
      <c r="X830"/>
      <c r="Y830"/>
      <c r="Z830"/>
      <c r="AA830"/>
      <c r="AB830"/>
    </row>
    <row r="831" spans="1:28" x14ac:dyDescent="0.25">
      <c r="X831"/>
      <c r="Y831"/>
      <c r="Z831"/>
      <c r="AA831"/>
      <c r="AB831"/>
    </row>
    <row r="832" spans="1:28" x14ac:dyDescent="0.25">
      <c r="X832"/>
      <c r="Y832"/>
      <c r="Z832"/>
      <c r="AA832"/>
      <c r="AB832"/>
    </row>
    <row r="833" spans="24:28" x14ac:dyDescent="0.25">
      <c r="X833"/>
      <c r="Y833"/>
      <c r="Z833"/>
      <c r="AA833"/>
      <c r="AB833"/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2017-12-11T09:54:39Z</dcterms:modified>
</cp:coreProperties>
</file>